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K:\20統計解析係\02産業連関表\令和2年表\05 HP公開\02 ツール\"/>
    </mc:Choice>
  </mc:AlternateContent>
  <xr:revisionPtr revIDLastSave="0" documentId="13_ncr:1_{D13EEF98-86BF-4479-9181-7CCDD7AF8AE1}" xr6:coauthVersionLast="47" xr6:coauthVersionMax="47" xr10:uidLastSave="{00000000-0000-0000-0000-000000000000}"/>
  <workbookProtection workbookAlgorithmName="SHA-512" workbookHashValue="Xy/IZsLypegAF0yp2GZfE9K22LfT8yFE8WxZDsKnWsDCx0XtT4DMYsrqgJY4WhIQDorNM8+g06rD4DU3F79yog==" workbookSaltValue="HeS8VHBTia1ZzPIalFHwJA==" workbookSpinCount="100000" lockStructure="1"/>
  <bookViews>
    <workbookView xWindow="-28920" yWindow="-120" windowWidth="29040" windowHeight="15720" tabRatio="763" xr2:uid="{00000000-000D-0000-FFFF-FFFF00000000}"/>
  </bookViews>
  <sheets>
    <sheet name="入力シート " sheetId="5" r:id="rId1"/>
    <sheet name="41" sheetId="27" state="hidden" r:id="rId2"/>
    <sheet name="41A" sheetId="28" state="hidden" r:id="rId3"/>
    <sheet name="41I" sheetId="29" state="hidden" r:id="rId4"/>
    <sheet name="41(I-A)" sheetId="30" state="hidden" r:id="rId5"/>
    <sheet name="41(I-A)-1" sheetId="31" state="hidden" r:id="rId6"/>
    <sheet name="41(I-M)" sheetId="32" state="hidden" r:id="rId7"/>
    <sheet name="41(I-M)A" sheetId="33" state="hidden" r:id="rId8"/>
    <sheet name="41I-(I-M)A " sheetId="34" state="hidden" r:id="rId9"/>
    <sheet name="41(I-(I-M)A)-1" sheetId="35" state="hidden" r:id="rId10"/>
    <sheet name="雇用表41部門 (福岡市) " sheetId="36" state="hidden" r:id="rId11"/>
    <sheet name="価格変換" sheetId="2" state="hidden" r:id="rId12"/>
    <sheet name="計算過程" sheetId="3" state="hidden" r:id="rId13"/>
    <sheet name="消費係数" sheetId="17" state="hidden" r:id="rId14"/>
    <sheet name="フロー" sheetId="18" r:id="rId15"/>
  </sheets>
  <externalReferences>
    <externalReference r:id="rId16"/>
  </externalReferences>
  <definedNames>
    <definedName name="_Fill" localSheetId="13" hidden="1">#REF!</definedName>
    <definedName name="_Fill" localSheetId="0" hidden="1">#REF!</definedName>
    <definedName name="_Fill" hidden="1">#REF!</definedName>
    <definedName name="_xlnm._FilterDatabase" localSheetId="1" hidden="1">'41'!$A$3:$BG$52</definedName>
    <definedName name="_xlnm._FilterDatabase" localSheetId="9" hidden="1">'41(I-(I-M)A)-1'!$A$3:$AQ$44</definedName>
    <definedName name="_xlnm._FilterDatabase" localSheetId="4" hidden="1">'41(I-A)'!$A$3:$AQ$44</definedName>
    <definedName name="_xlnm._FilterDatabase" localSheetId="5" hidden="1">'41(I-A)-1'!$A$3:$AQ$44</definedName>
    <definedName name="_xlnm._FilterDatabase" localSheetId="6" hidden="1">'41(I-M)'!$A$3:$AQ$44</definedName>
    <definedName name="_xlnm._FilterDatabase" localSheetId="7" hidden="1">'41(I-M)A'!$A$3:$AQ$44</definedName>
    <definedName name="_xlnm._FilterDatabase" localSheetId="2" hidden="1">'41A'!$A$3:$AQ$52</definedName>
    <definedName name="_xlnm._FilterDatabase" localSheetId="3" hidden="1">'41I'!$A$3:$AQ$44</definedName>
    <definedName name="_xlnm._FilterDatabase" localSheetId="8" hidden="1">'41I-(I-M)A '!$A$3:$AQ$44</definedName>
    <definedName name="_xlnm._FilterDatabase" localSheetId="0" hidden="1">[1]出力シート!#REF!</definedName>
    <definedName name="Ａ" localSheetId="0" hidden="1">#REF!</definedName>
    <definedName name="Ａ" hidden="1">#REF!</definedName>
    <definedName name="_xlnm.Print_Area" localSheetId="14">フロー!$B$2:$AJ$75</definedName>
    <definedName name="_xlnm.Print_Area" localSheetId="11">価格変換!$B$2:$I$48</definedName>
    <definedName name="_xlnm.Print_Area" localSheetId="12">計算過程!$B$2:$AE$54</definedName>
    <definedName name="_xlnm.Print_Area" localSheetId="0">'入力シート '!$B$2:$E$48</definedName>
    <definedName name="_xlnm.Print_Titles" localSheetId="1">'41'!$A:$B,'41'!$1:$3</definedName>
    <definedName name="_xlnm.Print_Titles" localSheetId="9">'41(I-(I-M)A)-1'!$A:$B,'41(I-(I-M)A)-1'!$1:$3</definedName>
    <definedName name="_xlnm.Print_Titles" localSheetId="4">'41(I-A)'!$A:$B,'41(I-A)'!$1:$3</definedName>
    <definedName name="_xlnm.Print_Titles" localSheetId="5">'41(I-A)-1'!$A:$B,'41(I-A)-1'!$1:$3</definedName>
    <definedName name="_xlnm.Print_Titles" localSheetId="6">'41(I-M)'!$A:$B,'41(I-M)'!$1:$3</definedName>
    <definedName name="_xlnm.Print_Titles" localSheetId="7">'41(I-M)A'!$A:$B,'41(I-M)A'!$1:$3</definedName>
    <definedName name="_xlnm.Print_Titles" localSheetId="2">'41A'!$A:$B,'41A'!$1:$3</definedName>
    <definedName name="_xlnm.Print_Titles" localSheetId="3">'41I'!$A:$B,'41I'!$1:$3</definedName>
    <definedName name="_xlnm.Print_Titles" localSheetId="8">'41I-(I-M)A '!$A:$B,'41I-(I-M)A '!$1:$3</definedName>
    <definedName name="_xlnm.Print_Titles" localSheetId="10">'雇用表41部門 (福岡市) '!#REF!</definedName>
  </definedNames>
  <calcPr calcId="191029" iterate="1" iterateCount="1" iterateDelta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36" i="3" l="1"/>
  <c r="AJ36" i="3"/>
  <c r="O8" i="36"/>
  <c r="N8" i="36"/>
  <c r="N9" i="36"/>
  <c r="O9" i="36"/>
  <c r="N10" i="36"/>
  <c r="O10" i="36"/>
  <c r="N11" i="36"/>
  <c r="O11" i="36"/>
  <c r="N12" i="36"/>
  <c r="O12" i="36"/>
  <c r="N13" i="36"/>
  <c r="O13" i="36"/>
  <c r="N14" i="36"/>
  <c r="O14" i="36"/>
  <c r="N15" i="36"/>
  <c r="O15" i="36"/>
  <c r="N16" i="36"/>
  <c r="O16" i="36"/>
  <c r="N17" i="36"/>
  <c r="O17" i="36"/>
  <c r="N18" i="36"/>
  <c r="O18" i="36"/>
  <c r="N19" i="36"/>
  <c r="O19" i="36"/>
  <c r="N20" i="36"/>
  <c r="O20" i="36"/>
  <c r="N21" i="36"/>
  <c r="O21" i="36"/>
  <c r="N22" i="36"/>
  <c r="O22" i="36"/>
  <c r="N23" i="36"/>
  <c r="O23" i="36"/>
  <c r="N24" i="36"/>
  <c r="O24" i="36"/>
  <c r="N25" i="36"/>
  <c r="O25" i="36"/>
  <c r="N26" i="36"/>
  <c r="O26" i="36"/>
  <c r="N27" i="36"/>
  <c r="O27" i="36"/>
  <c r="N28" i="36"/>
  <c r="O28" i="36"/>
  <c r="N29" i="36"/>
  <c r="O29" i="36"/>
  <c r="N30" i="36"/>
  <c r="O30" i="36"/>
  <c r="N31" i="36"/>
  <c r="O31" i="36"/>
  <c r="N32" i="36"/>
  <c r="O32" i="36"/>
  <c r="N33" i="36"/>
  <c r="O33" i="36"/>
  <c r="N34" i="36"/>
  <c r="O34" i="36"/>
  <c r="N35" i="36"/>
  <c r="O35" i="36"/>
  <c r="N36" i="36"/>
  <c r="O36" i="36"/>
  <c r="N37" i="36"/>
  <c r="O37" i="36"/>
  <c r="N38" i="36"/>
  <c r="O38" i="36"/>
  <c r="N39" i="36"/>
  <c r="O39" i="36"/>
  <c r="N40" i="36"/>
  <c r="O40" i="36"/>
  <c r="N41" i="36"/>
  <c r="O41" i="36"/>
  <c r="N42" i="36"/>
  <c r="O42" i="36"/>
  <c r="N43" i="36"/>
  <c r="O43" i="36"/>
  <c r="N44" i="36"/>
  <c r="O44" i="36"/>
  <c r="N45" i="36"/>
  <c r="O45" i="36"/>
  <c r="N46" i="36"/>
  <c r="O46" i="36"/>
  <c r="N47" i="36"/>
  <c r="O47" i="36"/>
  <c r="N48" i="36"/>
  <c r="O48" i="36"/>
  <c r="BJ44" i="27"/>
  <c r="BJ25" i="27"/>
  <c r="BI25" i="27"/>
  <c r="Y57" i="28"/>
  <c r="G57" i="28" l="1"/>
  <c r="M57" i="28"/>
  <c r="S57" i="28"/>
  <c r="AE57" i="28"/>
  <c r="AK57" i="28"/>
  <c r="AQ57" i="28"/>
  <c r="C57" i="28"/>
  <c r="D57" i="28"/>
  <c r="H57" i="28"/>
  <c r="I57" i="28"/>
  <c r="J57" i="28"/>
  <c r="N57" i="28"/>
  <c r="O57" i="28"/>
  <c r="P57" i="28"/>
  <c r="T57" i="28"/>
  <c r="U57" i="28"/>
  <c r="V57" i="28"/>
  <c r="Z57" i="28"/>
  <c r="AA57" i="28"/>
  <c r="AB57" i="28"/>
  <c r="AF57" i="28"/>
  <c r="AG57" i="28"/>
  <c r="AH57" i="28"/>
  <c r="AL57" i="28"/>
  <c r="AM57" i="28"/>
  <c r="AN57" i="28"/>
  <c r="E57" i="28"/>
  <c r="F57" i="28"/>
  <c r="K57" i="28"/>
  <c r="L57" i="28"/>
  <c r="Q57" i="28"/>
  <c r="R57" i="28"/>
  <c r="W57" i="28"/>
  <c r="X57" i="28"/>
  <c r="AC57" i="28"/>
  <c r="AD57" i="28"/>
  <c r="AI57" i="28"/>
  <c r="AJ57" i="28"/>
  <c r="AO57" i="28"/>
  <c r="AP57" i="28"/>
  <c r="I34" i="2"/>
  <c r="BJ5" i="27" l="1"/>
  <c r="BJ6" i="27"/>
  <c r="BJ7" i="27"/>
  <c r="BJ8" i="27"/>
  <c r="BJ9" i="27"/>
  <c r="BJ10" i="27"/>
  <c r="BJ11" i="27"/>
  <c r="BJ12" i="27"/>
  <c r="BJ13" i="27"/>
  <c r="BJ14" i="27"/>
  <c r="BJ15" i="27"/>
  <c r="BJ16" i="27"/>
  <c r="BJ17" i="27"/>
  <c r="BJ18" i="27"/>
  <c r="BJ19" i="27"/>
  <c r="BJ20" i="27"/>
  <c r="BJ21" i="27"/>
  <c r="BJ22" i="27"/>
  <c r="BJ23" i="27"/>
  <c r="BJ24" i="27"/>
  <c r="BJ26" i="27"/>
  <c r="BJ27" i="27"/>
  <c r="BJ28" i="27"/>
  <c r="BJ29" i="27"/>
  <c r="BJ30" i="27"/>
  <c r="BJ31" i="27"/>
  <c r="BJ32" i="27"/>
  <c r="BJ33" i="27"/>
  <c r="BJ34" i="27"/>
  <c r="BJ35" i="27"/>
  <c r="BJ36" i="27"/>
  <c r="BJ37" i="27"/>
  <c r="BJ38" i="27"/>
  <c r="BJ39" i="27"/>
  <c r="BJ40" i="27"/>
  <c r="BJ41" i="27"/>
  <c r="BJ42" i="27"/>
  <c r="BJ43" i="27"/>
  <c r="BJ4" i="27"/>
  <c r="BI5" i="27"/>
  <c r="BI6" i="27"/>
  <c r="BI7" i="27"/>
  <c r="BI8" i="27"/>
  <c r="BI9" i="27"/>
  <c r="BI10" i="27"/>
  <c r="BI11" i="27"/>
  <c r="BI12" i="27"/>
  <c r="BI13" i="27"/>
  <c r="BI14" i="27"/>
  <c r="BI15" i="27"/>
  <c r="BI16" i="27"/>
  <c r="BI17" i="27"/>
  <c r="BI18" i="27"/>
  <c r="BI19" i="27"/>
  <c r="BI20" i="27"/>
  <c r="BI21" i="27"/>
  <c r="BI22" i="27"/>
  <c r="BI23" i="27"/>
  <c r="BI24" i="27"/>
  <c r="BI26" i="27"/>
  <c r="BI27" i="27"/>
  <c r="BI28" i="27"/>
  <c r="BI29" i="27"/>
  <c r="BI30" i="27"/>
  <c r="BI31" i="27"/>
  <c r="BI32" i="27"/>
  <c r="BI33" i="27"/>
  <c r="BI34" i="27"/>
  <c r="BI35" i="27"/>
  <c r="BI36" i="27"/>
  <c r="BI37" i="27"/>
  <c r="BI38" i="27"/>
  <c r="BI39" i="27"/>
  <c r="BI40" i="27"/>
  <c r="BI41" i="27"/>
  <c r="BI42" i="27"/>
  <c r="BI43" i="27"/>
  <c r="BI44" i="27"/>
  <c r="BI4" i="27"/>
  <c r="BC45" i="27" l="1"/>
  <c r="BF45" i="27" s="1"/>
  <c r="BC44" i="27"/>
  <c r="BF44" i="27" s="1"/>
  <c r="BC43" i="27"/>
  <c r="BF43" i="27" s="1"/>
  <c r="BC42" i="27"/>
  <c r="BF42" i="27" s="1"/>
  <c r="BC41" i="27"/>
  <c r="BF41" i="27" s="1"/>
  <c r="BC40" i="27"/>
  <c r="BF40" i="27" s="1"/>
  <c r="BC39" i="27"/>
  <c r="BF39" i="27" s="1"/>
  <c r="BC38" i="27"/>
  <c r="BF38" i="27" s="1"/>
  <c r="BC37" i="27"/>
  <c r="BF37" i="27" s="1"/>
  <c r="BC36" i="27"/>
  <c r="BF36" i="27" s="1"/>
  <c r="BC35" i="27"/>
  <c r="BF35" i="27" s="1"/>
  <c r="BC34" i="27"/>
  <c r="BF34" i="27" s="1"/>
  <c r="BC33" i="27"/>
  <c r="BF33" i="27" s="1"/>
  <c r="BC32" i="27"/>
  <c r="BF32" i="27" s="1"/>
  <c r="BC31" i="27"/>
  <c r="BF31" i="27" s="1"/>
  <c r="BC30" i="27"/>
  <c r="BF30" i="27" s="1"/>
  <c r="BC29" i="27"/>
  <c r="BF29" i="27" s="1"/>
  <c r="BC28" i="27"/>
  <c r="BF28" i="27" s="1"/>
  <c r="BC27" i="27"/>
  <c r="BF27" i="27" s="1"/>
  <c r="BC26" i="27"/>
  <c r="BF26" i="27" s="1"/>
  <c r="BC25" i="27"/>
  <c r="BF25" i="27" s="1"/>
  <c r="BC24" i="27"/>
  <c r="BF24" i="27" s="1"/>
  <c r="BC23" i="27"/>
  <c r="BF23" i="27" s="1"/>
  <c r="BC22" i="27"/>
  <c r="BF22" i="27" s="1"/>
  <c r="BC21" i="27"/>
  <c r="BF21" i="27" s="1"/>
  <c r="BC20" i="27"/>
  <c r="BF20" i="27" s="1"/>
  <c r="BC19" i="27"/>
  <c r="BF19" i="27" s="1"/>
  <c r="BC18" i="27"/>
  <c r="BF18" i="27" s="1"/>
  <c r="BC17" i="27"/>
  <c r="BF17" i="27" s="1"/>
  <c r="BC16" i="27"/>
  <c r="BF16" i="27" s="1"/>
  <c r="BC15" i="27"/>
  <c r="BF15" i="27" s="1"/>
  <c r="BC14" i="27"/>
  <c r="BF14" i="27" s="1"/>
  <c r="BC13" i="27"/>
  <c r="BF13" i="27" s="1"/>
  <c r="BC12" i="27"/>
  <c r="BF12" i="27" s="1"/>
  <c r="BC11" i="27"/>
  <c r="BF11" i="27" s="1"/>
  <c r="BC10" i="27"/>
  <c r="BF10" i="27" s="1"/>
  <c r="BC9" i="27"/>
  <c r="BF9" i="27" s="1"/>
  <c r="BC8" i="27"/>
  <c r="BF8" i="27" s="1"/>
  <c r="BC7" i="27"/>
  <c r="BF7" i="27" s="1"/>
  <c r="BC6" i="27"/>
  <c r="BF6" i="27" s="1"/>
  <c r="BC5" i="27"/>
  <c r="BF5" i="27" s="1"/>
  <c r="BC4" i="27"/>
  <c r="BF4" i="27" s="1"/>
  <c r="D25" i="2" l="1"/>
  <c r="AB36" i="3"/>
  <c r="X36" i="3"/>
  <c r="H9" i="17"/>
  <c r="D37" i="3"/>
  <c r="D31" i="2"/>
  <c r="H31" i="2" s="1"/>
  <c r="D43" i="2" l="1"/>
  <c r="H43" i="2" s="1"/>
  <c r="D44" i="2"/>
  <c r="H44" i="2" l="1"/>
  <c r="G44" i="2"/>
  <c r="G43" i="2"/>
  <c r="I43" i="2" s="1"/>
  <c r="D46" i="3" s="1"/>
  <c r="N44" i="3" s="1"/>
  <c r="G25" i="2"/>
  <c r="H25" i="2"/>
  <c r="AF44" i="3" l="1"/>
  <c r="AJ44" i="3"/>
  <c r="I44" i="2"/>
  <c r="D47" i="3" s="1"/>
  <c r="N45" i="3" s="1"/>
  <c r="I25" i="2"/>
  <c r="D28" i="3" s="1"/>
  <c r="AB44" i="3"/>
  <c r="X44" i="3"/>
  <c r="AF45" i="3" l="1"/>
  <c r="AJ45" i="3"/>
  <c r="AB45" i="3"/>
  <c r="X45" i="3"/>
  <c r="D5" i="2" l="1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6" i="2"/>
  <c r="D27" i="2"/>
  <c r="D28" i="2"/>
  <c r="D29" i="2"/>
  <c r="G29" i="2" s="1"/>
  <c r="D30" i="2"/>
  <c r="D32" i="2"/>
  <c r="G32" i="2" s="1"/>
  <c r="D33" i="2"/>
  <c r="D35" i="2"/>
  <c r="G35" i="2" s="1"/>
  <c r="D37" i="2"/>
  <c r="G37" i="2" s="1"/>
  <c r="D38" i="2"/>
  <c r="D39" i="2"/>
  <c r="D40" i="2"/>
  <c r="D41" i="2"/>
  <c r="D42" i="2"/>
  <c r="D45" i="2"/>
  <c r="G45" i="2" s="1"/>
  <c r="D46" i="2"/>
  <c r="D47" i="2"/>
  <c r="D47" i="5"/>
  <c r="G33" i="2" l="1"/>
  <c r="H33" i="2"/>
  <c r="H47" i="2"/>
  <c r="G47" i="2"/>
  <c r="H5" i="2"/>
  <c r="G5" i="2"/>
  <c r="D48" i="2"/>
  <c r="H38" i="2"/>
  <c r="H39" i="2"/>
  <c r="H40" i="2"/>
  <c r="H41" i="2"/>
  <c r="H42" i="2"/>
  <c r="H45" i="2"/>
  <c r="H46" i="2"/>
  <c r="H37" i="2"/>
  <c r="I35" i="2"/>
  <c r="D38" i="3" s="1"/>
  <c r="G38" i="2"/>
  <c r="G39" i="2"/>
  <c r="G40" i="2"/>
  <c r="G41" i="2"/>
  <c r="G42" i="2"/>
  <c r="G46" i="2"/>
  <c r="H30" i="2"/>
  <c r="H32" i="2"/>
  <c r="G6" i="2"/>
  <c r="H6" i="2"/>
  <c r="G7" i="2"/>
  <c r="H7" i="2"/>
  <c r="G8" i="2"/>
  <c r="H8" i="2"/>
  <c r="G9" i="2"/>
  <c r="H9" i="2"/>
  <c r="G10" i="2"/>
  <c r="H10" i="2"/>
  <c r="G11" i="2"/>
  <c r="H11" i="2"/>
  <c r="G12" i="2"/>
  <c r="H12" i="2"/>
  <c r="G13" i="2"/>
  <c r="H13" i="2"/>
  <c r="G14" i="2"/>
  <c r="H14" i="2"/>
  <c r="G15" i="2"/>
  <c r="H15" i="2"/>
  <c r="G16" i="2"/>
  <c r="H16" i="2"/>
  <c r="G17" i="2"/>
  <c r="H17" i="2"/>
  <c r="G18" i="2"/>
  <c r="H18" i="2"/>
  <c r="G19" i="2"/>
  <c r="H19" i="2"/>
  <c r="G20" i="2"/>
  <c r="H20" i="2"/>
  <c r="G21" i="2"/>
  <c r="H21" i="2"/>
  <c r="G22" i="2"/>
  <c r="H22" i="2"/>
  <c r="G23" i="2"/>
  <c r="H23" i="2"/>
  <c r="G24" i="2"/>
  <c r="H24" i="2"/>
  <c r="G26" i="2"/>
  <c r="H26" i="2"/>
  <c r="G27" i="2"/>
  <c r="H27" i="2"/>
  <c r="G28" i="2"/>
  <c r="H28" i="2"/>
  <c r="H29" i="2"/>
  <c r="H36" i="2" l="1"/>
  <c r="I36" i="2" s="1"/>
  <c r="D39" i="3" s="1"/>
  <c r="N37" i="3" s="1"/>
  <c r="G31" i="2"/>
  <c r="I31" i="2" s="1"/>
  <c r="D34" i="3" s="1"/>
  <c r="N33" i="3" s="1"/>
  <c r="G30" i="2"/>
  <c r="I5" i="2"/>
  <c r="I38" i="2"/>
  <c r="D41" i="3" s="1"/>
  <c r="N39" i="3" s="1"/>
  <c r="I39" i="2"/>
  <c r="D42" i="3" s="1"/>
  <c r="N40" i="3" s="1"/>
  <c r="I42" i="2"/>
  <c r="D45" i="3" s="1"/>
  <c r="N43" i="3" s="1"/>
  <c r="I30" i="2"/>
  <c r="D33" i="3" s="1"/>
  <c r="N32" i="3" s="1"/>
  <c r="I41" i="2"/>
  <c r="D44" i="3" s="1"/>
  <c r="N42" i="3" s="1"/>
  <c r="D8" i="3"/>
  <c r="N8" i="3" s="1"/>
  <c r="I37" i="2"/>
  <c r="D40" i="3" s="1"/>
  <c r="I47" i="2"/>
  <c r="D50" i="3" s="1"/>
  <c r="N48" i="3" s="1"/>
  <c r="I46" i="2"/>
  <c r="D49" i="3" s="1"/>
  <c r="N47" i="3" s="1"/>
  <c r="I45" i="2"/>
  <c r="D48" i="3" s="1"/>
  <c r="N46" i="3" s="1"/>
  <c r="I33" i="2"/>
  <c r="D36" i="3" s="1"/>
  <c r="N35" i="3" s="1"/>
  <c r="I27" i="2"/>
  <c r="D30" i="3" s="1"/>
  <c r="N29" i="3" s="1"/>
  <c r="I29" i="2"/>
  <c r="D32" i="3" s="1"/>
  <c r="N31" i="3" s="1"/>
  <c r="I26" i="2"/>
  <c r="D29" i="3" s="1"/>
  <c r="N28" i="3" s="1"/>
  <c r="I32" i="2"/>
  <c r="D35" i="3" s="1"/>
  <c r="N34" i="3" s="1"/>
  <c r="I28" i="2"/>
  <c r="D31" i="3" s="1"/>
  <c r="N30" i="3" s="1"/>
  <c r="I20" i="2"/>
  <c r="D23" i="3" s="1"/>
  <c r="N23" i="3" s="1"/>
  <c r="I17" i="2"/>
  <c r="D20" i="3" s="1"/>
  <c r="N20" i="3" s="1"/>
  <c r="I14" i="2"/>
  <c r="D17" i="3" s="1"/>
  <c r="N17" i="3" s="1"/>
  <c r="I11" i="2"/>
  <c r="D14" i="3" s="1"/>
  <c r="N14" i="3" s="1"/>
  <c r="I23" i="2"/>
  <c r="D26" i="3" s="1"/>
  <c r="N26" i="3" s="1"/>
  <c r="I12" i="2"/>
  <c r="D15" i="3" s="1"/>
  <c r="N15" i="3" s="1"/>
  <c r="I24" i="2"/>
  <c r="D27" i="3" s="1"/>
  <c r="N27" i="3" s="1"/>
  <c r="I21" i="2"/>
  <c r="D24" i="3" s="1"/>
  <c r="N24" i="3" s="1"/>
  <c r="I19" i="2"/>
  <c r="D22" i="3" s="1"/>
  <c r="N22" i="3" s="1"/>
  <c r="I16" i="2"/>
  <c r="D19" i="3" s="1"/>
  <c r="N19" i="3" s="1"/>
  <c r="I7" i="2"/>
  <c r="D10" i="3" s="1"/>
  <c r="N10" i="3" s="1"/>
  <c r="I10" i="2"/>
  <c r="D13" i="3" s="1"/>
  <c r="N13" i="3" s="1"/>
  <c r="I22" i="2"/>
  <c r="D25" i="3" s="1"/>
  <c r="N25" i="3" s="1"/>
  <c r="I13" i="2"/>
  <c r="D16" i="3" s="1"/>
  <c r="N16" i="3" s="1"/>
  <c r="I15" i="2"/>
  <c r="D18" i="3" s="1"/>
  <c r="N18" i="3" s="1"/>
  <c r="I18" i="2"/>
  <c r="D21" i="3" s="1"/>
  <c r="N21" i="3" s="1"/>
  <c r="I9" i="2"/>
  <c r="D12" i="3" s="1"/>
  <c r="N12" i="3" s="1"/>
  <c r="I8" i="2"/>
  <c r="D11" i="3" s="1"/>
  <c r="N11" i="3" s="1"/>
  <c r="I6" i="2"/>
  <c r="D9" i="3" s="1"/>
  <c r="N9" i="3" s="1"/>
  <c r="I40" i="2"/>
  <c r="D43" i="3" s="1"/>
  <c r="N41" i="3" s="1"/>
  <c r="AF21" i="3" l="1"/>
  <c r="AJ21" i="3"/>
  <c r="AJ48" i="3"/>
  <c r="AF48" i="3"/>
  <c r="AF17" i="3"/>
  <c r="AJ17" i="3"/>
  <c r="AJ16" i="3"/>
  <c r="AF16" i="3"/>
  <c r="AJ42" i="3"/>
  <c r="AF42" i="3"/>
  <c r="AF30" i="3"/>
  <c r="AJ30" i="3"/>
  <c r="AJ34" i="3"/>
  <c r="AF34" i="3"/>
  <c r="AF19" i="3"/>
  <c r="AJ19" i="3"/>
  <c r="AF28" i="3"/>
  <c r="AJ28" i="3"/>
  <c r="AF43" i="3"/>
  <c r="AJ43" i="3"/>
  <c r="AJ14" i="3"/>
  <c r="AF14" i="3"/>
  <c r="AF18" i="3"/>
  <c r="AJ18" i="3"/>
  <c r="AJ25" i="3"/>
  <c r="AF25" i="3"/>
  <c r="AF13" i="3"/>
  <c r="AJ13" i="3"/>
  <c r="AF10" i="3"/>
  <c r="AJ10" i="3"/>
  <c r="AF22" i="3"/>
  <c r="AJ22" i="3"/>
  <c r="AF31" i="3"/>
  <c r="AJ31" i="3"/>
  <c r="AJ20" i="3"/>
  <c r="AF20" i="3"/>
  <c r="AJ23" i="3"/>
  <c r="AF23" i="3"/>
  <c r="AF41" i="3"/>
  <c r="AJ41" i="3"/>
  <c r="AF24" i="3"/>
  <c r="AJ24" i="3"/>
  <c r="AF29" i="3"/>
  <c r="AJ29" i="3"/>
  <c r="AF40" i="3"/>
  <c r="AJ40" i="3"/>
  <c r="AF9" i="3"/>
  <c r="AJ9" i="3"/>
  <c r="AF27" i="3"/>
  <c r="AJ27" i="3"/>
  <c r="AJ35" i="3"/>
  <c r="AF35" i="3"/>
  <c r="AF39" i="3"/>
  <c r="AJ39" i="3"/>
  <c r="AF11" i="3"/>
  <c r="AJ11" i="3"/>
  <c r="AF15" i="3"/>
  <c r="AJ15" i="3"/>
  <c r="X46" i="3"/>
  <c r="AF46" i="3"/>
  <c r="AJ46" i="3"/>
  <c r="AF12" i="3"/>
  <c r="AJ12" i="3"/>
  <c r="AF26" i="3"/>
  <c r="AJ26" i="3"/>
  <c r="AB47" i="3"/>
  <c r="AF47" i="3"/>
  <c r="AJ47" i="3"/>
  <c r="AJ32" i="3"/>
  <c r="AF32" i="3"/>
  <c r="AF33" i="3"/>
  <c r="AJ33" i="3"/>
  <c r="AF37" i="3"/>
  <c r="AJ37" i="3"/>
  <c r="AJ8" i="3"/>
  <c r="AF8" i="3"/>
  <c r="I48" i="2"/>
  <c r="X42" i="3"/>
  <c r="X40" i="3"/>
  <c r="X43" i="3"/>
  <c r="AB39" i="3"/>
  <c r="X48" i="3"/>
  <c r="AB48" i="3"/>
  <c r="N38" i="3"/>
  <c r="X8" i="3"/>
  <c r="AB8" i="3"/>
  <c r="X39" i="3"/>
  <c r="D51" i="3"/>
  <c r="E8" i="18" s="1"/>
  <c r="AB43" i="3"/>
  <c r="AB40" i="3"/>
  <c r="AB42" i="3"/>
  <c r="AB46" i="3"/>
  <c r="X47" i="3"/>
  <c r="AB17" i="3"/>
  <c r="X17" i="3"/>
  <c r="X24" i="3"/>
  <c r="AB24" i="3"/>
  <c r="X29" i="3"/>
  <c r="AB29" i="3"/>
  <c r="AB32" i="3"/>
  <c r="X32" i="3"/>
  <c r="X9" i="3"/>
  <c r="AB9" i="3"/>
  <c r="AB23" i="3"/>
  <c r="X23" i="3"/>
  <c r="X35" i="3"/>
  <c r="AB35" i="3"/>
  <c r="X22" i="3"/>
  <c r="AB22" i="3"/>
  <c r="X20" i="3"/>
  <c r="AB20" i="3"/>
  <c r="AB11" i="3"/>
  <c r="X11" i="3"/>
  <c r="AB15" i="3"/>
  <c r="X15" i="3"/>
  <c r="AB30" i="3"/>
  <c r="X30" i="3"/>
  <c r="X18" i="3"/>
  <c r="AB18" i="3"/>
  <c r="X31" i="3"/>
  <c r="AB31" i="3"/>
  <c r="X16" i="3"/>
  <c r="AB16" i="3"/>
  <c r="X25" i="3"/>
  <c r="AB25" i="3"/>
  <c r="X12" i="3"/>
  <c r="AB12" i="3"/>
  <c r="X10" i="3"/>
  <c r="AB10" i="3"/>
  <c r="AB26" i="3"/>
  <c r="X26" i="3"/>
  <c r="X34" i="3"/>
  <c r="AB34" i="3"/>
  <c r="X41" i="3"/>
  <c r="AB41" i="3"/>
  <c r="X33" i="3"/>
  <c r="AB33" i="3"/>
  <c r="X27" i="3"/>
  <c r="AB27" i="3"/>
  <c r="X13" i="3"/>
  <c r="AB13" i="3"/>
  <c r="X21" i="3"/>
  <c r="AB21" i="3"/>
  <c r="X19" i="3"/>
  <c r="AB19" i="3"/>
  <c r="X14" i="3"/>
  <c r="AB14" i="3"/>
  <c r="X28" i="3"/>
  <c r="AB28" i="3"/>
  <c r="AB37" i="3"/>
  <c r="X37" i="3"/>
  <c r="AF38" i="3" l="1"/>
  <c r="AJ38" i="3"/>
  <c r="N49" i="3"/>
  <c r="AF49" i="3"/>
  <c r="AC17" i="18" s="1"/>
  <c r="AJ49" i="3"/>
  <c r="AC19" i="18" s="1"/>
  <c r="X38" i="3"/>
  <c r="X49" i="3" s="1"/>
  <c r="R19" i="18" s="1"/>
  <c r="AB38" i="3"/>
  <c r="AB49" i="3"/>
  <c r="O8" i="3" a="1"/>
  <c r="O13" i="3" s="1"/>
  <c r="P13" i="3" s="1"/>
  <c r="E13" i="18"/>
  <c r="R21" i="18"/>
  <c r="O16" i="3" l="1"/>
  <c r="P16" i="3" s="1"/>
  <c r="O32" i="3"/>
  <c r="P32" i="3" s="1"/>
  <c r="O34" i="3"/>
  <c r="P34" i="3" s="1"/>
  <c r="O11" i="3"/>
  <c r="P11" i="3" s="1"/>
  <c r="O39" i="3"/>
  <c r="P39" i="3" s="1"/>
  <c r="O29" i="3"/>
  <c r="P29" i="3" s="1"/>
  <c r="O14" i="3"/>
  <c r="P14" i="3" s="1"/>
  <c r="O47" i="3"/>
  <c r="P47" i="3" s="1"/>
  <c r="O35" i="3"/>
  <c r="P35" i="3" s="1"/>
  <c r="O24" i="3"/>
  <c r="P24" i="3" s="1"/>
  <c r="O30" i="3"/>
  <c r="P30" i="3" s="1"/>
  <c r="O31" i="3"/>
  <c r="P31" i="3" s="1"/>
  <c r="O27" i="3"/>
  <c r="P27" i="3" s="1"/>
  <c r="O8" i="3"/>
  <c r="O45" i="3"/>
  <c r="P45" i="3" s="1"/>
  <c r="O26" i="3"/>
  <c r="P26" i="3" s="1"/>
  <c r="O28" i="3"/>
  <c r="P28" i="3" s="1"/>
  <c r="O44" i="3"/>
  <c r="P44" i="3" s="1"/>
  <c r="O46" i="3"/>
  <c r="P46" i="3" s="1"/>
  <c r="O21" i="3"/>
  <c r="P21" i="3" s="1"/>
  <c r="O23" i="3"/>
  <c r="P23" i="3" s="1"/>
  <c r="O9" i="3"/>
  <c r="P9" i="3" s="1"/>
  <c r="O41" i="3"/>
  <c r="P41" i="3" s="1"/>
  <c r="O22" i="3"/>
  <c r="P22" i="3" s="1"/>
  <c r="O18" i="3"/>
  <c r="P18" i="3" s="1"/>
  <c r="O36" i="3"/>
  <c r="P36" i="3" s="1"/>
  <c r="O17" i="3"/>
  <c r="P17" i="3" s="1"/>
  <c r="O10" i="3"/>
  <c r="P10" i="3" s="1"/>
  <c r="O25" i="3"/>
  <c r="P25" i="3" s="1"/>
  <c r="O12" i="3"/>
  <c r="P12" i="3" s="1"/>
  <c r="O43" i="3"/>
  <c r="P43" i="3" s="1"/>
  <c r="O20" i="3"/>
  <c r="P20" i="3" s="1"/>
  <c r="O48" i="3"/>
  <c r="P48" i="3" s="1"/>
  <c r="O38" i="3"/>
  <c r="P38" i="3" s="1"/>
  <c r="O15" i="3"/>
  <c r="P15" i="3" s="1"/>
  <c r="O37" i="3"/>
  <c r="P37" i="3" s="1"/>
  <c r="O33" i="3"/>
  <c r="P33" i="3" s="1"/>
  <c r="O40" i="3"/>
  <c r="P40" i="3" s="1"/>
  <c r="O42" i="3"/>
  <c r="P42" i="3" s="1"/>
  <c r="O19" i="3"/>
  <c r="P19" i="3" s="1"/>
  <c r="K71" i="18"/>
  <c r="P8" i="3" l="1"/>
  <c r="O49" i="3"/>
  <c r="E19" i="18" s="1"/>
  <c r="P49" i="3" l="1"/>
  <c r="E26" i="18" s="1"/>
  <c r="Q8" i="3" a="1"/>
  <c r="Q19" i="3" l="1"/>
  <c r="Q42" i="3"/>
  <c r="R42" i="3" s="1"/>
  <c r="Q38" i="3"/>
  <c r="Q23" i="3"/>
  <c r="AC23" i="3" s="1"/>
  <c r="Q20" i="3"/>
  <c r="R20" i="3" s="1"/>
  <c r="Q26" i="3"/>
  <c r="Q11" i="3"/>
  <c r="AC11" i="3" s="1"/>
  <c r="Q8" i="3"/>
  <c r="Q18" i="3"/>
  <c r="Q14" i="3"/>
  <c r="Q46" i="3"/>
  <c r="Q43" i="3"/>
  <c r="Q37" i="3"/>
  <c r="Q31" i="3"/>
  <c r="Y31" i="3" s="1"/>
  <c r="Q25" i="3"/>
  <c r="Q17" i="3"/>
  <c r="Q48" i="3"/>
  <c r="Q36" i="3"/>
  <c r="Y36" i="3" s="1"/>
  <c r="Q24" i="3"/>
  <c r="AC24" i="3" s="1"/>
  <c r="Q12" i="3"/>
  <c r="Q47" i="3"/>
  <c r="Q35" i="3"/>
  <c r="Q30" i="3"/>
  <c r="Q41" i="3"/>
  <c r="Q34" i="3"/>
  <c r="Q29" i="3"/>
  <c r="Q22" i="3"/>
  <c r="AC22" i="3" s="1"/>
  <c r="Q13" i="3"/>
  <c r="Q10" i="3"/>
  <c r="Q40" i="3"/>
  <c r="Q45" i="3"/>
  <c r="Q28" i="3"/>
  <c r="Q33" i="3"/>
  <c r="Q16" i="3"/>
  <c r="Q21" i="3"/>
  <c r="Q39" i="3"/>
  <c r="Q9" i="3"/>
  <c r="Q27" i="3"/>
  <c r="Q44" i="3"/>
  <c r="AC44" i="3" s="1"/>
  <c r="Q15" i="3"/>
  <c r="Q32" i="3"/>
  <c r="R9" i="3"/>
  <c r="Y29" i="3"/>
  <c r="AC37" i="3"/>
  <c r="AC31" i="3"/>
  <c r="Y34" i="3"/>
  <c r="R10" i="3"/>
  <c r="R29" i="3"/>
  <c r="AC25" i="3"/>
  <c r="Y13" i="3"/>
  <c r="R23" i="3"/>
  <c r="Y19" i="3"/>
  <c r="R17" i="3"/>
  <c r="AC17" i="3"/>
  <c r="R27" i="3"/>
  <c r="R19" i="3"/>
  <c r="AC42" i="3"/>
  <c r="AC38" i="3"/>
  <c r="R44" i="3"/>
  <c r="Y27" i="3"/>
  <c r="AC34" i="3"/>
  <c r="AC20" i="3" l="1"/>
  <c r="Y22" i="3"/>
  <c r="AG41" i="3"/>
  <c r="AK41" i="3"/>
  <c r="AK35" i="3"/>
  <c r="AG35" i="3"/>
  <c r="AG33" i="3"/>
  <c r="AK33" i="3"/>
  <c r="AG28" i="3"/>
  <c r="AK28" i="3"/>
  <c r="AK8" i="3"/>
  <c r="AG8" i="3"/>
  <c r="AG45" i="3"/>
  <c r="AK45" i="3"/>
  <c r="AG24" i="3"/>
  <c r="AK24" i="3"/>
  <c r="AG11" i="3"/>
  <c r="AK11" i="3"/>
  <c r="AG39" i="3"/>
  <c r="AK39" i="3"/>
  <c r="AK43" i="3"/>
  <c r="AG43" i="3"/>
  <c r="AK30" i="3"/>
  <c r="AG30" i="3"/>
  <c r="Y46" i="3"/>
  <c r="AK46" i="3"/>
  <c r="AG46" i="3"/>
  <c r="AG14" i="3"/>
  <c r="AK14" i="3"/>
  <c r="AG18" i="3"/>
  <c r="AK18" i="3"/>
  <c r="AK12" i="3"/>
  <c r="AG12" i="3"/>
  <c r="AK40" i="3"/>
  <c r="AG40" i="3"/>
  <c r="AG26" i="3"/>
  <c r="AK26" i="3"/>
  <c r="AG32" i="3"/>
  <c r="AK32" i="3"/>
  <c r="AG10" i="3"/>
  <c r="AK10" i="3"/>
  <c r="AK48" i="3"/>
  <c r="AG48" i="3"/>
  <c r="AK20" i="3"/>
  <c r="AG20" i="3"/>
  <c r="AG15" i="3"/>
  <c r="AK15" i="3"/>
  <c r="AG13" i="3"/>
  <c r="AK13" i="3"/>
  <c r="AK17" i="3"/>
  <c r="AG17" i="3"/>
  <c r="AG23" i="3"/>
  <c r="AK23" i="3"/>
  <c r="AC32" i="3"/>
  <c r="AG44" i="3"/>
  <c r="AK44" i="3"/>
  <c r="AK22" i="3"/>
  <c r="AG22" i="3"/>
  <c r="AK25" i="3"/>
  <c r="AG25" i="3"/>
  <c r="AK38" i="3"/>
  <c r="AG38" i="3"/>
  <c r="AG27" i="3"/>
  <c r="AK27" i="3"/>
  <c r="AG29" i="3"/>
  <c r="AK29" i="3"/>
  <c r="AG31" i="3"/>
  <c r="AK31" i="3"/>
  <c r="AG42" i="3"/>
  <c r="AK42" i="3"/>
  <c r="AG21" i="3"/>
  <c r="AK21" i="3"/>
  <c r="AK16" i="3"/>
  <c r="AG16" i="3"/>
  <c r="Y47" i="3"/>
  <c r="AG47" i="3"/>
  <c r="AK47" i="3"/>
  <c r="AG36" i="3"/>
  <c r="AK36" i="3"/>
  <c r="R40" i="3"/>
  <c r="R32" i="3"/>
  <c r="AG9" i="3"/>
  <c r="AK9" i="3"/>
  <c r="AG34" i="3"/>
  <c r="AK34" i="3"/>
  <c r="AG37" i="3"/>
  <c r="AK37" i="3"/>
  <c r="AG19" i="3"/>
  <c r="AK19" i="3"/>
  <c r="R21" i="3"/>
  <c r="R30" i="3"/>
  <c r="Y14" i="3"/>
  <c r="AC41" i="3"/>
  <c r="AC43" i="3"/>
  <c r="AC21" i="3"/>
  <c r="AC16" i="3"/>
  <c r="Y35" i="3"/>
  <c r="AC46" i="3"/>
  <c r="Y33" i="3"/>
  <c r="Y18" i="3"/>
  <c r="AC28" i="3"/>
  <c r="AC12" i="3"/>
  <c r="AC45" i="3"/>
  <c r="Y24" i="3"/>
  <c r="Y11" i="3"/>
  <c r="AC40" i="3"/>
  <c r="R36" i="3"/>
  <c r="R24" i="3"/>
  <c r="Y32" i="3"/>
  <c r="Y10" i="3"/>
  <c r="Y20" i="3"/>
  <c r="AC10" i="3"/>
  <c r="R15" i="3"/>
  <c r="AC13" i="3"/>
  <c r="Y17" i="3"/>
  <c r="Y23" i="3"/>
  <c r="R28" i="3"/>
  <c r="Y44" i="3"/>
  <c r="R22" i="3"/>
  <c r="Y25" i="3"/>
  <c r="Y38" i="3"/>
  <c r="R33" i="3"/>
  <c r="R38" i="3"/>
  <c r="AC27" i="3"/>
  <c r="AC29" i="3"/>
  <c r="R31" i="3"/>
  <c r="Y42" i="3"/>
  <c r="R25" i="3"/>
  <c r="Y40" i="3"/>
  <c r="R11" i="3"/>
  <c r="Y15" i="3"/>
  <c r="AC9" i="3"/>
  <c r="R34" i="3"/>
  <c r="R37" i="3"/>
  <c r="AC19" i="3"/>
  <c r="R39" i="3"/>
  <c r="AC39" i="3"/>
  <c r="Y43" i="3"/>
  <c r="R43" i="3"/>
  <c r="Y16" i="3"/>
  <c r="R47" i="3"/>
  <c r="AC14" i="3"/>
  <c r="AC30" i="3"/>
  <c r="Q49" i="3"/>
  <c r="E33" i="18" s="1"/>
  <c r="Y8" i="3"/>
  <c r="AC8" i="3"/>
  <c r="R8" i="3"/>
  <c r="AC35" i="3"/>
  <c r="R46" i="3"/>
  <c r="R18" i="3"/>
  <c r="Y12" i="3"/>
  <c r="R16" i="3"/>
  <c r="AC18" i="3"/>
  <c r="AC26" i="3"/>
  <c r="R26" i="3"/>
  <c r="R14" i="3"/>
  <c r="R45" i="3"/>
  <c r="Y21" i="3"/>
  <c r="Y45" i="3"/>
  <c r="Y48" i="3"/>
  <c r="AC48" i="3"/>
  <c r="R48" i="3"/>
  <c r="AC36" i="3"/>
  <c r="Y26" i="3"/>
  <c r="Y30" i="3"/>
  <c r="R12" i="3"/>
  <c r="AC15" i="3"/>
  <c r="Y41" i="3"/>
  <c r="Y37" i="3"/>
  <c r="R13" i="3"/>
  <c r="AC47" i="3"/>
  <c r="AC33" i="3"/>
  <c r="Y9" i="3"/>
  <c r="Y28" i="3"/>
  <c r="R41" i="3"/>
  <c r="R35" i="3"/>
  <c r="Y39" i="3"/>
  <c r="AK49" i="3" l="1"/>
  <c r="I41" i="18" s="1"/>
  <c r="AG49" i="3"/>
  <c r="I39" i="18" s="1"/>
  <c r="AC71" i="18"/>
  <c r="R49" i="3"/>
  <c r="S49" i="3" s="1"/>
  <c r="T13" i="3" s="1"/>
  <c r="U13" i="3" s="1"/>
  <c r="AC49" i="3"/>
  <c r="R41" i="18" s="1"/>
  <c r="Y49" i="3"/>
  <c r="R39" i="18" s="1"/>
  <c r="T24" i="3" l="1"/>
  <c r="U24" i="3" s="1"/>
  <c r="T44" i="3"/>
  <c r="U44" i="3" s="1"/>
  <c r="T43" i="3"/>
  <c r="U43" i="3" s="1"/>
  <c r="T29" i="3"/>
  <c r="U29" i="3" s="1"/>
  <c r="T26" i="3"/>
  <c r="U26" i="3" s="1"/>
  <c r="T25" i="3"/>
  <c r="U25" i="3" s="1"/>
  <c r="T21" i="3"/>
  <c r="U21" i="3" s="1"/>
  <c r="T27" i="3"/>
  <c r="U27" i="3" s="1"/>
  <c r="T30" i="3"/>
  <c r="U30" i="3" s="1"/>
  <c r="T48" i="3"/>
  <c r="U48" i="3" s="1"/>
  <c r="T34" i="3"/>
  <c r="U34" i="3" s="1"/>
  <c r="T17" i="3"/>
  <c r="U17" i="3" s="1"/>
  <c r="T40" i="3"/>
  <c r="U40" i="3" s="1"/>
  <c r="T8" i="3"/>
  <c r="U8" i="3" s="1"/>
  <c r="T15" i="3"/>
  <c r="U15" i="3" s="1"/>
  <c r="T46" i="3"/>
  <c r="U46" i="3" s="1"/>
  <c r="T31" i="3"/>
  <c r="U31" i="3" s="1"/>
  <c r="T42" i="3"/>
  <c r="U42" i="3" s="1"/>
  <c r="T14" i="3"/>
  <c r="U14" i="3" s="1"/>
  <c r="T22" i="3"/>
  <c r="U22" i="3" s="1"/>
  <c r="T35" i="3"/>
  <c r="U35" i="3" s="1"/>
  <c r="T33" i="3"/>
  <c r="U33" i="3" s="1"/>
  <c r="T38" i="3"/>
  <c r="U38" i="3" s="1"/>
  <c r="T39" i="3"/>
  <c r="U39" i="3" s="1"/>
  <c r="T36" i="3"/>
  <c r="U36" i="3" s="1"/>
  <c r="T18" i="3"/>
  <c r="U18" i="3" s="1"/>
  <c r="T32" i="3"/>
  <c r="U32" i="3" s="1"/>
  <c r="T28" i="3"/>
  <c r="U28" i="3" s="1"/>
  <c r="T10" i="3"/>
  <c r="U10" i="3" s="1"/>
  <c r="T9" i="3"/>
  <c r="U9" i="3" s="1"/>
  <c r="T41" i="3"/>
  <c r="U41" i="3" s="1"/>
  <c r="T45" i="3"/>
  <c r="U45" i="3" s="1"/>
  <c r="T23" i="3"/>
  <c r="U23" i="3" s="1"/>
  <c r="T16" i="3"/>
  <c r="U16" i="3" s="1"/>
  <c r="T19" i="3"/>
  <c r="U19" i="3" s="1"/>
  <c r="T11" i="3"/>
  <c r="U11" i="3" s="1"/>
  <c r="T12" i="3"/>
  <c r="U12" i="3" s="1"/>
  <c r="T37" i="3"/>
  <c r="U37" i="3" s="1"/>
  <c r="E46" i="18"/>
  <c r="T47" i="3"/>
  <c r="U47" i="3" s="1"/>
  <c r="T20" i="3"/>
  <c r="U20" i="3" s="1"/>
  <c r="V46" i="18"/>
  <c r="U49" i="3" l="1"/>
  <c r="E51" i="18" s="1"/>
  <c r="V8" i="3" a="1"/>
  <c r="V23" i="3" s="1"/>
  <c r="T49" i="3"/>
  <c r="AH23" i="3" l="1"/>
  <c r="AI23" i="3" s="1"/>
  <c r="AL23" i="3"/>
  <c r="AM23" i="3" s="1"/>
  <c r="AD23" i="3"/>
  <c r="AE23" i="3" s="1"/>
  <c r="V14" i="3"/>
  <c r="V37" i="3"/>
  <c r="W37" i="3" s="1"/>
  <c r="V18" i="3"/>
  <c r="Z18" i="3" s="1"/>
  <c r="AA18" i="3" s="1"/>
  <c r="V9" i="3"/>
  <c r="Z9" i="3" s="1"/>
  <c r="AA9" i="3" s="1"/>
  <c r="V34" i="3"/>
  <c r="V31" i="3"/>
  <c r="W31" i="3" s="1"/>
  <c r="V28" i="3"/>
  <c r="V32" i="3"/>
  <c r="V22" i="3"/>
  <c r="V35" i="3"/>
  <c r="AD35" i="3" s="1"/>
  <c r="AE35" i="3" s="1"/>
  <c r="V27" i="3"/>
  <c r="V26" i="3"/>
  <c r="V30" i="3"/>
  <c r="V13" i="3"/>
  <c r="V21" i="3"/>
  <c r="W21" i="3" s="1"/>
  <c r="V33" i="3"/>
  <c r="Z33" i="3" s="1"/>
  <c r="AA33" i="3" s="1"/>
  <c r="V17" i="3"/>
  <c r="V8" i="3"/>
  <c r="AD8" i="3" s="1"/>
  <c r="V25" i="3"/>
  <c r="V12" i="3"/>
  <c r="V11" i="3"/>
  <c r="V44" i="3"/>
  <c r="V10" i="3"/>
  <c r="V48" i="3"/>
  <c r="V47" i="3"/>
  <c r="Z47" i="3" s="1"/>
  <c r="AA47" i="3" s="1"/>
  <c r="V16" i="3"/>
  <c r="V20" i="3"/>
  <c r="W20" i="3" s="1"/>
  <c r="V43" i="3"/>
  <c r="V42" i="3"/>
  <c r="V29" i="3"/>
  <c r="V15" i="3"/>
  <c r="V46" i="3"/>
  <c r="V24" i="3"/>
  <c r="V40" i="3"/>
  <c r="V38" i="3"/>
  <c r="V19" i="3"/>
  <c r="AD19" i="3" s="1"/>
  <c r="AE19" i="3" s="1"/>
  <c r="V41" i="3"/>
  <c r="W41" i="3" s="1"/>
  <c r="V39" i="3"/>
  <c r="AD39" i="3" s="1"/>
  <c r="AE39" i="3" s="1"/>
  <c r="V45" i="3"/>
  <c r="V36" i="3"/>
  <c r="Z48" i="3"/>
  <c r="AA48" i="3" s="1"/>
  <c r="W44" i="3"/>
  <c r="Z23" i="3"/>
  <c r="AA23" i="3" s="1"/>
  <c r="Z38" i="3"/>
  <c r="AA38" i="3" s="1"/>
  <c r="W10" i="3"/>
  <c r="W23" i="3"/>
  <c r="Z14" i="3"/>
  <c r="AA14" i="3" s="1"/>
  <c r="AD41" i="3"/>
  <c r="AE41" i="3" s="1"/>
  <c r="W19" i="3"/>
  <c r="AD38" i="3"/>
  <c r="AE38" i="3" s="1"/>
  <c r="AD48" i="3"/>
  <c r="AE48" i="3" s="1"/>
  <c r="Z40" i="3"/>
  <c r="AA40" i="3" s="1"/>
  <c r="Z26" i="3"/>
  <c r="AA26" i="3" s="1"/>
  <c r="W27" i="3"/>
  <c r="W8" i="3" l="1"/>
  <c r="W33" i="3"/>
  <c r="W47" i="3"/>
  <c r="W39" i="3"/>
  <c r="AH44" i="3"/>
  <c r="AI44" i="3" s="1"/>
  <c r="AL44" i="3"/>
  <c r="AM44" i="3" s="1"/>
  <c r="AL11" i="3"/>
  <c r="AM11" i="3" s="1"/>
  <c r="AH11" i="3"/>
  <c r="AI11" i="3" s="1"/>
  <c r="W22" i="3"/>
  <c r="AH22" i="3"/>
  <c r="AI22" i="3" s="1"/>
  <c r="AL22" i="3"/>
  <c r="AM22" i="3" s="1"/>
  <c r="AL46" i="3"/>
  <c r="AM46" i="3" s="1"/>
  <c r="AH46" i="3"/>
  <c r="AI46" i="3" s="1"/>
  <c r="AL15" i="3"/>
  <c r="AM15" i="3" s="1"/>
  <c r="AH15" i="3"/>
  <c r="AI15" i="3" s="1"/>
  <c r="AL29" i="3"/>
  <c r="AM29" i="3" s="1"/>
  <c r="AH29" i="3"/>
  <c r="AI29" i="3" s="1"/>
  <c r="AL8" i="3"/>
  <c r="AH8" i="3"/>
  <c r="AH31" i="3"/>
  <c r="AI31" i="3" s="1"/>
  <c r="AL31" i="3"/>
  <c r="AM31" i="3" s="1"/>
  <c r="Z8" i="3"/>
  <c r="AH42" i="3"/>
  <c r="AI42" i="3" s="1"/>
  <c r="AL42" i="3"/>
  <c r="AM42" i="3" s="1"/>
  <c r="AL17" i="3"/>
  <c r="AM17" i="3" s="1"/>
  <c r="AH17" i="3"/>
  <c r="AI17" i="3" s="1"/>
  <c r="Z34" i="3"/>
  <c r="AA34" i="3" s="1"/>
  <c r="AH34" i="3"/>
  <c r="AI34" i="3" s="1"/>
  <c r="AL34" i="3"/>
  <c r="AM34" i="3" s="1"/>
  <c r="AD36" i="3"/>
  <c r="AE36" i="3" s="1"/>
  <c r="AH36" i="3"/>
  <c r="AI36" i="3" s="1"/>
  <c r="AL36" i="3"/>
  <c r="AM36" i="3" s="1"/>
  <c r="AL43" i="3"/>
  <c r="AM43" i="3" s="1"/>
  <c r="AH43" i="3"/>
  <c r="AI43" i="3" s="1"/>
  <c r="AL33" i="3"/>
  <c r="AM33" i="3" s="1"/>
  <c r="AH33" i="3"/>
  <c r="AI33" i="3" s="1"/>
  <c r="AH9" i="3"/>
  <c r="AI9" i="3" s="1"/>
  <c r="AL9" i="3"/>
  <c r="AM9" i="3" s="1"/>
  <c r="AH40" i="3"/>
  <c r="AI40" i="3" s="1"/>
  <c r="AL40" i="3"/>
  <c r="AM40" i="3" s="1"/>
  <c r="Z24" i="3"/>
  <c r="AA24" i="3" s="1"/>
  <c r="AH24" i="3"/>
  <c r="AI24" i="3" s="1"/>
  <c r="AL24" i="3"/>
  <c r="AM24" i="3" s="1"/>
  <c r="AH32" i="3"/>
  <c r="AI32" i="3" s="1"/>
  <c r="AL32" i="3"/>
  <c r="AM32" i="3" s="1"/>
  <c r="AL25" i="3"/>
  <c r="AM25" i="3" s="1"/>
  <c r="AH25" i="3"/>
  <c r="AI25" i="3" s="1"/>
  <c r="AH18" i="3"/>
  <c r="AI18" i="3" s="1"/>
  <c r="AL18" i="3"/>
  <c r="AM18" i="3" s="1"/>
  <c r="AH13" i="3"/>
  <c r="AI13" i="3" s="1"/>
  <c r="AL13" i="3"/>
  <c r="AM13" i="3" s="1"/>
  <c r="AD40" i="3"/>
  <c r="AE40" i="3" s="1"/>
  <c r="AL41" i="3"/>
  <c r="AM41" i="3" s="1"/>
  <c r="AH41" i="3"/>
  <c r="AI41" i="3" s="1"/>
  <c r="AD25" i="3"/>
  <c r="AE25" i="3" s="1"/>
  <c r="AH19" i="3"/>
  <c r="AI19" i="3" s="1"/>
  <c r="AL19" i="3"/>
  <c r="AM19" i="3" s="1"/>
  <c r="W48" i="3"/>
  <c r="AL48" i="3"/>
  <c r="AM48" i="3" s="1"/>
  <c r="AH48" i="3"/>
  <c r="AI48" i="3" s="1"/>
  <c r="AH26" i="3"/>
  <c r="AI26" i="3" s="1"/>
  <c r="AL26" i="3"/>
  <c r="AM26" i="3" s="1"/>
  <c r="AL35" i="3"/>
  <c r="AM35" i="3" s="1"/>
  <c r="AH35" i="3"/>
  <c r="AI35" i="3" s="1"/>
  <c r="Z44" i="3"/>
  <c r="AA44" i="3" s="1"/>
  <c r="AL12" i="3"/>
  <c r="AM12" i="3" s="1"/>
  <c r="AH12" i="3"/>
  <c r="AI12" i="3" s="1"/>
  <c r="AL28" i="3"/>
  <c r="AM28" i="3" s="1"/>
  <c r="AH28" i="3"/>
  <c r="AI28" i="3" s="1"/>
  <c r="AH45" i="3"/>
  <c r="AI45" i="3" s="1"/>
  <c r="AL45" i="3"/>
  <c r="AM45" i="3" s="1"/>
  <c r="AL20" i="3"/>
  <c r="AM20" i="3" s="1"/>
  <c r="AH20" i="3"/>
  <c r="AI20" i="3" s="1"/>
  <c r="AH21" i="3"/>
  <c r="AI21" i="3" s="1"/>
  <c r="AL21" i="3"/>
  <c r="AM21" i="3" s="1"/>
  <c r="AD22" i="3"/>
  <c r="AE22" i="3" s="1"/>
  <c r="AH39" i="3"/>
  <c r="AI39" i="3" s="1"/>
  <c r="AL39" i="3"/>
  <c r="AM39" i="3" s="1"/>
  <c r="AH16" i="3"/>
  <c r="AI16" i="3" s="1"/>
  <c r="AL16" i="3"/>
  <c r="AM16" i="3" s="1"/>
  <c r="AL37" i="3"/>
  <c r="AM37" i="3" s="1"/>
  <c r="AH37" i="3"/>
  <c r="AI37" i="3" s="1"/>
  <c r="AD31" i="3"/>
  <c r="AE31" i="3" s="1"/>
  <c r="AD47" i="3"/>
  <c r="AE47" i="3" s="1"/>
  <c r="AH47" i="3"/>
  <c r="AI47" i="3" s="1"/>
  <c r="AL47" i="3"/>
  <c r="AM47" i="3" s="1"/>
  <c r="AL30" i="3"/>
  <c r="AM30" i="3" s="1"/>
  <c r="AH30" i="3"/>
  <c r="AI30" i="3" s="1"/>
  <c r="AH14" i="3"/>
  <c r="AI14" i="3" s="1"/>
  <c r="AL14" i="3"/>
  <c r="AM14" i="3" s="1"/>
  <c r="W30" i="3"/>
  <c r="Z35" i="3"/>
  <c r="AA35" i="3" s="1"/>
  <c r="AL38" i="3"/>
  <c r="AM38" i="3" s="1"/>
  <c r="AH38" i="3"/>
  <c r="AI38" i="3" s="1"/>
  <c r="AL10" i="3"/>
  <c r="AM10" i="3" s="1"/>
  <c r="AH10" i="3"/>
  <c r="AI10" i="3" s="1"/>
  <c r="AH27" i="3"/>
  <c r="AI27" i="3" s="1"/>
  <c r="AL27" i="3"/>
  <c r="AM27" i="3" s="1"/>
  <c r="AD12" i="3"/>
  <c r="AE12" i="3" s="1"/>
  <c r="AD11" i="3"/>
  <c r="AE11" i="3" s="1"/>
  <c r="V49" i="3"/>
  <c r="K73" i="18" s="1"/>
  <c r="Z15" i="3"/>
  <c r="AA15" i="3" s="1"/>
  <c r="AD15" i="3"/>
  <c r="AE15" i="3" s="1"/>
  <c r="W15" i="3"/>
  <c r="Z25" i="3"/>
  <c r="AA25" i="3" s="1"/>
  <c r="AD28" i="3"/>
  <c r="AE28" i="3" s="1"/>
  <c r="W11" i="3"/>
  <c r="AD29" i="3"/>
  <c r="AE29" i="3" s="1"/>
  <c r="W29" i="3"/>
  <c r="Z29" i="3"/>
  <c r="AA29" i="3" s="1"/>
  <c r="Z31" i="3"/>
  <c r="AA31" i="3" s="1"/>
  <c r="Z20" i="3"/>
  <c r="AA20" i="3" s="1"/>
  <c r="AD24" i="3"/>
  <c r="AE24" i="3" s="1"/>
  <c r="AD46" i="3"/>
  <c r="AE46" i="3" s="1"/>
  <c r="W46" i="3"/>
  <c r="Z46" i="3"/>
  <c r="AA46" i="3" s="1"/>
  <c r="W28" i="3"/>
  <c r="AD21" i="3"/>
  <c r="AE21" i="3" s="1"/>
  <c r="Z42" i="3"/>
  <c r="AA42" i="3" s="1"/>
  <c r="AD42" i="3"/>
  <c r="AE42" i="3" s="1"/>
  <c r="AD33" i="3"/>
  <c r="AE33" i="3" s="1"/>
  <c r="Z22" i="3"/>
  <c r="AA22" i="3" s="1"/>
  <c r="Z32" i="3"/>
  <c r="AA32" i="3" s="1"/>
  <c r="Z11" i="3"/>
  <c r="AA11" i="3" s="1"/>
  <c r="Z17" i="3"/>
  <c r="AA17" i="3" s="1"/>
  <c r="AD34" i="3"/>
  <c r="AE34" i="3" s="1"/>
  <c r="W32" i="3"/>
  <c r="Z36" i="3"/>
  <c r="AA36" i="3" s="1"/>
  <c r="AD43" i="3"/>
  <c r="AE43" i="3" s="1"/>
  <c r="W43" i="3"/>
  <c r="AD9" i="3"/>
  <c r="AE9" i="3" s="1"/>
  <c r="W36" i="3"/>
  <c r="W9" i="3"/>
  <c r="Z45" i="3"/>
  <c r="AA45" i="3" s="1"/>
  <c r="AD18" i="3"/>
  <c r="AE18" i="3" s="1"/>
  <c r="W25" i="3"/>
  <c r="W42" i="3"/>
  <c r="Z21" i="3"/>
  <c r="AA21" i="3" s="1"/>
  <c r="AD20" i="3"/>
  <c r="AE20" i="3" s="1"/>
  <c r="Z39" i="3"/>
  <c r="AA39" i="3" s="1"/>
  <c r="AD16" i="3"/>
  <c r="AE16" i="3" s="1"/>
  <c r="Z16" i="3"/>
  <c r="AA16" i="3" s="1"/>
  <c r="Z13" i="3"/>
  <c r="AA13" i="3" s="1"/>
  <c r="W13" i="3"/>
  <c r="AD13" i="3"/>
  <c r="AE13" i="3" s="1"/>
  <c r="AD37" i="3"/>
  <c r="AE37" i="3" s="1"/>
  <c r="W45" i="3"/>
  <c r="AD17" i="3"/>
  <c r="AE17" i="3" s="1"/>
  <c r="Z37" i="3"/>
  <c r="AA37" i="3" s="1"/>
  <c r="Z43" i="3"/>
  <c r="AA43" i="3" s="1"/>
  <c r="W16" i="3"/>
  <c r="Z41" i="3"/>
  <c r="AA41" i="3" s="1"/>
  <c r="Z30" i="3"/>
  <c r="AA30" i="3" s="1"/>
  <c r="AD14" i="3"/>
  <c r="AE14" i="3" s="1"/>
  <c r="AD30" i="3"/>
  <c r="AE30" i="3" s="1"/>
  <c r="Z12" i="3"/>
  <c r="AA12" i="3" s="1"/>
  <c r="W34" i="3"/>
  <c r="AD32" i="3"/>
  <c r="AE32" i="3" s="1"/>
  <c r="Z19" i="3"/>
  <c r="AA19" i="3" s="1"/>
  <c r="AD26" i="3"/>
  <c r="AE26" i="3" s="1"/>
  <c r="W24" i="3"/>
  <c r="W17" i="3"/>
  <c r="AD45" i="3"/>
  <c r="AE45" i="3" s="1"/>
  <c r="W14" i="3"/>
  <c r="W38" i="3"/>
  <c r="AD10" i="3"/>
  <c r="AE10" i="3" s="1"/>
  <c r="Z10" i="3"/>
  <c r="AA10" i="3" s="1"/>
  <c r="Z27" i="3"/>
  <c r="AA27" i="3" s="1"/>
  <c r="W26" i="3"/>
  <c r="AD27" i="3"/>
  <c r="AE27" i="3" s="1"/>
  <c r="W12" i="3"/>
  <c r="W18" i="3"/>
  <c r="Z28" i="3"/>
  <c r="AA28" i="3" s="1"/>
  <c r="W40" i="3"/>
  <c r="AD44" i="3"/>
  <c r="AE44" i="3" s="1"/>
  <c r="W35" i="3"/>
  <c r="AE8" i="3"/>
  <c r="AA8" i="3"/>
  <c r="W49" i="3" l="1"/>
  <c r="AC73" i="18" s="1"/>
  <c r="Z49" i="3"/>
  <c r="R65" i="18" s="1"/>
  <c r="AH49" i="3"/>
  <c r="I65" i="18" s="1"/>
  <c r="AI8" i="3"/>
  <c r="AI49" i="3" s="1"/>
  <c r="K75" i="18" s="1"/>
  <c r="AL49" i="3"/>
  <c r="I67" i="18" s="1"/>
  <c r="AM8" i="3"/>
  <c r="AM49" i="3" s="1"/>
  <c r="AC75" i="18" s="1"/>
  <c r="AE49" i="3"/>
  <c r="AD49" i="3"/>
  <c r="R67" i="18" s="1"/>
  <c r="E58" i="18"/>
  <c r="AA49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TAKA AYA</author>
  </authors>
  <commentList>
    <comment ref="K5" authorId="0" shapeId="0" xr:uid="{00000000-0006-0000-0C00-000001000000}">
      <text>
        <r>
          <rPr>
            <b/>
            <sz val="9"/>
            <color indexed="81"/>
            <rFont val="BIZ UDゴシック"/>
            <family val="3"/>
            <charset val="128"/>
          </rPr>
          <t>粗付加価値計の率から家計外消費支出（行）の率を除いている。
経済計算の概念に近づけた。</t>
        </r>
      </text>
    </comment>
    <comment ref="H17" authorId="0" shapeId="0" xr:uid="{00000000-0006-0000-0C00-000002000000}">
      <text>
        <r>
          <rPr>
            <b/>
            <sz val="9"/>
            <color indexed="81"/>
            <rFont val="MS P ゴシック"/>
            <family val="3"/>
            <charset val="128"/>
          </rPr>
          <t>屑・副産物の関係で自給率が計算ではマイナスになるので、分析時は自給率0としている。</t>
        </r>
      </text>
    </comment>
    <comment ref="H18" authorId="0" shapeId="0" xr:uid="{00000000-0006-0000-0C00-000003000000}">
      <text>
        <r>
          <rPr>
            <b/>
            <sz val="9"/>
            <color indexed="81"/>
            <rFont val="MS P ゴシック"/>
            <family val="3"/>
            <charset val="128"/>
          </rPr>
          <t>屑・副産物の関係で自給率が計算ではマイナスになるので、分析時は自給率0としている。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9900558</author>
  </authors>
  <commentList>
    <comment ref="Q18" authorId="0" shapeId="0" xr:uid="{00000000-0006-0000-0E00-000001000000}">
      <text>
        <r>
          <rPr>
            <sz val="9"/>
            <color indexed="81"/>
            <rFont val="BIZ UDゴシック"/>
            <family val="3"/>
            <charset val="128"/>
          </rPr>
          <t>生産活動によって生じる
付加価値（賃金・利益等）
※家計外消費支出（行）は除</t>
        </r>
        <r>
          <rPr>
            <sz val="9"/>
            <color indexed="81"/>
            <rFont val="ＭＳ Ｐゴシック"/>
            <family val="3"/>
            <charset val="128"/>
          </rPr>
          <t>く</t>
        </r>
      </text>
    </comment>
  </commentList>
</comments>
</file>

<file path=xl/sharedStrings.xml><?xml version="1.0" encoding="utf-8"?>
<sst xmlns="http://schemas.openxmlformats.org/spreadsheetml/2006/main" count="2112" uniqueCount="383">
  <si>
    <t>(単位 : 100万円)</t>
  </si>
  <si>
    <t>鉱業</t>
  </si>
  <si>
    <t>飲食料品</t>
  </si>
  <si>
    <t>繊維製品</t>
  </si>
  <si>
    <t>パルプ・紙・木製品</t>
  </si>
  <si>
    <t>化学製品</t>
  </si>
  <si>
    <t>窯業・土石製品</t>
  </si>
  <si>
    <t>鉄鋼</t>
  </si>
  <si>
    <t>非鉄金属</t>
  </si>
  <si>
    <t>金属製品</t>
  </si>
  <si>
    <t>はん用機械</t>
  </si>
  <si>
    <t>生産用機械</t>
  </si>
  <si>
    <t>業務用機械</t>
  </si>
  <si>
    <t>電子部品</t>
  </si>
  <si>
    <t>電気機械</t>
  </si>
  <si>
    <t>情報通信機器</t>
  </si>
  <si>
    <t>輸送機械</t>
  </si>
  <si>
    <t>その他の製造工業製品</t>
  </si>
  <si>
    <t>建設</t>
  </si>
  <si>
    <t>電力・ガス・熱供給</t>
  </si>
  <si>
    <t>水道</t>
  </si>
  <si>
    <t>廃棄物処理</t>
  </si>
  <si>
    <t>金融・保険</t>
  </si>
  <si>
    <t>不動産</t>
  </si>
  <si>
    <t>運輸・郵便</t>
  </si>
  <si>
    <t>情報通信</t>
  </si>
  <si>
    <t>公務</t>
  </si>
  <si>
    <t>教育・研究</t>
  </si>
  <si>
    <t>医療・福祉</t>
  </si>
  <si>
    <t>他に分類されない会員制団体</t>
  </si>
  <si>
    <t>対事業所サービス</t>
  </si>
  <si>
    <t>対個人サービス</t>
  </si>
  <si>
    <t>事務用品</t>
  </si>
  <si>
    <t>分類不明</t>
  </si>
  <si>
    <t>内生部門計</t>
  </si>
  <si>
    <t>家計外消費支出（列）</t>
  </si>
  <si>
    <t>一般政府消費支出</t>
  </si>
  <si>
    <t>在庫純増</t>
  </si>
  <si>
    <t>市内最終需要計</t>
  </si>
  <si>
    <t>市内需要合計</t>
  </si>
  <si>
    <t>最終需要計</t>
  </si>
  <si>
    <t>需要合計</t>
  </si>
  <si>
    <t>最終需要部門計</t>
  </si>
  <si>
    <t>市内生産額</t>
  </si>
  <si>
    <t>家計外消費支出（行）</t>
  </si>
  <si>
    <t>営業余剰</t>
  </si>
  <si>
    <t>資本減耗引当</t>
  </si>
  <si>
    <t>間接税（関税・輸入品商品税を除く。）</t>
  </si>
  <si>
    <t>（控除）経常補助金</t>
  </si>
  <si>
    <t>粗付加価値部門計</t>
  </si>
  <si>
    <t>農業</t>
    <rPh sb="0" eb="2">
      <t>ノウギョウ</t>
    </rPh>
    <phoneticPr fontId="2"/>
  </si>
  <si>
    <t>林業</t>
    <rPh sb="0" eb="2">
      <t>リンギョウ</t>
    </rPh>
    <phoneticPr fontId="2"/>
  </si>
  <si>
    <t>漁業</t>
    <rPh sb="0" eb="2">
      <t>ギョギョウ</t>
    </rPh>
    <phoneticPr fontId="2"/>
  </si>
  <si>
    <t>社会保険料（雇用主負担）</t>
  </si>
  <si>
    <t>その他の給与及び手当</t>
  </si>
  <si>
    <t>家計消費支出</t>
  </si>
  <si>
    <t>対家計民間非営利団体消費支出</t>
  </si>
  <si>
    <t>購入者価格
需要額</t>
    <rPh sb="0" eb="3">
      <t>コウニュウシャ</t>
    </rPh>
    <rPh sb="3" eb="5">
      <t>カカク</t>
    </rPh>
    <rPh sb="6" eb="9">
      <t>ジュヨウガク</t>
    </rPh>
    <phoneticPr fontId="4"/>
  </si>
  <si>
    <t>商業マージン率</t>
    <rPh sb="0" eb="2">
      <t>ショウギョウ</t>
    </rPh>
    <rPh sb="6" eb="7">
      <t>リツ</t>
    </rPh>
    <phoneticPr fontId="4"/>
  </si>
  <si>
    <t>貨物運賃率</t>
    <rPh sb="0" eb="2">
      <t>カモツ</t>
    </rPh>
    <rPh sb="2" eb="4">
      <t>ウンチン</t>
    </rPh>
    <rPh sb="4" eb="5">
      <t>リツ</t>
    </rPh>
    <phoneticPr fontId="4"/>
  </si>
  <si>
    <t>貨物運賃</t>
    <rPh sb="0" eb="2">
      <t>カモツ</t>
    </rPh>
    <rPh sb="2" eb="4">
      <t>ウンチン</t>
    </rPh>
    <phoneticPr fontId="4"/>
  </si>
  <si>
    <t>生産者価格
需要額</t>
    <rPh sb="0" eb="3">
      <t>セイサンシャ</t>
    </rPh>
    <rPh sb="3" eb="5">
      <t>カカク</t>
    </rPh>
    <rPh sb="6" eb="9">
      <t>ジュヨウガク</t>
    </rPh>
    <phoneticPr fontId="4"/>
  </si>
  <si>
    <t>①</t>
    <phoneticPr fontId="4"/>
  </si>
  <si>
    <t>a</t>
    <phoneticPr fontId="4"/>
  </si>
  <si>
    <t>b</t>
    <phoneticPr fontId="4"/>
  </si>
  <si>
    <t>②＝①×a</t>
    <phoneticPr fontId="4"/>
  </si>
  <si>
    <t>③＝①×b</t>
    <phoneticPr fontId="4"/>
  </si>
  <si>
    <t>①－（②+③）</t>
    <phoneticPr fontId="4"/>
  </si>
  <si>
    <t>合計</t>
    <rPh sb="0" eb="2">
      <t>ゴウケイ</t>
    </rPh>
    <phoneticPr fontId="4"/>
  </si>
  <si>
    <t>部　門　名</t>
    <phoneticPr fontId="6"/>
  </si>
  <si>
    <t>各種計数</t>
    <rPh sb="0" eb="2">
      <t>カクシュ</t>
    </rPh>
    <rPh sb="2" eb="4">
      <t>ケイスウ</t>
    </rPh>
    <phoneticPr fontId="4"/>
  </si>
  <si>
    <t>第１次波及効果</t>
    <rPh sb="0" eb="1">
      <t>ダイ</t>
    </rPh>
    <rPh sb="2" eb="3">
      <t>ジ</t>
    </rPh>
    <rPh sb="3" eb="7">
      <t>ハキュウコウカ</t>
    </rPh>
    <phoneticPr fontId="6"/>
  </si>
  <si>
    <t>第２次波及効果</t>
    <rPh sb="0" eb="1">
      <t>ダイ</t>
    </rPh>
    <rPh sb="2" eb="3">
      <t>ジ</t>
    </rPh>
    <rPh sb="3" eb="5">
      <t>ハキュウ</t>
    </rPh>
    <rPh sb="5" eb="7">
      <t>コウカ</t>
    </rPh>
    <phoneticPr fontId="6"/>
  </si>
  <si>
    <t>総合効果</t>
    <phoneticPr fontId="6"/>
  </si>
  <si>
    <t>粗付加価値誘発額</t>
    <phoneticPr fontId="6"/>
  </si>
  <si>
    <t>自給率</t>
    <rPh sb="0" eb="3">
      <t>ジキュウリツ</t>
    </rPh>
    <phoneticPr fontId="4"/>
  </si>
  <si>
    <t>粗付加
価値率</t>
    <rPh sb="0" eb="1">
      <t>アラ</t>
    </rPh>
    <rPh sb="1" eb="3">
      <t>フカ</t>
    </rPh>
    <rPh sb="4" eb="6">
      <t>カチ</t>
    </rPh>
    <rPh sb="6" eb="7">
      <t>リツ</t>
    </rPh>
    <phoneticPr fontId="4"/>
  </si>
  <si>
    <t>原材料
投入額</t>
    <rPh sb="4" eb="6">
      <t>トウニュウ</t>
    </rPh>
    <rPh sb="6" eb="7">
      <t>ガク</t>
    </rPh>
    <phoneticPr fontId="6"/>
  </si>
  <si>
    <t>市内需要
増加額</t>
    <rPh sb="0" eb="1">
      <t>シ</t>
    </rPh>
    <rPh sb="5" eb="7">
      <t>ゾウカ</t>
    </rPh>
    <phoneticPr fontId="6"/>
  </si>
  <si>
    <t>生産誘発額</t>
    <rPh sb="0" eb="2">
      <t>セイサン</t>
    </rPh>
    <rPh sb="2" eb="5">
      <t>ユウハツガク</t>
    </rPh>
    <phoneticPr fontId="6"/>
  </si>
  <si>
    <t>消費増加額</t>
    <rPh sb="0" eb="2">
      <t>ショウヒ</t>
    </rPh>
    <rPh sb="2" eb="4">
      <t>ゾウカ</t>
    </rPh>
    <rPh sb="4" eb="5">
      <t>ガク</t>
    </rPh>
    <phoneticPr fontId="6"/>
  </si>
  <si>
    <t>部門別
消費額</t>
    <rPh sb="0" eb="2">
      <t>ブモン</t>
    </rPh>
    <rPh sb="2" eb="3">
      <t>ベツ</t>
    </rPh>
    <rPh sb="4" eb="6">
      <t>ショウヒ</t>
    </rPh>
    <rPh sb="6" eb="7">
      <t>ガク</t>
    </rPh>
    <phoneticPr fontId="6"/>
  </si>
  <si>
    <t>市内需要
増加額</t>
    <rPh sb="0" eb="1">
      <t>シ</t>
    </rPh>
    <rPh sb="1" eb="2">
      <t>ナイ</t>
    </rPh>
    <rPh sb="2" eb="4">
      <t>ジュヨウ</t>
    </rPh>
    <rPh sb="5" eb="7">
      <t>ゾウカ</t>
    </rPh>
    <rPh sb="7" eb="8">
      <t>ガク</t>
    </rPh>
    <phoneticPr fontId="6"/>
  </si>
  <si>
    <t>直接効果</t>
  </si>
  <si>
    <t>第１次波及</t>
    <rPh sb="0" eb="1">
      <t>ダイ</t>
    </rPh>
    <phoneticPr fontId="6"/>
  </si>
  <si>
    <t>第２次波及</t>
    <rPh sb="0" eb="1">
      <t>ダイ</t>
    </rPh>
    <phoneticPr fontId="6"/>
  </si>
  <si>
    <t>総合波及</t>
  </si>
  <si>
    <t>Ａ</t>
    <phoneticPr fontId="4"/>
  </si>
  <si>
    <t>Ｂ</t>
    <phoneticPr fontId="4"/>
  </si>
  <si>
    <t>Ｃ</t>
  </si>
  <si>
    <t>Ｄ</t>
    <phoneticPr fontId="4"/>
  </si>
  <si>
    <t>②</t>
    <phoneticPr fontId="6"/>
  </si>
  <si>
    <t>③</t>
    <phoneticPr fontId="6"/>
  </si>
  <si>
    <t>④</t>
    <phoneticPr fontId="6"/>
  </si>
  <si>
    <t>⑤</t>
    <phoneticPr fontId="6"/>
  </si>
  <si>
    <t>⑥</t>
    <phoneticPr fontId="6"/>
  </si>
  <si>
    <t>⑦</t>
    <phoneticPr fontId="6"/>
  </si>
  <si>
    <t>⑧</t>
    <phoneticPr fontId="6"/>
  </si>
  <si>
    <t>⑨</t>
    <phoneticPr fontId="6"/>
  </si>
  <si>
    <t>⑩</t>
    <phoneticPr fontId="6"/>
  </si>
  <si>
    <t>⑪</t>
    <phoneticPr fontId="6"/>
  </si>
  <si>
    <t>⑫</t>
    <phoneticPr fontId="6"/>
  </si>
  <si>
    <t>⑬</t>
    <phoneticPr fontId="6"/>
  </si>
  <si>
    <t>⑭</t>
    <phoneticPr fontId="6"/>
  </si>
  <si>
    <t>⑮</t>
    <phoneticPr fontId="6"/>
  </si>
  <si>
    <t>⑯</t>
    <phoneticPr fontId="6"/>
  </si>
  <si>
    <t>投入係数表
より</t>
    <rPh sb="0" eb="1">
      <t>トウニュウ</t>
    </rPh>
    <rPh sb="1" eb="3">
      <t>ケイスウ</t>
    </rPh>
    <rPh sb="3" eb="4">
      <t>ヒョウ</t>
    </rPh>
    <phoneticPr fontId="4"/>
  </si>
  <si>
    <t>投入係数×②</t>
    <rPh sb="0" eb="2">
      <t>トウニュウ</t>
    </rPh>
    <rPh sb="2" eb="4">
      <t>ケイスウ</t>
    </rPh>
    <phoneticPr fontId="6"/>
  </si>
  <si>
    <t>③×Ａ</t>
    <phoneticPr fontId="6"/>
  </si>
  <si>
    <t>逆行列係数×④</t>
    <rPh sb="0" eb="3">
      <t>ギャクギョウレツ</t>
    </rPh>
    <rPh sb="3" eb="5">
      <t>ケイスウ</t>
    </rPh>
    <phoneticPr fontId="6"/>
  </si>
  <si>
    <t>⑥×
消費係数</t>
    <rPh sb="3" eb="5">
      <t>ショウヒ</t>
    </rPh>
    <rPh sb="5" eb="7">
      <t>ケイスウ</t>
    </rPh>
    <phoneticPr fontId="6"/>
  </si>
  <si>
    <t>⑦×Ｃ</t>
    <phoneticPr fontId="6"/>
  </si>
  <si>
    <t>⑧×Ａ</t>
    <phoneticPr fontId="6"/>
  </si>
  <si>
    <t>逆行列係数×⑨</t>
    <rPh sb="0" eb="3">
      <t>ギャクギョウレツ</t>
    </rPh>
    <rPh sb="3" eb="5">
      <t>ケイスウ</t>
    </rPh>
    <phoneticPr fontId="6"/>
  </si>
  <si>
    <t>②+⑤+⑩</t>
    <phoneticPr fontId="6"/>
  </si>
  <si>
    <t>②×Ｄ</t>
    <phoneticPr fontId="6"/>
  </si>
  <si>
    <t>⑤×Ｄ</t>
    <phoneticPr fontId="6"/>
  </si>
  <si>
    <t>⑩×Ｄ</t>
    <phoneticPr fontId="6"/>
  </si>
  <si>
    <t>⑪+⑫+⑬</t>
    <phoneticPr fontId="6"/>
  </si>
  <si>
    <t>②×Ｂ</t>
    <phoneticPr fontId="6"/>
  </si>
  <si>
    <t>⑤×Ｂ</t>
    <phoneticPr fontId="6"/>
  </si>
  <si>
    <t>⑩×Ｂ</t>
    <phoneticPr fontId="6"/>
  </si>
  <si>
    <t>⑭+⑮+⑯</t>
    <phoneticPr fontId="6"/>
  </si>
  <si>
    <t>合計</t>
  </si>
  <si>
    <t>賃金・俸給誘発額</t>
    <rPh sb="5" eb="8">
      <t>ユウハツガク</t>
    </rPh>
    <phoneticPr fontId="6"/>
  </si>
  <si>
    <t>家計消費
支出構成比</t>
    <rPh sb="0" eb="2">
      <t>カケイ</t>
    </rPh>
    <phoneticPr fontId="2"/>
  </si>
  <si>
    <t>家計消費支出
の構成比</t>
    <rPh sb="0" eb="2">
      <t>カケイ</t>
    </rPh>
    <rPh sb="7" eb="10">
      <t>コウセイヒ</t>
    </rPh>
    <phoneticPr fontId="4"/>
  </si>
  <si>
    <t>1-(移輸入/
(市内需要合計）</t>
    <rPh sb="3" eb="5">
      <t>ユニュウ</t>
    </rPh>
    <rPh sb="9" eb="11">
      <t>シナイ</t>
    </rPh>
    <rPh sb="10" eb="12">
      <t>ジュヨウ</t>
    </rPh>
    <rPh sb="13" eb="15">
      <t>ゴウケイ</t>
    </rPh>
    <phoneticPr fontId="4"/>
  </si>
  <si>
    <t>（百万円）</t>
    <rPh sb="1" eb="4">
      <t>ヒャクマンエン</t>
    </rPh>
    <phoneticPr fontId="4"/>
  </si>
  <si>
    <t>産業部門</t>
    <rPh sb="0" eb="2">
      <t>サンギョウ</t>
    </rPh>
    <rPh sb="2" eb="4">
      <t>ブモン</t>
    </rPh>
    <phoneticPr fontId="4"/>
  </si>
  <si>
    <t>与件データ</t>
    <rPh sb="0" eb="2">
      <t>ヨケン</t>
    </rPh>
    <phoneticPr fontId="4"/>
  </si>
  <si>
    <t>備　　　　　考</t>
    <rPh sb="0" eb="1">
      <t>ソナエ</t>
    </rPh>
    <rPh sb="6" eb="7">
      <t>コウ</t>
    </rPh>
    <phoneticPr fontId="10"/>
  </si>
  <si>
    <t>乗用車、二輪自動車、船舶、鉄道車両、航空機、自転車など</t>
    <rPh sb="0" eb="3">
      <t>ジョウヨウシャ</t>
    </rPh>
    <rPh sb="4" eb="6">
      <t>ニリン</t>
    </rPh>
    <rPh sb="6" eb="9">
      <t>ジドウシャ</t>
    </rPh>
    <rPh sb="10" eb="12">
      <t>センパク</t>
    </rPh>
    <rPh sb="13" eb="15">
      <t>テツドウ</t>
    </rPh>
    <rPh sb="15" eb="17">
      <t>シャリョウ</t>
    </rPh>
    <rPh sb="18" eb="21">
      <t>コウクウキ</t>
    </rPh>
    <rPh sb="22" eb="25">
      <t>ジテンシャ</t>
    </rPh>
    <phoneticPr fontId="11"/>
  </si>
  <si>
    <t>住宅・非住宅建築、建設補修、公共事業、駐車場・ゴルフ場・遊園地の建設など</t>
    <rPh sb="0" eb="2">
      <t>ジュウタク</t>
    </rPh>
    <rPh sb="3" eb="4">
      <t>ヒ</t>
    </rPh>
    <rPh sb="4" eb="6">
      <t>ジュウタク</t>
    </rPh>
    <rPh sb="6" eb="8">
      <t>ケンチク</t>
    </rPh>
    <rPh sb="9" eb="11">
      <t>ケンセツ</t>
    </rPh>
    <rPh sb="11" eb="13">
      <t>ホシュウ</t>
    </rPh>
    <rPh sb="14" eb="16">
      <t>コウキョウ</t>
    </rPh>
    <rPh sb="16" eb="18">
      <t>ジギョウ</t>
    </rPh>
    <rPh sb="19" eb="21">
      <t>チュウシャ</t>
    </rPh>
    <rPh sb="21" eb="22">
      <t>ジョウ</t>
    </rPh>
    <rPh sb="26" eb="27">
      <t>ジョウ</t>
    </rPh>
    <rPh sb="28" eb="31">
      <t>ユウエンチ</t>
    </rPh>
    <rPh sb="32" eb="34">
      <t>ケンセツ</t>
    </rPh>
    <phoneticPr fontId="11"/>
  </si>
  <si>
    <t>銀行、貸金業、証券会社、生命保険、損害保険など</t>
    <rPh sb="0" eb="2">
      <t>ギンコウ</t>
    </rPh>
    <rPh sb="3" eb="5">
      <t>カシキン</t>
    </rPh>
    <rPh sb="5" eb="6">
      <t>ギョウ</t>
    </rPh>
    <rPh sb="7" eb="9">
      <t>ショウケン</t>
    </rPh>
    <rPh sb="9" eb="11">
      <t>カイシャ</t>
    </rPh>
    <rPh sb="12" eb="14">
      <t>セイメイ</t>
    </rPh>
    <rPh sb="14" eb="16">
      <t>ホケン</t>
    </rPh>
    <rPh sb="17" eb="19">
      <t>ソンガイ</t>
    </rPh>
    <rPh sb="19" eb="21">
      <t>ホケン</t>
    </rPh>
    <phoneticPr fontId="11"/>
  </si>
  <si>
    <t>不動産仲介・管理業、不動産賃貸業、貸家業など</t>
    <rPh sb="0" eb="3">
      <t>フドウサン</t>
    </rPh>
    <rPh sb="3" eb="5">
      <t>チュウカイ</t>
    </rPh>
    <rPh sb="6" eb="8">
      <t>カンリ</t>
    </rPh>
    <rPh sb="8" eb="9">
      <t>ギョウ</t>
    </rPh>
    <rPh sb="10" eb="13">
      <t>フドウサン</t>
    </rPh>
    <rPh sb="13" eb="15">
      <t>チンタイ</t>
    </rPh>
    <rPh sb="15" eb="16">
      <t>ギョウ</t>
    </rPh>
    <rPh sb="17" eb="19">
      <t>カシヤ</t>
    </rPh>
    <rPh sb="19" eb="20">
      <t>ギョウ</t>
    </rPh>
    <phoneticPr fontId="11"/>
  </si>
  <si>
    <t>中央政府、地方公共団体</t>
    <rPh sb="0" eb="2">
      <t>チュウオウ</t>
    </rPh>
    <rPh sb="2" eb="4">
      <t>セイフ</t>
    </rPh>
    <rPh sb="5" eb="7">
      <t>チホウ</t>
    </rPh>
    <rPh sb="7" eb="9">
      <t>コウキョウ</t>
    </rPh>
    <rPh sb="9" eb="11">
      <t>ダンタイ</t>
    </rPh>
    <phoneticPr fontId="11"/>
  </si>
  <si>
    <t>社会教育（公民館、図書館、美術館、動植物園など）を含む</t>
    <rPh sb="0" eb="2">
      <t>シャカイ</t>
    </rPh>
    <rPh sb="2" eb="4">
      <t>キョウイク</t>
    </rPh>
    <rPh sb="5" eb="8">
      <t>コウミンカン</t>
    </rPh>
    <rPh sb="9" eb="12">
      <t>トショカン</t>
    </rPh>
    <rPh sb="13" eb="16">
      <t>ビジュツカン</t>
    </rPh>
    <rPh sb="17" eb="20">
      <t>ドウショクブツ</t>
    </rPh>
    <rPh sb="20" eb="21">
      <t>エン</t>
    </rPh>
    <rPh sb="25" eb="26">
      <t>フク</t>
    </rPh>
    <phoneticPr fontId="11"/>
  </si>
  <si>
    <t>住宅賃貸料（帰属家賃）</t>
    <rPh sb="0" eb="2">
      <t>ジュウタク</t>
    </rPh>
    <rPh sb="2" eb="5">
      <t>チンタイリョウ</t>
    </rPh>
    <rPh sb="6" eb="8">
      <t>キゾク</t>
    </rPh>
    <rPh sb="8" eb="10">
      <t>ヤチン</t>
    </rPh>
    <phoneticPr fontId="2"/>
  </si>
  <si>
    <t>不動産（帰属家賃を除く）</t>
    <rPh sb="4" eb="6">
      <t>キゾク</t>
    </rPh>
    <rPh sb="6" eb="8">
      <t>ヤチン</t>
    </rPh>
    <rPh sb="9" eb="10">
      <t>ノゾ</t>
    </rPh>
    <phoneticPr fontId="2"/>
  </si>
  <si>
    <t>卸売</t>
    <rPh sb="0" eb="2">
      <t>オロシウリ</t>
    </rPh>
    <phoneticPr fontId="2"/>
  </si>
  <si>
    <t>小売</t>
    <rPh sb="0" eb="2">
      <t>コウリ</t>
    </rPh>
    <phoneticPr fontId="2"/>
  </si>
  <si>
    <t>宿泊業</t>
  </si>
  <si>
    <t>飲食サービス</t>
  </si>
  <si>
    <t>卸売業のマージン額（販売額－仕入額）</t>
    <rPh sb="0" eb="2">
      <t>オロシウリ</t>
    </rPh>
    <rPh sb="2" eb="3">
      <t>ギョウ</t>
    </rPh>
    <rPh sb="8" eb="9">
      <t>ガク</t>
    </rPh>
    <rPh sb="10" eb="12">
      <t>ハンバイ</t>
    </rPh>
    <rPh sb="12" eb="13">
      <t>ガク</t>
    </rPh>
    <rPh sb="14" eb="16">
      <t>シイレ</t>
    </rPh>
    <rPh sb="16" eb="17">
      <t>ガク</t>
    </rPh>
    <phoneticPr fontId="11"/>
  </si>
  <si>
    <t>小売業のマージン額（販売額－仕入額）</t>
    <rPh sb="0" eb="2">
      <t>コウリ</t>
    </rPh>
    <rPh sb="2" eb="3">
      <t>ギョウ</t>
    </rPh>
    <rPh sb="8" eb="9">
      <t>ガク</t>
    </rPh>
    <rPh sb="10" eb="12">
      <t>ハンバイ</t>
    </rPh>
    <rPh sb="12" eb="13">
      <t>ガク</t>
    </rPh>
    <rPh sb="14" eb="16">
      <t>シイレ</t>
    </rPh>
    <rPh sb="16" eb="17">
      <t>ガク</t>
    </rPh>
    <phoneticPr fontId="11"/>
  </si>
  <si>
    <t>宿泊業</t>
    <rPh sb="0" eb="3">
      <t>シュクハクギョウ</t>
    </rPh>
    <phoneticPr fontId="2"/>
  </si>
  <si>
    <t>飲食サービス</t>
    <rPh sb="0" eb="2">
      <t>インショク</t>
    </rPh>
    <phoneticPr fontId="2"/>
  </si>
  <si>
    <t>自給率</t>
    <rPh sb="0" eb="3">
      <t>ジキュウリツ</t>
    </rPh>
    <phoneticPr fontId="2"/>
  </si>
  <si>
    <t>家計消費支出構成比</t>
    <rPh sb="0" eb="6">
      <t>カケイショウヒシシュツ</t>
    </rPh>
    <rPh sb="6" eb="9">
      <t>コウセイヒ</t>
    </rPh>
    <phoneticPr fontId="2"/>
  </si>
  <si>
    <t>【計算過程】観光・イベント消費</t>
    <rPh sb="1" eb="3">
      <t>ケイサン</t>
    </rPh>
    <rPh sb="3" eb="5">
      <t>カテイ</t>
    </rPh>
    <rPh sb="6" eb="8">
      <t>カンコウ</t>
    </rPh>
    <rPh sb="13" eb="15">
      <t>ショウヒ</t>
    </rPh>
    <phoneticPr fontId="4"/>
  </si>
  <si>
    <t>運賃マージン</t>
    <rPh sb="0" eb="2">
      <t>ウンチン</t>
    </rPh>
    <phoneticPr fontId="4"/>
  </si>
  <si>
    <t>需要額</t>
    <rPh sb="0" eb="3">
      <t>ジュヨウガク</t>
    </rPh>
    <phoneticPr fontId="4"/>
  </si>
  <si>
    <t>生産者価格</t>
    <rPh sb="0" eb="3">
      <t>セイサンシャ</t>
    </rPh>
    <rPh sb="3" eb="5">
      <t>カカク</t>
    </rPh>
    <phoneticPr fontId="4"/>
  </si>
  <si>
    <t>一部調整
（赤字）</t>
    <rPh sb="0" eb="2">
      <t>イチブ</t>
    </rPh>
    <rPh sb="2" eb="4">
      <t>チョウセイ</t>
    </rPh>
    <rPh sb="6" eb="8">
      <t>アカジ</t>
    </rPh>
    <phoneticPr fontId="4"/>
  </si>
  <si>
    <t>Ａ’</t>
    <phoneticPr fontId="4"/>
  </si>
  <si>
    <t>ガソリン代</t>
    <rPh sb="4" eb="5">
      <t>ダイ</t>
    </rPh>
    <phoneticPr fontId="2"/>
  </si>
  <si>
    <t>観光等にかかる消費額等（与件データ）を該当する産業部門に直接入力</t>
    <rPh sb="0" eb="2">
      <t>カンコウ</t>
    </rPh>
    <rPh sb="2" eb="3">
      <t>トウ</t>
    </rPh>
    <rPh sb="7" eb="10">
      <t>ショウヒガク</t>
    </rPh>
    <rPh sb="10" eb="11">
      <t>トウ</t>
    </rPh>
    <rPh sb="12" eb="14">
      <t>ヨケン</t>
    </rPh>
    <rPh sb="19" eb="21">
      <t>ガイトウ</t>
    </rPh>
    <rPh sb="23" eb="25">
      <t>サンギョウ</t>
    </rPh>
    <rPh sb="25" eb="27">
      <t>ブモン</t>
    </rPh>
    <rPh sb="28" eb="30">
      <t>チョクセツ</t>
    </rPh>
    <rPh sb="30" eb="32">
      <t>ニュウリョク</t>
    </rPh>
    <phoneticPr fontId="4"/>
  </si>
  <si>
    <t>観光で使用した場合のみ記入</t>
    <rPh sb="0" eb="2">
      <t>カンコウ</t>
    </rPh>
    <rPh sb="3" eb="5">
      <t>シヨウ</t>
    </rPh>
    <rPh sb="7" eb="9">
      <t>バアイ</t>
    </rPh>
    <rPh sb="11" eb="13">
      <t>キニュウ</t>
    </rPh>
    <phoneticPr fontId="2"/>
  </si>
  <si>
    <t>①×Ａ’</t>
    <phoneticPr fontId="4"/>
  </si>
  <si>
    <t>直接効果</t>
    <rPh sb="0" eb="4">
      <t>チョクセツコウカ</t>
    </rPh>
    <phoneticPr fontId="2"/>
  </si>
  <si>
    <t>賃金・俸給
計</t>
    <rPh sb="0" eb="2">
      <t>チンギン</t>
    </rPh>
    <rPh sb="3" eb="5">
      <t>ホウキュウ</t>
    </rPh>
    <rPh sb="6" eb="7">
      <t>ケイ</t>
    </rPh>
    <phoneticPr fontId="6"/>
  </si>
  <si>
    <t>賃金・俸給
率</t>
    <rPh sb="0" eb="2">
      <t>チンギン</t>
    </rPh>
    <rPh sb="3" eb="5">
      <t>ホウキュウ</t>
    </rPh>
    <rPh sb="6" eb="7">
      <t>トクリツ</t>
    </rPh>
    <phoneticPr fontId="4"/>
  </si>
  <si>
    <t>家計調査から福岡市「二人以上の世帯のうち勤労者世帯」を用いる。</t>
    <rPh sb="0" eb="2">
      <t>カケイ</t>
    </rPh>
    <rPh sb="2" eb="4">
      <t>チョウサ</t>
    </rPh>
    <rPh sb="6" eb="8">
      <t>フクオカ</t>
    </rPh>
    <rPh sb="8" eb="9">
      <t>シ</t>
    </rPh>
    <rPh sb="10" eb="11">
      <t>ニ</t>
    </rPh>
    <rPh sb="15" eb="17">
      <t>セタイ</t>
    </rPh>
    <rPh sb="27" eb="28">
      <t>モチ</t>
    </rPh>
    <phoneticPr fontId="12"/>
  </si>
  <si>
    <t>５か年
平均</t>
    <rPh sb="2" eb="3">
      <t>ネン</t>
    </rPh>
    <rPh sb="4" eb="5">
      <t>ヒラ</t>
    </rPh>
    <rPh sb="5" eb="6">
      <t>ヒトシ</t>
    </rPh>
    <phoneticPr fontId="12"/>
  </si>
  <si>
    <t>実収入（円）　　　Ａ</t>
    <rPh sb="0" eb="1">
      <t>ジツ</t>
    </rPh>
    <rPh sb="1" eb="2">
      <t>オサム</t>
    </rPh>
    <rPh sb="2" eb="3">
      <t>イリ</t>
    </rPh>
    <rPh sb="4" eb="5">
      <t>エン</t>
    </rPh>
    <phoneticPr fontId="12"/>
  </si>
  <si>
    <t>消費支出（円）　　Ｂ</t>
    <rPh sb="0" eb="1">
      <t>ケ</t>
    </rPh>
    <rPh sb="1" eb="2">
      <t>ヒ</t>
    </rPh>
    <rPh sb="2" eb="3">
      <t>ササ</t>
    </rPh>
    <rPh sb="3" eb="4">
      <t>デ</t>
    </rPh>
    <rPh sb="5" eb="6">
      <t>エン</t>
    </rPh>
    <phoneticPr fontId="12"/>
  </si>
  <si>
    <t>消費転換係数　Ｂ／Ａ</t>
    <rPh sb="0" eb="2">
      <t>ショウヒ</t>
    </rPh>
    <rPh sb="2" eb="4">
      <t>テンカン</t>
    </rPh>
    <rPh sb="4" eb="6">
      <t>ケイスウ</t>
    </rPh>
    <phoneticPr fontId="12"/>
  </si>
  <si>
    <t>（注１）実収入：一般に言われる税込み収入で、世帯員全員の現金収入を合計したもの。</t>
    <rPh sb="1" eb="2">
      <t>チュウ</t>
    </rPh>
    <rPh sb="4" eb="5">
      <t>ジツ</t>
    </rPh>
    <rPh sb="5" eb="7">
      <t>シュウニュウ</t>
    </rPh>
    <phoneticPr fontId="12"/>
  </si>
  <si>
    <t>（注２）消費支出：いわゆる生活費のことで、日常の生活を営むに当たり必要な商品や</t>
    <rPh sb="1" eb="2">
      <t>チュウ</t>
    </rPh>
    <rPh sb="4" eb="6">
      <t>ショウヒ</t>
    </rPh>
    <rPh sb="6" eb="8">
      <t>シシュツ</t>
    </rPh>
    <phoneticPr fontId="12"/>
  </si>
  <si>
    <t>　　　　サービスを購入して実際に支払った金額。</t>
    <phoneticPr fontId="4"/>
  </si>
  <si>
    <t>観光・イベント消費</t>
    <rPh sb="0" eb="2">
      <t>カンコウ</t>
    </rPh>
    <rPh sb="7" eb="9">
      <t>ショウヒ</t>
    </rPh>
    <phoneticPr fontId="4"/>
  </si>
  <si>
    <t>フローチャート</t>
    <phoneticPr fontId="4"/>
  </si>
  <si>
    <t>需要増加額 ①</t>
    <phoneticPr fontId="4"/>
  </si>
  <si>
    <t xml:space="preserve"> ×自給率（一部調整）</t>
    <rPh sb="2" eb="5">
      <t>ジキュウリツ</t>
    </rPh>
    <rPh sb="6" eb="8">
      <t>イチブ</t>
    </rPh>
    <rPh sb="8" eb="10">
      <t>チョウセイ</t>
    </rPh>
    <phoneticPr fontId="4"/>
  </si>
  <si>
    <t>生産増加額 ②</t>
    <rPh sb="0" eb="2">
      <t>セイサン</t>
    </rPh>
    <rPh sb="2" eb="5">
      <t>ゾウカガク</t>
    </rPh>
    <phoneticPr fontId="4"/>
  </si>
  <si>
    <t>※需要増加額のうち市内で生産する分</t>
    <rPh sb="1" eb="3">
      <t>ジュヨウ</t>
    </rPh>
    <rPh sb="3" eb="5">
      <t>ゾウカ</t>
    </rPh>
    <rPh sb="5" eb="6">
      <t>ガク</t>
    </rPh>
    <rPh sb="9" eb="10">
      <t>シ</t>
    </rPh>
    <rPh sb="10" eb="11">
      <t>ナイ</t>
    </rPh>
    <rPh sb="12" eb="14">
      <t>セイサン</t>
    </rPh>
    <rPh sb="16" eb="17">
      <t>ブン</t>
    </rPh>
    <phoneticPr fontId="12"/>
  </si>
  <si>
    <t xml:space="preserve"> ×投入係数</t>
    <rPh sb="2" eb="4">
      <t>トウニュウ</t>
    </rPh>
    <rPh sb="4" eb="6">
      <t>ケイスウ</t>
    </rPh>
    <phoneticPr fontId="4"/>
  </si>
  <si>
    <t xml:space="preserve"> ×粗付加価値率</t>
    <rPh sb="2" eb="5">
      <t>ソフカ</t>
    </rPh>
    <rPh sb="5" eb="7">
      <t>カチ</t>
    </rPh>
    <rPh sb="7" eb="8">
      <t>リツ</t>
    </rPh>
    <phoneticPr fontId="4"/>
  </si>
  <si>
    <t>うち原材料 ③</t>
    <rPh sb="2" eb="5">
      <t>ゲンザイリョウ</t>
    </rPh>
    <phoneticPr fontId="4"/>
  </si>
  <si>
    <t>うち粗付加価値誘発額 ⑪</t>
    <rPh sb="2" eb="3">
      <t>ソ</t>
    </rPh>
    <rPh sb="3" eb="5">
      <t>フカ</t>
    </rPh>
    <rPh sb="5" eb="7">
      <t>カチ</t>
    </rPh>
    <rPh sb="7" eb="10">
      <t>ユウハツガク</t>
    </rPh>
    <phoneticPr fontId="4"/>
  </si>
  <si>
    <t>※生産増加のため新た</t>
    <rPh sb="1" eb="3">
      <t>セイサン</t>
    </rPh>
    <rPh sb="3" eb="5">
      <t>ゾウカ</t>
    </rPh>
    <rPh sb="8" eb="9">
      <t>アラ</t>
    </rPh>
    <phoneticPr fontId="4"/>
  </si>
  <si>
    <t>に調達する原材料</t>
    <rPh sb="1" eb="3">
      <t>チョウタツ</t>
    </rPh>
    <rPh sb="5" eb="8">
      <t>ゲンザイリョウ</t>
    </rPh>
    <phoneticPr fontId="4"/>
  </si>
  <si>
    <t xml:space="preserve"> ×自給率</t>
    <rPh sb="2" eb="5">
      <t>ジキュウリツ</t>
    </rPh>
    <phoneticPr fontId="4"/>
  </si>
  <si>
    <t>市内需要増加額 ④</t>
    <rPh sb="0" eb="1">
      <t>シ</t>
    </rPh>
    <rPh sb="1" eb="2">
      <t>ナイ</t>
    </rPh>
    <rPh sb="2" eb="4">
      <t>ジュヨウ</t>
    </rPh>
    <rPh sb="4" eb="6">
      <t>ゾウカ</t>
    </rPh>
    <rPh sb="6" eb="7">
      <t>ガク</t>
    </rPh>
    <phoneticPr fontId="4"/>
  </si>
  <si>
    <t xml:space="preserve"> ※原材料投入のうち市内でまかなえる分</t>
    <rPh sb="2" eb="5">
      <t>ゲンザイリョウ</t>
    </rPh>
    <rPh sb="5" eb="7">
      <t>トウニュウ</t>
    </rPh>
    <rPh sb="10" eb="12">
      <t>シナイ</t>
    </rPh>
    <rPh sb="18" eb="19">
      <t>ブン</t>
    </rPh>
    <phoneticPr fontId="4"/>
  </si>
  <si>
    <t xml:space="preserve"> ×逆行列係数</t>
    <rPh sb="2" eb="5">
      <t>ギャクギョウレツ</t>
    </rPh>
    <rPh sb="5" eb="7">
      <t>ケイスウ</t>
    </rPh>
    <phoneticPr fontId="4"/>
  </si>
  <si>
    <t>生産誘発額 ⑤</t>
    <rPh sb="0" eb="2">
      <t>セイサン</t>
    </rPh>
    <rPh sb="2" eb="5">
      <t>ユウハツガク</t>
    </rPh>
    <phoneticPr fontId="4"/>
  </si>
  <si>
    <t>うち粗付加価値誘発額 ⑫</t>
    <rPh sb="2" eb="3">
      <t>ソ</t>
    </rPh>
    <rPh sb="3" eb="5">
      <t>フカ</t>
    </rPh>
    <rPh sb="5" eb="7">
      <t>カチ</t>
    </rPh>
    <rPh sb="7" eb="10">
      <t>ユウハツガク</t>
    </rPh>
    <phoneticPr fontId="4"/>
  </si>
  <si>
    <t>消費増加額 ⑦</t>
    <rPh sb="0" eb="2">
      <t>ショウヒ</t>
    </rPh>
    <rPh sb="2" eb="4">
      <t>ゾウカ</t>
    </rPh>
    <rPh sb="4" eb="5">
      <t>ガク</t>
    </rPh>
    <phoneticPr fontId="4"/>
  </si>
  <si>
    <t>×消費係数</t>
    <rPh sb="1" eb="3">
      <t>ショウヒ</t>
    </rPh>
    <rPh sb="3" eb="5">
      <t>ケイスウ</t>
    </rPh>
    <phoneticPr fontId="4"/>
  </si>
  <si>
    <t>消費に回る分</t>
    <rPh sb="3" eb="4">
      <t>マワ</t>
    </rPh>
    <phoneticPr fontId="4"/>
  </si>
  <si>
    <t>市内需要増加額 ⑨</t>
    <rPh sb="0" eb="1">
      <t>シ</t>
    </rPh>
    <rPh sb="1" eb="2">
      <t>ナイ</t>
    </rPh>
    <rPh sb="2" eb="4">
      <t>ジュヨウ</t>
    </rPh>
    <rPh sb="4" eb="6">
      <t>ゾウカ</t>
    </rPh>
    <rPh sb="6" eb="7">
      <t>ガク</t>
    </rPh>
    <phoneticPr fontId="4"/>
  </si>
  <si>
    <t xml:space="preserve"> ※消費増加額のうち市内でまかなえる分</t>
    <rPh sb="2" eb="4">
      <t>ショウヒ</t>
    </rPh>
    <rPh sb="4" eb="7">
      <t>ゾウカガク</t>
    </rPh>
    <rPh sb="10" eb="12">
      <t>シナイ</t>
    </rPh>
    <rPh sb="18" eb="19">
      <t>ブン</t>
    </rPh>
    <phoneticPr fontId="4"/>
  </si>
  <si>
    <t>生産誘発額 ⑩</t>
    <rPh sb="0" eb="2">
      <t>セイサン</t>
    </rPh>
    <rPh sb="2" eb="5">
      <t>ユウハツガク</t>
    </rPh>
    <phoneticPr fontId="4"/>
  </si>
  <si>
    <t>うち粗付加価値誘発額 ⑬</t>
    <rPh sb="2" eb="3">
      <t>ソ</t>
    </rPh>
    <rPh sb="3" eb="5">
      <t>フカ</t>
    </rPh>
    <rPh sb="5" eb="7">
      <t>カチ</t>
    </rPh>
    <rPh sb="7" eb="10">
      <t>ユウハツガク</t>
    </rPh>
    <phoneticPr fontId="4"/>
  </si>
  <si>
    <t>直接効果</t>
    <rPh sb="0" eb="2">
      <t>チョクセツ</t>
    </rPh>
    <rPh sb="2" eb="4">
      <t>コウカ</t>
    </rPh>
    <phoneticPr fontId="12"/>
  </si>
  <si>
    <t>第１次波及効果</t>
    <rPh sb="0" eb="1">
      <t>ダイ</t>
    </rPh>
    <rPh sb="2" eb="3">
      <t>ジ</t>
    </rPh>
    <rPh sb="3" eb="5">
      <t>ハキュウ</t>
    </rPh>
    <rPh sb="5" eb="7">
      <t>コウカ</t>
    </rPh>
    <phoneticPr fontId="12"/>
  </si>
  <si>
    <t>第２次波及効果</t>
    <rPh sb="0" eb="1">
      <t>ダイ</t>
    </rPh>
    <rPh sb="2" eb="3">
      <t>ジ</t>
    </rPh>
    <rPh sb="3" eb="5">
      <t>ハキュウ</t>
    </rPh>
    <rPh sb="5" eb="7">
      <t>コウカ</t>
    </rPh>
    <phoneticPr fontId="12"/>
  </si>
  <si>
    <t>総合（経済波及効果）</t>
    <rPh sb="0" eb="2">
      <t>ソウゴウ</t>
    </rPh>
    <rPh sb="3" eb="5">
      <t>ケイザイ</t>
    </rPh>
    <rPh sb="5" eb="7">
      <t>ハキュウ</t>
    </rPh>
    <rPh sb="7" eb="9">
      <t>コウカ</t>
    </rPh>
    <phoneticPr fontId="12"/>
  </si>
  <si>
    <t>うち賃金・俸給誘発額 ⑭</t>
    <rPh sb="2" eb="4">
      <t>チンギン</t>
    </rPh>
    <rPh sb="5" eb="7">
      <t>ホウキュウ</t>
    </rPh>
    <rPh sb="7" eb="10">
      <t>ユウハツガク</t>
    </rPh>
    <phoneticPr fontId="4"/>
  </si>
  <si>
    <t>家計外消費支出（行）を除いた率</t>
    <rPh sb="0" eb="6">
      <t>カケイガイショウヒシシュツ</t>
    </rPh>
    <rPh sb="8" eb="9">
      <t>ギョウ</t>
    </rPh>
    <rPh sb="11" eb="12">
      <t>ノゾ</t>
    </rPh>
    <rPh sb="14" eb="15">
      <t>リツ</t>
    </rPh>
    <phoneticPr fontId="2"/>
  </si>
  <si>
    <t>うち賃金・俸給誘発額 ⑮</t>
    <rPh sb="2" eb="4">
      <t>チンギン</t>
    </rPh>
    <rPh sb="5" eb="7">
      <t>ホウキュウ</t>
    </rPh>
    <rPh sb="7" eb="10">
      <t>ユウハツガク</t>
    </rPh>
    <phoneticPr fontId="4"/>
  </si>
  <si>
    <t>賃金・俸給誘発額合計 ⑥（⑭＋⑮）</t>
    <rPh sb="0" eb="2">
      <t>チンギン</t>
    </rPh>
    <rPh sb="3" eb="5">
      <t>ホウキュウ</t>
    </rPh>
    <rPh sb="5" eb="7">
      <t>ユウハツ</t>
    </rPh>
    <rPh sb="7" eb="8">
      <t>ガク</t>
    </rPh>
    <rPh sb="8" eb="10">
      <t>ゴウケイ</t>
    </rPh>
    <phoneticPr fontId="4"/>
  </si>
  <si>
    <t>うち賃金・俸給誘発額 ⑯</t>
    <rPh sb="2" eb="4">
      <t>チンギン</t>
    </rPh>
    <rPh sb="5" eb="7">
      <t>ホウキュウ</t>
    </rPh>
    <rPh sb="7" eb="10">
      <t>ユウハツガク</t>
    </rPh>
    <phoneticPr fontId="4"/>
  </si>
  <si>
    <t>会社の寄宿舎、学生寮等を除く</t>
    <rPh sb="0" eb="2">
      <t>カイシャ</t>
    </rPh>
    <rPh sb="3" eb="6">
      <t>キシュクシャ</t>
    </rPh>
    <rPh sb="7" eb="9">
      <t>ガクセイ</t>
    </rPh>
    <rPh sb="9" eb="10">
      <t>リョウ</t>
    </rPh>
    <rPh sb="10" eb="11">
      <t>トウ</t>
    </rPh>
    <rPh sb="12" eb="13">
      <t>ノゾ</t>
    </rPh>
    <phoneticPr fontId="1"/>
  </si>
  <si>
    <t>持ち帰り・配達飲食サービスを含む</t>
    <rPh sb="0" eb="1">
      <t>モ</t>
    </rPh>
    <rPh sb="2" eb="3">
      <t>カエ</t>
    </rPh>
    <rPh sb="5" eb="7">
      <t>ハイタツ</t>
    </rPh>
    <rPh sb="7" eb="9">
      <t>インショク</t>
    </rPh>
    <rPh sb="14" eb="15">
      <t>フク</t>
    </rPh>
    <phoneticPr fontId="1"/>
  </si>
  <si>
    <t xml:space="preserve"> ×賃金・俸給率</t>
    <rPh sb="2" eb="4">
      <t>チンギン</t>
    </rPh>
    <rPh sb="5" eb="7">
      <t>ホウキュウ</t>
    </rPh>
    <rPh sb="7" eb="8">
      <t>リツ</t>
    </rPh>
    <phoneticPr fontId="4"/>
  </si>
  <si>
    <t>統合して推計したマージン率</t>
    <rPh sb="0" eb="2">
      <t>トウゴウ</t>
    </rPh>
    <rPh sb="4" eb="6">
      <t>スイケイ</t>
    </rPh>
    <rPh sb="12" eb="13">
      <t>リツ</t>
    </rPh>
    <phoneticPr fontId="2"/>
  </si>
  <si>
    <t>(②+⑤)×Ｂ</t>
    <phoneticPr fontId="6"/>
  </si>
  <si>
    <t>※賃金・俸給のうち</t>
    <rPh sb="1" eb="3">
      <t>チンキン</t>
    </rPh>
    <rPh sb="4" eb="5">
      <t>ボウ</t>
    </rPh>
    <rPh sb="5" eb="6">
      <t>キュウ</t>
    </rPh>
    <phoneticPr fontId="4"/>
  </si>
  <si>
    <t>令和４年
（2022）
平均</t>
    <rPh sb="0" eb="2">
      <t>レイワ</t>
    </rPh>
    <rPh sb="3" eb="4">
      <t>ネン</t>
    </rPh>
    <rPh sb="4" eb="5">
      <t>ヘイネン</t>
    </rPh>
    <rPh sb="12" eb="13">
      <t>ヒラ</t>
    </rPh>
    <rPh sb="13" eb="14">
      <t>ヒトシ</t>
    </rPh>
    <phoneticPr fontId="8"/>
  </si>
  <si>
    <t>【価格変換】観光・イベント消費</t>
    <rPh sb="1" eb="3">
      <t>カカク</t>
    </rPh>
    <rPh sb="3" eb="5">
      <t>ヘンカン</t>
    </rPh>
    <rPh sb="6" eb="8">
      <t>カンコウ</t>
    </rPh>
    <rPh sb="13" eb="15">
      <t>ショウヒ</t>
    </rPh>
    <phoneticPr fontId="4"/>
  </si>
  <si>
    <t>【消費係数】観光・イベント消費</t>
    <rPh sb="1" eb="3">
      <t>ショウヒ</t>
    </rPh>
    <rPh sb="3" eb="5">
      <t>ケイスウ</t>
    </rPh>
    <rPh sb="6" eb="8">
      <t>カンコウ</t>
    </rPh>
    <rPh sb="13" eb="15">
      <t>ショウヒ</t>
    </rPh>
    <phoneticPr fontId="12"/>
  </si>
  <si>
    <t>令和２年
（2020）
平均</t>
    <rPh sb="0" eb="2">
      <t>レイワ</t>
    </rPh>
    <rPh sb="3" eb="4">
      <t>ネン</t>
    </rPh>
    <rPh sb="4" eb="5">
      <t>ヘイネン</t>
    </rPh>
    <rPh sb="12" eb="13">
      <t>ヒラ</t>
    </rPh>
    <rPh sb="13" eb="14">
      <t>ヒトシ</t>
    </rPh>
    <phoneticPr fontId="8"/>
  </si>
  <si>
    <t>令和３年
（2021）
平均</t>
    <rPh sb="0" eb="2">
      <t>レイワ</t>
    </rPh>
    <rPh sb="3" eb="4">
      <t>ネン</t>
    </rPh>
    <rPh sb="4" eb="5">
      <t>ヘイネン</t>
    </rPh>
    <rPh sb="12" eb="13">
      <t>ヒラ</t>
    </rPh>
    <rPh sb="13" eb="14">
      <t>ヒトシ</t>
    </rPh>
    <phoneticPr fontId="8"/>
  </si>
  <si>
    <t>令和５年
（2023）
平均</t>
    <rPh sb="0" eb="2">
      <t>レイワ</t>
    </rPh>
    <rPh sb="3" eb="4">
      <t>ネン</t>
    </rPh>
    <rPh sb="4" eb="5">
      <t>ヘイネン</t>
    </rPh>
    <rPh sb="12" eb="13">
      <t>ヒラ</t>
    </rPh>
    <rPh sb="13" eb="14">
      <t>ヒトシ</t>
    </rPh>
    <phoneticPr fontId="8"/>
  </si>
  <si>
    <t>令和6年
（2024）
平均</t>
    <rPh sb="0" eb="2">
      <t>レイワ</t>
    </rPh>
    <rPh sb="3" eb="4">
      <t>ネン</t>
    </rPh>
    <rPh sb="4" eb="5">
      <t>ヘイネン</t>
    </rPh>
    <rPh sb="12" eb="13">
      <t>ヒラ</t>
    </rPh>
    <rPh sb="13" eb="14">
      <t>ヒトシ</t>
    </rPh>
    <phoneticPr fontId="8"/>
  </si>
  <si>
    <t>01</t>
  </si>
  <si>
    <t>02</t>
  </si>
  <si>
    <t>03</t>
  </si>
  <si>
    <t>06</t>
  </si>
  <si>
    <t>11</t>
  </si>
  <si>
    <t>15</t>
  </si>
  <si>
    <t>16</t>
  </si>
  <si>
    <t>20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</si>
  <si>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</si>
  <si>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</si>
  <si>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</si>
  <si>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</si>
  <si>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</si>
  <si>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</si>
  <si>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</si>
  <si>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</si>
  <si>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</si>
  <si>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</si>
  <si>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</si>
  <si>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39</t>
  </si>
  <si>
    <t>41</t>
  </si>
  <si>
    <t>46</t>
  </si>
  <si>
    <t>47</t>
  </si>
  <si>
    <t>48</t>
  </si>
  <si>
    <t>51</t>
  </si>
  <si>
    <t>52</t>
  </si>
  <si>
    <t>石油製品のマージン率（統合中分類）</t>
    <rPh sb="0" eb="2">
      <t>セキユ</t>
    </rPh>
    <rPh sb="2" eb="4">
      <t>セイヒン</t>
    </rPh>
    <rPh sb="9" eb="10">
      <t>リツ</t>
    </rPh>
    <rPh sb="11" eb="13">
      <t>トウゴウ</t>
    </rPh>
    <rPh sb="13" eb="16">
      <t>チュウブンルイ</t>
    </rPh>
    <phoneticPr fontId="2"/>
  </si>
  <si>
    <t>53</t>
  </si>
  <si>
    <t>55</t>
  </si>
  <si>
    <t>56</t>
  </si>
  <si>
    <t>57</t>
  </si>
  <si>
    <t>59</t>
  </si>
  <si>
    <t>61</t>
  </si>
  <si>
    <t>63</t>
  </si>
  <si>
    <t>64</t>
  </si>
  <si>
    <t>65</t>
  </si>
  <si>
    <t>66</t>
  </si>
  <si>
    <t>671</t>
  </si>
  <si>
    <t>672</t>
  </si>
  <si>
    <t>673</t>
  </si>
  <si>
    <t>68</t>
  </si>
  <si>
    <t>69</t>
  </si>
  <si>
    <t>商業マージン率には、商業マージンの卸売／卸売＋小売</t>
    <rPh sb="0" eb="2">
      <t>ショウギョウ</t>
    </rPh>
    <rPh sb="6" eb="7">
      <t>リツ</t>
    </rPh>
    <rPh sb="10" eb="12">
      <t>ショウギョウ</t>
    </rPh>
    <rPh sb="17" eb="19">
      <t>オロシウ</t>
    </rPh>
    <rPh sb="20" eb="22">
      <t>オロシウリ</t>
    </rPh>
    <rPh sb="23" eb="25">
      <t>コウ</t>
    </rPh>
    <phoneticPr fontId="2"/>
  </si>
  <si>
    <t>商業マージン率には、商業マージンの小売／卸売＋小売</t>
    <rPh sb="0" eb="2">
      <t>ショウギョウ</t>
    </rPh>
    <rPh sb="6" eb="7">
      <t>リツ</t>
    </rPh>
    <rPh sb="10" eb="12">
      <t>ショウギョウ</t>
    </rPh>
    <rPh sb="17" eb="19">
      <t>コウリ</t>
    </rPh>
    <rPh sb="20" eb="22">
      <t>オロシウリ</t>
    </rPh>
    <rPh sb="23" eb="25">
      <t>コウ</t>
    </rPh>
    <phoneticPr fontId="2"/>
  </si>
  <si>
    <t>(1)令和２年(2020年)福岡市産業連関表 取引基本表(生産者価格評価表) (ツール用41部門)</t>
    <rPh sb="14" eb="17">
      <t>フクオカシ</t>
    </rPh>
    <rPh sb="43" eb="44">
      <t>ヨウ</t>
    </rPh>
    <rPh sb="46" eb="48">
      <t>ブモン</t>
    </rPh>
    <phoneticPr fontId="2"/>
  </si>
  <si>
    <t>70</t>
  </si>
  <si>
    <t>71</t>
  </si>
  <si>
    <t>72</t>
  </si>
  <si>
    <t>722</t>
  </si>
  <si>
    <t>73</t>
  </si>
  <si>
    <t>74</t>
  </si>
  <si>
    <t>75</t>
  </si>
  <si>
    <t>76</t>
  </si>
  <si>
    <t>78</t>
  </si>
  <si>
    <t>79</t>
  </si>
  <si>
    <t>81</t>
  </si>
  <si>
    <t>82</t>
  </si>
  <si>
    <t>83</t>
  </si>
  <si>
    <t>87</t>
  </si>
  <si>
    <t>88</t>
  </si>
  <si>
    <t>97</t>
  </si>
  <si>
    <t>農業</t>
    <rPh sb="0" eb="2">
      <t>ノウギョウ</t>
    </rPh>
    <phoneticPr fontId="18"/>
  </si>
  <si>
    <t>林業</t>
    <rPh sb="0" eb="2">
      <t>リンギョウ</t>
    </rPh>
    <phoneticPr fontId="18"/>
  </si>
  <si>
    <t>漁業</t>
    <rPh sb="0" eb="2">
      <t>ギョギョウ</t>
    </rPh>
    <phoneticPr fontId="18"/>
  </si>
  <si>
    <t>卸売</t>
    <rPh sb="0" eb="2">
      <t>オロシウリ</t>
    </rPh>
    <phoneticPr fontId="18"/>
  </si>
  <si>
    <t>小売</t>
    <rPh sb="0" eb="2">
      <t>コウリ</t>
    </rPh>
    <phoneticPr fontId="18"/>
  </si>
  <si>
    <t>不動産（帰属家賃を除く）</t>
    <rPh sb="4" eb="6">
      <t>キゾク</t>
    </rPh>
    <rPh sb="6" eb="8">
      <t>ヤチン</t>
    </rPh>
    <rPh sb="9" eb="10">
      <t>ノゾ</t>
    </rPh>
    <phoneticPr fontId="18"/>
  </si>
  <si>
    <t>住宅賃貸料（帰属家賃）</t>
    <rPh sb="0" eb="2">
      <t>ジュウタク</t>
    </rPh>
    <rPh sb="2" eb="5">
      <t>チンタイリョウ</t>
    </rPh>
    <rPh sb="6" eb="8">
      <t>キゾク</t>
    </rPh>
    <rPh sb="8" eb="10">
      <t>ヤチン</t>
    </rPh>
    <phoneticPr fontId="18"/>
  </si>
  <si>
    <t>市内総固定資本形成（公的）</t>
    <rPh sb="0" eb="1">
      <t>シ</t>
    </rPh>
    <phoneticPr fontId="17"/>
  </si>
  <si>
    <t>市内総固定資本形成（民間）</t>
    <rPh sb="0" eb="1">
      <t>シ</t>
    </rPh>
    <phoneticPr fontId="17"/>
  </si>
  <si>
    <t>移輸出計</t>
    <rPh sb="0" eb="1">
      <t>イ</t>
    </rPh>
    <phoneticPr fontId="17"/>
  </si>
  <si>
    <t>（控除）移輸入計</t>
    <rPh sb="4" eb="5">
      <t>イ</t>
    </rPh>
    <phoneticPr fontId="17"/>
  </si>
  <si>
    <t>91</t>
  </si>
  <si>
    <t>賃金・俸給</t>
  </si>
  <si>
    <t>912</t>
  </si>
  <si>
    <t>913</t>
  </si>
  <si>
    <t>92</t>
  </si>
  <si>
    <t>93</t>
  </si>
  <si>
    <t>94</t>
  </si>
  <si>
    <t>95</t>
  </si>
  <si>
    <t>96</t>
  </si>
  <si>
    <t>(2)投入係数表</t>
    <rPh sb="3" eb="8">
      <t>トウニュウケイスウヒョウ</t>
    </rPh>
    <phoneticPr fontId="2"/>
  </si>
  <si>
    <t>(3)逆行列係数表(閉鎖型)</t>
    <rPh sb="3" eb="6">
      <t>ギャクギョウレツ</t>
    </rPh>
    <rPh sb="6" eb="8">
      <t>ケイスウ</t>
    </rPh>
    <rPh sb="8" eb="9">
      <t>ヒョウ</t>
    </rPh>
    <rPh sb="10" eb="13">
      <t>ヘイサガタ</t>
    </rPh>
    <phoneticPr fontId="2"/>
  </si>
  <si>
    <t>※自給率マイナスのため0</t>
    <rPh sb="1" eb="4">
      <t>ジキュウリツ</t>
    </rPh>
    <phoneticPr fontId="2"/>
  </si>
  <si>
    <t>(4)逆行列係数表(開放型)</t>
    <phoneticPr fontId="2"/>
  </si>
  <si>
    <t>商業マージン</t>
    <rPh sb="0" eb="2">
      <t>ショウギョウ</t>
    </rPh>
    <phoneticPr fontId="4"/>
  </si>
  <si>
    <r>
      <t xml:space="preserve"> ×</t>
    </r>
    <r>
      <rPr>
        <sz val="11"/>
        <color theme="1"/>
        <rFont val="BIZ UDゴシック"/>
        <family val="3"/>
        <charset val="128"/>
      </rPr>
      <t>自給率</t>
    </r>
    <rPh sb="2" eb="5">
      <t>ジキュウリツ</t>
    </rPh>
    <phoneticPr fontId="4"/>
  </si>
  <si>
    <r>
      <t xml:space="preserve"> ×</t>
    </r>
    <r>
      <rPr>
        <sz val="11"/>
        <color theme="1"/>
        <rFont val="BIZ UDゴシック"/>
        <family val="3"/>
        <charset val="128"/>
      </rPr>
      <t>逆行列係数</t>
    </r>
    <rPh sb="2" eb="5">
      <t>ギャクギョウレツ</t>
    </rPh>
    <rPh sb="5" eb="7">
      <t>ケイスウ</t>
    </rPh>
    <phoneticPr fontId="4"/>
  </si>
  <si>
    <t>農業サービス（土地改良区、青果物共同選果場、航空防除、種付業、ふ卵業など）を含む</t>
    <rPh sb="0" eb="2">
      <t>ノウギョウ</t>
    </rPh>
    <rPh sb="7" eb="9">
      <t>トチ</t>
    </rPh>
    <rPh sb="9" eb="11">
      <t>カイリョウ</t>
    </rPh>
    <rPh sb="11" eb="12">
      <t>ク</t>
    </rPh>
    <rPh sb="13" eb="16">
      <t>セイカブツ</t>
    </rPh>
    <rPh sb="16" eb="18">
      <t>キョウドウ</t>
    </rPh>
    <rPh sb="18" eb="19">
      <t>セン</t>
    </rPh>
    <rPh sb="19" eb="20">
      <t>カ</t>
    </rPh>
    <rPh sb="20" eb="21">
      <t>ジョウ</t>
    </rPh>
    <rPh sb="22" eb="24">
      <t>コウクウ</t>
    </rPh>
    <rPh sb="24" eb="26">
      <t>ボウジョ</t>
    </rPh>
    <rPh sb="27" eb="29">
      <t>タネツ</t>
    </rPh>
    <rPh sb="29" eb="30">
      <t>ギョウ</t>
    </rPh>
    <rPh sb="32" eb="33">
      <t>ラン</t>
    </rPh>
    <rPh sb="33" eb="34">
      <t>ギョウ</t>
    </rPh>
    <rPh sb="38" eb="39">
      <t>フク</t>
    </rPh>
    <phoneticPr fontId="9"/>
  </si>
  <si>
    <t>染色整理、綱・網を含む</t>
    <rPh sb="0" eb="2">
      <t>センショク</t>
    </rPh>
    <rPh sb="2" eb="4">
      <t>セイリ</t>
    </rPh>
    <rPh sb="5" eb="6">
      <t>ツナ</t>
    </rPh>
    <rPh sb="7" eb="8">
      <t>アミ</t>
    </rPh>
    <rPh sb="9" eb="10">
      <t>フク</t>
    </rPh>
    <phoneticPr fontId="9"/>
  </si>
  <si>
    <t>金属製家具を含む</t>
    <rPh sb="0" eb="3">
      <t>キンゾクセイ</t>
    </rPh>
    <rPh sb="3" eb="5">
      <t>カグ</t>
    </rPh>
    <rPh sb="6" eb="7">
      <t>フク</t>
    </rPh>
    <phoneticPr fontId="9"/>
  </si>
  <si>
    <t>ガラス・ガラス製品、セメント・セメント製品、陶磁器など</t>
    <rPh sb="7" eb="9">
      <t>セイヒン</t>
    </rPh>
    <rPh sb="19" eb="21">
      <t>セイヒン</t>
    </rPh>
    <rPh sb="22" eb="25">
      <t>トウジキ</t>
    </rPh>
    <phoneticPr fontId="9"/>
  </si>
  <si>
    <t>銑鉄・粗鋼、鋼材、鋳鍛造品（鉄）など</t>
    <rPh sb="0" eb="2">
      <t>センテツ</t>
    </rPh>
    <rPh sb="3" eb="5">
      <t>ソコウ</t>
    </rPh>
    <rPh sb="6" eb="8">
      <t>コウザイ</t>
    </rPh>
    <rPh sb="9" eb="10">
      <t>イ</t>
    </rPh>
    <rPh sb="10" eb="12">
      <t>タンゾウ</t>
    </rPh>
    <rPh sb="12" eb="13">
      <t>ヒン</t>
    </rPh>
    <rPh sb="14" eb="15">
      <t>テツ</t>
    </rPh>
    <phoneticPr fontId="9"/>
  </si>
  <si>
    <t>ガス・石油機器・暖厨・調理装置を含む</t>
    <rPh sb="3" eb="5">
      <t>セキユ</t>
    </rPh>
    <rPh sb="5" eb="7">
      <t>キキ</t>
    </rPh>
    <rPh sb="8" eb="9">
      <t>ダン</t>
    </rPh>
    <rPh sb="9" eb="10">
      <t>チュウ</t>
    </rPh>
    <rPh sb="11" eb="13">
      <t>チョウリ</t>
    </rPh>
    <rPh sb="13" eb="15">
      <t>ソウチ</t>
    </rPh>
    <rPh sb="16" eb="17">
      <t>フク</t>
    </rPh>
    <phoneticPr fontId="9"/>
  </si>
  <si>
    <t>ボイラ、タービン、原動機、ポンプ・圧縮機、運搬機械など</t>
    <rPh sb="9" eb="12">
      <t>ゲンドウキ</t>
    </rPh>
    <rPh sb="17" eb="20">
      <t>アッシュクキ</t>
    </rPh>
    <rPh sb="21" eb="23">
      <t>ウンパン</t>
    </rPh>
    <rPh sb="23" eb="25">
      <t>キカイ</t>
    </rPh>
    <phoneticPr fontId="9"/>
  </si>
  <si>
    <t>事務用機械、サービス用・娯楽用機器、計測機器、医療用機械器具、光学機械・レンズなど</t>
    <rPh sb="0" eb="3">
      <t>ジムヨウ</t>
    </rPh>
    <rPh sb="3" eb="5">
      <t>キカイ</t>
    </rPh>
    <rPh sb="10" eb="11">
      <t>ヨウ</t>
    </rPh>
    <rPh sb="12" eb="15">
      <t>ゴラクヨウ</t>
    </rPh>
    <rPh sb="15" eb="17">
      <t>キキ</t>
    </rPh>
    <rPh sb="18" eb="20">
      <t>ケイソク</t>
    </rPh>
    <rPh sb="20" eb="22">
      <t>キキ</t>
    </rPh>
    <rPh sb="23" eb="26">
      <t>イリョウヨウ</t>
    </rPh>
    <rPh sb="26" eb="28">
      <t>キカイ</t>
    </rPh>
    <rPh sb="28" eb="30">
      <t>キグ</t>
    </rPh>
    <rPh sb="31" eb="33">
      <t>コウガク</t>
    </rPh>
    <rPh sb="33" eb="35">
      <t>キカイ</t>
    </rPh>
    <phoneticPr fontId="11"/>
  </si>
  <si>
    <t>海面漁業、海面養殖業、内水面漁業、内水面養殖業</t>
    <rPh sb="0" eb="2">
      <t>カイメン</t>
    </rPh>
    <rPh sb="2" eb="4">
      <t>ギョギョウ</t>
    </rPh>
    <rPh sb="5" eb="7">
      <t>カイメン</t>
    </rPh>
    <rPh sb="7" eb="10">
      <t>ヨウショクギョウ</t>
    </rPh>
    <rPh sb="11" eb="14">
      <t>ナイスイメン</t>
    </rPh>
    <rPh sb="14" eb="16">
      <t>ギョギョウ</t>
    </rPh>
    <rPh sb="17" eb="20">
      <t>ナイスイメン</t>
    </rPh>
    <rPh sb="20" eb="23">
      <t>ヨウショクギョウ</t>
    </rPh>
    <phoneticPr fontId="1"/>
  </si>
  <si>
    <t>育林業、素材生産業、野菜作農業（栽培きのこの生産活動、製薪炭業）、狩猟業など</t>
    <rPh sb="0" eb="1">
      <t>ソダ</t>
    </rPh>
    <rPh sb="1" eb="3">
      <t>リンギョウ</t>
    </rPh>
    <rPh sb="4" eb="6">
      <t>ソザイ</t>
    </rPh>
    <rPh sb="6" eb="8">
      <t>セイサン</t>
    </rPh>
    <rPh sb="8" eb="9">
      <t>ギョウ</t>
    </rPh>
    <rPh sb="16" eb="18">
      <t>サイバイ</t>
    </rPh>
    <rPh sb="22" eb="24">
      <t>セイサン</t>
    </rPh>
    <rPh sb="24" eb="26">
      <t>カツドウ</t>
    </rPh>
    <rPh sb="27" eb="28">
      <t>セイ</t>
    </rPh>
    <rPh sb="28" eb="29">
      <t>マキ</t>
    </rPh>
    <rPh sb="29" eb="30">
      <t>スミ</t>
    </rPh>
    <rPh sb="30" eb="31">
      <t>ギョウ</t>
    </rPh>
    <rPh sb="33" eb="36">
      <t>シュリョウギョウ</t>
    </rPh>
    <phoneticPr fontId="1"/>
  </si>
  <si>
    <t>石炭、原油、天然ガス、砂利・採石、その他の鉱物（鉄鉱石、非鉄金属鉱物、石灰石など）</t>
    <rPh sb="0" eb="2">
      <t>セキタン</t>
    </rPh>
    <rPh sb="3" eb="5">
      <t>ゲンユ</t>
    </rPh>
    <rPh sb="6" eb="8">
      <t>テンネン</t>
    </rPh>
    <rPh sb="11" eb="13">
      <t>ジャリ</t>
    </rPh>
    <rPh sb="14" eb="16">
      <t>サイセキ</t>
    </rPh>
    <rPh sb="19" eb="20">
      <t>タ</t>
    </rPh>
    <rPh sb="21" eb="23">
      <t>コウブツ</t>
    </rPh>
    <rPh sb="24" eb="27">
      <t>テッコウセキ</t>
    </rPh>
    <rPh sb="28" eb="30">
      <t>ヒテツ</t>
    </rPh>
    <rPh sb="30" eb="32">
      <t>キンゾク</t>
    </rPh>
    <rPh sb="32" eb="34">
      <t>コウブツ</t>
    </rPh>
    <rPh sb="35" eb="38">
      <t>セッカイセキ</t>
    </rPh>
    <phoneticPr fontId="9"/>
  </si>
  <si>
    <t>飼料、有機質肥料、たばこを含む</t>
    <rPh sb="0" eb="2">
      <t>シリョウ</t>
    </rPh>
    <rPh sb="3" eb="6">
      <t>ユウキシツ</t>
    </rPh>
    <rPh sb="6" eb="8">
      <t>ヒリョウ</t>
    </rPh>
    <rPh sb="13" eb="14">
      <t>フク</t>
    </rPh>
    <phoneticPr fontId="9"/>
  </si>
  <si>
    <t>化学肥料、無機化学工業製品、合成樹脂、化学繊維、医薬品など</t>
    <rPh sb="0" eb="2">
      <t>カガク</t>
    </rPh>
    <rPh sb="2" eb="4">
      <t>ヒリョウ</t>
    </rPh>
    <rPh sb="5" eb="7">
      <t>ムキ</t>
    </rPh>
    <rPh sb="7" eb="9">
      <t>カガク</t>
    </rPh>
    <rPh sb="9" eb="11">
      <t>コウギョウ</t>
    </rPh>
    <rPh sb="11" eb="13">
      <t>セイヒン</t>
    </rPh>
    <rPh sb="14" eb="16">
      <t>ゴウセイ</t>
    </rPh>
    <rPh sb="16" eb="17">
      <t>キ</t>
    </rPh>
    <rPh sb="17" eb="18">
      <t>アブラ</t>
    </rPh>
    <rPh sb="19" eb="21">
      <t>カガク</t>
    </rPh>
    <rPh sb="21" eb="23">
      <t>センイ</t>
    </rPh>
    <rPh sb="24" eb="27">
      <t>イヤクヒン</t>
    </rPh>
    <phoneticPr fontId="9"/>
  </si>
  <si>
    <t>銅、鉛・亜鉛（再生を含む）、アルミニウム（再生を含む）、電線・ケーブル、
光ファイバーケーブルなど</t>
    <rPh sb="0" eb="1">
      <t>ドウ</t>
    </rPh>
    <rPh sb="2" eb="3">
      <t>ナマリ</t>
    </rPh>
    <rPh sb="4" eb="6">
      <t>アエン</t>
    </rPh>
    <rPh sb="7" eb="9">
      <t>サイセイ</t>
    </rPh>
    <rPh sb="10" eb="11">
      <t>フク</t>
    </rPh>
    <rPh sb="21" eb="23">
      <t>サイセイ</t>
    </rPh>
    <rPh sb="24" eb="25">
      <t>フク</t>
    </rPh>
    <rPh sb="28" eb="30">
      <t>デンセン</t>
    </rPh>
    <rPh sb="37" eb="38">
      <t>ヒカリ</t>
    </rPh>
    <phoneticPr fontId="9"/>
  </si>
  <si>
    <t>農業用機械、建設・鉱山機械、繊維機械、生活関連産業用機械、基礎素材産業用機械、
金属加工機械、半導体製造装置、ロボットなど</t>
    <rPh sb="0" eb="2">
      <t>ノウギョウ</t>
    </rPh>
    <rPh sb="2" eb="3">
      <t>ヨウ</t>
    </rPh>
    <rPh sb="3" eb="5">
      <t>キカイ</t>
    </rPh>
    <rPh sb="6" eb="8">
      <t>ケンセツ</t>
    </rPh>
    <rPh sb="9" eb="11">
      <t>コウザン</t>
    </rPh>
    <rPh sb="11" eb="13">
      <t>キカイ</t>
    </rPh>
    <rPh sb="14" eb="18">
      <t>センイキカイ</t>
    </rPh>
    <rPh sb="19" eb="21">
      <t>セイカツ</t>
    </rPh>
    <rPh sb="21" eb="23">
      <t>カンレン</t>
    </rPh>
    <rPh sb="23" eb="26">
      <t>サンギョウヨウ</t>
    </rPh>
    <rPh sb="26" eb="28">
      <t>キカイ</t>
    </rPh>
    <rPh sb="29" eb="31">
      <t>キソ</t>
    </rPh>
    <rPh sb="31" eb="33">
      <t>ソザイ</t>
    </rPh>
    <rPh sb="33" eb="36">
      <t>サンギョウヨウ</t>
    </rPh>
    <rPh sb="36" eb="38">
      <t>キカイ</t>
    </rPh>
    <rPh sb="40" eb="42">
      <t>キンゾク</t>
    </rPh>
    <rPh sb="42" eb="44">
      <t>カコウ</t>
    </rPh>
    <rPh sb="44" eb="46">
      <t>キカイ</t>
    </rPh>
    <rPh sb="47" eb="50">
      <t>ハンドウタイ</t>
    </rPh>
    <rPh sb="50" eb="52">
      <t>セイゾウ</t>
    </rPh>
    <rPh sb="52" eb="54">
      <t>ソウチ</t>
    </rPh>
    <phoneticPr fontId="9"/>
  </si>
  <si>
    <t>開閉制御装置・配電盤、民生用電気機器（電子レンジ、冷蔵庫、扇風機、掃除機、洗濯機など）、
電気計測器、電気照明器具、電池など</t>
    <rPh sb="0" eb="2">
      <t>カイヘイ</t>
    </rPh>
    <rPh sb="2" eb="4">
      <t>セイギョ</t>
    </rPh>
    <rPh sb="4" eb="6">
      <t>ソウチ</t>
    </rPh>
    <rPh sb="7" eb="10">
      <t>ハイデンバン</t>
    </rPh>
    <rPh sb="11" eb="13">
      <t>ミンセイ</t>
    </rPh>
    <rPh sb="13" eb="14">
      <t>ヨウ</t>
    </rPh>
    <rPh sb="14" eb="16">
      <t>デンキ</t>
    </rPh>
    <rPh sb="16" eb="18">
      <t>キキ</t>
    </rPh>
    <rPh sb="19" eb="21">
      <t>デンシ</t>
    </rPh>
    <rPh sb="25" eb="28">
      <t>レイゾウコ</t>
    </rPh>
    <rPh sb="29" eb="32">
      <t>センプウキ</t>
    </rPh>
    <rPh sb="33" eb="36">
      <t>ソウジキ</t>
    </rPh>
    <rPh sb="37" eb="40">
      <t>センタクキ</t>
    </rPh>
    <rPh sb="45" eb="47">
      <t>デンキ</t>
    </rPh>
    <rPh sb="47" eb="50">
      <t>ケイソクキ</t>
    </rPh>
    <rPh sb="51" eb="53">
      <t>デンキ</t>
    </rPh>
    <rPh sb="53" eb="55">
      <t>ショウメイ</t>
    </rPh>
    <rPh sb="55" eb="57">
      <t>キグ</t>
    </rPh>
    <rPh sb="58" eb="60">
      <t>デンチ</t>
    </rPh>
    <phoneticPr fontId="11"/>
  </si>
  <si>
    <t>上水道・簡易水道、工業用水、下水道</t>
    <rPh sb="1" eb="3">
      <t>スイドウ</t>
    </rPh>
    <rPh sb="4" eb="6">
      <t>カンイ</t>
    </rPh>
    <rPh sb="6" eb="8">
      <t>スイドウ</t>
    </rPh>
    <phoneticPr fontId="11"/>
  </si>
  <si>
    <t>し尿収集・処理、ごみ収集・処理、産業廃棄物収集・処理など</t>
    <rPh sb="1" eb="2">
      <t>ニョウ</t>
    </rPh>
    <rPh sb="2" eb="4">
      <t>シュウシュウ</t>
    </rPh>
    <rPh sb="5" eb="7">
      <t>ショリ</t>
    </rPh>
    <rPh sb="10" eb="12">
      <t>シュウシュウ</t>
    </rPh>
    <rPh sb="13" eb="15">
      <t>ショリ</t>
    </rPh>
    <rPh sb="16" eb="21">
      <t>サンギョウハイキブツ</t>
    </rPh>
    <rPh sb="21" eb="23">
      <t>シュウシュウ</t>
    </rPh>
    <rPh sb="24" eb="26">
      <t>ショリ</t>
    </rPh>
    <phoneticPr fontId="11"/>
  </si>
  <si>
    <t>固定電話・携帯電話等の通話・通信サービス、テレビ・ラジオ放送、有線放送、ソフトウェア開発、
情報処理・提供サービス、インターネット附随サービス、映像・音声・文字情報制作、新聞、出版など</t>
    <rPh sb="0" eb="2">
      <t>コテイ</t>
    </rPh>
    <rPh sb="2" eb="4">
      <t>デンワ</t>
    </rPh>
    <rPh sb="5" eb="7">
      <t>ケイタイ</t>
    </rPh>
    <rPh sb="7" eb="9">
      <t>デンワ</t>
    </rPh>
    <rPh sb="9" eb="10">
      <t>トウ</t>
    </rPh>
    <rPh sb="11" eb="13">
      <t>ツウワ</t>
    </rPh>
    <rPh sb="14" eb="16">
      <t>ツウシン</t>
    </rPh>
    <rPh sb="28" eb="30">
      <t>ホウソウ</t>
    </rPh>
    <rPh sb="31" eb="33">
      <t>ユウセン</t>
    </rPh>
    <rPh sb="33" eb="35">
      <t>ホウソウ</t>
    </rPh>
    <rPh sb="42" eb="44">
      <t>カイハツ</t>
    </rPh>
    <rPh sb="46" eb="48">
      <t>ジョウホウ</t>
    </rPh>
    <rPh sb="48" eb="50">
      <t>ショリ</t>
    </rPh>
    <rPh sb="51" eb="53">
      <t>テイキョウ</t>
    </rPh>
    <rPh sb="65" eb="67">
      <t>フズイ</t>
    </rPh>
    <rPh sb="72" eb="74">
      <t>エイゾウ</t>
    </rPh>
    <rPh sb="75" eb="77">
      <t>オンセイ</t>
    </rPh>
    <rPh sb="78" eb="80">
      <t>モジ</t>
    </rPh>
    <rPh sb="80" eb="82">
      <t>ジョウホウ</t>
    </rPh>
    <rPh sb="82" eb="84">
      <t>セイサク</t>
    </rPh>
    <rPh sb="85" eb="87">
      <t>シンブン</t>
    </rPh>
    <rPh sb="88" eb="90">
      <t>シュッパン</t>
    </rPh>
    <phoneticPr fontId="11"/>
  </si>
  <si>
    <t>農業協同組合（営利活動分は除く）、商工会議所、集会所（文化会館、婦人会館など）、
宗教団体、労働団体、学術団体、政治団体など</t>
    <rPh sb="0" eb="2">
      <t>ノウギョウ</t>
    </rPh>
    <rPh sb="2" eb="4">
      <t>キョウドウ</t>
    </rPh>
    <rPh sb="4" eb="6">
      <t>クミアイ</t>
    </rPh>
    <rPh sb="7" eb="9">
      <t>エイリ</t>
    </rPh>
    <rPh sb="9" eb="11">
      <t>カツドウ</t>
    </rPh>
    <rPh sb="11" eb="12">
      <t>ブン</t>
    </rPh>
    <rPh sb="13" eb="14">
      <t>ノゾ</t>
    </rPh>
    <rPh sb="17" eb="19">
      <t>ショウコウ</t>
    </rPh>
    <rPh sb="19" eb="22">
      <t>カイギショ</t>
    </rPh>
    <rPh sb="23" eb="26">
      <t>シュウカイジョ</t>
    </rPh>
    <rPh sb="27" eb="29">
      <t>ブンカ</t>
    </rPh>
    <rPh sb="29" eb="31">
      <t>カイカン</t>
    </rPh>
    <rPh sb="32" eb="34">
      <t>フジン</t>
    </rPh>
    <rPh sb="34" eb="36">
      <t>カイカン</t>
    </rPh>
    <rPh sb="41" eb="43">
      <t>シュウキョウ</t>
    </rPh>
    <rPh sb="43" eb="45">
      <t>ダンタイ</t>
    </rPh>
    <rPh sb="46" eb="48">
      <t>ロウドウ</t>
    </rPh>
    <rPh sb="48" eb="50">
      <t>ダンタイ</t>
    </rPh>
    <rPh sb="56" eb="58">
      <t>セイジ</t>
    </rPh>
    <rPh sb="58" eb="60">
      <t>ダンタイ</t>
    </rPh>
    <phoneticPr fontId="11"/>
  </si>
  <si>
    <t>洗濯業、理容業、美容業、浴場業、映画館、体育館、ゴルフ場、プール、公園、遊園地、パチンコ、
カラオケボックス、獣医業、写真業、冠婚葬祭業、学習塾、書道教授業、造園・植木業など</t>
    <rPh sb="0" eb="2">
      <t>センタク</t>
    </rPh>
    <rPh sb="2" eb="3">
      <t>ギョウ</t>
    </rPh>
    <rPh sb="4" eb="6">
      <t>リヨウ</t>
    </rPh>
    <rPh sb="6" eb="7">
      <t>ギョウ</t>
    </rPh>
    <rPh sb="8" eb="10">
      <t>ビヨウ</t>
    </rPh>
    <rPh sb="10" eb="11">
      <t>ギョウ</t>
    </rPh>
    <rPh sb="12" eb="14">
      <t>ヨクジョウ</t>
    </rPh>
    <rPh sb="14" eb="15">
      <t>ギョウ</t>
    </rPh>
    <rPh sb="16" eb="19">
      <t>エイガカン</t>
    </rPh>
    <rPh sb="20" eb="23">
      <t>タイイクカン</t>
    </rPh>
    <rPh sb="27" eb="28">
      <t>ジョウ</t>
    </rPh>
    <rPh sb="33" eb="35">
      <t>コウエン</t>
    </rPh>
    <rPh sb="36" eb="39">
      <t>ユウエンチ</t>
    </rPh>
    <rPh sb="55" eb="58">
      <t>ジュウイギョウ</t>
    </rPh>
    <rPh sb="59" eb="61">
      <t>シャシン</t>
    </rPh>
    <rPh sb="61" eb="62">
      <t>ギョウ</t>
    </rPh>
    <rPh sb="63" eb="65">
      <t>カンコン</t>
    </rPh>
    <rPh sb="65" eb="67">
      <t>ソウサイ</t>
    </rPh>
    <rPh sb="67" eb="68">
      <t>ギョウ</t>
    </rPh>
    <rPh sb="69" eb="72">
      <t>ガクシュウジュク</t>
    </rPh>
    <rPh sb="73" eb="75">
      <t>ショドウ</t>
    </rPh>
    <rPh sb="75" eb="77">
      <t>キョウジュ</t>
    </rPh>
    <rPh sb="77" eb="78">
      <t>ギョウ</t>
    </rPh>
    <rPh sb="79" eb="81">
      <t>ゾウエン</t>
    </rPh>
    <rPh sb="82" eb="84">
      <t>ウエキ</t>
    </rPh>
    <rPh sb="84" eb="85">
      <t>ギョウ</t>
    </rPh>
    <phoneticPr fontId="11"/>
  </si>
  <si>
    <t>半導体素子、集積回路、液晶パネル、フラットパネル・電子管、記録メディア、電子回路など</t>
    <rPh sb="0" eb="3">
      <t>ハンドウタイ</t>
    </rPh>
    <rPh sb="3" eb="5">
      <t>ソシ</t>
    </rPh>
    <rPh sb="6" eb="8">
      <t>シュウセキ</t>
    </rPh>
    <rPh sb="8" eb="10">
      <t>カイロ</t>
    </rPh>
    <rPh sb="11" eb="13">
      <t>エキショウ</t>
    </rPh>
    <rPh sb="25" eb="28">
      <t>デンシカン</t>
    </rPh>
    <rPh sb="36" eb="38">
      <t>デンシ</t>
    </rPh>
    <rPh sb="38" eb="40">
      <t>カイロ</t>
    </rPh>
    <phoneticPr fontId="11"/>
  </si>
  <si>
    <t>携帯電話機、ラジオ・テレビ受信機、ビデオ機器・デジタルカメラ、パーソナルコンピューターなど</t>
    <rPh sb="0" eb="5">
      <t>ケイタイデンワキ</t>
    </rPh>
    <rPh sb="13" eb="16">
      <t>ジュシンキ</t>
    </rPh>
    <rPh sb="20" eb="22">
      <t>キキ</t>
    </rPh>
    <phoneticPr fontId="11"/>
  </si>
  <si>
    <t>印刷・製版・製本、石油・石炭製品、プラスチック・ゴム製品、革製履物、なめし革・革製品・毛皮、
がん具、運動用品、身辺細貨品（貴金属・宝石、装飾品など）、時計、楽器、筆記具・文具、
畳・わら加工品、情報記録物、清掃用品、傘、眼鏡など
再生資源回収・加工処理を含む</t>
    <rPh sb="9" eb="11">
      <t>セキユ</t>
    </rPh>
    <rPh sb="12" eb="14">
      <t>セキタン</t>
    </rPh>
    <rPh sb="14" eb="16">
      <t>セイヒン</t>
    </rPh>
    <rPh sb="26" eb="28">
      <t>セイヒン</t>
    </rPh>
    <rPh sb="37" eb="38">
      <t>ガワ</t>
    </rPh>
    <rPh sb="39" eb="42">
      <t>カワセイヒン</t>
    </rPh>
    <rPh sb="43" eb="45">
      <t>ゲガワ</t>
    </rPh>
    <rPh sb="49" eb="50">
      <t>グ</t>
    </rPh>
    <rPh sb="51" eb="53">
      <t>ウンドウ</t>
    </rPh>
    <rPh sb="53" eb="55">
      <t>ヨウヒン</t>
    </rPh>
    <rPh sb="56" eb="58">
      <t>シンペン</t>
    </rPh>
    <rPh sb="58" eb="59">
      <t>サイ</t>
    </rPh>
    <rPh sb="59" eb="60">
      <t>カ</t>
    </rPh>
    <rPh sb="60" eb="61">
      <t>ヒン</t>
    </rPh>
    <rPh sb="62" eb="65">
      <t>キキンゾク</t>
    </rPh>
    <rPh sb="66" eb="68">
      <t>ホウセキ</t>
    </rPh>
    <rPh sb="69" eb="71">
      <t>ソウショク</t>
    </rPh>
    <rPh sb="71" eb="72">
      <t>ヒン</t>
    </rPh>
    <rPh sb="76" eb="78">
      <t>トケイ</t>
    </rPh>
    <rPh sb="79" eb="81">
      <t>ガッキ</t>
    </rPh>
    <rPh sb="82" eb="85">
      <t>ヒッキグ</t>
    </rPh>
    <rPh sb="86" eb="88">
      <t>ブング</t>
    </rPh>
    <rPh sb="90" eb="91">
      <t>タタミ</t>
    </rPh>
    <rPh sb="94" eb="96">
      <t>カコウ</t>
    </rPh>
    <rPh sb="96" eb="97">
      <t>ヒン</t>
    </rPh>
    <rPh sb="98" eb="100">
      <t>ジョウホウ</t>
    </rPh>
    <rPh sb="100" eb="103">
      <t>キロクブツ</t>
    </rPh>
    <rPh sb="104" eb="106">
      <t>セイソウ</t>
    </rPh>
    <rPh sb="106" eb="108">
      <t>ヨウヒン</t>
    </rPh>
    <rPh sb="109" eb="110">
      <t>カサ</t>
    </rPh>
    <rPh sb="111" eb="113">
      <t>メガネ</t>
    </rPh>
    <rPh sb="116" eb="118">
      <t>サイセイ</t>
    </rPh>
    <rPh sb="118" eb="120">
      <t>シゲン</t>
    </rPh>
    <rPh sb="120" eb="122">
      <t>カイシュウ</t>
    </rPh>
    <rPh sb="123" eb="125">
      <t>カコウ</t>
    </rPh>
    <rPh sb="125" eb="127">
      <t>ショリ</t>
    </rPh>
    <rPh sb="128" eb="129">
      <t>フク</t>
    </rPh>
    <phoneticPr fontId="11"/>
  </si>
  <si>
    <t>電気（原子力発電所・火力発電所・水力発電所など）、都市ガス、熱供給業</t>
    <rPh sb="0" eb="2">
      <t>デンキ</t>
    </rPh>
    <rPh sb="3" eb="6">
      <t>ゲンシリョク</t>
    </rPh>
    <rPh sb="6" eb="8">
      <t>ハツデン</t>
    </rPh>
    <rPh sb="8" eb="9">
      <t>ショ</t>
    </rPh>
    <rPh sb="10" eb="12">
      <t>カリョク</t>
    </rPh>
    <rPh sb="12" eb="15">
      <t>ハツデンショ</t>
    </rPh>
    <rPh sb="16" eb="18">
      <t>スイリョク</t>
    </rPh>
    <rPh sb="18" eb="21">
      <t>ハツデンショ</t>
    </rPh>
    <rPh sb="25" eb="27">
      <t>トシ</t>
    </rPh>
    <rPh sb="30" eb="33">
      <t>ネツキョウキュウ</t>
    </rPh>
    <rPh sb="33" eb="34">
      <t>ギョウ</t>
    </rPh>
    <phoneticPr fontId="11"/>
  </si>
  <si>
    <t>鉄道、バス、タクシー、貨物自動車、船舶、航空機などによる旅客・貨物の輸送、倉庫、こん包、
高速道路、自動車ターミナル、輸送に附帯するサービス及び施設管理、旅行業、郵便・信書便など</t>
    <rPh sb="0" eb="2">
      <t>テツドウ</t>
    </rPh>
    <rPh sb="11" eb="13">
      <t>カモツ</t>
    </rPh>
    <rPh sb="13" eb="16">
      <t>ジドウシャ</t>
    </rPh>
    <rPh sb="17" eb="19">
      <t>センパク</t>
    </rPh>
    <rPh sb="20" eb="23">
      <t>コウクウキ</t>
    </rPh>
    <rPh sb="28" eb="30">
      <t>リョカク</t>
    </rPh>
    <rPh sb="31" eb="33">
      <t>カモツ</t>
    </rPh>
    <rPh sb="34" eb="36">
      <t>ユソウ</t>
    </rPh>
    <rPh sb="37" eb="39">
      <t>ソウコ</t>
    </rPh>
    <rPh sb="42" eb="43">
      <t>ポウ</t>
    </rPh>
    <rPh sb="45" eb="47">
      <t>コウソク</t>
    </rPh>
    <rPh sb="47" eb="49">
      <t>ドウロ</t>
    </rPh>
    <rPh sb="50" eb="53">
      <t>ジドウシャ</t>
    </rPh>
    <rPh sb="59" eb="61">
      <t>ユソウ</t>
    </rPh>
    <rPh sb="62" eb="64">
      <t>フタイ</t>
    </rPh>
    <rPh sb="70" eb="71">
      <t>オヨ</t>
    </rPh>
    <rPh sb="72" eb="74">
      <t>シセツ</t>
    </rPh>
    <rPh sb="74" eb="76">
      <t>カンリ</t>
    </rPh>
    <rPh sb="77" eb="80">
      <t>リョコウギョウ</t>
    </rPh>
    <rPh sb="81" eb="83">
      <t>ユウビン</t>
    </rPh>
    <rPh sb="84" eb="87">
      <t>シンショビン</t>
    </rPh>
    <phoneticPr fontId="11"/>
  </si>
  <si>
    <t>保健所、国民年金・健康保険等の社会保険事務、保育所、介護サービスを含む</t>
    <rPh sb="0" eb="3">
      <t>ホケンジョ</t>
    </rPh>
    <rPh sb="22" eb="25">
      <t>ホイクショ</t>
    </rPh>
    <rPh sb="26" eb="28">
      <t>カイゴ</t>
    </rPh>
    <rPh sb="33" eb="34">
      <t>フク</t>
    </rPh>
    <phoneticPr fontId="11"/>
  </si>
  <si>
    <t>物品賃貸業、貸自動車業、広告業、自動車整備業、機械修理業、法務・財務・会計サービス、
労働者派遣サービス、建物サービス業、警備業、と畜場など</t>
    <rPh sb="0" eb="2">
      <t>ブッピン</t>
    </rPh>
    <rPh sb="2" eb="5">
      <t>チンタイギョウ</t>
    </rPh>
    <rPh sb="6" eb="7">
      <t>カシ</t>
    </rPh>
    <rPh sb="7" eb="10">
      <t>ジドウシャ</t>
    </rPh>
    <rPh sb="10" eb="11">
      <t>ギョウ</t>
    </rPh>
    <rPh sb="12" eb="14">
      <t>コウコク</t>
    </rPh>
    <rPh sb="14" eb="15">
      <t>ギョウ</t>
    </rPh>
    <rPh sb="16" eb="19">
      <t>ジドウシャ</t>
    </rPh>
    <rPh sb="19" eb="21">
      <t>セイビ</t>
    </rPh>
    <rPh sb="21" eb="22">
      <t>ギョウ</t>
    </rPh>
    <rPh sb="23" eb="25">
      <t>キカイ</t>
    </rPh>
    <rPh sb="25" eb="27">
      <t>シュウリ</t>
    </rPh>
    <rPh sb="27" eb="28">
      <t>ギョウ</t>
    </rPh>
    <rPh sb="29" eb="31">
      <t>ホウム</t>
    </rPh>
    <rPh sb="32" eb="34">
      <t>ザイム</t>
    </rPh>
    <rPh sb="35" eb="37">
      <t>カイケイ</t>
    </rPh>
    <rPh sb="43" eb="46">
      <t>ロウドウシャ</t>
    </rPh>
    <rPh sb="46" eb="48">
      <t>ハケン</t>
    </rPh>
    <rPh sb="53" eb="55">
      <t>タテモノ</t>
    </rPh>
    <rPh sb="59" eb="60">
      <t>ギョウ</t>
    </rPh>
    <rPh sb="61" eb="63">
      <t>ケイビ</t>
    </rPh>
    <rPh sb="63" eb="64">
      <t>ギョウ</t>
    </rPh>
    <rPh sb="66" eb="67">
      <t>チク</t>
    </rPh>
    <rPh sb="67" eb="68">
      <t>バ</t>
    </rPh>
    <phoneticPr fontId="11"/>
  </si>
  <si>
    <t>【令和２年】雇用表（41部門分類）</t>
    <rPh sb="12" eb="14">
      <t>ぶもん</t>
    </rPh>
    <rPh sb="14" eb="16">
      <t>ぶんるい</t>
    </rPh>
    <phoneticPr fontId="42" type="Hiragana"/>
  </si>
  <si>
    <t>（単位：人）</t>
    <rPh sb="1" eb="3">
      <t>タンイ</t>
    </rPh>
    <rPh sb="4" eb="5">
      <t>ニン</t>
    </rPh>
    <phoneticPr fontId="44"/>
  </si>
  <si>
    <t>0_従業者総数</t>
    <rPh sb="2" eb="4">
      <t>じゅうぎょう</t>
    </rPh>
    <phoneticPr fontId="42" type="Hiragana"/>
  </si>
  <si>
    <t>1_個人業主</t>
  </si>
  <si>
    <t>2_家族従業者</t>
  </si>
  <si>
    <t>3_有給役員雇用者</t>
    <phoneticPr fontId="42" type="Hiragana"/>
  </si>
  <si>
    <t>31_有給役員</t>
  </si>
  <si>
    <t>32_雇用者</t>
    <phoneticPr fontId="42" type="Hiragana"/>
  </si>
  <si>
    <t>321_常用雇用者</t>
    <phoneticPr fontId="42" type="Hiragana"/>
  </si>
  <si>
    <t>322_臨時雇用者</t>
  </si>
  <si>
    <t>3211_正社員・正職員</t>
  </si>
  <si>
    <t>3212_正社員・正職員以外</t>
  </si>
  <si>
    <t>41部門分類</t>
    <rPh sb="2" eb="6">
      <t>ぶもんぶんるい</t>
    </rPh>
    <phoneticPr fontId="42" type="Hiragana"/>
  </si>
  <si>
    <t>41部門分類部門名</t>
    <rPh sb="2" eb="4">
      <t>ぶもん</t>
    </rPh>
    <rPh sb="4" eb="6">
      <t>ぶんるい</t>
    </rPh>
    <phoneticPr fontId="42" type="Hiragana"/>
  </si>
  <si>
    <t>農業</t>
    <rPh sb="0" eb="2">
      <t>ノウギョウ</t>
    </rPh>
    <phoneticPr fontId="45"/>
  </si>
  <si>
    <t>林業</t>
    <rPh sb="0" eb="2">
      <t>リンギョウ</t>
    </rPh>
    <phoneticPr fontId="45"/>
  </si>
  <si>
    <t>漁業</t>
    <rPh sb="0" eb="2">
      <t>ギョギョウ</t>
    </rPh>
    <phoneticPr fontId="45"/>
  </si>
  <si>
    <t>卸売</t>
    <rPh sb="0" eb="2">
      <t>オロシウリ</t>
    </rPh>
    <phoneticPr fontId="45"/>
  </si>
  <si>
    <t>小売</t>
    <rPh sb="0" eb="2">
      <t>コウリ</t>
    </rPh>
    <phoneticPr fontId="45"/>
  </si>
  <si>
    <t>不動産（帰属家賃を除く）</t>
    <rPh sb="4" eb="6">
      <t>キゾク</t>
    </rPh>
    <rPh sb="6" eb="8">
      <t>ヤチン</t>
    </rPh>
    <rPh sb="9" eb="10">
      <t>ノゾ</t>
    </rPh>
    <phoneticPr fontId="45"/>
  </si>
  <si>
    <t>住宅賃貸料（帰属家賃）</t>
    <rPh sb="0" eb="2">
      <t>ジュウタク</t>
    </rPh>
    <rPh sb="2" eb="5">
      <t>チンタイリョウ</t>
    </rPh>
    <rPh sb="6" eb="8">
      <t>キゾク</t>
    </rPh>
    <rPh sb="8" eb="10">
      <t>ヤチン</t>
    </rPh>
    <phoneticPr fontId="45"/>
  </si>
  <si>
    <t/>
  </si>
  <si>
    <t>TOTAL</t>
  </si>
  <si>
    <t>従業者係数</t>
    <rPh sb="0" eb="3">
      <t>ジュウギョウシャ</t>
    </rPh>
    <rPh sb="3" eb="5">
      <t>ケイスウ</t>
    </rPh>
    <phoneticPr fontId="2"/>
  </si>
  <si>
    <t>雇用者係数</t>
    <rPh sb="0" eb="3">
      <t>コヨウシャ</t>
    </rPh>
    <rPh sb="3" eb="5">
      <t>ケイスウ</t>
    </rPh>
    <phoneticPr fontId="2"/>
  </si>
  <si>
    <t>Ｅ</t>
    <phoneticPr fontId="2"/>
  </si>
  <si>
    <t>Ｆ</t>
    <phoneticPr fontId="2"/>
  </si>
  <si>
    <t>雇用表より</t>
    <rPh sb="0" eb="2">
      <t>コヨウヒョウ</t>
    </rPh>
    <phoneticPr fontId="2"/>
  </si>
  <si>
    <t>従業者誘発数（人）</t>
    <rPh sb="0" eb="3">
      <t>ジュウギョウシャ</t>
    </rPh>
    <rPh sb="3" eb="6">
      <t>ユウハツスウ</t>
    </rPh>
    <rPh sb="7" eb="8">
      <t>ヒト</t>
    </rPh>
    <phoneticPr fontId="6"/>
  </si>
  <si>
    <t>雇用者誘発数（人）</t>
    <rPh sb="0" eb="3">
      <t>コヨウシャ</t>
    </rPh>
    <rPh sb="3" eb="6">
      <t>ユウハツスウ</t>
    </rPh>
    <rPh sb="7" eb="8">
      <t>ヒト</t>
    </rPh>
    <phoneticPr fontId="6"/>
  </si>
  <si>
    <t>⑰</t>
    <phoneticPr fontId="6"/>
  </si>
  <si>
    <t>⑱</t>
    <phoneticPr fontId="6"/>
  </si>
  <si>
    <t>⑲</t>
    <phoneticPr fontId="6"/>
  </si>
  <si>
    <t>⑳</t>
    <phoneticPr fontId="6"/>
  </si>
  <si>
    <t>★</t>
    <phoneticPr fontId="2"/>
  </si>
  <si>
    <t>◇</t>
    <phoneticPr fontId="6"/>
  </si>
  <si>
    <t>②×Ｅ</t>
    <phoneticPr fontId="6"/>
  </si>
  <si>
    <t>⑤×Ｅ</t>
    <phoneticPr fontId="6"/>
  </si>
  <si>
    <t>⑩×Ｅ</t>
    <phoneticPr fontId="6"/>
  </si>
  <si>
    <t>⑰+⑱+⑲</t>
    <phoneticPr fontId="6"/>
  </si>
  <si>
    <t>②×Ｆ</t>
    <phoneticPr fontId="6"/>
  </si>
  <si>
    <t>⑤×Ｆ</t>
    <phoneticPr fontId="6"/>
  </si>
  <si>
    <t>⑩×Ｆ</t>
    <phoneticPr fontId="6"/>
  </si>
  <si>
    <t>⑳+★+◇</t>
    <phoneticPr fontId="6"/>
  </si>
  <si>
    <t>従業者誘発数</t>
    <rPh sb="0" eb="3">
      <t>ジュウギョウシャ</t>
    </rPh>
    <rPh sb="3" eb="5">
      <t>ユウハツ</t>
    </rPh>
    <rPh sb="5" eb="6">
      <t>スウ</t>
    </rPh>
    <phoneticPr fontId="2"/>
  </si>
  <si>
    <t>雇用者誘発数</t>
    <rPh sb="0" eb="3">
      <t>コヨウシャ</t>
    </rPh>
    <rPh sb="3" eb="6">
      <t>ユウハツスウ</t>
    </rPh>
    <phoneticPr fontId="2"/>
  </si>
  <si>
    <t>従業者誘発数</t>
    <phoneticPr fontId="12"/>
  </si>
  <si>
    <t>雇用者誘発数</t>
    <rPh sb="0" eb="3">
      <t>コヨウシャ</t>
    </rPh>
    <rPh sb="3" eb="6">
      <t>ユウハツスウ</t>
    </rPh>
    <phoneticPr fontId="12"/>
  </si>
  <si>
    <t>＜参考＞</t>
    <rPh sb="1" eb="3">
      <t>サンコウ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</si>
</sst>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76" formatCode="#,##0.00000;[Red]\-#,##0.00000"/>
    <numFmt numFmtId="177" formatCode="0.00000_ "/>
    <numFmt numFmtId="178" formatCode="#,##0.0;[Red]\-#,##0.0"/>
    <numFmt numFmtId="179" formatCode="#,##0.000000;[Red]\-#,##0.000000"/>
    <numFmt numFmtId="180" formatCode="#,##0.00000_ ;[Red]\-#,##0.00000\ "/>
    <numFmt numFmtId="181" formatCode="0.000000_ ;[Red]\-0.000000\ "/>
    <numFmt numFmtId="182" formatCode="#,###&quot;百万円&quot;"/>
    <numFmt numFmtId="183" formatCode="#,##0&quot;百&quot;&quot;万&quot;&quot;円&quot;;[Red]\-#,##0"/>
    <numFmt numFmtId="184" formatCode="0.00000_);[Red]\(0.00000\)"/>
    <numFmt numFmtId="185" formatCode="#,##0_ ;[Red]\-#,##0\ "/>
    <numFmt numFmtId="186" formatCode="#,##0.000000_ ;[Red]\-#,##0.000000\ "/>
    <numFmt numFmtId="187" formatCode="0.000000_ "/>
    <numFmt numFmtId="188" formatCode="0.000000_);[Red]\(0.000000\)"/>
    <numFmt numFmtId="189" formatCode="#,###&quot;人&quot;"/>
  </numFmts>
  <fonts count="46">
    <font>
      <sz val="11"/>
      <color theme="1"/>
      <name val="ＭＳ Ｐゴシック"/>
      <family val="2"/>
      <charset val="128"/>
      <scheme val="minor"/>
    </font>
    <font>
      <b/>
      <sz val="15"/>
      <color theme="3"/>
      <name val="ＭＳ Ｐゴシック"/>
      <family val="2"/>
      <charset val="128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明朝"/>
      <family val="1"/>
      <charset val="128"/>
    </font>
    <font>
      <sz val="6"/>
      <name val="ＭＳ Ｐ明朝"/>
      <family val="1"/>
      <charset val="128"/>
    </font>
    <font>
      <sz val="12"/>
      <name val="ＭＳ 明朝"/>
      <family val="1"/>
      <charset val="128"/>
    </font>
    <font>
      <sz val="8"/>
      <name val="ＭＳ 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18"/>
      <color indexed="56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6"/>
      <name val="ＭＳ 明朝"/>
      <family val="1"/>
      <charset val="128"/>
    </font>
    <font>
      <sz val="14"/>
      <name val="明朝"/>
      <family val="1"/>
      <charset val="128"/>
    </font>
    <font>
      <u/>
      <sz val="9"/>
      <color indexed="12"/>
      <name val="ＭＳ 明朝"/>
      <family val="1"/>
      <charset val="128"/>
    </font>
    <font>
      <sz val="9"/>
      <color indexed="8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8"/>
      <color theme="3"/>
      <name val="ＭＳ Ｐゴシック"/>
      <family val="2"/>
      <charset val="128"/>
      <scheme val="major"/>
    </font>
    <font>
      <b/>
      <sz val="1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1"/>
      <color rgb="FF0000FF"/>
      <name val="ＭＳ Ｐゴシック"/>
      <family val="2"/>
      <charset val="128"/>
      <scheme val="minor"/>
    </font>
    <font>
      <sz val="11"/>
      <color rgb="FF0000FF"/>
      <name val="ＭＳ Ｐゴシック"/>
      <family val="3"/>
      <charset val="128"/>
      <scheme val="minor"/>
    </font>
    <font>
      <sz val="11"/>
      <name val="BIZ UDゴシック"/>
      <family val="3"/>
      <charset val="128"/>
    </font>
    <font>
      <sz val="10"/>
      <name val="BIZ UDゴシック"/>
      <family val="3"/>
      <charset val="128"/>
    </font>
    <font>
      <sz val="11"/>
      <color rgb="FF0000FF"/>
      <name val="BIZ UDゴシック"/>
      <family val="3"/>
      <charset val="128"/>
    </font>
    <font>
      <sz val="11"/>
      <color theme="1"/>
      <name val="BIZ UDゴシック"/>
      <family val="3"/>
      <charset val="128"/>
    </font>
    <font>
      <sz val="14"/>
      <name val="BIZ UDゴシック"/>
      <family val="3"/>
      <charset val="128"/>
    </font>
    <font>
      <sz val="8"/>
      <name val="BIZ UDゴシック"/>
      <family val="3"/>
      <charset val="128"/>
    </font>
    <font>
      <sz val="10"/>
      <color rgb="FF0000FF"/>
      <name val="BIZ UDゴシック"/>
      <family val="3"/>
      <charset val="128"/>
    </font>
    <font>
      <sz val="10"/>
      <color rgb="FFFF0000"/>
      <name val="BIZ UDゴシック"/>
      <family val="3"/>
      <charset val="128"/>
    </font>
    <font>
      <sz val="10"/>
      <color indexed="10"/>
      <name val="BIZ UDゴシック"/>
      <family val="3"/>
      <charset val="128"/>
    </font>
    <font>
      <b/>
      <sz val="9"/>
      <color indexed="81"/>
      <name val="BIZ UDゴシック"/>
      <family val="3"/>
      <charset val="128"/>
    </font>
    <font>
      <b/>
      <u/>
      <sz val="10"/>
      <color indexed="12"/>
      <name val="BIZ UDゴシック"/>
      <family val="3"/>
      <charset val="128"/>
    </font>
    <font>
      <sz val="12"/>
      <color indexed="9"/>
      <name val="BIZ UDゴシック"/>
      <family val="3"/>
      <charset val="128"/>
    </font>
    <font>
      <sz val="11"/>
      <color indexed="9"/>
      <name val="BIZ UDゴシック"/>
      <family val="3"/>
      <charset val="128"/>
    </font>
    <font>
      <sz val="12"/>
      <name val="BIZ UDゴシック"/>
      <family val="3"/>
      <charset val="128"/>
    </font>
    <font>
      <sz val="9"/>
      <color indexed="81"/>
      <name val="BIZ UDゴシック"/>
      <family val="3"/>
      <charset val="128"/>
    </font>
    <font>
      <b/>
      <sz val="11"/>
      <name val="BIZ UDゴシック"/>
      <family val="3"/>
      <charset val="128"/>
    </font>
    <font>
      <b/>
      <sz val="14"/>
      <name val="BIZ UDゴシック"/>
      <family val="3"/>
      <charset val="128"/>
    </font>
    <font>
      <sz val="11"/>
      <color indexed="8"/>
      <name val="ＭＳ Ｐゴシック"/>
      <family val="2"/>
      <scheme val="minor"/>
    </font>
    <font>
      <b/>
      <sz val="10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0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1"/>
      <name val="ＭＳ Ｐゴシック"/>
      <family val="2"/>
      <charset val="128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-0.249977111117893"/>
        <bgColor indexed="64"/>
      </patternFill>
    </fill>
  </fills>
  <borders count="8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ck">
        <color indexed="55"/>
      </bottom>
      <diagonal/>
    </border>
    <border>
      <left style="thick">
        <color indexed="55"/>
      </left>
      <right/>
      <top style="thick">
        <color indexed="55"/>
      </top>
      <bottom/>
      <diagonal/>
    </border>
    <border>
      <left/>
      <right/>
      <top style="thick">
        <color indexed="55"/>
      </top>
      <bottom/>
      <diagonal/>
    </border>
    <border>
      <left/>
      <right style="thick">
        <color indexed="55"/>
      </right>
      <top style="thick">
        <color indexed="55"/>
      </top>
      <bottom/>
      <diagonal/>
    </border>
    <border>
      <left style="thick">
        <color indexed="55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thick">
        <color indexed="55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ck">
        <color indexed="55"/>
      </left>
      <right/>
      <top/>
      <bottom style="thick">
        <color indexed="55"/>
      </bottom>
      <diagonal/>
    </border>
    <border>
      <left/>
      <right style="thick">
        <color indexed="55"/>
      </right>
      <top/>
      <bottom style="thick">
        <color indexed="55"/>
      </bottom>
      <diagonal/>
    </border>
    <border>
      <left style="mediumDashDotDot">
        <color indexed="55"/>
      </left>
      <right/>
      <top style="thick">
        <color indexed="55"/>
      </top>
      <bottom/>
      <diagonal/>
    </border>
    <border>
      <left/>
      <right/>
      <top style="thick">
        <color indexed="55"/>
      </top>
      <bottom style="thin">
        <color indexed="64"/>
      </bottom>
      <diagonal/>
    </border>
    <border>
      <left/>
      <right style="mediumDashDotDot">
        <color indexed="55"/>
      </right>
      <top style="thick">
        <color indexed="55"/>
      </top>
      <bottom/>
      <diagonal/>
    </border>
    <border>
      <left style="mediumDashDotDot">
        <color indexed="55"/>
      </left>
      <right/>
      <top/>
      <bottom/>
      <diagonal/>
    </border>
    <border>
      <left/>
      <right style="mediumDashDotDot">
        <color indexed="55"/>
      </right>
      <top/>
      <bottom/>
      <diagonal/>
    </border>
    <border>
      <left style="mediumDashDotDot">
        <color indexed="55"/>
      </left>
      <right/>
      <top/>
      <bottom style="mediumDashDotDot">
        <color indexed="55"/>
      </bottom>
      <diagonal/>
    </border>
    <border>
      <left/>
      <right/>
      <top/>
      <bottom style="mediumDashDotDot">
        <color indexed="55"/>
      </bottom>
      <diagonal/>
    </border>
    <border>
      <left/>
      <right style="mediumDashDotDot">
        <color indexed="55"/>
      </right>
      <top/>
      <bottom style="mediumDashDotDot">
        <color indexed="55"/>
      </bottom>
      <diagonal/>
    </border>
    <border>
      <left/>
      <right/>
      <top style="mediumDashDotDot">
        <color indexed="55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8">
    <xf numFmtId="0" fontId="0" fillId="0" borderId="0">
      <alignment vertical="center"/>
    </xf>
    <xf numFmtId="0" fontId="3" fillId="0" borderId="0"/>
    <xf numFmtId="38" fontId="3" fillId="0" borderId="0" applyFont="0" applyFill="0" applyBorder="0" applyAlignment="0" applyProtection="0"/>
    <xf numFmtId="0" fontId="5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13" fillId="0" borderId="0"/>
    <xf numFmtId="38" fontId="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16" fillId="0" borderId="0">
      <alignment vertical="center"/>
    </xf>
    <xf numFmtId="38" fontId="16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0" fontId="17" fillId="0" borderId="0">
      <alignment vertical="center"/>
    </xf>
    <xf numFmtId="38" fontId="40" fillId="0" borderId="0" applyFont="0" applyFill="0" applyBorder="0" applyAlignment="0" applyProtection="0">
      <alignment vertical="center"/>
    </xf>
  </cellStyleXfs>
  <cellXfs count="36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40" fontId="19" fillId="0" borderId="0" xfId="14" applyNumberFormat="1" applyFont="1" applyFill="1" applyAlignment="1">
      <alignment horizontal="left" vertical="center"/>
    </xf>
    <xf numFmtId="40" fontId="20" fillId="0" borderId="0" xfId="14" applyNumberFormat="1" applyFont="1" applyFill="1" applyBorder="1" applyAlignment="1">
      <alignment vertical="center" wrapText="1"/>
    </xf>
    <xf numFmtId="40" fontId="20" fillId="0" borderId="0" xfId="14" applyNumberFormat="1" applyFont="1" applyFill="1" applyBorder="1">
      <alignment vertical="center"/>
    </xf>
    <xf numFmtId="0" fontId="20" fillId="0" borderId="0" xfId="0" applyFont="1">
      <alignment vertical="center"/>
    </xf>
    <xf numFmtId="40" fontId="20" fillId="0" borderId="2" xfId="14" applyNumberFormat="1" applyFont="1" applyFill="1" applyBorder="1">
      <alignment vertical="center"/>
    </xf>
    <xf numFmtId="40" fontId="20" fillId="0" borderId="3" xfId="14" applyNumberFormat="1" applyFont="1" applyFill="1" applyBorder="1" applyAlignment="1">
      <alignment vertical="center" wrapText="1"/>
    </xf>
    <xf numFmtId="40" fontId="20" fillId="0" borderId="3" xfId="14" applyNumberFormat="1" applyFont="1" applyFill="1" applyBorder="1">
      <alignment vertical="center"/>
    </xf>
    <xf numFmtId="40" fontId="20" fillId="0" borderId="5" xfId="14" applyNumberFormat="1" applyFont="1" applyFill="1" applyBorder="1">
      <alignment vertical="center"/>
    </xf>
    <xf numFmtId="40" fontId="20" fillId="0" borderId="9" xfId="14" applyNumberFormat="1" applyFont="1" applyFill="1" applyBorder="1">
      <alignment vertical="center"/>
    </xf>
    <xf numFmtId="40" fontId="20" fillId="0" borderId="11" xfId="14" applyNumberFormat="1" applyFont="1" applyFill="1" applyBorder="1" applyAlignment="1">
      <alignment vertical="center" wrapText="1"/>
    </xf>
    <xf numFmtId="0" fontId="20" fillId="0" borderId="0" xfId="0" applyFont="1" applyAlignment="1">
      <alignment vertical="center" wrapText="1"/>
    </xf>
    <xf numFmtId="0" fontId="20" fillId="0" borderId="11" xfId="0" applyFont="1" applyBorder="1" applyAlignment="1">
      <alignment vertical="center" wrapText="1"/>
    </xf>
    <xf numFmtId="185" fontId="20" fillId="0" borderId="0" xfId="14" applyNumberFormat="1" applyFont="1" applyFill="1" applyBorder="1">
      <alignment vertical="center"/>
    </xf>
    <xf numFmtId="185" fontId="20" fillId="0" borderId="11" xfId="14" applyNumberFormat="1" applyFont="1" applyFill="1" applyBorder="1">
      <alignment vertical="center"/>
    </xf>
    <xf numFmtId="185" fontId="20" fillId="0" borderId="11" xfId="0" applyNumberFormat="1" applyFont="1" applyBorder="1">
      <alignment vertical="center"/>
    </xf>
    <xf numFmtId="185" fontId="21" fillId="0" borderId="11" xfId="0" applyNumberFormat="1" applyFont="1" applyBorder="1">
      <alignment vertical="center"/>
    </xf>
    <xf numFmtId="185" fontId="22" fillId="0" borderId="11" xfId="14" applyNumberFormat="1" applyFont="1" applyFill="1" applyBorder="1">
      <alignment vertical="center"/>
    </xf>
    <xf numFmtId="38" fontId="20" fillId="0" borderId="0" xfId="14" applyFont="1" applyFill="1" applyBorder="1">
      <alignment vertical="center"/>
    </xf>
    <xf numFmtId="40" fontId="20" fillId="0" borderId="13" xfId="14" applyNumberFormat="1" applyFont="1" applyFill="1" applyBorder="1">
      <alignment vertical="center"/>
    </xf>
    <xf numFmtId="40" fontId="20" fillId="0" borderId="14" xfId="14" applyNumberFormat="1" applyFont="1" applyFill="1" applyBorder="1" applyAlignment="1">
      <alignment vertical="center" wrapText="1"/>
    </xf>
    <xf numFmtId="185" fontId="20" fillId="0" borderId="14" xfId="14" applyNumberFormat="1" applyFont="1" applyFill="1" applyBorder="1">
      <alignment vertical="center"/>
    </xf>
    <xf numFmtId="185" fontId="20" fillId="0" borderId="15" xfId="14" applyNumberFormat="1" applyFont="1" applyFill="1" applyBorder="1">
      <alignment vertical="center"/>
    </xf>
    <xf numFmtId="185" fontId="21" fillId="0" borderId="15" xfId="0" applyNumberFormat="1" applyFont="1" applyBorder="1">
      <alignment vertical="center"/>
    </xf>
    <xf numFmtId="185" fontId="22" fillId="0" borderId="15" xfId="14" applyNumberFormat="1" applyFont="1" applyFill="1" applyBorder="1">
      <alignment vertical="center"/>
    </xf>
    <xf numFmtId="40" fontId="20" fillId="0" borderId="4" xfId="14" applyNumberFormat="1" applyFont="1" applyFill="1" applyBorder="1">
      <alignment vertical="center"/>
    </xf>
    <xf numFmtId="40" fontId="20" fillId="0" borderId="10" xfId="14" applyNumberFormat="1" applyFont="1" applyFill="1" applyBorder="1" applyAlignment="1">
      <alignment vertical="center" wrapText="1"/>
    </xf>
    <xf numFmtId="186" fontId="22" fillId="0" borderId="0" xfId="14" applyNumberFormat="1" applyFont="1" applyFill="1" applyBorder="1">
      <alignment vertical="center"/>
    </xf>
    <xf numFmtId="186" fontId="22" fillId="0" borderId="10" xfId="14" applyNumberFormat="1" applyFont="1" applyFill="1" applyBorder="1">
      <alignment vertical="center"/>
    </xf>
    <xf numFmtId="186" fontId="22" fillId="0" borderId="14" xfId="14" applyNumberFormat="1" applyFont="1" applyFill="1" applyBorder="1">
      <alignment vertical="center"/>
    </xf>
    <xf numFmtId="186" fontId="22" fillId="0" borderId="12" xfId="14" applyNumberFormat="1" applyFont="1" applyFill="1" applyBorder="1">
      <alignment vertical="center"/>
    </xf>
    <xf numFmtId="181" fontId="21" fillId="0" borderId="2" xfId="0" applyNumberFormat="1" applyFont="1" applyBorder="1">
      <alignment vertical="center"/>
    </xf>
    <xf numFmtId="181" fontId="21" fillId="0" borderId="3" xfId="0" applyNumberFormat="1" applyFont="1" applyBorder="1">
      <alignment vertical="center"/>
    </xf>
    <xf numFmtId="181" fontId="21" fillId="0" borderId="4" xfId="0" applyNumberFormat="1" applyFont="1" applyBorder="1">
      <alignment vertical="center"/>
    </xf>
    <xf numFmtId="181" fontId="21" fillId="0" borderId="9" xfId="0" applyNumberFormat="1" applyFont="1" applyBorder="1">
      <alignment vertical="center"/>
    </xf>
    <xf numFmtId="181" fontId="21" fillId="0" borderId="0" xfId="0" applyNumberFormat="1" applyFont="1">
      <alignment vertical="center"/>
    </xf>
    <xf numFmtId="181" fontId="21" fillId="0" borderId="10" xfId="0" applyNumberFormat="1" applyFont="1" applyBorder="1">
      <alignment vertical="center"/>
    </xf>
    <xf numFmtId="40" fontId="20" fillId="0" borderId="6" xfId="14" applyNumberFormat="1" applyFont="1" applyFill="1" applyBorder="1">
      <alignment vertical="center"/>
    </xf>
    <xf numFmtId="40" fontId="20" fillId="0" borderId="1" xfId="14" applyNumberFormat="1" applyFont="1" applyFill="1" applyBorder="1" applyAlignment="1">
      <alignment vertical="center" wrapText="1"/>
    </xf>
    <xf numFmtId="181" fontId="21" fillId="0" borderId="6" xfId="0" applyNumberFormat="1" applyFont="1" applyBorder="1">
      <alignment vertical="center"/>
    </xf>
    <xf numFmtId="181" fontId="21" fillId="0" borderId="1" xfId="0" applyNumberFormat="1" applyFont="1" applyBorder="1">
      <alignment vertical="center"/>
    </xf>
    <xf numFmtId="181" fontId="21" fillId="0" borderId="7" xfId="0" applyNumberFormat="1" applyFont="1" applyBorder="1">
      <alignment vertical="center"/>
    </xf>
    <xf numFmtId="176" fontId="22" fillId="0" borderId="0" xfId="14" applyNumberFormat="1" applyFont="1" applyFill="1" applyBorder="1">
      <alignment vertical="center"/>
    </xf>
    <xf numFmtId="176" fontId="20" fillId="0" borderId="0" xfId="14" applyNumberFormat="1" applyFont="1" applyFill="1">
      <alignment vertical="center"/>
    </xf>
    <xf numFmtId="40" fontId="20" fillId="0" borderId="0" xfId="14" applyNumberFormat="1" applyFont="1" applyFill="1">
      <alignment vertical="center"/>
    </xf>
    <xf numFmtId="179" fontId="20" fillId="0" borderId="0" xfId="14" applyNumberFormat="1" applyFont="1" applyFill="1" applyBorder="1">
      <alignment vertical="center"/>
    </xf>
    <xf numFmtId="179" fontId="22" fillId="0" borderId="0" xfId="14" applyNumberFormat="1" applyFont="1" applyFill="1" applyBorder="1">
      <alignment vertical="center"/>
    </xf>
    <xf numFmtId="0" fontId="23" fillId="0" borderId="0" xfId="1" applyFont="1" applyAlignment="1">
      <alignment vertical="center"/>
    </xf>
    <xf numFmtId="0" fontId="23" fillId="0" borderId="2" xfId="1" applyFont="1" applyBorder="1" applyAlignment="1">
      <alignment vertical="center"/>
    </xf>
    <xf numFmtId="0" fontId="23" fillId="0" borderId="4" xfId="1" applyFont="1" applyBorder="1" applyAlignment="1">
      <alignment vertical="center"/>
    </xf>
    <xf numFmtId="0" fontId="24" fillId="0" borderId="5" xfId="1" applyFont="1" applyBorder="1" applyAlignment="1">
      <alignment horizontal="center" vertical="center" wrapText="1"/>
    </xf>
    <xf numFmtId="0" fontId="24" fillId="0" borderId="2" xfId="1" applyFont="1" applyBorder="1" applyAlignment="1">
      <alignment horizontal="center" vertical="center"/>
    </xf>
    <xf numFmtId="0" fontId="24" fillId="0" borderId="5" xfId="1" applyFont="1" applyBorder="1" applyAlignment="1">
      <alignment horizontal="center" vertical="center"/>
    </xf>
    <xf numFmtId="0" fontId="23" fillId="0" borderId="6" xfId="1" applyFont="1" applyBorder="1" applyAlignment="1">
      <alignment vertical="center"/>
    </xf>
    <xf numFmtId="0" fontId="23" fillId="0" borderId="7" xfId="1" applyFont="1" applyBorder="1" applyAlignment="1">
      <alignment vertical="center"/>
    </xf>
    <xf numFmtId="0" fontId="24" fillId="0" borderId="11" xfId="1" applyFont="1" applyBorder="1" applyAlignment="1">
      <alignment horizontal="center" vertical="center" wrapText="1"/>
    </xf>
    <xf numFmtId="0" fontId="24" fillId="0" borderId="8" xfId="2" applyNumberFormat="1" applyFont="1" applyFill="1" applyBorder="1" applyAlignment="1" applyProtection="1">
      <alignment horizontal="center" vertical="center"/>
    </xf>
    <xf numFmtId="0" fontId="23" fillId="0" borderId="10" xfId="1" applyFont="1" applyBorder="1" applyAlignment="1">
      <alignment vertical="center"/>
    </xf>
    <xf numFmtId="38" fontId="25" fillId="0" borderId="5" xfId="1" applyNumberFormat="1" applyFont="1" applyBorder="1" applyAlignment="1">
      <alignment vertical="center"/>
    </xf>
    <xf numFmtId="176" fontId="26" fillId="0" borderId="11" xfId="2" applyNumberFormat="1" applyFont="1" applyFill="1" applyBorder="1" applyAlignment="1">
      <alignment vertical="center"/>
    </xf>
    <xf numFmtId="38" fontId="25" fillId="0" borderId="2" xfId="2" applyFont="1" applyFill="1" applyBorder="1" applyAlignment="1">
      <alignment vertical="center"/>
    </xf>
    <xf numFmtId="38" fontId="25" fillId="0" borderId="5" xfId="2" applyFont="1" applyFill="1" applyBorder="1" applyAlignment="1">
      <alignment vertical="center"/>
    </xf>
    <xf numFmtId="0" fontId="23" fillId="0" borderId="9" xfId="1" applyFont="1" applyBorder="1" applyAlignment="1">
      <alignment vertical="center"/>
    </xf>
    <xf numFmtId="38" fontId="25" fillId="0" borderId="11" xfId="1" applyNumberFormat="1" applyFont="1" applyBorder="1" applyAlignment="1">
      <alignment vertical="center"/>
    </xf>
    <xf numFmtId="38" fontId="25" fillId="0" borderId="9" xfId="2" applyFont="1" applyFill="1" applyBorder="1" applyAlignment="1">
      <alignment vertical="center"/>
    </xf>
    <xf numFmtId="38" fontId="25" fillId="0" borderId="11" xfId="2" applyFont="1" applyFill="1" applyBorder="1" applyAlignment="1">
      <alignment vertical="center"/>
    </xf>
    <xf numFmtId="176" fontId="26" fillId="3" borderId="11" xfId="2" applyNumberFormat="1" applyFont="1" applyFill="1" applyBorder="1" applyAlignment="1">
      <alignment vertical="center"/>
    </xf>
    <xf numFmtId="38" fontId="25" fillId="3" borderId="9" xfId="2" applyFont="1" applyFill="1" applyBorder="1" applyAlignment="1">
      <alignment vertical="center"/>
    </xf>
    <xf numFmtId="38" fontId="25" fillId="2" borderId="11" xfId="1" applyNumberFormat="1" applyFont="1" applyFill="1" applyBorder="1" applyAlignment="1">
      <alignment vertical="center"/>
    </xf>
    <xf numFmtId="176" fontId="26" fillId="2" borderId="11" xfId="2" applyNumberFormat="1" applyFont="1" applyFill="1" applyBorder="1" applyAlignment="1">
      <alignment vertical="center"/>
    </xf>
    <xf numFmtId="38" fontId="23" fillId="2" borderId="9" xfId="2" applyFont="1" applyFill="1" applyBorder="1" applyAlignment="1">
      <alignment vertical="center"/>
    </xf>
    <xf numFmtId="38" fontId="25" fillId="2" borderId="11" xfId="2" applyFont="1" applyFill="1" applyBorder="1" applyAlignment="1">
      <alignment vertical="center"/>
    </xf>
    <xf numFmtId="0" fontId="23" fillId="0" borderId="0" xfId="6" applyFont="1" applyAlignment="1">
      <alignment vertical="center"/>
    </xf>
    <xf numFmtId="38" fontId="25" fillId="3" borderId="11" xfId="2" applyFont="1" applyFill="1" applyBorder="1" applyAlignment="1">
      <alignment vertical="center"/>
    </xf>
    <xf numFmtId="38" fontId="25" fillId="0" borderId="15" xfId="2" applyFont="1" applyBorder="1" applyAlignment="1">
      <alignment vertical="center"/>
    </xf>
    <xf numFmtId="0" fontId="23" fillId="0" borderId="16" xfId="1" applyFont="1" applyBorder="1" applyAlignment="1">
      <alignment vertical="center"/>
    </xf>
    <xf numFmtId="177" fontId="23" fillId="0" borderId="16" xfId="1" applyNumberFormat="1" applyFont="1" applyBorder="1" applyAlignment="1">
      <alignment vertical="center"/>
    </xf>
    <xf numFmtId="0" fontId="27" fillId="0" borderId="0" xfId="0" applyFont="1">
      <alignment vertical="center"/>
    </xf>
    <xf numFmtId="0" fontId="24" fillId="0" borderId="0" xfId="1" applyFont="1"/>
    <xf numFmtId="0" fontId="24" fillId="0" borderId="17" xfId="3" applyFont="1" applyBorder="1" applyAlignment="1">
      <alignment vertical="center"/>
    </xf>
    <xf numFmtId="0" fontId="24" fillId="0" borderId="57" xfId="0" applyFont="1" applyBorder="1" applyAlignment="1">
      <alignment horizontal="center" vertical="center"/>
    </xf>
    <xf numFmtId="0" fontId="24" fillId="0" borderId="58" xfId="0" applyFont="1" applyBorder="1" applyAlignment="1">
      <alignment horizontal="center" vertical="center"/>
    </xf>
    <xf numFmtId="178" fontId="24" fillId="0" borderId="55" xfId="2" applyNumberFormat="1" applyFont="1" applyFill="1" applyBorder="1" applyAlignment="1" applyProtection="1">
      <alignment horizontal="center" vertical="center"/>
    </xf>
    <xf numFmtId="178" fontId="24" fillId="0" borderId="21" xfId="2" applyNumberFormat="1" applyFont="1" applyFill="1" applyBorder="1" applyAlignment="1" applyProtection="1">
      <alignment horizontal="center" vertical="center"/>
    </xf>
    <xf numFmtId="0" fontId="24" fillId="0" borderId="29" xfId="0" applyFont="1" applyBorder="1" applyAlignment="1">
      <alignment horizontal="center" vertical="center"/>
    </xf>
    <xf numFmtId="0" fontId="24" fillId="0" borderId="30" xfId="0" applyFont="1" applyBorder="1" applyAlignment="1">
      <alignment horizontal="center" vertical="center" wrapText="1"/>
    </xf>
    <xf numFmtId="0" fontId="24" fillId="0" borderId="0" xfId="3" applyFont="1" applyAlignment="1">
      <alignment horizontal="center" vertical="center"/>
    </xf>
    <xf numFmtId="0" fontId="24" fillId="0" borderId="25" xfId="3" applyFont="1" applyBorder="1" applyAlignment="1">
      <alignment horizontal="center" vertical="center"/>
    </xf>
    <xf numFmtId="0" fontId="24" fillId="0" borderId="26" xfId="3" applyFont="1" applyBorder="1" applyAlignment="1">
      <alignment horizontal="center" vertical="center" wrapText="1"/>
    </xf>
    <xf numFmtId="0" fontId="24" fillId="0" borderId="27" xfId="3" applyFont="1" applyBorder="1" applyAlignment="1">
      <alignment horizontal="center" vertical="center" wrapText="1"/>
    </xf>
    <xf numFmtId="178" fontId="24" fillId="0" borderId="27" xfId="2" applyNumberFormat="1" applyFont="1" applyFill="1" applyBorder="1" applyAlignment="1" applyProtection="1">
      <alignment horizontal="center" vertical="center" wrapText="1"/>
    </xf>
    <xf numFmtId="178" fontId="24" fillId="0" borderId="25" xfId="2" applyNumberFormat="1" applyFont="1" applyFill="1" applyBorder="1" applyAlignment="1" applyProtection="1">
      <alignment horizontal="center" vertical="center" wrapText="1"/>
    </xf>
    <xf numFmtId="178" fontId="24" fillId="0" borderId="26" xfId="2" applyNumberFormat="1" applyFont="1" applyFill="1" applyBorder="1" applyAlignment="1" applyProtection="1">
      <alignment horizontal="center" vertical="center" wrapText="1"/>
    </xf>
    <xf numFmtId="178" fontId="24" fillId="0" borderId="25" xfId="2" applyNumberFormat="1" applyFont="1" applyFill="1" applyBorder="1" applyAlignment="1" applyProtection="1">
      <alignment horizontal="center" vertical="center"/>
    </xf>
    <xf numFmtId="178" fontId="24" fillId="0" borderId="26" xfId="2" applyNumberFormat="1" applyFont="1" applyFill="1" applyBorder="1" applyAlignment="1" applyProtection="1">
      <alignment horizontal="center" vertical="center"/>
    </xf>
    <xf numFmtId="178" fontId="24" fillId="0" borderId="27" xfId="2" applyNumberFormat="1" applyFont="1" applyFill="1" applyBorder="1" applyAlignment="1" applyProtection="1">
      <alignment horizontal="center" vertical="center"/>
    </xf>
    <xf numFmtId="0" fontId="24" fillId="0" borderId="30" xfId="0" applyFont="1" applyBorder="1" applyAlignment="1">
      <alignment horizontal="center" vertical="center"/>
    </xf>
    <xf numFmtId="0" fontId="24" fillId="0" borderId="29" xfId="3" applyFont="1" applyBorder="1" applyAlignment="1">
      <alignment horizontal="center" vertical="center"/>
    </xf>
    <xf numFmtId="0" fontId="24" fillId="0" borderId="15" xfId="3" applyFont="1" applyBorder="1" applyAlignment="1">
      <alignment horizontal="center" vertical="center"/>
    </xf>
    <xf numFmtId="0" fontId="24" fillId="0" borderId="30" xfId="3" applyFont="1" applyBorder="1" applyAlignment="1">
      <alignment horizontal="center" vertical="center"/>
    </xf>
    <xf numFmtId="178" fontId="24" fillId="0" borderId="30" xfId="2" applyNumberFormat="1" applyFont="1" applyFill="1" applyBorder="1" applyAlignment="1" applyProtection="1">
      <alignment horizontal="center" vertical="center" wrapText="1"/>
    </xf>
    <xf numFmtId="178" fontId="24" fillId="0" borderId="29" xfId="2" applyNumberFormat="1" applyFont="1" applyFill="1" applyBorder="1" applyAlignment="1" applyProtection="1">
      <alignment horizontal="center" vertical="center" wrapText="1"/>
    </xf>
    <xf numFmtId="178" fontId="24" fillId="0" borderId="15" xfId="2" applyNumberFormat="1" applyFont="1" applyFill="1" applyBorder="1" applyAlignment="1" applyProtection="1">
      <alignment horizontal="center" vertical="center" wrapText="1"/>
    </xf>
    <xf numFmtId="178" fontId="24" fillId="0" borderId="15" xfId="2" applyNumberFormat="1" applyFont="1" applyFill="1" applyBorder="1" applyAlignment="1" applyProtection="1">
      <alignment horizontal="center" vertical="center"/>
    </xf>
    <xf numFmtId="178" fontId="24" fillId="0" borderId="31" xfId="2" applyNumberFormat="1" applyFont="1" applyFill="1" applyBorder="1" applyAlignment="1" applyProtection="1">
      <alignment horizontal="center" vertical="center"/>
    </xf>
    <xf numFmtId="178" fontId="24" fillId="0" borderId="29" xfId="2" applyNumberFormat="1" applyFont="1" applyFill="1" applyBorder="1" applyAlignment="1" applyProtection="1">
      <alignment horizontal="center" vertical="center"/>
    </xf>
    <xf numFmtId="178" fontId="24" fillId="0" borderId="30" xfId="2" applyNumberFormat="1" applyFont="1" applyFill="1" applyBorder="1" applyAlignment="1" applyProtection="1">
      <alignment horizontal="center" vertical="center"/>
    </xf>
    <xf numFmtId="0" fontId="28" fillId="0" borderId="56" xfId="3" quotePrefix="1" applyFont="1" applyBorder="1" applyAlignment="1">
      <alignment horizontal="center" vertical="center" wrapText="1"/>
    </xf>
    <xf numFmtId="0" fontId="28" fillId="0" borderId="36" xfId="3" quotePrefix="1" applyFont="1" applyBorder="1" applyAlignment="1">
      <alignment horizontal="center" vertical="center" wrapText="1"/>
    </xf>
    <xf numFmtId="0" fontId="28" fillId="0" borderId="34" xfId="3" quotePrefix="1" applyFont="1" applyBorder="1" applyAlignment="1">
      <alignment horizontal="center" vertical="center" wrapText="1"/>
    </xf>
    <xf numFmtId="0" fontId="24" fillId="0" borderId="35" xfId="3" quotePrefix="1" applyFont="1" applyBorder="1" applyAlignment="1">
      <alignment horizontal="center" vertical="center" wrapText="1"/>
    </xf>
    <xf numFmtId="0" fontId="28" fillId="0" borderId="35" xfId="3" quotePrefix="1" applyFont="1" applyBorder="1" applyAlignment="1">
      <alignment horizontal="center" vertical="center" wrapText="1"/>
    </xf>
    <xf numFmtId="178" fontId="24" fillId="0" borderId="36" xfId="2" applyNumberFormat="1" applyFont="1" applyFill="1" applyBorder="1" applyAlignment="1" applyProtection="1">
      <alignment horizontal="center" vertical="center" wrapText="1"/>
    </xf>
    <xf numFmtId="178" fontId="24" fillId="0" borderId="37" xfId="2" applyNumberFormat="1" applyFont="1" applyFill="1" applyBorder="1" applyAlignment="1" applyProtection="1">
      <alignment horizontal="center" vertical="center" wrapText="1"/>
    </xf>
    <xf numFmtId="178" fontId="24" fillId="0" borderId="38" xfId="2" applyNumberFormat="1" applyFont="1" applyFill="1" applyBorder="1" applyAlignment="1" applyProtection="1">
      <alignment horizontal="center" vertical="center" wrapText="1"/>
    </xf>
    <xf numFmtId="178" fontId="24" fillId="0" borderId="38" xfId="2" applyNumberFormat="1" applyFont="1" applyFill="1" applyBorder="1" applyAlignment="1" applyProtection="1">
      <alignment horizontal="center" vertical="center" wrapText="1" shrinkToFit="1"/>
    </xf>
    <xf numFmtId="178" fontId="24" fillId="0" borderId="39" xfId="2" applyNumberFormat="1" applyFont="1" applyFill="1" applyBorder="1" applyAlignment="1" applyProtection="1">
      <alignment horizontal="center" vertical="center"/>
    </xf>
    <xf numFmtId="178" fontId="24" fillId="0" borderId="37" xfId="2" applyNumberFormat="1" applyFont="1" applyFill="1" applyBorder="1" applyAlignment="1" applyProtection="1">
      <alignment horizontal="center" vertical="center"/>
    </xf>
    <xf numFmtId="178" fontId="24" fillId="0" borderId="38" xfId="2" applyNumberFormat="1" applyFont="1" applyFill="1" applyBorder="1" applyAlignment="1" applyProtection="1">
      <alignment horizontal="center" vertical="center"/>
    </xf>
    <xf numFmtId="178" fontId="24" fillId="0" borderId="36" xfId="2" applyNumberFormat="1" applyFont="1" applyFill="1" applyBorder="1" applyAlignment="1" applyProtection="1">
      <alignment horizontal="center" vertical="center"/>
    </xf>
    <xf numFmtId="0" fontId="24" fillId="0" borderId="17" xfId="1" applyFont="1" applyBorder="1" applyAlignment="1">
      <alignment vertical="center"/>
    </xf>
    <xf numFmtId="0" fontId="24" fillId="0" borderId="24" xfId="4" applyFont="1" applyBorder="1" applyAlignment="1">
      <alignment vertical="center" shrinkToFit="1"/>
    </xf>
    <xf numFmtId="178" fontId="29" fillId="0" borderId="0" xfId="1" applyNumberFormat="1" applyFont="1"/>
    <xf numFmtId="180" fontId="24" fillId="0" borderId="41" xfId="1" applyNumberFormat="1" applyFont="1" applyBorder="1"/>
    <xf numFmtId="180" fontId="24" fillId="0" borderId="25" xfId="1" applyNumberFormat="1" applyFont="1" applyBorder="1"/>
    <xf numFmtId="180" fontId="24" fillId="0" borderId="26" xfId="1" applyNumberFormat="1" applyFont="1" applyBorder="1"/>
    <xf numFmtId="178" fontId="29" fillId="0" borderId="41" xfId="2" applyNumberFormat="1" applyFont="1" applyBorder="1"/>
    <xf numFmtId="178" fontId="29" fillId="0" borderId="25" xfId="2" applyNumberFormat="1" applyFont="1" applyBorder="1"/>
    <xf numFmtId="178" fontId="29" fillId="0" borderId="11" xfId="2" applyNumberFormat="1" applyFont="1" applyBorder="1"/>
    <xf numFmtId="178" fontId="29" fillId="0" borderId="40" xfId="2" applyNumberFormat="1" applyFont="1" applyBorder="1"/>
    <xf numFmtId="0" fontId="24" fillId="4" borderId="11" xfId="1" applyFont="1" applyFill="1" applyBorder="1"/>
    <xf numFmtId="178" fontId="29" fillId="0" borderId="22" xfId="1" applyNumberFormat="1" applyFont="1" applyBorder="1"/>
    <xf numFmtId="178" fontId="29" fillId="0" borderId="41" xfId="1" applyNumberFormat="1" applyFont="1" applyBorder="1"/>
    <xf numFmtId="178" fontId="29" fillId="0" borderId="27" xfId="1" applyNumberFormat="1" applyFont="1" applyBorder="1"/>
    <xf numFmtId="179" fontId="23" fillId="0" borderId="0" xfId="14" applyNumberFormat="1" applyFont="1" applyFill="1" applyBorder="1">
      <alignment vertical="center"/>
    </xf>
    <xf numFmtId="0" fontId="24" fillId="0" borderId="23" xfId="1" applyFont="1" applyBorder="1" applyAlignment="1">
      <alignment vertical="center"/>
    </xf>
    <xf numFmtId="180" fontId="24" fillId="0" borderId="40" xfId="1" applyNumberFormat="1" applyFont="1" applyBorder="1"/>
    <xf numFmtId="180" fontId="24" fillId="0" borderId="11" xfId="1" applyNumberFormat="1" applyFont="1" applyBorder="1"/>
    <xf numFmtId="178" fontId="29" fillId="0" borderId="28" xfId="1" applyNumberFormat="1" applyFont="1" applyBorder="1"/>
    <xf numFmtId="184" fontId="30" fillId="0" borderId="41" xfId="1" applyNumberFormat="1" applyFont="1" applyBorder="1"/>
    <xf numFmtId="184" fontId="24" fillId="0" borderId="41" xfId="1" applyNumberFormat="1" applyFont="1" applyBorder="1"/>
    <xf numFmtId="184" fontId="30" fillId="0" borderId="41" xfId="0" applyNumberFormat="1" applyFont="1" applyBorder="1" applyAlignment="1"/>
    <xf numFmtId="180" fontId="24" fillId="2" borderId="11" xfId="1" applyNumberFormat="1" applyFont="1" applyFill="1" applyBorder="1"/>
    <xf numFmtId="178" fontId="24" fillId="2" borderId="41" xfId="2" applyNumberFormat="1" applyFont="1" applyFill="1" applyBorder="1"/>
    <xf numFmtId="178" fontId="29" fillId="2" borderId="0" xfId="1" applyNumberFormat="1" applyFont="1" applyFill="1"/>
    <xf numFmtId="184" fontId="31" fillId="0" borderId="41" xfId="0" applyNumberFormat="1" applyFont="1" applyBorder="1" applyAlignment="1"/>
    <xf numFmtId="0" fontId="24" fillId="0" borderId="42" xfId="1" applyFont="1" applyBorder="1" applyAlignment="1">
      <alignment vertical="center"/>
    </xf>
    <xf numFmtId="180" fontId="24" fillId="0" borderId="43" xfId="1" applyNumberFormat="1" applyFont="1" applyBorder="1"/>
    <xf numFmtId="180" fontId="24" fillId="0" borderId="8" xfId="1" applyNumberFormat="1" applyFont="1" applyBorder="1"/>
    <xf numFmtId="38" fontId="24" fillId="0" borderId="46" xfId="1" applyNumberFormat="1" applyFont="1" applyBorder="1"/>
    <xf numFmtId="38" fontId="24" fillId="0" borderId="44" xfId="1" applyNumberFormat="1" applyFont="1" applyBorder="1"/>
    <xf numFmtId="178" fontId="29" fillId="0" borderId="36" xfId="1" applyNumberFormat="1" applyFont="1" applyBorder="1"/>
    <xf numFmtId="178" fontId="29" fillId="0" borderId="37" xfId="1" applyNumberFormat="1" applyFont="1" applyBorder="1"/>
    <xf numFmtId="178" fontId="29" fillId="0" borderId="38" xfId="1" applyNumberFormat="1" applyFont="1" applyBorder="1"/>
    <xf numFmtId="178" fontId="29" fillId="0" borderId="38" xfId="2" applyNumberFormat="1" applyFont="1" applyBorder="1"/>
    <xf numFmtId="178" fontId="29" fillId="0" borderId="39" xfId="1" applyNumberFormat="1" applyFont="1" applyBorder="1"/>
    <xf numFmtId="0" fontId="24" fillId="0" borderId="44" xfId="4" applyFont="1" applyBorder="1" applyAlignment="1">
      <alignment vertical="center"/>
    </xf>
    <xf numFmtId="0" fontId="24" fillId="0" borderId="45" xfId="4" applyFont="1" applyBorder="1" applyAlignment="1">
      <alignment vertical="center"/>
    </xf>
    <xf numFmtId="38" fontId="29" fillId="0" borderId="46" xfId="1" applyNumberFormat="1" applyFont="1" applyBorder="1"/>
    <xf numFmtId="38" fontId="24" fillId="0" borderId="36" xfId="1" applyNumberFormat="1" applyFont="1" applyBorder="1"/>
    <xf numFmtId="0" fontId="24" fillId="0" borderId="0" xfId="1" applyFont="1" applyAlignment="1">
      <alignment vertical="center"/>
    </xf>
    <xf numFmtId="0" fontId="24" fillId="0" borderId="0" xfId="1" applyFont="1" applyAlignment="1">
      <alignment horizontal="center"/>
    </xf>
    <xf numFmtId="178" fontId="24" fillId="0" borderId="0" xfId="2" applyNumberFormat="1" applyFont="1" applyFill="1" applyBorder="1" applyAlignment="1">
      <alignment vertical="center"/>
    </xf>
    <xf numFmtId="0" fontId="24" fillId="0" borderId="0" xfId="4" applyFont="1" applyAlignment="1">
      <alignment vertical="center"/>
    </xf>
    <xf numFmtId="0" fontId="23" fillId="0" borderId="0" xfId="4" applyFont="1" applyAlignment="1">
      <alignment vertical="center"/>
    </xf>
    <xf numFmtId="0" fontId="24" fillId="0" borderId="0" xfId="7" applyFont="1" applyAlignment="1">
      <alignment horizontal="left" vertical="center" shrinkToFit="1"/>
    </xf>
    <xf numFmtId="0" fontId="24" fillId="0" borderId="0" xfId="7" applyFont="1" applyAlignment="1">
      <alignment vertical="center" shrinkToFit="1"/>
    </xf>
    <xf numFmtId="0" fontId="24" fillId="0" borderId="0" xfId="4" applyFont="1" applyAlignment="1">
      <alignment horizontal="right" vertical="center"/>
    </xf>
    <xf numFmtId="49" fontId="24" fillId="0" borderId="0" xfId="4" applyNumberFormat="1" applyFont="1" applyAlignment="1">
      <alignment horizontal="justify" vertical="center" wrapText="1"/>
    </xf>
    <xf numFmtId="0" fontId="24" fillId="0" borderId="0" xfId="4" applyFont="1" applyAlignment="1">
      <alignment horizontal="center" vertical="center"/>
    </xf>
    <xf numFmtId="0" fontId="24" fillId="0" borderId="15" xfId="8" applyFont="1" applyBorder="1" applyAlignment="1">
      <alignment horizontal="center" vertical="center" wrapText="1"/>
    </xf>
    <xf numFmtId="0" fontId="24" fillId="0" borderId="15" xfId="4" applyFont="1" applyBorder="1" applyAlignment="1">
      <alignment horizontal="center" vertical="center" wrapText="1"/>
    </xf>
    <xf numFmtId="0" fontId="24" fillId="6" borderId="15" xfId="4" applyFont="1" applyFill="1" applyBorder="1" applyAlignment="1">
      <alignment horizontal="center" vertical="center" wrapText="1"/>
    </xf>
    <xf numFmtId="0" fontId="24" fillId="0" borderId="15" xfId="4" applyFont="1" applyBorder="1" applyAlignment="1">
      <alignment horizontal="left" vertical="center"/>
    </xf>
    <xf numFmtId="38" fontId="24" fillId="0" borderId="15" xfId="9" applyFont="1" applyFill="1" applyBorder="1" applyAlignment="1">
      <alignment vertical="center"/>
    </xf>
    <xf numFmtId="38" fontId="24" fillId="6" borderId="16" xfId="9" applyFont="1" applyFill="1" applyBorder="1" applyAlignment="1">
      <alignment vertical="center"/>
    </xf>
    <xf numFmtId="38" fontId="24" fillId="0" borderId="15" xfId="9" applyFont="1" applyBorder="1" applyAlignment="1">
      <alignment vertical="center"/>
    </xf>
    <xf numFmtId="38" fontId="24" fillId="6" borderId="16" xfId="4" applyNumberFormat="1" applyFont="1" applyFill="1" applyBorder="1" applyAlignment="1">
      <alignment vertical="center"/>
    </xf>
    <xf numFmtId="176" fontId="24" fillId="0" borderId="15" xfId="9" applyNumberFormat="1" applyFont="1" applyBorder="1" applyAlignment="1">
      <alignment vertical="center"/>
    </xf>
    <xf numFmtId="176" fontId="24" fillId="6" borderId="15" xfId="4" applyNumberFormat="1" applyFont="1" applyFill="1" applyBorder="1" applyAlignment="1">
      <alignment vertical="center"/>
    </xf>
    <xf numFmtId="0" fontId="24" fillId="0" borderId="0" xfId="4" applyFont="1" applyAlignment="1">
      <alignment horizontal="left" vertical="center"/>
    </xf>
    <xf numFmtId="176" fontId="24" fillId="0" borderId="0" xfId="9" applyNumberFormat="1" applyFont="1" applyBorder="1" applyAlignment="1">
      <alignment vertical="center"/>
    </xf>
    <xf numFmtId="176" fontId="24" fillId="0" borderId="0" xfId="4" applyNumberFormat="1" applyFont="1" applyAlignment="1">
      <alignment vertical="center"/>
    </xf>
    <xf numFmtId="0" fontId="33" fillId="0" borderId="0" xfId="10" applyFont="1" applyFill="1" applyAlignment="1" applyProtection="1">
      <alignment horizontal="center" vertical="center"/>
    </xf>
    <xf numFmtId="49" fontId="24" fillId="0" borderId="0" xfId="4" applyNumberFormat="1" applyFont="1" applyAlignment="1">
      <alignment horizontal="left" vertical="center"/>
    </xf>
    <xf numFmtId="49" fontId="24" fillId="0" borderId="0" xfId="4" applyNumberFormat="1" applyFont="1" applyAlignment="1">
      <alignment horizontal="left" vertical="center" wrapText="1"/>
    </xf>
    <xf numFmtId="49" fontId="24" fillId="0" borderId="0" xfId="4" applyNumberFormat="1" applyFont="1" applyAlignment="1">
      <alignment vertical="center"/>
    </xf>
    <xf numFmtId="0" fontId="23" fillId="0" borderId="0" xfId="11" applyFont="1">
      <alignment vertical="center"/>
    </xf>
    <xf numFmtId="0" fontId="23" fillId="0" borderId="0" xfId="11" applyFont="1" applyProtection="1">
      <alignment vertical="center"/>
      <protection locked="0"/>
    </xf>
    <xf numFmtId="0" fontId="23" fillId="0" borderId="59" xfId="11" applyFont="1" applyBorder="1">
      <alignment vertical="center"/>
    </xf>
    <xf numFmtId="0" fontId="23" fillId="0" borderId="60" xfId="11" applyFont="1" applyBorder="1">
      <alignment vertical="center"/>
    </xf>
    <xf numFmtId="0" fontId="23" fillId="0" borderId="61" xfId="11" applyFont="1" applyBorder="1">
      <alignment vertical="center"/>
    </xf>
    <xf numFmtId="0" fontId="23" fillId="0" borderId="62" xfId="11" applyFont="1" applyBorder="1">
      <alignment vertical="center"/>
    </xf>
    <xf numFmtId="0" fontId="23" fillId="0" borderId="63" xfId="11" applyFont="1" applyBorder="1">
      <alignment vertical="center"/>
    </xf>
    <xf numFmtId="0" fontId="23" fillId="0" borderId="67" xfId="11" applyFont="1" applyBorder="1">
      <alignment vertical="center"/>
    </xf>
    <xf numFmtId="0" fontId="23" fillId="0" borderId="71" xfId="11" applyFont="1" applyBorder="1">
      <alignment vertical="center"/>
    </xf>
    <xf numFmtId="0" fontId="23" fillId="0" borderId="72" xfId="11" applyFont="1" applyBorder="1">
      <alignment vertical="center"/>
    </xf>
    <xf numFmtId="0" fontId="23" fillId="0" borderId="73" xfId="11" applyFont="1" applyBorder="1">
      <alignment vertical="center"/>
    </xf>
    <xf numFmtId="0" fontId="23" fillId="0" borderId="74" xfId="11" applyFont="1" applyBorder="1">
      <alignment vertical="center"/>
    </xf>
    <xf numFmtId="0" fontId="23" fillId="0" borderId="75" xfId="11" applyFont="1" applyBorder="1">
      <alignment vertical="center"/>
    </xf>
    <xf numFmtId="0" fontId="23" fillId="0" borderId="76" xfId="11" applyFont="1" applyBorder="1">
      <alignment vertical="center"/>
    </xf>
    <xf numFmtId="0" fontId="23" fillId="0" borderId="77" xfId="11" applyFont="1" applyBorder="1">
      <alignment vertical="center"/>
    </xf>
    <xf numFmtId="0" fontId="23" fillId="0" borderId="0" xfId="11" applyFont="1" applyAlignment="1" applyProtection="1">
      <alignment horizontal="center" vertical="center"/>
      <protection locked="0"/>
    </xf>
    <xf numFmtId="0" fontId="23" fillId="0" borderId="9" xfId="11" applyFont="1" applyBorder="1">
      <alignment vertical="center"/>
    </xf>
    <xf numFmtId="0" fontId="23" fillId="0" borderId="6" xfId="11" applyFont="1" applyBorder="1">
      <alignment vertical="center"/>
    </xf>
    <xf numFmtId="0" fontId="23" fillId="0" borderId="1" xfId="11" applyFont="1" applyBorder="1">
      <alignment vertical="center"/>
    </xf>
    <xf numFmtId="0" fontId="23" fillId="0" borderId="8" xfId="11" applyFont="1" applyBorder="1">
      <alignment vertical="center"/>
    </xf>
    <xf numFmtId="0" fontId="23" fillId="0" borderId="78" xfId="11" applyFont="1" applyBorder="1">
      <alignment vertical="center"/>
    </xf>
    <xf numFmtId="0" fontId="23" fillId="0" borderId="79" xfId="11" applyFont="1" applyBorder="1">
      <alignment vertical="center"/>
    </xf>
    <xf numFmtId="0" fontId="23" fillId="0" borderId="80" xfId="11" applyFont="1" applyBorder="1">
      <alignment vertical="center"/>
    </xf>
    <xf numFmtId="0" fontId="23" fillId="0" borderId="81" xfId="11" applyFont="1" applyBorder="1">
      <alignment vertical="center"/>
    </xf>
    <xf numFmtId="182" fontId="23" fillId="0" borderId="59" xfId="9" applyNumberFormat="1" applyFont="1" applyBorder="1" applyAlignment="1" applyProtection="1">
      <alignment vertical="center"/>
    </xf>
    <xf numFmtId="182" fontId="23" fillId="0" borderId="61" xfId="9" applyNumberFormat="1" applyFont="1" applyBorder="1" applyAlignment="1" applyProtection="1">
      <alignment vertical="center"/>
    </xf>
    <xf numFmtId="183" fontId="23" fillId="0" borderId="0" xfId="9" applyNumberFormat="1" applyFont="1" applyBorder="1" applyAlignment="1" applyProtection="1">
      <alignment vertical="center"/>
    </xf>
    <xf numFmtId="182" fontId="23" fillId="0" borderId="0" xfId="11" applyNumberFormat="1" applyFont="1">
      <alignment vertical="center"/>
    </xf>
    <xf numFmtId="182" fontId="23" fillId="0" borderId="59" xfId="11" applyNumberFormat="1" applyFont="1" applyBorder="1">
      <alignment vertical="center"/>
    </xf>
    <xf numFmtId="182" fontId="23" fillId="0" borderId="61" xfId="11" applyNumberFormat="1" applyFont="1" applyBorder="1">
      <alignment vertical="center"/>
    </xf>
    <xf numFmtId="0" fontId="35" fillId="8" borderId="0" xfId="4" applyFont="1" applyFill="1" applyAlignment="1">
      <alignment vertical="center"/>
    </xf>
    <xf numFmtId="0" fontId="34" fillId="8" borderId="0" xfId="4" applyFont="1" applyFill="1" applyAlignment="1">
      <alignment vertical="center"/>
    </xf>
    <xf numFmtId="0" fontId="36" fillId="8" borderId="0" xfId="4" applyFont="1" applyFill="1" applyAlignment="1">
      <alignment vertical="center"/>
    </xf>
    <xf numFmtId="0" fontId="23" fillId="0" borderId="0" xfId="1" applyFont="1"/>
    <xf numFmtId="0" fontId="38" fillId="0" borderId="0" xfId="1" applyFont="1" applyAlignment="1">
      <alignment horizontal="right" vertical="center"/>
    </xf>
    <xf numFmtId="0" fontId="36" fillId="0" borderId="0" xfId="1" applyFont="1" applyAlignment="1">
      <alignment horizontal="center" vertical="center"/>
    </xf>
    <xf numFmtId="0" fontId="24" fillId="0" borderId="0" xfId="1" applyFont="1" applyAlignment="1">
      <alignment horizontal="right" vertical="center" wrapText="1" shrinkToFit="1"/>
    </xf>
    <xf numFmtId="0" fontId="24" fillId="6" borderId="15" xfId="1" applyFont="1" applyFill="1" applyBorder="1" applyAlignment="1">
      <alignment horizontal="center" vertical="center" wrapText="1"/>
    </xf>
    <xf numFmtId="0" fontId="24" fillId="0" borderId="15" xfId="1" applyFont="1" applyBorder="1" applyAlignment="1">
      <alignment horizontal="center" vertical="center"/>
    </xf>
    <xf numFmtId="0" fontId="24" fillId="0" borderId="47" xfId="1" applyFont="1" applyBorder="1" applyAlignment="1">
      <alignment horizontal="center" vertical="center"/>
    </xf>
    <xf numFmtId="0" fontId="24" fillId="0" borderId="49" xfId="1" applyFont="1" applyBorder="1" applyAlignment="1">
      <alignment horizontal="center" vertical="center"/>
    </xf>
    <xf numFmtId="0" fontId="24" fillId="0" borderId="52" xfId="1" applyFont="1" applyBorder="1" applyAlignment="1">
      <alignment horizontal="center" vertical="center"/>
    </xf>
    <xf numFmtId="38" fontId="24" fillId="6" borderId="15" xfId="2" applyFont="1" applyFill="1" applyBorder="1" applyAlignment="1">
      <alignment vertical="center"/>
    </xf>
    <xf numFmtId="38" fontId="24" fillId="0" borderId="15" xfId="1" applyNumberFormat="1" applyFont="1" applyBorder="1"/>
    <xf numFmtId="0" fontId="24" fillId="0" borderId="4" xfId="1" applyFont="1" applyBorder="1" applyAlignment="1">
      <alignment horizontal="left" vertical="center"/>
    </xf>
    <xf numFmtId="38" fontId="24" fillId="6" borderId="5" xfId="2" applyFont="1" applyFill="1" applyBorder="1" applyAlignment="1" applyProtection="1">
      <alignment horizontal="right" vertical="center"/>
      <protection locked="0"/>
    </xf>
    <xf numFmtId="38" fontId="24" fillId="0" borderId="48" xfId="1" applyNumberFormat="1" applyFont="1" applyBorder="1" applyAlignment="1">
      <alignment vertical="center" wrapText="1"/>
    </xf>
    <xf numFmtId="0" fontId="24" fillId="0" borderId="50" xfId="1" applyFont="1" applyBorder="1" applyAlignment="1">
      <alignment horizontal="left" vertical="center"/>
    </xf>
    <xf numFmtId="38" fontId="24" fillId="6" borderId="51" xfId="2" applyFont="1" applyFill="1" applyBorder="1" applyAlignment="1" applyProtection="1">
      <alignment horizontal="right" vertical="center"/>
      <protection locked="0"/>
    </xf>
    <xf numFmtId="38" fontId="24" fillId="0" borderId="51" xfId="1" applyNumberFormat="1" applyFont="1" applyBorder="1" applyAlignment="1">
      <alignment vertical="center" wrapText="1"/>
    </xf>
    <xf numFmtId="0" fontId="24" fillId="0" borderId="53" xfId="1" applyFont="1" applyBorder="1" applyAlignment="1">
      <alignment horizontal="left" vertical="center"/>
    </xf>
    <xf numFmtId="38" fontId="24" fillId="6" borderId="54" xfId="2" applyFont="1" applyFill="1" applyBorder="1" applyAlignment="1" applyProtection="1">
      <alignment horizontal="right" vertical="center"/>
      <protection locked="0"/>
    </xf>
    <xf numFmtId="38" fontId="24" fillId="0" borderId="54" xfId="1" applyNumberFormat="1" applyFont="1" applyBorder="1" applyAlignment="1">
      <alignment vertical="center" wrapText="1"/>
    </xf>
    <xf numFmtId="0" fontId="41" fillId="0" borderId="0" xfId="15" applyFont="1" applyAlignment="1"/>
    <xf numFmtId="0" fontId="43" fillId="0" borderId="0" xfId="15" applyFont="1" applyAlignment="1"/>
    <xf numFmtId="0" fontId="43" fillId="0" borderId="0" xfId="15" applyFont="1" applyAlignment="1">
      <alignment wrapText="1"/>
    </xf>
    <xf numFmtId="0" fontId="43" fillId="0" borderId="2" xfId="15" applyFont="1" applyBorder="1" applyAlignment="1"/>
    <xf numFmtId="0" fontId="43" fillId="0" borderId="4" xfId="15" applyFont="1" applyBorder="1" applyAlignment="1"/>
    <xf numFmtId="0" fontId="43" fillId="0" borderId="2" xfId="15" applyFont="1" applyBorder="1" applyAlignment="1">
      <alignment vertical="center" shrinkToFit="1"/>
    </xf>
    <xf numFmtId="0" fontId="43" fillId="0" borderId="3" xfId="15" applyFont="1" applyBorder="1" applyAlignment="1">
      <alignment shrinkToFit="1"/>
    </xf>
    <xf numFmtId="0" fontId="43" fillId="0" borderId="4" xfId="15" applyFont="1" applyBorder="1" applyAlignment="1">
      <alignment shrinkToFit="1"/>
    </xf>
    <xf numFmtId="0" fontId="43" fillId="0" borderId="9" xfId="15" applyFont="1" applyBorder="1" applyAlignment="1"/>
    <xf numFmtId="0" fontId="43" fillId="0" borderId="10" xfId="15" applyFont="1" applyBorder="1" applyAlignment="1"/>
    <xf numFmtId="0" fontId="43" fillId="0" borderId="9" xfId="15" applyFont="1" applyBorder="1" applyAlignment="1">
      <alignment vertical="center" shrinkToFit="1"/>
    </xf>
    <xf numFmtId="0" fontId="43" fillId="0" borderId="5" xfId="15" applyFont="1" applyBorder="1" applyAlignment="1">
      <alignment vertical="center" shrinkToFit="1"/>
    </xf>
    <xf numFmtId="0" fontId="43" fillId="0" borderId="3" xfId="15" applyFont="1" applyBorder="1" applyAlignment="1">
      <alignment vertical="center" shrinkToFit="1"/>
    </xf>
    <xf numFmtId="0" fontId="43" fillId="0" borderId="4" xfId="15" applyFont="1" applyBorder="1" applyAlignment="1">
      <alignment vertical="center" shrinkToFit="1"/>
    </xf>
    <xf numFmtId="0" fontId="43" fillId="0" borderId="11" xfId="15" applyFont="1" applyBorder="1" applyAlignment="1">
      <alignment vertical="center" shrinkToFit="1"/>
    </xf>
    <xf numFmtId="38" fontId="43" fillId="0" borderId="9" xfId="15" applyNumberFormat="1" applyFont="1" applyBorder="1" applyAlignment="1">
      <alignment vertical="center" shrinkToFit="1"/>
    </xf>
    <xf numFmtId="0" fontId="43" fillId="0" borderId="13" xfId="15" applyFont="1" applyBorder="1" applyAlignment="1">
      <alignment horizontal="center"/>
    </xf>
    <xf numFmtId="0" fontId="43" fillId="0" borderId="15" xfId="15" applyFont="1" applyBorder="1" applyAlignment="1">
      <alignment horizontal="center"/>
    </xf>
    <xf numFmtId="38" fontId="43" fillId="0" borderId="1" xfId="15" applyNumberFormat="1" applyFont="1" applyBorder="1" applyAlignment="1">
      <alignment shrinkToFit="1"/>
    </xf>
    <xf numFmtId="0" fontId="43" fillId="0" borderId="6" xfId="15" applyFont="1" applyBorder="1" applyAlignment="1">
      <alignment shrinkToFit="1"/>
    </xf>
    <xf numFmtId="0" fontId="43" fillId="0" borderId="8" xfId="15" applyFont="1" applyBorder="1" applyAlignment="1">
      <alignment shrinkToFit="1"/>
    </xf>
    <xf numFmtId="0" fontId="20" fillId="0" borderId="5" xfId="16" applyFont="1" applyBorder="1">
      <alignment vertical="center"/>
    </xf>
    <xf numFmtId="0" fontId="20" fillId="0" borderId="0" xfId="16" applyFont="1">
      <alignment vertical="center"/>
    </xf>
    <xf numFmtId="38" fontId="20" fillId="0" borderId="5" xfId="16" applyNumberFormat="1" applyFont="1" applyBorder="1">
      <alignment vertical="center"/>
    </xf>
    <xf numFmtId="38" fontId="20" fillId="0" borderId="5" xfId="17" applyFont="1" applyBorder="1">
      <alignment vertical="center"/>
    </xf>
    <xf numFmtId="0" fontId="20" fillId="0" borderId="11" xfId="16" applyFont="1" applyBorder="1">
      <alignment vertical="center"/>
    </xf>
    <xf numFmtId="38" fontId="20" fillId="0" borderId="11" xfId="16" applyNumberFormat="1" applyFont="1" applyBorder="1">
      <alignment vertical="center"/>
    </xf>
    <xf numFmtId="38" fontId="20" fillId="0" borderId="11" xfId="17" applyFont="1" applyBorder="1">
      <alignment vertical="center"/>
    </xf>
    <xf numFmtId="0" fontId="20" fillId="0" borderId="8" xfId="16" applyFont="1" applyBorder="1">
      <alignment vertical="center"/>
    </xf>
    <xf numFmtId="38" fontId="20" fillId="0" borderId="8" xfId="16" applyNumberFormat="1" applyFont="1" applyBorder="1">
      <alignment vertical="center"/>
    </xf>
    <xf numFmtId="38" fontId="20" fillId="0" borderId="8" xfId="17" applyFont="1" applyBorder="1">
      <alignment vertical="center"/>
    </xf>
    <xf numFmtId="49" fontId="20" fillId="0" borderId="13" xfId="16" applyNumberFormat="1" applyFont="1" applyBorder="1" applyAlignment="1">
      <alignment horizontal="left" vertical="center"/>
    </xf>
    <xf numFmtId="49" fontId="20" fillId="0" borderId="12" xfId="16" applyNumberFormat="1" applyFont="1" applyBorder="1" applyAlignment="1">
      <alignment horizontal="left" vertical="center" shrinkToFit="1"/>
    </xf>
    <xf numFmtId="38" fontId="20" fillId="0" borderId="15" xfId="16" applyNumberFormat="1" applyFont="1" applyBorder="1">
      <alignment vertical="center"/>
    </xf>
    <xf numFmtId="49" fontId="20" fillId="0" borderId="0" xfId="16" applyNumberFormat="1" applyFont="1" applyAlignment="1">
      <alignment horizontal="left" vertical="center"/>
    </xf>
    <xf numFmtId="38" fontId="20" fillId="0" borderId="0" xfId="16" applyNumberFormat="1" applyFont="1">
      <alignment vertical="center"/>
    </xf>
    <xf numFmtId="187" fontId="22" fillId="0" borderId="0" xfId="16" applyNumberFormat="1" applyFont="1">
      <alignment vertical="center"/>
    </xf>
    <xf numFmtId="0" fontId="28" fillId="0" borderId="38" xfId="3" quotePrefix="1" applyFont="1" applyBorder="1" applyAlignment="1">
      <alignment horizontal="center" vertical="center" wrapText="1"/>
    </xf>
    <xf numFmtId="0" fontId="24" fillId="0" borderId="82" xfId="3" applyFont="1" applyBorder="1" applyAlignment="1">
      <alignment horizontal="center" vertical="center" wrapText="1"/>
    </xf>
    <xf numFmtId="0" fontId="24" fillId="0" borderId="13" xfId="3" applyFont="1" applyBorder="1" applyAlignment="1">
      <alignment horizontal="center" vertical="center"/>
    </xf>
    <xf numFmtId="0" fontId="28" fillId="0" borderId="83" xfId="3" quotePrefix="1" applyFont="1" applyBorder="1" applyAlignment="1">
      <alignment horizontal="center" vertical="center" wrapText="1"/>
    </xf>
    <xf numFmtId="180" fontId="24" fillId="0" borderId="82" xfId="1" applyNumberFormat="1" applyFont="1" applyBorder="1"/>
    <xf numFmtId="180" fontId="24" fillId="0" borderId="9" xfId="1" applyNumberFormat="1" applyFont="1" applyBorder="1"/>
    <xf numFmtId="180" fontId="24" fillId="0" borderId="6" xfId="1" applyNumberFormat="1" applyFont="1" applyBorder="1"/>
    <xf numFmtId="178" fontId="29" fillId="0" borderId="24" xfId="2" applyNumberFormat="1" applyFont="1" applyBorder="1"/>
    <xf numFmtId="178" fontId="29" fillId="0" borderId="45" xfId="1" applyNumberFormat="1" applyFont="1" applyBorder="1"/>
    <xf numFmtId="188" fontId="24" fillId="0" borderId="11" xfId="1" applyNumberFormat="1" applyFont="1" applyBorder="1"/>
    <xf numFmtId="188" fontId="24" fillId="0" borderId="41" xfId="1" applyNumberFormat="1" applyFont="1" applyBorder="1"/>
    <xf numFmtId="0" fontId="24" fillId="0" borderId="46" xfId="1" applyFont="1" applyBorder="1"/>
    <xf numFmtId="0" fontId="24" fillId="0" borderId="45" xfId="1" applyFont="1" applyBorder="1"/>
    <xf numFmtId="0" fontId="23" fillId="9" borderId="2" xfId="11" applyFont="1" applyFill="1" applyBorder="1">
      <alignment vertical="center"/>
    </xf>
    <xf numFmtId="0" fontId="23" fillId="9" borderId="3" xfId="11" applyFont="1" applyFill="1" applyBorder="1">
      <alignment vertical="center"/>
    </xf>
    <xf numFmtId="0" fontId="23" fillId="9" borderId="4" xfId="11" applyFont="1" applyFill="1" applyBorder="1">
      <alignment vertical="center"/>
    </xf>
    <xf numFmtId="0" fontId="23" fillId="9" borderId="9" xfId="11" applyFont="1" applyFill="1" applyBorder="1">
      <alignment vertical="center"/>
    </xf>
    <xf numFmtId="0" fontId="23" fillId="9" borderId="0" xfId="11" applyFont="1" applyFill="1">
      <alignment vertical="center"/>
    </xf>
    <xf numFmtId="0" fontId="23" fillId="9" borderId="10" xfId="11" applyFont="1" applyFill="1" applyBorder="1">
      <alignment vertical="center"/>
    </xf>
    <xf numFmtId="0" fontId="23" fillId="9" borderId="6" xfId="11" applyFont="1" applyFill="1" applyBorder="1">
      <alignment vertical="center"/>
    </xf>
    <xf numFmtId="0" fontId="35" fillId="10" borderId="0" xfId="4" applyFont="1" applyFill="1" applyAlignment="1">
      <alignment vertical="center"/>
    </xf>
    <xf numFmtId="0" fontId="34" fillId="10" borderId="0" xfId="4" applyFont="1" applyFill="1" applyAlignment="1">
      <alignment vertical="center"/>
    </xf>
    <xf numFmtId="0" fontId="36" fillId="10" borderId="0" xfId="4" applyFont="1" applyFill="1" applyAlignment="1">
      <alignment vertical="center"/>
    </xf>
    <xf numFmtId="0" fontId="39" fillId="5" borderId="0" xfId="5" applyFont="1" applyFill="1" applyAlignment="1">
      <alignment horizontal="center" vertical="center"/>
    </xf>
    <xf numFmtId="0" fontId="24" fillId="0" borderId="13" xfId="1" applyFont="1" applyBorder="1" applyAlignment="1">
      <alignment horizontal="center" vertical="center"/>
    </xf>
    <xf numFmtId="0" fontId="23" fillId="0" borderId="12" xfId="1" applyFont="1" applyBorder="1" applyAlignment="1">
      <alignment horizontal="center" vertical="center"/>
    </xf>
    <xf numFmtId="0" fontId="24" fillId="0" borderId="12" xfId="1" applyFont="1" applyBorder="1" applyAlignment="1">
      <alignment horizontal="center" vertical="center"/>
    </xf>
    <xf numFmtId="0" fontId="23" fillId="0" borderId="13" xfId="1" applyFont="1" applyBorder="1" applyAlignment="1">
      <alignment horizontal="center" vertical="center"/>
    </xf>
    <xf numFmtId="0" fontId="24" fillId="0" borderId="19" xfId="4" applyFont="1" applyBorder="1" applyAlignment="1">
      <alignment horizontal="center" vertical="center"/>
    </xf>
    <xf numFmtId="0" fontId="24" fillId="0" borderId="20" xfId="4" applyFont="1" applyBorder="1" applyAlignment="1">
      <alignment horizontal="center" vertical="center"/>
    </xf>
    <xf numFmtId="0" fontId="24" fillId="0" borderId="21" xfId="4" applyFont="1" applyBorder="1" applyAlignment="1">
      <alignment horizontal="center" vertical="center"/>
    </xf>
    <xf numFmtId="179" fontId="24" fillId="0" borderId="19" xfId="2" applyNumberFormat="1" applyFont="1" applyFill="1" applyBorder="1" applyAlignment="1" applyProtection="1">
      <alignment horizontal="center" vertical="center"/>
    </xf>
    <xf numFmtId="179" fontId="24" fillId="0" borderId="20" xfId="2" applyNumberFormat="1" applyFont="1" applyFill="1" applyBorder="1" applyAlignment="1" applyProtection="1">
      <alignment horizontal="center" vertical="center"/>
    </xf>
    <xf numFmtId="179" fontId="24" fillId="0" borderId="21" xfId="2" applyNumberFormat="1" applyFont="1" applyFill="1" applyBorder="1" applyAlignment="1" applyProtection="1">
      <alignment horizontal="center" vertical="center"/>
    </xf>
    <xf numFmtId="0" fontId="24" fillId="0" borderId="23" xfId="3" applyFont="1" applyBorder="1" applyAlignment="1">
      <alignment horizontal="center" vertical="center" wrapText="1"/>
    </xf>
    <xf numFmtId="0" fontId="24" fillId="0" borderId="23" xfId="3" applyFont="1" applyBorder="1" applyAlignment="1">
      <alignment horizontal="center" vertical="center"/>
    </xf>
    <xf numFmtId="0" fontId="24" fillId="0" borderId="32" xfId="3" applyFont="1" applyBorder="1" applyAlignment="1">
      <alignment horizontal="center" vertical="center"/>
    </xf>
    <xf numFmtId="0" fontId="24" fillId="0" borderId="18" xfId="3" applyFont="1" applyBorder="1" applyAlignment="1">
      <alignment horizontal="center" vertical="center"/>
    </xf>
    <xf numFmtId="0" fontId="24" fillId="0" borderId="24" xfId="3" applyFont="1" applyBorder="1" applyAlignment="1">
      <alignment horizontal="center" vertical="center"/>
    </xf>
    <xf numFmtId="0" fontId="24" fillId="0" borderId="33" xfId="3" applyFont="1" applyBorder="1" applyAlignment="1">
      <alignment horizontal="center" vertical="center"/>
    </xf>
    <xf numFmtId="178" fontId="24" fillId="0" borderId="19" xfId="2" applyNumberFormat="1" applyFont="1" applyFill="1" applyBorder="1" applyAlignment="1" applyProtection="1">
      <alignment horizontal="center" vertical="center"/>
    </xf>
    <xf numFmtId="178" fontId="24" fillId="0" borderId="20" xfId="2" applyNumberFormat="1" applyFont="1" applyFill="1" applyBorder="1" applyAlignment="1" applyProtection="1">
      <alignment horizontal="center" vertical="center"/>
    </xf>
    <xf numFmtId="178" fontId="24" fillId="0" borderId="21" xfId="2" applyNumberFormat="1" applyFont="1" applyFill="1" applyBorder="1" applyAlignment="1" applyProtection="1">
      <alignment horizontal="center" vertical="center"/>
    </xf>
    <xf numFmtId="178" fontId="24" fillId="0" borderId="22" xfId="2" applyNumberFormat="1" applyFont="1" applyFill="1" applyBorder="1" applyAlignment="1" applyProtection="1">
      <alignment horizontal="center" vertical="center" wrapText="1"/>
    </xf>
    <xf numFmtId="178" fontId="24" fillId="0" borderId="28" xfId="2" applyNumberFormat="1" applyFont="1" applyFill="1" applyBorder="1" applyAlignment="1" applyProtection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189" fontId="23" fillId="0" borderId="14" xfId="11" applyNumberFormat="1" applyFont="1" applyBorder="1" applyAlignment="1">
      <alignment horizontal="right" vertical="center"/>
    </xf>
    <xf numFmtId="189" fontId="23" fillId="0" borderId="12" xfId="11" applyNumberFormat="1" applyFont="1" applyBorder="1" applyAlignment="1">
      <alignment horizontal="right" vertical="center"/>
    </xf>
    <xf numFmtId="189" fontId="23" fillId="9" borderId="0" xfId="11" applyNumberFormat="1" applyFont="1" applyFill="1">
      <alignment vertical="center"/>
    </xf>
    <xf numFmtId="189" fontId="0" fillId="9" borderId="0" xfId="0" applyNumberFormat="1" applyFill="1">
      <alignment vertical="center"/>
    </xf>
    <xf numFmtId="189" fontId="0" fillId="0" borderId="10" xfId="0" applyNumberFormat="1" applyBorder="1">
      <alignment vertical="center"/>
    </xf>
    <xf numFmtId="189" fontId="23" fillId="9" borderId="1" xfId="11" applyNumberFormat="1" applyFont="1" applyFill="1" applyBorder="1">
      <alignment vertical="center"/>
    </xf>
    <xf numFmtId="189" fontId="0" fillId="9" borderId="1" xfId="0" applyNumberFormat="1" applyFill="1" applyBorder="1">
      <alignment vertical="center"/>
    </xf>
    <xf numFmtId="189" fontId="0" fillId="0" borderId="7" xfId="0" applyNumberFormat="1" applyBorder="1">
      <alignment vertical="center"/>
    </xf>
    <xf numFmtId="182" fontId="23" fillId="0" borderId="14" xfId="11" applyNumberFormat="1" applyFont="1" applyBorder="1" applyAlignment="1">
      <alignment horizontal="right" vertical="center"/>
    </xf>
    <xf numFmtId="182" fontId="23" fillId="0" borderId="12" xfId="11" applyNumberFormat="1" applyFont="1" applyBorder="1" applyAlignment="1">
      <alignment horizontal="right" vertical="center"/>
    </xf>
    <xf numFmtId="0" fontId="26" fillId="0" borderId="2" xfId="4" applyFont="1" applyBorder="1" applyAlignment="1">
      <alignment vertical="center"/>
    </xf>
    <xf numFmtId="0" fontId="23" fillId="0" borderId="3" xfId="4" applyFont="1" applyBorder="1" applyAlignment="1">
      <alignment vertical="center"/>
    </xf>
    <xf numFmtId="0" fontId="23" fillId="0" borderId="4" xfId="4" applyFont="1" applyBorder="1" applyAlignment="1">
      <alignment vertical="center"/>
    </xf>
    <xf numFmtId="182" fontId="23" fillId="0" borderId="1" xfId="11" applyNumberFormat="1" applyFont="1" applyBorder="1">
      <alignment vertical="center"/>
    </xf>
    <xf numFmtId="182" fontId="23" fillId="0" borderId="7" xfId="11" applyNumberFormat="1" applyFont="1" applyBorder="1">
      <alignment vertical="center"/>
    </xf>
    <xf numFmtId="0" fontId="26" fillId="0" borderId="2" xfId="4" applyFont="1" applyBorder="1" applyAlignment="1">
      <alignment vertical="center" shrinkToFit="1"/>
    </xf>
    <xf numFmtId="0" fontId="23" fillId="0" borderId="3" xfId="4" applyFont="1" applyBorder="1" applyAlignment="1">
      <alignment vertical="center" shrinkToFit="1"/>
    </xf>
    <xf numFmtId="0" fontId="23" fillId="0" borderId="4" xfId="4" applyFont="1" applyBorder="1" applyAlignment="1">
      <alignment vertical="center" shrinkToFit="1"/>
    </xf>
    <xf numFmtId="182" fontId="23" fillId="0" borderId="6" xfId="11" applyNumberFormat="1" applyFont="1" applyBorder="1">
      <alignment vertical="center"/>
    </xf>
    <xf numFmtId="182" fontId="23" fillId="0" borderId="68" xfId="11" applyNumberFormat="1" applyFont="1" applyBorder="1">
      <alignment vertical="center"/>
    </xf>
    <xf numFmtId="182" fontId="23" fillId="0" borderId="69" xfId="11" applyNumberFormat="1" applyFont="1" applyBorder="1">
      <alignment vertical="center"/>
    </xf>
    <xf numFmtId="182" fontId="23" fillId="0" borderId="70" xfId="11" applyNumberFormat="1" applyFont="1" applyBorder="1">
      <alignment vertical="center"/>
    </xf>
    <xf numFmtId="182" fontId="23" fillId="0" borderId="0" xfId="11" applyNumberFormat="1" applyFont="1">
      <alignment vertical="center"/>
    </xf>
    <xf numFmtId="182" fontId="23" fillId="0" borderId="10" xfId="11" applyNumberFormat="1" applyFont="1" applyBorder="1">
      <alignment vertical="center"/>
    </xf>
    <xf numFmtId="0" fontId="23" fillId="0" borderId="2" xfId="4" applyFont="1" applyBorder="1" applyAlignment="1">
      <alignment vertical="center"/>
    </xf>
    <xf numFmtId="0" fontId="23" fillId="0" borderId="3" xfId="11" applyFont="1" applyBorder="1">
      <alignment vertical="center"/>
    </xf>
    <xf numFmtId="0" fontId="23" fillId="0" borderId="4" xfId="11" applyFont="1" applyBorder="1">
      <alignment vertical="center"/>
    </xf>
    <xf numFmtId="0" fontId="23" fillId="0" borderId="64" xfId="4" applyFont="1" applyBorder="1" applyAlignment="1">
      <alignment vertical="center"/>
    </xf>
    <xf numFmtId="0" fontId="23" fillId="0" borderId="65" xfId="4" applyFont="1" applyBorder="1" applyAlignment="1">
      <alignment vertical="center"/>
    </xf>
    <xf numFmtId="0" fontId="23" fillId="0" borderId="66" xfId="4" applyFont="1" applyBorder="1" applyAlignment="1">
      <alignment vertical="center"/>
    </xf>
    <xf numFmtId="182" fontId="23" fillId="0" borderId="68" xfId="9" applyNumberFormat="1" applyFont="1" applyBorder="1" applyAlignment="1" applyProtection="1">
      <alignment vertical="center"/>
    </xf>
    <xf numFmtId="182" fontId="23" fillId="0" borderId="69" xfId="9" applyNumberFormat="1" applyFont="1" applyBorder="1" applyAlignment="1" applyProtection="1">
      <alignment vertical="center"/>
    </xf>
    <xf numFmtId="182" fontId="23" fillId="0" borderId="70" xfId="9" applyNumberFormat="1" applyFont="1" applyBorder="1" applyAlignment="1" applyProtection="1">
      <alignment vertical="center"/>
    </xf>
    <xf numFmtId="0" fontId="23" fillId="0" borderId="3" xfId="11" applyFont="1" applyBorder="1" applyAlignment="1">
      <alignment horizontal="left" vertical="center"/>
    </xf>
    <xf numFmtId="0" fontId="23" fillId="0" borderId="0" xfId="11" applyFont="1" applyAlignment="1">
      <alignment horizontal="left" vertical="center"/>
    </xf>
    <xf numFmtId="182" fontId="23" fillId="0" borderId="6" xfId="9" applyNumberFormat="1" applyFont="1" applyBorder="1" applyAlignment="1" applyProtection="1">
      <alignment vertical="center"/>
    </xf>
    <xf numFmtId="182" fontId="26" fillId="0" borderId="1" xfId="9" applyNumberFormat="1" applyFont="1" applyBorder="1" applyAlignment="1" applyProtection="1">
      <alignment vertical="center"/>
    </xf>
    <xf numFmtId="182" fontId="26" fillId="0" borderId="7" xfId="9" applyNumberFormat="1" applyFont="1" applyBorder="1" applyAlignment="1" applyProtection="1">
      <alignment vertical="center"/>
    </xf>
    <xf numFmtId="182" fontId="23" fillId="0" borderId="1" xfId="9" applyNumberFormat="1" applyFont="1" applyBorder="1" applyAlignment="1" applyProtection="1">
      <alignment vertical="center"/>
    </xf>
    <xf numFmtId="182" fontId="23" fillId="0" borderId="7" xfId="9" applyNumberFormat="1" applyFont="1" applyBorder="1" applyAlignment="1" applyProtection="1">
      <alignment vertical="center"/>
    </xf>
    <xf numFmtId="0" fontId="23" fillId="0" borderId="81" xfId="11" applyFont="1" applyBorder="1" applyAlignment="1">
      <alignment horizontal="left" vertical="center"/>
    </xf>
    <xf numFmtId="0" fontId="34" fillId="7" borderId="0" xfId="11" applyFont="1" applyFill="1" applyAlignment="1">
      <alignment horizontal="center" vertical="center"/>
    </xf>
    <xf numFmtId="0" fontId="23" fillId="0" borderId="0" xfId="11" applyFont="1" applyAlignment="1">
      <alignment horizontal="center" vertical="center"/>
    </xf>
    <xf numFmtId="0" fontId="23" fillId="0" borderId="59" xfId="11" applyFont="1" applyBorder="1" applyAlignment="1">
      <alignment horizontal="left" vertical="center"/>
    </xf>
  </cellXfs>
  <cellStyles count="18">
    <cellStyle name="ハイパーリンク_③民間消費外需要増加（39部門）修正案(2)" xfId="10" xr:uid="{00000000-0005-0000-0000-000000000000}"/>
    <cellStyle name="桁区切り" xfId="14" builtinId="6"/>
    <cellStyle name="桁区切り 2" xfId="2" xr:uid="{00000000-0005-0000-0000-000002000000}"/>
    <cellStyle name="桁区切り 2 2" xfId="13" xr:uid="{00000000-0005-0000-0000-000003000000}"/>
    <cellStyle name="桁区切り 3" xfId="9" xr:uid="{00000000-0005-0000-0000-000004000000}"/>
    <cellStyle name="桁区切り 4" xfId="17" xr:uid="{84D31955-55B0-4039-9598-C7CCB5333540}"/>
    <cellStyle name="標準" xfId="0" builtinId="0"/>
    <cellStyle name="標準 2" xfId="1" xr:uid="{00000000-0005-0000-0000-000006000000}"/>
    <cellStyle name="標準 2 2" xfId="12" xr:uid="{00000000-0005-0000-0000-000007000000}"/>
    <cellStyle name="標準 2 3" xfId="16" xr:uid="{3D30E3B9-03CC-4470-AD25-3D54DD308162}"/>
    <cellStyle name="標準 3" xfId="11" xr:uid="{00000000-0005-0000-0000-000008000000}"/>
    <cellStyle name="標準 4" xfId="15" xr:uid="{63809EC0-1299-425E-8B3B-2D6DE2277903}"/>
    <cellStyle name="標準_1040058_1070187_misc" xfId="5" xr:uid="{00000000-0005-0000-0000-000009000000}"/>
    <cellStyle name="標準_③民間消費外需要増加（39部門）修正案(2)" xfId="4" xr:uid="{00000000-0005-0000-0000-00000A000000}"/>
    <cellStyle name="標準_a101" xfId="7" xr:uid="{00000000-0005-0000-0000-00000B000000}"/>
    <cellStyle name="標準_Ｈ７年３４部門" xfId="6" xr:uid="{00000000-0005-0000-0000-00000C000000}"/>
    <cellStyle name="標準_部門統合" xfId="3" xr:uid="{00000000-0005-0000-0000-00000D000000}"/>
    <cellStyle name="標準_用途分勤(案2）" xfId="8" xr:uid="{00000000-0005-0000-0000-00000E0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1111250</xdr:colOff>
      <xdr:row>0</xdr:row>
      <xdr:rowOff>111125</xdr:rowOff>
    </xdr:from>
    <xdr:ext cx="1059575" cy="25449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テキスト ボックス 1">
              <a:extLst>
                <a:ext uri="{FF2B5EF4-FFF2-40B4-BE49-F238E27FC236}">
                  <a16:creationId xmlns:a16="http://schemas.microsoft.com/office/drawing/2014/main" id="{8B402617-88E5-44B6-B644-5BEC6A5184EE}"/>
                </a:ext>
              </a:extLst>
            </xdr:cNvPr>
            <xdr:cNvSpPr txBox="1"/>
          </xdr:nvSpPr>
          <xdr:spPr>
            <a:xfrm>
              <a:off x="1797050" y="111125"/>
              <a:ext cx="1059575" cy="25449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en-US" altLang="ja-JP" sz="1600" b="0" i="1">
                        <a:latin typeface="Cambria Math" panose="02040503050406030204" pitchFamily="18" charset="0"/>
                      </a:rPr>
                      <m:t>(</m:t>
                    </m:r>
                    <m:r>
                      <a:rPr kumimoji="1" lang="en-US" altLang="ja-JP" sz="1600" b="0" i="1">
                        <a:latin typeface="Cambria Math" panose="02040503050406030204" pitchFamily="18" charset="0"/>
                      </a:rPr>
                      <m:t>𝐼</m:t>
                    </m:r>
                    <m:r>
                      <a:rPr kumimoji="1" lang="en-US" altLang="ja-JP" sz="1600" b="0" i="1">
                        <a:latin typeface="Cambria Math" panose="02040503050406030204" pitchFamily="18" charset="0"/>
                      </a:rPr>
                      <m:t> −</m:t>
                    </m:r>
                    <m:sSup>
                      <m:sSupPr>
                        <m:ctrlPr>
                          <a:rPr kumimoji="1" lang="en-US" altLang="ja-JP" sz="160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𝐴</m:t>
                        </m:r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)</m:t>
                        </m:r>
                      </m:e>
                      <m:sup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−1</m:t>
                        </m:r>
                      </m:sup>
                    </m:sSup>
                  </m:oMath>
                </m:oMathPara>
              </a14:m>
              <a:endParaRPr kumimoji="1" lang="ja-JP" altLang="en-US" sz="1600"/>
            </a:p>
          </xdr:txBody>
        </xdr:sp>
      </mc:Choice>
      <mc:Fallback xmlns="">
        <xdr:sp macro="" textlink="">
          <xdr:nvSpPr>
            <xdr:cNvPr id="2" name="テキスト ボックス 1">
              <a:extLst>
                <a:ext uri="{FF2B5EF4-FFF2-40B4-BE49-F238E27FC236}">
                  <a16:creationId xmlns:a16="http://schemas.microsoft.com/office/drawing/2014/main" id="{8B402617-88E5-44B6-B644-5BEC6A5184EE}"/>
                </a:ext>
              </a:extLst>
            </xdr:cNvPr>
            <xdr:cNvSpPr txBox="1"/>
          </xdr:nvSpPr>
          <xdr:spPr>
            <a:xfrm>
              <a:off x="1797050" y="111125"/>
              <a:ext cx="1059575" cy="25449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kumimoji="1" lang="en-US" altLang="ja-JP" sz="1600" b="0" i="0">
                  <a:latin typeface="Cambria Math" panose="02040503050406030204" pitchFamily="18" charset="0"/>
                </a:rPr>
                <a:t>(𝐼 −</a:t>
              </a:r>
              <a:r>
                <a:rPr kumimoji="1" lang="en-US" altLang="ja-JP" sz="1600" i="0">
                  <a:latin typeface="Cambria Math" panose="02040503050406030204" pitchFamily="18" charset="0"/>
                </a:rPr>
                <a:t>〖</a:t>
              </a:r>
              <a:r>
                <a:rPr kumimoji="1" lang="en-US" altLang="ja-JP" sz="1600" b="0" i="0">
                  <a:latin typeface="Cambria Math" panose="02040503050406030204" pitchFamily="18" charset="0"/>
                </a:rPr>
                <a:t>𝐴)〗^(−1)</a:t>
              </a:r>
              <a:endParaRPr kumimoji="1" lang="ja-JP" altLang="en-US" sz="1600"/>
            </a:p>
          </xdr:txBody>
        </xdr:sp>
      </mc:Fallback>
    </mc:AlternateContent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1031875</xdr:colOff>
      <xdr:row>0</xdr:row>
      <xdr:rowOff>127000</xdr:rowOff>
    </xdr:from>
    <xdr:ext cx="1739932" cy="2623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テキスト ボックス 1">
              <a:extLst>
                <a:ext uri="{FF2B5EF4-FFF2-40B4-BE49-F238E27FC236}">
                  <a16:creationId xmlns:a16="http://schemas.microsoft.com/office/drawing/2014/main" id="{AE48EB40-231E-4FE1-BFFC-C5A10043D8D3}"/>
                </a:ext>
              </a:extLst>
            </xdr:cNvPr>
            <xdr:cNvSpPr txBox="1"/>
          </xdr:nvSpPr>
          <xdr:spPr>
            <a:xfrm>
              <a:off x="1717675" y="127000"/>
              <a:ext cx="1739932" cy="2623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en-US" altLang="ja-JP" sz="1600" b="0" i="1">
                        <a:latin typeface="Cambria Math" panose="02040503050406030204" pitchFamily="18" charset="0"/>
                      </a:rPr>
                      <m:t>(</m:t>
                    </m:r>
                    <m:r>
                      <a:rPr kumimoji="1" lang="en-US" altLang="ja-JP" sz="1600" b="0" i="1">
                        <a:latin typeface="Cambria Math" panose="02040503050406030204" pitchFamily="18" charset="0"/>
                      </a:rPr>
                      <m:t>𝐼</m:t>
                    </m:r>
                    <m:r>
                      <a:rPr kumimoji="1" lang="en-US" altLang="ja-JP" sz="1600" b="0" i="1">
                        <a:latin typeface="Cambria Math" panose="02040503050406030204" pitchFamily="18" charset="0"/>
                      </a:rPr>
                      <m:t> −</m:t>
                    </m:r>
                    <m:sSup>
                      <m:sSupPr>
                        <m:ctrlPr>
                          <a:rPr kumimoji="1" lang="en-US" altLang="ja-JP" sz="160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𝐼</m:t>
                        </m:r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−</m:t>
                        </m:r>
                        <m:acc>
                          <m:accPr>
                            <m:chr m:val="̂"/>
                            <m:ctrlPr>
                              <a:rPr kumimoji="1" lang="en-US" altLang="ja-JP" sz="16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kumimoji="1" lang="en-US" altLang="ja-JP" sz="1600" b="0" i="1">
                                <a:latin typeface="Cambria Math" panose="02040503050406030204" pitchFamily="18" charset="0"/>
                              </a:rPr>
                              <m:t>𝑀</m:t>
                            </m:r>
                          </m:e>
                        </m:acc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)</m:t>
                        </m:r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𝐴</m:t>
                        </m:r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)</m:t>
                        </m:r>
                      </m:e>
                      <m:sup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−1</m:t>
                        </m:r>
                      </m:sup>
                    </m:sSup>
                  </m:oMath>
                </m:oMathPara>
              </a14:m>
              <a:endParaRPr kumimoji="1" lang="ja-JP" altLang="en-US" sz="1600"/>
            </a:p>
          </xdr:txBody>
        </xdr:sp>
      </mc:Choice>
      <mc:Fallback xmlns="">
        <xdr:sp macro="" textlink="">
          <xdr:nvSpPr>
            <xdr:cNvPr id="2" name="テキスト ボックス 1">
              <a:extLst>
                <a:ext uri="{FF2B5EF4-FFF2-40B4-BE49-F238E27FC236}">
                  <a16:creationId xmlns:a16="http://schemas.microsoft.com/office/drawing/2014/main" id="{AE48EB40-231E-4FE1-BFFC-C5A10043D8D3}"/>
                </a:ext>
              </a:extLst>
            </xdr:cNvPr>
            <xdr:cNvSpPr txBox="1"/>
          </xdr:nvSpPr>
          <xdr:spPr>
            <a:xfrm>
              <a:off x="1717675" y="127000"/>
              <a:ext cx="1739932" cy="2623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kumimoji="1" lang="en-US" altLang="ja-JP" sz="1600" b="0" i="0">
                  <a:latin typeface="Cambria Math" panose="02040503050406030204" pitchFamily="18" charset="0"/>
                </a:rPr>
                <a:t>(𝐼 −</a:t>
              </a:r>
              <a:r>
                <a:rPr kumimoji="1" lang="en-US" altLang="ja-JP" sz="1600" i="0">
                  <a:latin typeface="Cambria Math" panose="02040503050406030204" pitchFamily="18" charset="0"/>
                </a:rPr>
                <a:t>〖</a:t>
              </a:r>
              <a:r>
                <a:rPr kumimoji="1" lang="en-US" altLang="ja-JP" sz="1600" b="0" i="0">
                  <a:latin typeface="Cambria Math" panose="02040503050406030204" pitchFamily="18" charset="0"/>
                </a:rPr>
                <a:t>(𝐼−𝑀 ̂)𝐴)〗^(−1)</a:t>
              </a:r>
              <a:endParaRPr kumimoji="1" lang="ja-JP" altLang="en-US" sz="1600"/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104775</xdr:rowOff>
    </xdr:from>
    <xdr:to>
      <xdr:col>5</xdr:col>
      <xdr:colOff>161925</xdr:colOff>
      <xdr:row>5</xdr:row>
      <xdr:rowOff>66675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FBB16C74-D26A-4CD5-A41A-646860CA71DA}"/>
            </a:ext>
          </a:extLst>
        </xdr:cNvPr>
        <xdr:cNvSpPr>
          <a:spLocks noChangeArrowheads="1"/>
        </xdr:cNvSpPr>
      </xdr:nvSpPr>
      <xdr:spPr bwMode="auto">
        <a:xfrm>
          <a:off x="171450" y="628650"/>
          <a:ext cx="847725" cy="304800"/>
        </a:xfrm>
        <a:prstGeom prst="bevel">
          <a:avLst>
            <a:gd name="adj" fmla="val 125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需要発生</a:t>
          </a:r>
          <a:endParaRPr lang="ja-JP" altLang="en-US"/>
        </a:p>
      </xdr:txBody>
    </xdr:sp>
    <xdr:clientData/>
  </xdr:twoCellAnchor>
  <xdr:twoCellAnchor>
    <xdr:from>
      <xdr:col>1</xdr:col>
      <xdr:colOff>9525</xdr:colOff>
      <xdr:row>9</xdr:row>
      <xdr:rowOff>28575</xdr:rowOff>
    </xdr:from>
    <xdr:to>
      <xdr:col>6</xdr:col>
      <xdr:colOff>9525</xdr:colOff>
      <xdr:row>10</xdr:row>
      <xdr:rowOff>123825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D84F2259-1933-4FE9-9E7A-7FF6CE2D8D98}"/>
            </a:ext>
          </a:extLst>
        </xdr:cNvPr>
        <xdr:cNvSpPr>
          <a:spLocks noChangeArrowheads="1"/>
        </xdr:cNvSpPr>
      </xdr:nvSpPr>
      <xdr:spPr bwMode="auto">
        <a:xfrm>
          <a:off x="180975" y="1581150"/>
          <a:ext cx="857250" cy="276225"/>
        </a:xfrm>
        <a:prstGeom prst="bevel">
          <a:avLst>
            <a:gd name="adj" fmla="val 125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直接効果</a:t>
          </a:r>
          <a:endParaRPr lang="ja-JP" altLang="en-US"/>
        </a:p>
      </xdr:txBody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10</xdr:row>
      <xdr:rowOff>161925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3909D137-63DA-4DE5-B7ED-26575DEEADFC}"/>
            </a:ext>
          </a:extLst>
        </xdr:cNvPr>
        <xdr:cNvSpPr>
          <a:spLocks noChangeShapeType="1"/>
        </xdr:cNvSpPr>
      </xdr:nvSpPr>
      <xdr:spPr bwMode="auto">
        <a:xfrm>
          <a:off x="2057400" y="1381125"/>
          <a:ext cx="0" cy="5143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13</xdr:row>
      <xdr:rowOff>19050</xdr:rowOff>
    </xdr:from>
    <xdr:to>
      <xdr:col>12</xdr:col>
      <xdr:colOff>0</xdr:colOff>
      <xdr:row>17</xdr:row>
      <xdr:rowOff>0</xdr:rowOff>
    </xdr:to>
    <xdr:sp macro="" textlink="">
      <xdr:nvSpPr>
        <xdr:cNvPr id="5" name="Line 5">
          <a:extLst>
            <a:ext uri="{FF2B5EF4-FFF2-40B4-BE49-F238E27FC236}">
              <a16:creationId xmlns:a16="http://schemas.microsoft.com/office/drawing/2014/main" id="{65ABA1DA-5ED1-4D43-A686-EED126E098B9}"/>
            </a:ext>
          </a:extLst>
        </xdr:cNvPr>
        <xdr:cNvSpPr>
          <a:spLocks noChangeShapeType="1"/>
        </xdr:cNvSpPr>
      </xdr:nvSpPr>
      <xdr:spPr bwMode="auto">
        <a:xfrm>
          <a:off x="2057400" y="2305050"/>
          <a:ext cx="0" cy="6953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15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6" name="Line 6">
          <a:extLst>
            <a:ext uri="{FF2B5EF4-FFF2-40B4-BE49-F238E27FC236}">
              <a16:creationId xmlns:a16="http://schemas.microsoft.com/office/drawing/2014/main" id="{4B747C57-8C9E-4433-9CBA-4A087274B980}"/>
            </a:ext>
          </a:extLst>
        </xdr:cNvPr>
        <xdr:cNvSpPr>
          <a:spLocks noChangeShapeType="1"/>
        </xdr:cNvSpPr>
      </xdr:nvSpPr>
      <xdr:spPr bwMode="auto">
        <a:xfrm>
          <a:off x="3429000" y="2657475"/>
          <a:ext cx="0" cy="3429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19</xdr:row>
      <xdr:rowOff>9525</xdr:rowOff>
    </xdr:from>
    <xdr:to>
      <xdr:col>12</xdr:col>
      <xdr:colOff>0</xdr:colOff>
      <xdr:row>23</xdr:row>
      <xdr:rowOff>161925</xdr:rowOff>
    </xdr:to>
    <xdr:sp macro="" textlink="">
      <xdr:nvSpPr>
        <xdr:cNvPr id="7" name="Line 9">
          <a:extLst>
            <a:ext uri="{FF2B5EF4-FFF2-40B4-BE49-F238E27FC236}">
              <a16:creationId xmlns:a16="http://schemas.microsoft.com/office/drawing/2014/main" id="{3D851872-C0F1-47BD-9FCD-73D274204A5B}"/>
            </a:ext>
          </a:extLst>
        </xdr:cNvPr>
        <xdr:cNvSpPr>
          <a:spLocks noChangeShapeType="1"/>
        </xdr:cNvSpPr>
      </xdr:nvSpPr>
      <xdr:spPr bwMode="auto">
        <a:xfrm>
          <a:off x="2057400" y="3352800"/>
          <a:ext cx="0" cy="8477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38100</xdr:rowOff>
    </xdr:from>
    <xdr:to>
      <xdr:col>8</xdr:col>
      <xdr:colOff>161925</xdr:colOff>
      <xdr:row>29</xdr:row>
      <xdr:rowOff>152400</xdr:rowOff>
    </xdr:to>
    <xdr:sp macro="" textlink="">
      <xdr:nvSpPr>
        <xdr:cNvPr id="8" name="AutoShape 28">
          <a:extLst>
            <a:ext uri="{FF2B5EF4-FFF2-40B4-BE49-F238E27FC236}">
              <a16:creationId xmlns:a16="http://schemas.microsoft.com/office/drawing/2014/main" id="{C93ED443-814B-4F88-BB92-0C151EB8A29D}"/>
            </a:ext>
          </a:extLst>
        </xdr:cNvPr>
        <xdr:cNvSpPr>
          <a:spLocks noChangeArrowheads="1"/>
        </xdr:cNvSpPr>
      </xdr:nvSpPr>
      <xdr:spPr bwMode="auto">
        <a:xfrm>
          <a:off x="171450" y="4933950"/>
          <a:ext cx="1362075" cy="295275"/>
        </a:xfrm>
        <a:prstGeom prst="bevel">
          <a:avLst>
            <a:gd name="adj" fmla="val 125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第１次波及効果</a:t>
          </a:r>
        </a:p>
      </xdr:txBody>
    </xdr:sp>
    <xdr:clientData/>
  </xdr:twoCellAnchor>
  <xdr:twoCellAnchor>
    <xdr:from>
      <xdr:col>12</xdr:col>
      <xdr:colOff>0</xdr:colOff>
      <xdr:row>26</xdr:row>
      <xdr:rowOff>9525</xdr:rowOff>
    </xdr:from>
    <xdr:to>
      <xdr:col>12</xdr:col>
      <xdr:colOff>0</xdr:colOff>
      <xdr:row>30</xdr:row>
      <xdr:rowOff>161925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4168324C-C232-4FCE-BEFE-FBFC85D437AB}"/>
            </a:ext>
          </a:extLst>
        </xdr:cNvPr>
        <xdr:cNvSpPr>
          <a:spLocks noChangeShapeType="1"/>
        </xdr:cNvSpPr>
      </xdr:nvSpPr>
      <xdr:spPr bwMode="auto">
        <a:xfrm>
          <a:off x="2057400" y="4562475"/>
          <a:ext cx="0" cy="8572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32</xdr:row>
      <xdr:rowOff>0</xdr:rowOff>
    </xdr:from>
    <xdr:to>
      <xdr:col>20</xdr:col>
      <xdr:colOff>0</xdr:colOff>
      <xdr:row>36</xdr:row>
      <xdr:rowOff>161925</xdr:rowOff>
    </xdr:to>
    <xdr:sp macro="" textlink="">
      <xdr:nvSpPr>
        <xdr:cNvPr id="10" name="Line 13">
          <a:extLst>
            <a:ext uri="{FF2B5EF4-FFF2-40B4-BE49-F238E27FC236}">
              <a16:creationId xmlns:a16="http://schemas.microsoft.com/office/drawing/2014/main" id="{E2936883-CB76-44CC-B36D-826CF46587B5}"/>
            </a:ext>
          </a:extLst>
        </xdr:cNvPr>
        <xdr:cNvSpPr>
          <a:spLocks noChangeShapeType="1"/>
        </xdr:cNvSpPr>
      </xdr:nvSpPr>
      <xdr:spPr bwMode="auto">
        <a:xfrm>
          <a:off x="3429000" y="5619750"/>
          <a:ext cx="0" cy="885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29</xdr:col>
      <xdr:colOff>0</xdr:colOff>
      <xdr:row>20</xdr:row>
      <xdr:rowOff>0</xdr:rowOff>
    </xdr:from>
    <xdr:to>
      <xdr:col>29</xdr:col>
      <xdr:colOff>0</xdr:colOff>
      <xdr:row>44</xdr:row>
      <xdr:rowOff>0</xdr:rowOff>
    </xdr:to>
    <xdr:sp macro="" textlink="">
      <xdr:nvSpPr>
        <xdr:cNvPr id="11" name="Line 16">
          <a:extLst>
            <a:ext uri="{FF2B5EF4-FFF2-40B4-BE49-F238E27FC236}">
              <a16:creationId xmlns:a16="http://schemas.microsoft.com/office/drawing/2014/main" id="{C2277B12-13A5-4F12-8FD4-EBB3D284F6FB}"/>
            </a:ext>
          </a:extLst>
        </xdr:cNvPr>
        <xdr:cNvSpPr>
          <a:spLocks noChangeShapeType="1"/>
        </xdr:cNvSpPr>
      </xdr:nvSpPr>
      <xdr:spPr bwMode="auto">
        <a:xfrm>
          <a:off x="4972050" y="3514725"/>
          <a:ext cx="0" cy="42100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0</xdr:colOff>
      <xdr:row>40</xdr:row>
      <xdr:rowOff>9525</xdr:rowOff>
    </xdr:from>
    <xdr:to>
      <xdr:col>27</xdr:col>
      <xdr:colOff>0</xdr:colOff>
      <xdr:row>43</xdr:row>
      <xdr:rowOff>161925</xdr:rowOff>
    </xdr:to>
    <xdr:sp macro="" textlink="">
      <xdr:nvSpPr>
        <xdr:cNvPr id="12" name="Line 17">
          <a:extLst>
            <a:ext uri="{FF2B5EF4-FFF2-40B4-BE49-F238E27FC236}">
              <a16:creationId xmlns:a16="http://schemas.microsoft.com/office/drawing/2014/main" id="{14A0C3C5-67BE-418B-AF65-9EB68C550084}"/>
            </a:ext>
          </a:extLst>
        </xdr:cNvPr>
        <xdr:cNvSpPr>
          <a:spLocks noChangeShapeType="1"/>
        </xdr:cNvSpPr>
      </xdr:nvSpPr>
      <xdr:spPr bwMode="auto">
        <a:xfrm>
          <a:off x="4629150" y="7038975"/>
          <a:ext cx="0" cy="6762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45</xdr:row>
      <xdr:rowOff>0</xdr:rowOff>
    </xdr:from>
    <xdr:to>
      <xdr:col>20</xdr:col>
      <xdr:colOff>161925</xdr:colOff>
      <xdr:row>45</xdr:row>
      <xdr:rowOff>0</xdr:rowOff>
    </xdr:to>
    <xdr:sp macro="" textlink="">
      <xdr:nvSpPr>
        <xdr:cNvPr id="13" name="Line 18">
          <a:extLst>
            <a:ext uri="{FF2B5EF4-FFF2-40B4-BE49-F238E27FC236}">
              <a16:creationId xmlns:a16="http://schemas.microsoft.com/office/drawing/2014/main" id="{01B75E8C-130E-464F-AACB-BC44159CE51F}"/>
            </a:ext>
          </a:extLst>
        </xdr:cNvPr>
        <xdr:cNvSpPr>
          <a:spLocks noChangeShapeType="1"/>
        </xdr:cNvSpPr>
      </xdr:nvSpPr>
      <xdr:spPr bwMode="auto">
        <a:xfrm flipH="1">
          <a:off x="2238375" y="7896225"/>
          <a:ext cx="1352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46</xdr:row>
      <xdr:rowOff>0</xdr:rowOff>
    </xdr:from>
    <xdr:to>
      <xdr:col>12</xdr:col>
      <xdr:colOff>0</xdr:colOff>
      <xdr:row>49</xdr:row>
      <xdr:rowOff>0</xdr:rowOff>
    </xdr:to>
    <xdr:sp macro="" textlink="">
      <xdr:nvSpPr>
        <xdr:cNvPr id="14" name="Line 19">
          <a:extLst>
            <a:ext uri="{FF2B5EF4-FFF2-40B4-BE49-F238E27FC236}">
              <a16:creationId xmlns:a16="http://schemas.microsoft.com/office/drawing/2014/main" id="{DB35F398-1863-41E1-AD7F-BCF2C0F30A11}"/>
            </a:ext>
          </a:extLst>
        </xdr:cNvPr>
        <xdr:cNvSpPr>
          <a:spLocks noChangeShapeType="1"/>
        </xdr:cNvSpPr>
      </xdr:nvSpPr>
      <xdr:spPr bwMode="auto">
        <a:xfrm>
          <a:off x="2057400" y="8067675"/>
          <a:ext cx="0" cy="5143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9525</xdr:colOff>
      <xdr:row>53</xdr:row>
      <xdr:rowOff>38100</xdr:rowOff>
    </xdr:from>
    <xdr:to>
      <xdr:col>9</xdr:col>
      <xdr:colOff>0</xdr:colOff>
      <xdr:row>54</xdr:row>
      <xdr:rowOff>133350</xdr:rowOff>
    </xdr:to>
    <xdr:sp macro="" textlink="">
      <xdr:nvSpPr>
        <xdr:cNvPr id="15" name="AutoShape 29">
          <a:extLst>
            <a:ext uri="{FF2B5EF4-FFF2-40B4-BE49-F238E27FC236}">
              <a16:creationId xmlns:a16="http://schemas.microsoft.com/office/drawing/2014/main" id="{1F82FC61-50CE-46CB-953E-C9E597A41A1A}"/>
            </a:ext>
          </a:extLst>
        </xdr:cNvPr>
        <xdr:cNvSpPr>
          <a:spLocks noChangeArrowheads="1"/>
        </xdr:cNvSpPr>
      </xdr:nvSpPr>
      <xdr:spPr bwMode="auto">
        <a:xfrm>
          <a:off x="180975" y="9305925"/>
          <a:ext cx="1362075" cy="276225"/>
        </a:xfrm>
        <a:prstGeom prst="bevel">
          <a:avLst>
            <a:gd name="adj" fmla="val 125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第２次波及効果</a:t>
          </a:r>
        </a:p>
      </xdr:txBody>
    </xdr:sp>
    <xdr:clientData/>
  </xdr:twoCellAnchor>
  <xdr:twoCellAnchor>
    <xdr:from>
      <xdr:col>20</xdr:col>
      <xdr:colOff>0</xdr:colOff>
      <xdr:row>57</xdr:row>
      <xdr:rowOff>0</xdr:rowOff>
    </xdr:from>
    <xdr:to>
      <xdr:col>20</xdr:col>
      <xdr:colOff>0</xdr:colOff>
      <xdr:row>63</xdr:row>
      <xdr:rowOff>0</xdr:rowOff>
    </xdr:to>
    <xdr:sp macro="" textlink="">
      <xdr:nvSpPr>
        <xdr:cNvPr id="16" name="Line 22">
          <a:extLst>
            <a:ext uri="{FF2B5EF4-FFF2-40B4-BE49-F238E27FC236}">
              <a16:creationId xmlns:a16="http://schemas.microsoft.com/office/drawing/2014/main" id="{40736BFE-7F25-4E78-9226-D83AA448C45D}"/>
            </a:ext>
          </a:extLst>
        </xdr:cNvPr>
        <xdr:cNvSpPr>
          <a:spLocks noChangeShapeType="1"/>
        </xdr:cNvSpPr>
      </xdr:nvSpPr>
      <xdr:spPr bwMode="auto">
        <a:xfrm>
          <a:off x="3429000" y="9991725"/>
          <a:ext cx="0" cy="10668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51</xdr:row>
      <xdr:rowOff>9525</xdr:rowOff>
    </xdr:from>
    <xdr:to>
      <xdr:col>12</xdr:col>
      <xdr:colOff>0</xdr:colOff>
      <xdr:row>56</xdr:row>
      <xdr:rowOff>9525</xdr:rowOff>
    </xdr:to>
    <xdr:sp macro="" textlink="">
      <xdr:nvSpPr>
        <xdr:cNvPr id="17" name="Line 23">
          <a:extLst>
            <a:ext uri="{FF2B5EF4-FFF2-40B4-BE49-F238E27FC236}">
              <a16:creationId xmlns:a16="http://schemas.microsoft.com/office/drawing/2014/main" id="{FA8D09C4-A91C-4766-8B30-C0E5CB0E0B55}"/>
            </a:ext>
          </a:extLst>
        </xdr:cNvPr>
        <xdr:cNvSpPr>
          <a:spLocks noChangeShapeType="1"/>
        </xdr:cNvSpPr>
      </xdr:nvSpPr>
      <xdr:spPr bwMode="auto">
        <a:xfrm>
          <a:off x="2057400" y="8934450"/>
          <a:ext cx="0" cy="885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025227/&#12487;&#12473;&#12463;&#12488;&#12483;&#12503;/&#31119;&#23713;&#30476;&#20998;&#26512;&#12484;&#12540;&#12523;/&#23567;&#20013;&#23398;&#26657;&#32784;&#38663;&#25913;&#20462;&#65288;&#25945;&#32946;&#22996;&#21729;&#20250;&#65289;/&#29066;&#26412;&#30476;1040058_1070186_mis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説明シート"/>
      <sheetName val="入力シート "/>
      <sheetName val="計算シート "/>
      <sheetName val="関係係数シート"/>
      <sheetName val="マージンシート"/>
      <sheetName val="出力シート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Cambria-Calibri">
      <a:majorFont>
        <a:latin typeface="Cambria" panose="02040503050406030204"/>
        <a:ea typeface=""/>
        <a:cs typeface=""/>
        <a:font script="Jpan" typeface="ＭＳ Ｐゴシック"/>
        <a:font script="Hang" typeface="맑은 고딕"/>
        <a:font script="Hans" typeface="黑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J48"/>
  <sheetViews>
    <sheetView showGridLines="0" tabSelected="1" zoomScale="90" zoomScaleNormal="90" workbookViewId="0">
      <pane ySplit="5" topLeftCell="A6" activePane="bottomLeft" state="frozen"/>
      <selection pane="bottomLeft" activeCell="D6" sqref="D6"/>
    </sheetView>
  </sheetViews>
  <sheetFormatPr defaultRowHeight="13.5"/>
  <cols>
    <col min="1" max="2" width="3.625" style="221" customWidth="1"/>
    <col min="3" max="3" width="25.625" style="221" customWidth="1"/>
    <col min="4" max="4" width="20.625" style="221" customWidth="1"/>
    <col min="5" max="5" width="85.625" style="221" customWidth="1"/>
    <col min="6" max="6" width="11.25" style="221" customWidth="1"/>
    <col min="7" max="7" width="9.75" style="221" customWidth="1"/>
    <col min="8" max="8" width="9.5" style="221" bestFit="1" customWidth="1"/>
    <col min="9" max="16384" width="9" style="221"/>
  </cols>
  <sheetData>
    <row r="1" spans="2:10" ht="18" customHeight="1">
      <c r="E1" s="222"/>
    </row>
    <row r="2" spans="2:10" ht="18" customHeight="1">
      <c r="B2" s="48"/>
    </row>
    <row r="3" spans="2:10" ht="34.5" customHeight="1">
      <c r="B3" s="301" t="s">
        <v>157</v>
      </c>
      <c r="C3" s="301"/>
      <c r="D3" s="301"/>
      <c r="E3" s="301"/>
      <c r="F3" s="223"/>
      <c r="G3" s="48"/>
      <c r="H3" s="48"/>
      <c r="I3" s="48"/>
      <c r="J3" s="48"/>
    </row>
    <row r="4" spans="2:10" s="79" customFormat="1" ht="30" customHeight="1">
      <c r="D4" s="224" t="s">
        <v>128</v>
      </c>
    </row>
    <row r="5" spans="2:10" s="79" customFormat="1" ht="30" customHeight="1">
      <c r="B5" s="302" t="s">
        <v>129</v>
      </c>
      <c r="C5" s="303"/>
      <c r="D5" s="225" t="s">
        <v>130</v>
      </c>
      <c r="E5" s="226" t="s">
        <v>131</v>
      </c>
    </row>
    <row r="6" spans="2:10" s="79" customFormat="1" ht="30" customHeight="1">
      <c r="B6" s="227">
        <v>1</v>
      </c>
      <c r="C6" s="232" t="s">
        <v>50</v>
      </c>
      <c r="D6" s="233"/>
      <c r="E6" s="234" t="s">
        <v>306</v>
      </c>
    </row>
    <row r="7" spans="2:10" s="79" customFormat="1" ht="30" customHeight="1">
      <c r="B7" s="228">
        <v>2</v>
      </c>
      <c r="C7" s="235" t="s">
        <v>51</v>
      </c>
      <c r="D7" s="236"/>
      <c r="E7" s="237" t="s">
        <v>315</v>
      </c>
    </row>
    <row r="8" spans="2:10" s="79" customFormat="1" ht="30" customHeight="1">
      <c r="B8" s="228">
        <v>3</v>
      </c>
      <c r="C8" s="235" t="s">
        <v>52</v>
      </c>
      <c r="D8" s="236"/>
      <c r="E8" s="237" t="s">
        <v>314</v>
      </c>
    </row>
    <row r="9" spans="2:10" s="79" customFormat="1" ht="30" customHeight="1">
      <c r="B9" s="228">
        <v>4</v>
      </c>
      <c r="C9" s="235" t="s">
        <v>1</v>
      </c>
      <c r="D9" s="236"/>
      <c r="E9" s="237" t="s">
        <v>316</v>
      </c>
    </row>
    <row r="10" spans="2:10" s="79" customFormat="1" ht="30" customHeight="1">
      <c r="B10" s="228">
        <v>5</v>
      </c>
      <c r="C10" s="235" t="s">
        <v>2</v>
      </c>
      <c r="D10" s="236"/>
      <c r="E10" s="237" t="s">
        <v>317</v>
      </c>
    </row>
    <row r="11" spans="2:10" s="79" customFormat="1" ht="30" customHeight="1">
      <c r="B11" s="228">
        <v>6</v>
      </c>
      <c r="C11" s="235" t="s">
        <v>3</v>
      </c>
      <c r="D11" s="236"/>
      <c r="E11" s="237" t="s">
        <v>307</v>
      </c>
    </row>
    <row r="12" spans="2:10" s="79" customFormat="1" ht="30" customHeight="1">
      <c r="B12" s="228">
        <v>7</v>
      </c>
      <c r="C12" s="235" t="s">
        <v>4</v>
      </c>
      <c r="D12" s="236"/>
      <c r="E12" s="237" t="s">
        <v>308</v>
      </c>
    </row>
    <row r="13" spans="2:10" s="79" customFormat="1" ht="30" customHeight="1">
      <c r="B13" s="228">
        <v>8</v>
      </c>
      <c r="C13" s="235" t="s">
        <v>5</v>
      </c>
      <c r="D13" s="236"/>
      <c r="E13" s="237" t="s">
        <v>318</v>
      </c>
    </row>
    <row r="14" spans="2:10" s="79" customFormat="1" ht="30" customHeight="1">
      <c r="B14" s="228">
        <v>9</v>
      </c>
      <c r="C14" s="235" t="s">
        <v>6</v>
      </c>
      <c r="D14" s="236"/>
      <c r="E14" s="237" t="s">
        <v>309</v>
      </c>
    </row>
    <row r="15" spans="2:10" s="79" customFormat="1" ht="30" customHeight="1">
      <c r="B15" s="228">
        <v>10</v>
      </c>
      <c r="C15" s="235" t="s">
        <v>7</v>
      </c>
      <c r="D15" s="236"/>
      <c r="E15" s="237" t="s">
        <v>310</v>
      </c>
    </row>
    <row r="16" spans="2:10" s="79" customFormat="1" ht="45" customHeight="1">
      <c r="B16" s="228">
        <v>11</v>
      </c>
      <c r="C16" s="235" t="s">
        <v>8</v>
      </c>
      <c r="D16" s="236"/>
      <c r="E16" s="237" t="s">
        <v>319</v>
      </c>
    </row>
    <row r="17" spans="2:5" s="79" customFormat="1" ht="30" customHeight="1">
      <c r="B17" s="228">
        <v>12</v>
      </c>
      <c r="C17" s="235" t="s">
        <v>9</v>
      </c>
      <c r="D17" s="236"/>
      <c r="E17" s="237" t="s">
        <v>311</v>
      </c>
    </row>
    <row r="18" spans="2:5" s="79" customFormat="1" ht="30" customHeight="1">
      <c r="B18" s="228">
        <v>13</v>
      </c>
      <c r="C18" s="235" t="s">
        <v>10</v>
      </c>
      <c r="D18" s="236"/>
      <c r="E18" s="237" t="s">
        <v>312</v>
      </c>
    </row>
    <row r="19" spans="2:5" s="79" customFormat="1" ht="45" customHeight="1">
      <c r="B19" s="228">
        <v>14</v>
      </c>
      <c r="C19" s="235" t="s">
        <v>11</v>
      </c>
      <c r="D19" s="236"/>
      <c r="E19" s="237" t="s">
        <v>320</v>
      </c>
    </row>
    <row r="20" spans="2:5" s="79" customFormat="1" ht="30" customHeight="1">
      <c r="B20" s="228">
        <v>15</v>
      </c>
      <c r="C20" s="235" t="s">
        <v>12</v>
      </c>
      <c r="D20" s="236"/>
      <c r="E20" s="237" t="s">
        <v>313</v>
      </c>
    </row>
    <row r="21" spans="2:5" s="79" customFormat="1" ht="30" customHeight="1">
      <c r="B21" s="228">
        <v>16</v>
      </c>
      <c r="C21" s="235" t="s">
        <v>13</v>
      </c>
      <c r="D21" s="236"/>
      <c r="E21" s="237" t="s">
        <v>327</v>
      </c>
    </row>
    <row r="22" spans="2:5" s="79" customFormat="1" ht="45" customHeight="1">
      <c r="B22" s="228">
        <v>17</v>
      </c>
      <c r="C22" s="235" t="s">
        <v>14</v>
      </c>
      <c r="D22" s="236"/>
      <c r="E22" s="237" t="s">
        <v>321</v>
      </c>
    </row>
    <row r="23" spans="2:5" s="79" customFormat="1" ht="30" customHeight="1">
      <c r="B23" s="228">
        <v>18</v>
      </c>
      <c r="C23" s="235" t="s">
        <v>15</v>
      </c>
      <c r="D23" s="236"/>
      <c r="E23" s="237" t="s">
        <v>328</v>
      </c>
    </row>
    <row r="24" spans="2:5" s="79" customFormat="1" ht="30" customHeight="1">
      <c r="B24" s="228">
        <v>19</v>
      </c>
      <c r="C24" s="235" t="s">
        <v>16</v>
      </c>
      <c r="D24" s="236"/>
      <c r="E24" s="237" t="s">
        <v>132</v>
      </c>
    </row>
    <row r="25" spans="2:5" s="79" customFormat="1" ht="60" customHeight="1">
      <c r="B25" s="228">
        <v>20</v>
      </c>
      <c r="C25" s="235" t="s">
        <v>17</v>
      </c>
      <c r="D25" s="236"/>
      <c r="E25" s="237" t="s">
        <v>329</v>
      </c>
    </row>
    <row r="26" spans="2:5" s="79" customFormat="1" ht="30" customHeight="1">
      <c r="B26" s="228"/>
      <c r="C26" s="235" t="s">
        <v>156</v>
      </c>
      <c r="D26" s="236"/>
      <c r="E26" s="237" t="s">
        <v>158</v>
      </c>
    </row>
    <row r="27" spans="2:5" s="79" customFormat="1" ht="30" customHeight="1">
      <c r="B27" s="228">
        <v>21</v>
      </c>
      <c r="C27" s="235" t="s">
        <v>18</v>
      </c>
      <c r="D27" s="236"/>
      <c r="E27" s="237" t="s">
        <v>133</v>
      </c>
    </row>
    <row r="28" spans="2:5" s="79" customFormat="1" ht="30" customHeight="1">
      <c r="B28" s="228">
        <v>22</v>
      </c>
      <c r="C28" s="235" t="s">
        <v>19</v>
      </c>
      <c r="D28" s="236"/>
      <c r="E28" s="237" t="s">
        <v>330</v>
      </c>
    </row>
    <row r="29" spans="2:5" s="79" customFormat="1" ht="30" customHeight="1">
      <c r="B29" s="228">
        <v>23</v>
      </c>
      <c r="C29" s="235" t="s">
        <v>20</v>
      </c>
      <c r="D29" s="236"/>
      <c r="E29" s="237" t="s">
        <v>322</v>
      </c>
    </row>
    <row r="30" spans="2:5" s="79" customFormat="1" ht="30" customHeight="1">
      <c r="B30" s="228">
        <v>24</v>
      </c>
      <c r="C30" s="235" t="s">
        <v>21</v>
      </c>
      <c r="D30" s="236"/>
      <c r="E30" s="237" t="s">
        <v>323</v>
      </c>
    </row>
    <row r="31" spans="2:5" s="79" customFormat="1" ht="30" customHeight="1">
      <c r="B31" s="228">
        <v>25</v>
      </c>
      <c r="C31" s="235" t="s">
        <v>140</v>
      </c>
      <c r="D31" s="236"/>
      <c r="E31" s="237" t="s">
        <v>144</v>
      </c>
    </row>
    <row r="32" spans="2:5" s="79" customFormat="1" ht="30" customHeight="1">
      <c r="B32" s="228">
        <v>26</v>
      </c>
      <c r="C32" s="235" t="s">
        <v>141</v>
      </c>
      <c r="D32" s="236"/>
      <c r="E32" s="237" t="s">
        <v>145</v>
      </c>
    </row>
    <row r="33" spans="2:5" s="79" customFormat="1" ht="30" customHeight="1">
      <c r="B33" s="228">
        <v>27</v>
      </c>
      <c r="C33" s="235" t="s">
        <v>22</v>
      </c>
      <c r="D33" s="236"/>
      <c r="E33" s="237" t="s">
        <v>134</v>
      </c>
    </row>
    <row r="34" spans="2:5" s="79" customFormat="1" ht="30" customHeight="1">
      <c r="B34" s="228">
        <v>28</v>
      </c>
      <c r="C34" s="235" t="s">
        <v>23</v>
      </c>
      <c r="D34" s="236"/>
      <c r="E34" s="237" t="s">
        <v>135</v>
      </c>
    </row>
    <row r="35" spans="2:5" s="79" customFormat="1" ht="45" customHeight="1">
      <c r="B35" s="228">
        <v>29</v>
      </c>
      <c r="C35" s="235" t="s">
        <v>24</v>
      </c>
      <c r="D35" s="236"/>
      <c r="E35" s="237" t="s">
        <v>331</v>
      </c>
    </row>
    <row r="36" spans="2:5" s="79" customFormat="1" ht="45" customHeight="1">
      <c r="B36" s="228">
        <v>30</v>
      </c>
      <c r="C36" s="235" t="s">
        <v>25</v>
      </c>
      <c r="D36" s="236"/>
      <c r="E36" s="237" t="s">
        <v>324</v>
      </c>
    </row>
    <row r="37" spans="2:5" s="79" customFormat="1" ht="30" customHeight="1">
      <c r="B37" s="228">
        <v>31</v>
      </c>
      <c r="C37" s="235" t="s">
        <v>26</v>
      </c>
      <c r="D37" s="236"/>
      <c r="E37" s="237" t="s">
        <v>136</v>
      </c>
    </row>
    <row r="38" spans="2:5" s="79" customFormat="1" ht="30" customHeight="1">
      <c r="B38" s="228">
        <v>32</v>
      </c>
      <c r="C38" s="235" t="s">
        <v>27</v>
      </c>
      <c r="D38" s="236"/>
      <c r="E38" s="237" t="s">
        <v>137</v>
      </c>
    </row>
    <row r="39" spans="2:5" s="79" customFormat="1" ht="30" customHeight="1">
      <c r="B39" s="228">
        <v>33</v>
      </c>
      <c r="C39" s="235" t="s">
        <v>28</v>
      </c>
      <c r="D39" s="236"/>
      <c r="E39" s="237" t="s">
        <v>332</v>
      </c>
    </row>
    <row r="40" spans="2:5" s="79" customFormat="1" ht="45" customHeight="1">
      <c r="B40" s="228">
        <v>34</v>
      </c>
      <c r="C40" s="235" t="s">
        <v>29</v>
      </c>
      <c r="D40" s="236"/>
      <c r="E40" s="237" t="s">
        <v>325</v>
      </c>
    </row>
    <row r="41" spans="2:5" s="79" customFormat="1" ht="45" customHeight="1">
      <c r="B41" s="228">
        <v>35</v>
      </c>
      <c r="C41" s="235" t="s">
        <v>30</v>
      </c>
      <c r="D41" s="236"/>
      <c r="E41" s="237" t="s">
        <v>333</v>
      </c>
    </row>
    <row r="42" spans="2:5" s="79" customFormat="1" ht="30" customHeight="1">
      <c r="B42" s="228">
        <v>36</v>
      </c>
      <c r="C42" s="235" t="s">
        <v>146</v>
      </c>
      <c r="D42" s="236"/>
      <c r="E42" s="237" t="s">
        <v>205</v>
      </c>
    </row>
    <row r="43" spans="2:5" s="79" customFormat="1" ht="30" customHeight="1">
      <c r="B43" s="228">
        <v>37</v>
      </c>
      <c r="C43" s="235" t="s">
        <v>147</v>
      </c>
      <c r="D43" s="236"/>
      <c r="E43" s="237" t="s">
        <v>206</v>
      </c>
    </row>
    <row r="44" spans="2:5" s="79" customFormat="1" ht="45" customHeight="1">
      <c r="B44" s="228">
        <v>38</v>
      </c>
      <c r="C44" s="235" t="s">
        <v>31</v>
      </c>
      <c r="D44" s="236"/>
      <c r="E44" s="237" t="s">
        <v>326</v>
      </c>
    </row>
    <row r="45" spans="2:5" s="79" customFormat="1" ht="30" customHeight="1">
      <c r="B45" s="228">
        <v>39</v>
      </c>
      <c r="C45" s="235" t="s">
        <v>32</v>
      </c>
      <c r="D45" s="236"/>
      <c r="E45" s="237" t="s">
        <v>32</v>
      </c>
    </row>
    <row r="46" spans="2:5" s="79" customFormat="1" ht="30" customHeight="1">
      <c r="B46" s="229">
        <v>40</v>
      </c>
      <c r="C46" s="238" t="s">
        <v>33</v>
      </c>
      <c r="D46" s="239"/>
      <c r="E46" s="240" t="s">
        <v>33</v>
      </c>
    </row>
    <row r="47" spans="2:5" s="79" customFormat="1" ht="30" customHeight="1">
      <c r="B47" s="302" t="s">
        <v>68</v>
      </c>
      <c r="C47" s="304"/>
      <c r="D47" s="230">
        <f>SUM(D6:D46)</f>
        <v>0</v>
      </c>
      <c r="E47" s="231"/>
    </row>
    <row r="48" spans="2:5" ht="24.75" customHeight="1"/>
  </sheetData>
  <sheetProtection algorithmName="SHA-512" hashValue="mRvIOKNz1o0fKCaCI2Mdg6YcfOb40nPxsAl50kkXuZGcnNhHOAIlRPTd8MBUwxWxLFNaeI41rabRqocpLkq7rA==" saltValue="VNItdTQAl7hkySKG2jMPLA==" spinCount="100000" sheet="1" selectLockedCells="1"/>
  <mergeCells count="3">
    <mergeCell ref="B3:E3"/>
    <mergeCell ref="B5:C5"/>
    <mergeCell ref="B47:C47"/>
  </mergeCells>
  <phoneticPr fontId="2"/>
  <printOptions horizontalCentered="1"/>
  <pageMargins left="0.39370078740157483" right="0.39370078740157483" top="0.39370078740157483" bottom="0.39370078740157483" header="0.51181102362204722" footer="0.51181102362204722"/>
  <pageSetup paperSize="9" scale="57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CF44A5-C39F-4B4F-ADE8-4724539DF286}">
  <sheetPr>
    <tabColor theme="7" tint="0.79998168889431442"/>
  </sheetPr>
  <dimension ref="A1:AT44"/>
  <sheetViews>
    <sheetView zoomScale="60" zoomScaleNormal="6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3.5"/>
  <cols>
    <col min="1" max="1" width="9" style="4"/>
    <col min="2" max="43" width="18.625" style="4" customWidth="1"/>
    <col min="44" max="16384" width="9" style="4"/>
  </cols>
  <sheetData>
    <row r="1" spans="1:46" ht="39.950000000000003" customHeight="1">
      <c r="A1" s="2" t="s">
        <v>302</v>
      </c>
      <c r="B1" s="3"/>
    </row>
    <row r="2" spans="1:46" ht="39.950000000000003" customHeight="1">
      <c r="A2" s="6"/>
      <c r="B2" s="7"/>
      <c r="C2" s="8" t="s">
        <v>218</v>
      </c>
      <c r="D2" s="8" t="s">
        <v>219</v>
      </c>
      <c r="E2" s="8" t="s">
        <v>220</v>
      </c>
      <c r="F2" s="8" t="s">
        <v>221</v>
      </c>
      <c r="G2" s="8" t="s">
        <v>222</v>
      </c>
      <c r="H2" s="8" t="s">
        <v>223</v>
      </c>
      <c r="I2" s="8" t="s">
        <v>224</v>
      </c>
      <c r="J2" s="8" t="s">
        <v>225</v>
      </c>
      <c r="K2" s="8" t="s">
        <v>226</v>
      </c>
      <c r="L2" s="8" t="s">
        <v>227</v>
      </c>
      <c r="M2" s="8" t="s">
        <v>228</v>
      </c>
      <c r="N2" s="8" t="s">
        <v>229</v>
      </c>
      <c r="O2" s="8" t="s">
        <v>230</v>
      </c>
      <c r="P2" s="8" t="s">
        <v>231</v>
      </c>
      <c r="Q2" s="8" t="s">
        <v>232</v>
      </c>
      <c r="R2" s="8" t="s">
        <v>233</v>
      </c>
      <c r="S2" s="8" t="s">
        <v>234</v>
      </c>
      <c r="T2" s="8" t="s">
        <v>235</v>
      </c>
      <c r="U2" s="8" t="s">
        <v>236</v>
      </c>
      <c r="V2" s="8" t="s">
        <v>237</v>
      </c>
      <c r="W2" s="8" t="s">
        <v>238</v>
      </c>
      <c r="X2" s="8" t="s">
        <v>239</v>
      </c>
      <c r="Y2" s="8" t="s">
        <v>240</v>
      </c>
      <c r="Z2" s="8" t="s">
        <v>241</v>
      </c>
      <c r="AA2" s="8" t="s">
        <v>242</v>
      </c>
      <c r="AB2" s="8" t="s">
        <v>243</v>
      </c>
      <c r="AC2" s="8" t="s">
        <v>245</v>
      </c>
      <c r="AD2" s="8" t="s">
        <v>246</v>
      </c>
      <c r="AE2" s="8" t="s">
        <v>247</v>
      </c>
      <c r="AF2" s="8" t="s">
        <v>248</v>
      </c>
      <c r="AG2" s="8" t="s">
        <v>249</v>
      </c>
      <c r="AH2" s="8" t="s">
        <v>250</v>
      </c>
      <c r="AI2" s="8" t="s">
        <v>251</v>
      </c>
      <c r="AJ2" s="8" t="s">
        <v>252</v>
      </c>
      <c r="AK2" s="8" t="s">
        <v>253</v>
      </c>
      <c r="AL2" s="8" t="s">
        <v>254</v>
      </c>
      <c r="AM2" s="8" t="s">
        <v>255</v>
      </c>
      <c r="AN2" s="8" t="s">
        <v>256</v>
      </c>
      <c r="AO2" s="8" t="s">
        <v>257</v>
      </c>
      <c r="AP2" s="8" t="s">
        <v>258</v>
      </c>
      <c r="AQ2" s="26" t="s">
        <v>259</v>
      </c>
    </row>
    <row r="3" spans="1:46" ht="60" customHeight="1">
      <c r="A3" s="10"/>
      <c r="B3" s="3"/>
      <c r="C3" s="3" t="s">
        <v>279</v>
      </c>
      <c r="D3" s="3" t="s">
        <v>280</v>
      </c>
      <c r="E3" s="3" t="s">
        <v>281</v>
      </c>
      <c r="F3" s="3" t="s">
        <v>1</v>
      </c>
      <c r="G3" s="3" t="s">
        <v>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3" t="s">
        <v>10</v>
      </c>
      <c r="P3" s="3" t="s">
        <v>11</v>
      </c>
      <c r="Q3" s="3" t="s">
        <v>12</v>
      </c>
      <c r="R3" s="3" t="s">
        <v>13</v>
      </c>
      <c r="S3" s="3" t="s">
        <v>14</v>
      </c>
      <c r="T3" s="3" t="s">
        <v>15</v>
      </c>
      <c r="U3" s="3" t="s">
        <v>16</v>
      </c>
      <c r="V3" s="3" t="s">
        <v>17</v>
      </c>
      <c r="W3" s="3" t="s">
        <v>18</v>
      </c>
      <c r="X3" s="3" t="s">
        <v>19</v>
      </c>
      <c r="Y3" s="3" t="s">
        <v>20</v>
      </c>
      <c r="Z3" s="3" t="s">
        <v>21</v>
      </c>
      <c r="AA3" s="3" t="s">
        <v>282</v>
      </c>
      <c r="AB3" s="3" t="s">
        <v>283</v>
      </c>
      <c r="AC3" s="3" t="s">
        <v>22</v>
      </c>
      <c r="AD3" s="3" t="s">
        <v>284</v>
      </c>
      <c r="AE3" s="3" t="s">
        <v>285</v>
      </c>
      <c r="AF3" s="3" t="s">
        <v>24</v>
      </c>
      <c r="AG3" s="3" t="s">
        <v>25</v>
      </c>
      <c r="AH3" s="3" t="s">
        <v>26</v>
      </c>
      <c r="AI3" s="3" t="s">
        <v>27</v>
      </c>
      <c r="AJ3" s="3" t="s">
        <v>28</v>
      </c>
      <c r="AK3" s="3" t="s">
        <v>29</v>
      </c>
      <c r="AL3" s="3" t="s">
        <v>30</v>
      </c>
      <c r="AM3" s="3" t="s">
        <v>142</v>
      </c>
      <c r="AN3" s="3" t="s">
        <v>143</v>
      </c>
      <c r="AO3" s="3" t="s">
        <v>31</v>
      </c>
      <c r="AP3" s="3" t="s">
        <v>32</v>
      </c>
      <c r="AQ3" s="27" t="s">
        <v>33</v>
      </c>
    </row>
    <row r="4" spans="1:46" ht="39.950000000000003" customHeight="1">
      <c r="A4" s="10" t="s">
        <v>218</v>
      </c>
      <c r="B4" s="3" t="s">
        <v>279</v>
      </c>
      <c r="C4" s="32">
        <v>1.0032467420428692</v>
      </c>
      <c r="D4" s="33">
        <v>1.0154589093181075E-4</v>
      </c>
      <c r="E4" s="33">
        <v>4.4008895388607411E-5</v>
      </c>
      <c r="F4" s="33">
        <v>1.4146990056752592E-6</v>
      </c>
      <c r="G4" s="33">
        <v>5.3600163814077001E-3</v>
      </c>
      <c r="H4" s="33">
        <v>4.8045322507243667E-5</v>
      </c>
      <c r="I4" s="33">
        <v>3.1932733644818583E-6</v>
      </c>
      <c r="J4" s="33">
        <v>1.2101317332478564E-5</v>
      </c>
      <c r="K4" s="33">
        <v>8.9016574841896189E-7</v>
      </c>
      <c r="L4" s="33">
        <v>3.1678575452075763E-7</v>
      </c>
      <c r="M4" s="33">
        <v>4.8297514494578176E-7</v>
      </c>
      <c r="N4" s="33">
        <v>4.1321802375256105E-7</v>
      </c>
      <c r="O4" s="33">
        <v>5.0942737734065954E-7</v>
      </c>
      <c r="P4" s="33">
        <v>4.478832346523116E-7</v>
      </c>
      <c r="Q4" s="33">
        <v>5.0963419577089751E-7</v>
      </c>
      <c r="R4" s="33">
        <v>4.6955096880455005E-7</v>
      </c>
      <c r="S4" s="33">
        <v>5.3567849234899158E-7</v>
      </c>
      <c r="T4" s="33">
        <v>5.4906987328724512E-7</v>
      </c>
      <c r="U4" s="33">
        <v>4.3035861079168049E-7</v>
      </c>
      <c r="V4" s="33">
        <v>5.9848489822991351E-5</v>
      </c>
      <c r="W4" s="33">
        <v>2.6436783221526523E-5</v>
      </c>
      <c r="X4" s="33">
        <v>1.4604529773731384E-6</v>
      </c>
      <c r="Y4" s="33">
        <v>2.6360486320794039E-6</v>
      </c>
      <c r="Z4" s="33">
        <v>8.7803511456425672E-7</v>
      </c>
      <c r="AA4" s="33">
        <v>6.9659335544356899E-7</v>
      </c>
      <c r="AB4" s="33">
        <v>9.1300536759852982E-6</v>
      </c>
      <c r="AC4" s="33">
        <v>7.5285719112911213E-7</v>
      </c>
      <c r="AD4" s="33">
        <v>7.2724970138039475E-7</v>
      </c>
      <c r="AE4" s="33">
        <v>7.7286069835537235E-7</v>
      </c>
      <c r="AF4" s="33">
        <v>4.0663395367747834E-6</v>
      </c>
      <c r="AG4" s="33">
        <v>1.5304996731766661E-6</v>
      </c>
      <c r="AH4" s="33">
        <v>2.1325562752821458E-6</v>
      </c>
      <c r="AI4" s="33">
        <v>4.3046904988741844E-5</v>
      </c>
      <c r="AJ4" s="33">
        <v>5.638928237922633E-5</v>
      </c>
      <c r="AK4" s="33">
        <v>6.6560406374259099E-5</v>
      </c>
      <c r="AL4" s="33">
        <v>1.071158092687903E-6</v>
      </c>
      <c r="AM4" s="33">
        <v>6.6419276105868317E-4</v>
      </c>
      <c r="AN4" s="33">
        <v>8.3445555045960336E-4</v>
      </c>
      <c r="AO4" s="33">
        <v>1.1555139811522418E-4</v>
      </c>
      <c r="AP4" s="33">
        <v>1.9632260241741547E-6</v>
      </c>
      <c r="AQ4" s="34">
        <v>4.5308569827582217E-6</v>
      </c>
      <c r="AR4" s="14"/>
      <c r="AS4" s="43"/>
    </row>
    <row r="5" spans="1:46" ht="39.950000000000003" customHeight="1">
      <c r="A5" s="10" t="s">
        <v>219</v>
      </c>
      <c r="B5" s="3" t="s">
        <v>280</v>
      </c>
      <c r="C5" s="35">
        <v>5.4502597445530712E-5</v>
      </c>
      <c r="D5" s="36">
        <v>1.0155836718075171</v>
      </c>
      <c r="E5" s="36">
        <v>2.5081165067397656E-7</v>
      </c>
      <c r="F5" s="36">
        <v>7.4082746413627663E-8</v>
      </c>
      <c r="G5" s="36">
        <v>2.594723317905248E-5</v>
      </c>
      <c r="H5" s="36">
        <v>5.0473495792475205E-8</v>
      </c>
      <c r="I5" s="36">
        <v>2.0344583201781702E-4</v>
      </c>
      <c r="J5" s="36">
        <v>1.3772794479110056E-5</v>
      </c>
      <c r="K5" s="36">
        <v>3.5334995319141084E-8</v>
      </c>
      <c r="L5" s="36">
        <v>1.5804734533748203E-8</v>
      </c>
      <c r="M5" s="36">
        <v>2.9849402068130818E-8</v>
      </c>
      <c r="N5" s="36">
        <v>3.3264733815600863E-8</v>
      </c>
      <c r="O5" s="36">
        <v>2.7715447848639577E-8</v>
      </c>
      <c r="P5" s="36">
        <v>2.4804496780246912E-8</v>
      </c>
      <c r="Q5" s="36">
        <v>3.5353023233455928E-8</v>
      </c>
      <c r="R5" s="36">
        <v>3.435212284520392E-8</v>
      </c>
      <c r="S5" s="36">
        <v>3.9769844644591108E-8</v>
      </c>
      <c r="T5" s="36">
        <v>6.7837544975772746E-8</v>
      </c>
      <c r="U5" s="36">
        <v>4.0555857509973358E-8</v>
      </c>
      <c r="V5" s="36">
        <v>3.5457775598798042E-6</v>
      </c>
      <c r="W5" s="36">
        <v>2.1658767997413081E-6</v>
      </c>
      <c r="X5" s="36">
        <v>9.912452930043873E-8</v>
      </c>
      <c r="Y5" s="36">
        <v>1.6403198279131852E-7</v>
      </c>
      <c r="Z5" s="36">
        <v>5.1994534933057098E-8</v>
      </c>
      <c r="AA5" s="36">
        <v>4.5893805653366078E-8</v>
      </c>
      <c r="AB5" s="36">
        <v>5.5202538120108478E-8</v>
      </c>
      <c r="AC5" s="36">
        <v>4.429843520604001E-8</v>
      </c>
      <c r="AD5" s="36">
        <v>4.0814246709906535E-8</v>
      </c>
      <c r="AE5" s="36">
        <v>3.9010056789098423E-8</v>
      </c>
      <c r="AF5" s="36">
        <v>7.103080425653208E-8</v>
      </c>
      <c r="AG5" s="36">
        <v>9.0247183916441146E-8</v>
      </c>
      <c r="AH5" s="36">
        <v>4.3157014779238386E-7</v>
      </c>
      <c r="AI5" s="36">
        <v>3.7195830235114811E-6</v>
      </c>
      <c r="AJ5" s="36">
        <v>3.982095652758243E-6</v>
      </c>
      <c r="AK5" s="36">
        <v>9.8394217236059513E-8</v>
      </c>
      <c r="AL5" s="36">
        <v>4.7693418411378634E-8</v>
      </c>
      <c r="AM5" s="36">
        <v>1.0950772378569201E-4</v>
      </c>
      <c r="AN5" s="36">
        <v>1.5622145177824687E-4</v>
      </c>
      <c r="AO5" s="36">
        <v>2.4597958809287526E-6</v>
      </c>
      <c r="AP5" s="36">
        <v>1.052753203544572E-6</v>
      </c>
      <c r="AQ5" s="37">
        <v>1.2222928359018383E-7</v>
      </c>
      <c r="AR5" s="14"/>
      <c r="AS5" s="43"/>
    </row>
    <row r="6" spans="1:46" ht="39.950000000000003" customHeight="1">
      <c r="A6" s="10" t="s">
        <v>220</v>
      </c>
      <c r="B6" s="3" t="s">
        <v>281</v>
      </c>
      <c r="C6" s="35">
        <v>4.8699181818604717E-5</v>
      </c>
      <c r="D6" s="36">
        <v>1.4056636720182844E-5</v>
      </c>
      <c r="E6" s="36">
        <v>1.0010484155134534</v>
      </c>
      <c r="F6" s="36">
        <v>2.2791932242199525E-7</v>
      </c>
      <c r="G6" s="36">
        <v>3.6219538722547413E-3</v>
      </c>
      <c r="H6" s="36">
        <v>3.0224480234770103E-7</v>
      </c>
      <c r="I6" s="36">
        <v>1.5409534208064196E-7</v>
      </c>
      <c r="J6" s="36">
        <v>3.6150501543248758E-6</v>
      </c>
      <c r="K6" s="36">
        <v>2.2360407022207553E-7</v>
      </c>
      <c r="L6" s="36">
        <v>4.8193953182007399E-8</v>
      </c>
      <c r="M6" s="36">
        <v>7.0229176626715617E-8</v>
      </c>
      <c r="N6" s="36">
        <v>6.1471228259938266E-8</v>
      </c>
      <c r="O6" s="36">
        <v>8.9317853298415573E-8</v>
      </c>
      <c r="P6" s="36">
        <v>7.8412205432451179E-8</v>
      </c>
      <c r="Q6" s="36">
        <v>9.6487394392898359E-8</v>
      </c>
      <c r="R6" s="36">
        <v>8.7309995733832011E-8</v>
      </c>
      <c r="S6" s="36">
        <v>1.009047283249244E-7</v>
      </c>
      <c r="T6" s="36">
        <v>1.0953812023750686E-7</v>
      </c>
      <c r="U6" s="36">
        <v>8.2488043848163803E-8</v>
      </c>
      <c r="V6" s="36">
        <v>1.5425118728804365E-5</v>
      </c>
      <c r="W6" s="36">
        <v>1.3708636538999749E-7</v>
      </c>
      <c r="X6" s="36">
        <v>1.3584017372512616E-7</v>
      </c>
      <c r="Y6" s="36">
        <v>1.7409583903511436E-7</v>
      </c>
      <c r="Z6" s="36">
        <v>1.5348365729251168E-7</v>
      </c>
      <c r="AA6" s="36">
        <v>1.6204720266109605E-7</v>
      </c>
      <c r="AB6" s="36">
        <v>1.7831568292396456E-7</v>
      </c>
      <c r="AC6" s="36">
        <v>1.1071901056417609E-7</v>
      </c>
      <c r="AD6" s="36">
        <v>6.2402391206598424E-8</v>
      </c>
      <c r="AE6" s="36">
        <v>1.4315127874883892E-8</v>
      </c>
      <c r="AF6" s="36">
        <v>1.1478949365607101E-6</v>
      </c>
      <c r="AG6" s="36">
        <v>2.4245714889778043E-7</v>
      </c>
      <c r="AH6" s="36">
        <v>1.2427780788474333E-6</v>
      </c>
      <c r="AI6" s="36">
        <v>1.6218313668847054E-5</v>
      </c>
      <c r="AJ6" s="36">
        <v>3.6125844091183726E-5</v>
      </c>
      <c r="AK6" s="36">
        <v>1.0103752506767642E-6</v>
      </c>
      <c r="AL6" s="36">
        <v>1.2073530988795E-7</v>
      </c>
      <c r="AM6" s="36">
        <v>6.3570138263960925E-4</v>
      </c>
      <c r="AN6" s="36">
        <v>8.7435050274226847E-4</v>
      </c>
      <c r="AO6" s="36">
        <v>1.1046140071845679E-5</v>
      </c>
      <c r="AP6" s="36">
        <v>3.2634656156536905E-7</v>
      </c>
      <c r="AQ6" s="37">
        <v>2.4041636201043815E-6</v>
      </c>
      <c r="AR6" s="14"/>
      <c r="AS6" s="43"/>
    </row>
    <row r="7" spans="1:46" ht="39.950000000000003" customHeight="1">
      <c r="A7" s="10" t="s">
        <v>221</v>
      </c>
      <c r="B7" s="3" t="s">
        <v>1</v>
      </c>
      <c r="C7" s="35">
        <v>5.7605876400824838E-5</v>
      </c>
      <c r="D7" s="36">
        <v>3.7805129066801302E-5</v>
      </c>
      <c r="E7" s="36">
        <v>1.0293826940488409E-5</v>
      </c>
      <c r="F7" s="36">
        <v>1.0000675862802666</v>
      </c>
      <c r="G7" s="36">
        <v>4.7475100097761591E-5</v>
      </c>
      <c r="H7" s="36">
        <v>7.5350886172173093E-5</v>
      </c>
      <c r="I7" s="36">
        <v>7.4121550381428384E-5</v>
      </c>
      <c r="J7" s="36">
        <v>2.9150398777135682E-4</v>
      </c>
      <c r="K7" s="36">
        <v>8.5992645127514074E-4</v>
      </c>
      <c r="L7" s="36">
        <v>9.5816374165854853E-5</v>
      </c>
      <c r="M7" s="36">
        <v>1.2866881906044658E-4</v>
      </c>
      <c r="N7" s="36">
        <v>5.3267699134089892E-5</v>
      </c>
      <c r="O7" s="36">
        <v>4.1923942210643957E-5</v>
      </c>
      <c r="P7" s="36">
        <v>3.1546732812311422E-5</v>
      </c>
      <c r="Q7" s="36">
        <v>3.6428825469891135E-5</v>
      </c>
      <c r="R7" s="36">
        <v>1.0453377787333922E-4</v>
      </c>
      <c r="S7" s="36">
        <v>3.5554067374039723E-5</v>
      </c>
      <c r="T7" s="36">
        <v>2.5715139935535809E-5</v>
      </c>
      <c r="U7" s="36">
        <v>5.0400369639389178E-5</v>
      </c>
      <c r="V7" s="36">
        <v>1.3100052546119014E-4</v>
      </c>
      <c r="W7" s="36">
        <v>5.6308971489047699E-5</v>
      </c>
      <c r="X7" s="36">
        <v>6.3782289168818548E-3</v>
      </c>
      <c r="Y7" s="36">
        <v>2.055159002291759E-4</v>
      </c>
      <c r="Z7" s="36">
        <v>2.3515358782899988E-4</v>
      </c>
      <c r="AA7" s="36">
        <v>2.3580644294841032E-5</v>
      </c>
      <c r="AB7" s="36">
        <v>1.4200890261703371E-4</v>
      </c>
      <c r="AC7" s="36">
        <v>2.492842475621444E-5</v>
      </c>
      <c r="AD7" s="36">
        <v>4.7196047694650448E-5</v>
      </c>
      <c r="AE7" s="36">
        <v>3.1860213059278096E-6</v>
      </c>
      <c r="AF7" s="36">
        <v>5.4118377484761052E-5</v>
      </c>
      <c r="AG7" s="36">
        <v>2.9026467297047137E-5</v>
      </c>
      <c r="AH7" s="36">
        <v>4.6964960325056577E-5</v>
      </c>
      <c r="AI7" s="36">
        <v>5.182495517588861E-5</v>
      </c>
      <c r="AJ7" s="36">
        <v>5.1188164687576861E-5</v>
      </c>
      <c r="AK7" s="36">
        <v>2.3916073732109356E-5</v>
      </c>
      <c r="AL7" s="36">
        <v>2.6980732860152595E-5</v>
      </c>
      <c r="AM7" s="36">
        <v>2.1665506053933576E-4</v>
      </c>
      <c r="AN7" s="36">
        <v>1.145497244651113E-4</v>
      </c>
      <c r="AO7" s="36">
        <v>8.7412038075053102E-5</v>
      </c>
      <c r="AP7" s="36">
        <v>1.8791216230186138E-5</v>
      </c>
      <c r="AQ7" s="37">
        <v>2.5874729166081241E-5</v>
      </c>
      <c r="AR7" s="14"/>
      <c r="AS7" s="43"/>
    </row>
    <row r="8" spans="1:46" ht="39.950000000000003" customHeight="1">
      <c r="A8" s="10" t="s">
        <v>222</v>
      </c>
      <c r="B8" s="3" t="s">
        <v>2</v>
      </c>
      <c r="C8" s="35">
        <v>1.3733352877261811E-2</v>
      </c>
      <c r="D8" s="36">
        <v>3.948775923795441E-3</v>
      </c>
      <c r="E8" s="36">
        <v>8.1177721715696444E-3</v>
      </c>
      <c r="F8" s="36">
        <v>7.319774944399528E-6</v>
      </c>
      <c r="G8" s="36">
        <v>1.0234712599916458</v>
      </c>
      <c r="H8" s="36">
        <v>6.4424082529483754E-5</v>
      </c>
      <c r="I8" s="36">
        <v>1.8273930708960211E-5</v>
      </c>
      <c r="J8" s="36">
        <v>9.9801130585340752E-4</v>
      </c>
      <c r="K8" s="36">
        <v>3.4296894961124074E-5</v>
      </c>
      <c r="L8" s="36">
        <v>4.0653927450391739E-6</v>
      </c>
      <c r="M8" s="36">
        <v>3.3440923519364819E-6</v>
      </c>
      <c r="N8" s="36">
        <v>4.5284658472294547E-6</v>
      </c>
      <c r="O8" s="36">
        <v>7.5727182542209095E-6</v>
      </c>
      <c r="P8" s="36">
        <v>5.6983251460469829E-6</v>
      </c>
      <c r="Q8" s="36">
        <v>4.1094933383595405E-6</v>
      </c>
      <c r="R8" s="36">
        <v>3.7299325201222297E-6</v>
      </c>
      <c r="S8" s="36">
        <v>4.4932550470305261E-6</v>
      </c>
      <c r="T8" s="36">
        <v>4.3400525117593654E-6</v>
      </c>
      <c r="U8" s="36">
        <v>4.7137900718388724E-6</v>
      </c>
      <c r="V8" s="36">
        <v>8.8651395866768919E-5</v>
      </c>
      <c r="W8" s="36">
        <v>1.5208606026557951E-5</v>
      </c>
      <c r="X8" s="36">
        <v>5.9213509029918296E-6</v>
      </c>
      <c r="Y8" s="36">
        <v>1.0273561246142163E-5</v>
      </c>
      <c r="Z8" s="36">
        <v>8.4691440944680636E-6</v>
      </c>
      <c r="AA8" s="36">
        <v>2.6520936906821161E-5</v>
      </c>
      <c r="AB8" s="36">
        <v>2.8465681920498648E-5</v>
      </c>
      <c r="AC8" s="36">
        <v>8.7617696539739994E-6</v>
      </c>
      <c r="AD8" s="36">
        <v>7.228209325625009E-6</v>
      </c>
      <c r="AE8" s="36">
        <v>1.0498829923126901E-6</v>
      </c>
      <c r="AF8" s="36">
        <v>4.8309837696155397E-5</v>
      </c>
      <c r="AG8" s="36">
        <v>1.3596361349038206E-5</v>
      </c>
      <c r="AH8" s="36">
        <v>1.0961743485929399E-4</v>
      </c>
      <c r="AI8" s="36">
        <v>8.9182771013943704E-4</v>
      </c>
      <c r="AJ8" s="36">
        <v>1.2260516565744009E-3</v>
      </c>
      <c r="AK8" s="36">
        <v>2.4697135415770676E-4</v>
      </c>
      <c r="AL8" s="36">
        <v>7.6907273727605141E-6</v>
      </c>
      <c r="AM8" s="36">
        <v>1.4722570986778965E-2</v>
      </c>
      <c r="AN8" s="36">
        <v>3.4793863505330654E-2</v>
      </c>
      <c r="AO8" s="36">
        <v>4.0470364159167342E-4</v>
      </c>
      <c r="AP8" s="36">
        <v>8.7430375902171981E-6</v>
      </c>
      <c r="AQ8" s="37">
        <v>6.1970105340277684E-4</v>
      </c>
      <c r="AR8" s="14"/>
      <c r="AS8" s="43"/>
    </row>
    <row r="9" spans="1:46" ht="39.950000000000003" customHeight="1">
      <c r="A9" s="10" t="s">
        <v>223</v>
      </c>
      <c r="B9" s="3" t="s">
        <v>3</v>
      </c>
      <c r="C9" s="35">
        <v>3.4872219756717382E-5</v>
      </c>
      <c r="D9" s="36">
        <v>4.5187074050362353E-6</v>
      </c>
      <c r="E9" s="36">
        <v>3.7183202378597417E-4</v>
      </c>
      <c r="F9" s="36">
        <v>5.0898460367360904E-5</v>
      </c>
      <c r="G9" s="36">
        <v>1.8008311775022507E-5</v>
      </c>
      <c r="H9" s="36">
        <v>1.0029123590877966</v>
      </c>
      <c r="I9" s="36">
        <v>3.8613577014889941E-5</v>
      </c>
      <c r="J9" s="36">
        <v>1.7016740970691279E-5</v>
      </c>
      <c r="K9" s="36">
        <v>2.0571145187837745E-5</v>
      </c>
      <c r="L9" s="36">
        <v>1.0719899314279025E-5</v>
      </c>
      <c r="M9" s="36">
        <v>4.7660905837104891E-5</v>
      </c>
      <c r="N9" s="36">
        <v>1.5715923352392112E-5</v>
      </c>
      <c r="O9" s="36">
        <v>2.300508864849942E-5</v>
      </c>
      <c r="P9" s="36">
        <v>1.7084616035206941E-5</v>
      </c>
      <c r="Q9" s="36">
        <v>2.8222103368863553E-5</v>
      </c>
      <c r="R9" s="36">
        <v>5.4226867735275146E-5</v>
      </c>
      <c r="S9" s="36">
        <v>3.3927505283815991E-5</v>
      </c>
      <c r="T9" s="36">
        <v>3.5928425033237019E-5</v>
      </c>
      <c r="U9" s="36">
        <v>5.6486657812887157E-5</v>
      </c>
      <c r="V9" s="36">
        <v>4.0157456718499393E-5</v>
      </c>
      <c r="W9" s="36">
        <v>6.0652578864045166E-5</v>
      </c>
      <c r="X9" s="36">
        <v>1.0479147471838825E-5</v>
      </c>
      <c r="Y9" s="36">
        <v>2.6409036278265606E-5</v>
      </c>
      <c r="Z9" s="36">
        <v>4.5040575028799319E-5</v>
      </c>
      <c r="AA9" s="36">
        <v>5.873190303870883E-5</v>
      </c>
      <c r="AB9" s="36">
        <v>7.0516843226522516E-5</v>
      </c>
      <c r="AC9" s="36">
        <v>3.016996756722365E-5</v>
      </c>
      <c r="AD9" s="36">
        <v>7.9626570475143419E-6</v>
      </c>
      <c r="AE9" s="36">
        <v>2.7916366317535748E-6</v>
      </c>
      <c r="AF9" s="36">
        <v>3.6940947956083058E-5</v>
      </c>
      <c r="AG9" s="36">
        <v>2.2450720744162134E-5</v>
      </c>
      <c r="AH9" s="36">
        <v>6.0184423764693493E-5</v>
      </c>
      <c r="AI9" s="36">
        <v>1.3520744433955085E-5</v>
      </c>
      <c r="AJ9" s="36">
        <v>5.5120038355467241E-5</v>
      </c>
      <c r="AK9" s="36">
        <v>3.5063922784835984E-4</v>
      </c>
      <c r="AL9" s="36">
        <v>3.1110177659620426E-5</v>
      </c>
      <c r="AM9" s="36">
        <v>9.7328829572965119E-5</v>
      </c>
      <c r="AN9" s="36">
        <v>2.5348687864662445E-5</v>
      </c>
      <c r="AO9" s="36">
        <v>9.6140025355727281E-5</v>
      </c>
      <c r="AP9" s="36">
        <v>2.8536263595305085E-4</v>
      </c>
      <c r="AQ9" s="37">
        <v>1.4985176358615645E-5</v>
      </c>
      <c r="AR9" s="14"/>
      <c r="AS9" s="43"/>
    </row>
    <row r="10" spans="1:46" ht="39.950000000000003" customHeight="1">
      <c r="A10" s="10" t="s">
        <v>224</v>
      </c>
      <c r="B10" s="3" t="s">
        <v>4</v>
      </c>
      <c r="C10" s="35">
        <v>4.7045705646963244E-4</v>
      </c>
      <c r="D10" s="36">
        <v>3.6829516381312293E-4</v>
      </c>
      <c r="E10" s="36">
        <v>4.9711101156551931E-5</v>
      </c>
      <c r="F10" s="36">
        <v>4.7788830253320301E-5</v>
      </c>
      <c r="G10" s="36">
        <v>1.6513058673511632E-4</v>
      </c>
      <c r="H10" s="36">
        <v>6.3612434156267402E-5</v>
      </c>
      <c r="I10" s="36">
        <v>1.0023141963232305</v>
      </c>
      <c r="J10" s="36">
        <v>1.6699878926125847E-4</v>
      </c>
      <c r="K10" s="36">
        <v>3.6753007046179794E-5</v>
      </c>
      <c r="L10" s="36">
        <v>1.3725619581717634E-5</v>
      </c>
      <c r="M10" s="36">
        <v>5.0608808729305651E-5</v>
      </c>
      <c r="N10" s="36">
        <v>5.4717222103103709E-5</v>
      </c>
      <c r="O10" s="36">
        <v>3.6847687476822751E-5</v>
      </c>
      <c r="P10" s="36">
        <v>2.214151673528727E-5</v>
      </c>
      <c r="Q10" s="36">
        <v>5.7873545382139304E-5</v>
      </c>
      <c r="R10" s="36">
        <v>5.5135339434968861E-5</v>
      </c>
      <c r="S10" s="36">
        <v>7.199460481147605E-5</v>
      </c>
      <c r="T10" s="36">
        <v>1.9781166299265139E-4</v>
      </c>
      <c r="U10" s="36">
        <v>1.0592819006654363E-4</v>
      </c>
      <c r="V10" s="36">
        <v>9.4993265095930665E-4</v>
      </c>
      <c r="W10" s="36">
        <v>4.6703871687331881E-4</v>
      </c>
      <c r="X10" s="36">
        <v>7.5390626183611631E-5</v>
      </c>
      <c r="Y10" s="36">
        <v>1.0799149281790037E-4</v>
      </c>
      <c r="Z10" s="36">
        <v>9.0253792955437116E-5</v>
      </c>
      <c r="AA10" s="36">
        <v>1.1648983361448395E-4</v>
      </c>
      <c r="AB10" s="36">
        <v>1.1837481188458543E-4</v>
      </c>
      <c r="AC10" s="36">
        <v>9.7978756021959936E-5</v>
      </c>
      <c r="AD10" s="36">
        <v>3.9914338829686833E-5</v>
      </c>
      <c r="AE10" s="36">
        <v>1.5928763161179211E-5</v>
      </c>
      <c r="AF10" s="36">
        <v>1.0180836395341973E-4</v>
      </c>
      <c r="AG10" s="36">
        <v>1.530754933665542E-4</v>
      </c>
      <c r="AH10" s="36">
        <v>4.9143515056293365E-5</v>
      </c>
      <c r="AI10" s="36">
        <v>1.4088551304330515E-4</v>
      </c>
      <c r="AJ10" s="36">
        <v>9.3410537005950926E-5</v>
      </c>
      <c r="AK10" s="36">
        <v>2.6653518692686898E-4</v>
      </c>
      <c r="AL10" s="36">
        <v>1.0012728688537838E-4</v>
      </c>
      <c r="AM10" s="36">
        <v>9.306155993398535E-5</v>
      </c>
      <c r="AN10" s="36">
        <v>9.9929962853977469E-5</v>
      </c>
      <c r="AO10" s="36">
        <v>8.3515776700808774E-5</v>
      </c>
      <c r="AP10" s="36">
        <v>4.8868947995126828E-3</v>
      </c>
      <c r="AQ10" s="37">
        <v>3.6952418068697385E-5</v>
      </c>
      <c r="AR10" s="14"/>
      <c r="AS10" s="43"/>
    </row>
    <row r="11" spans="1:46" ht="39.950000000000003" customHeight="1">
      <c r="A11" s="10" t="s">
        <v>225</v>
      </c>
      <c r="B11" s="3" t="s">
        <v>5</v>
      </c>
      <c r="C11" s="35">
        <v>3.9053956428591554E-4</v>
      </c>
      <c r="D11" s="36">
        <v>3.8457487175814719E-6</v>
      </c>
      <c r="E11" s="36">
        <v>4.5085990613571911E-5</v>
      </c>
      <c r="F11" s="36">
        <v>3.2025593678457949E-5</v>
      </c>
      <c r="G11" s="36">
        <v>5.907769899064573E-5</v>
      </c>
      <c r="H11" s="36">
        <v>7.6619219401637931E-4</v>
      </c>
      <c r="I11" s="36">
        <v>2.6265553849177622E-4</v>
      </c>
      <c r="J11" s="36">
        <v>1.0029665231836309</v>
      </c>
      <c r="K11" s="36">
        <v>9.052936965938783E-5</v>
      </c>
      <c r="L11" s="36">
        <v>1.399938234355228E-5</v>
      </c>
      <c r="M11" s="36">
        <v>2.1056608585923965E-5</v>
      </c>
      <c r="N11" s="36">
        <v>9.1739590419053882E-5</v>
      </c>
      <c r="O11" s="36">
        <v>3.9865767477538314E-5</v>
      </c>
      <c r="P11" s="36">
        <v>3.0311878626128655E-5</v>
      </c>
      <c r="Q11" s="36">
        <v>1.1958500292786493E-4</v>
      </c>
      <c r="R11" s="36">
        <v>1.3173951047383765E-4</v>
      </c>
      <c r="S11" s="36">
        <v>8.3370419806810364E-5</v>
      </c>
      <c r="T11" s="36">
        <v>7.1966574868093499E-5</v>
      </c>
      <c r="U11" s="36">
        <v>2.2260526339621124E-4</v>
      </c>
      <c r="V11" s="36">
        <v>4.1853519186443855E-4</v>
      </c>
      <c r="W11" s="36">
        <v>4.9714773242936537E-5</v>
      </c>
      <c r="X11" s="36">
        <v>2.7389787591744597E-5</v>
      </c>
      <c r="Y11" s="36">
        <v>9.3371342927806077E-5</v>
      </c>
      <c r="Z11" s="36">
        <v>1.3865786376163842E-4</v>
      </c>
      <c r="AA11" s="36">
        <v>5.056911442189995E-6</v>
      </c>
      <c r="AB11" s="36">
        <v>7.5871408882752186E-6</v>
      </c>
      <c r="AC11" s="36">
        <v>8.1470959516107994E-6</v>
      </c>
      <c r="AD11" s="36">
        <v>4.8886984209739702E-6</v>
      </c>
      <c r="AE11" s="36">
        <v>1.7868107755397362E-6</v>
      </c>
      <c r="AF11" s="36">
        <v>1.4996827633305095E-5</v>
      </c>
      <c r="AG11" s="36">
        <v>1.7516008499688088E-5</v>
      </c>
      <c r="AH11" s="36">
        <v>1.7372149813146476E-5</v>
      </c>
      <c r="AI11" s="36">
        <v>9.5214811919615294E-5</v>
      </c>
      <c r="AJ11" s="36">
        <v>1.3347089110904919E-3</v>
      </c>
      <c r="AK11" s="36">
        <v>2.856570171695016E-5</v>
      </c>
      <c r="AL11" s="36">
        <v>3.6979447681462816E-5</v>
      </c>
      <c r="AM11" s="36">
        <v>5.4250155526262371E-5</v>
      </c>
      <c r="AN11" s="36">
        <v>3.4157421836895477E-5</v>
      </c>
      <c r="AO11" s="36">
        <v>1.4981948039778536E-4</v>
      </c>
      <c r="AP11" s="36">
        <v>8.9010284827624299E-5</v>
      </c>
      <c r="AQ11" s="37">
        <v>3.8411275471464509E-5</v>
      </c>
      <c r="AR11" s="14"/>
      <c r="AS11" s="43"/>
    </row>
    <row r="12" spans="1:46" ht="39.950000000000003" customHeight="1">
      <c r="A12" s="10" t="s">
        <v>226</v>
      </c>
      <c r="B12" s="3" t="s">
        <v>6</v>
      </c>
      <c r="C12" s="35">
        <v>5.9384879166402262E-6</v>
      </c>
      <c r="D12" s="36">
        <v>1.3442409963234316E-7</v>
      </c>
      <c r="E12" s="36">
        <v>2.6285973938709026E-7</v>
      </c>
      <c r="F12" s="36">
        <v>1.0109970292439638E-6</v>
      </c>
      <c r="G12" s="36">
        <v>3.6295575468710725E-6</v>
      </c>
      <c r="H12" s="36">
        <v>1.4865890818707935E-6</v>
      </c>
      <c r="I12" s="36">
        <v>3.5844074780641934E-6</v>
      </c>
      <c r="J12" s="36">
        <v>9.9801128219068404E-6</v>
      </c>
      <c r="K12" s="36">
        <v>1.0002340274081689</v>
      </c>
      <c r="L12" s="36">
        <v>7.4442924658511545E-7</v>
      </c>
      <c r="M12" s="36">
        <v>1.2311830478377854E-5</v>
      </c>
      <c r="N12" s="36">
        <v>8.727215712294152E-6</v>
      </c>
      <c r="O12" s="36">
        <v>1.6134051839010818E-5</v>
      </c>
      <c r="P12" s="36">
        <v>8.7487138204689728E-6</v>
      </c>
      <c r="Q12" s="36">
        <v>2.5995979613269942E-5</v>
      </c>
      <c r="R12" s="36">
        <v>2.5427207945237271E-5</v>
      </c>
      <c r="S12" s="36">
        <v>1.0639382950808179E-5</v>
      </c>
      <c r="T12" s="36">
        <v>4.9143113336092734E-6</v>
      </c>
      <c r="U12" s="36">
        <v>4.7071983067673636E-6</v>
      </c>
      <c r="V12" s="36">
        <v>4.0561706490510091E-6</v>
      </c>
      <c r="W12" s="36">
        <v>7.3857971180039202E-5</v>
      </c>
      <c r="X12" s="36">
        <v>2.456574943272727E-6</v>
      </c>
      <c r="Y12" s="36">
        <v>1.219619532919339E-5</v>
      </c>
      <c r="Z12" s="36">
        <v>1.3689623335051071E-6</v>
      </c>
      <c r="AA12" s="36">
        <v>6.8823137262783217E-7</v>
      </c>
      <c r="AB12" s="36">
        <v>1.0348129598015722E-6</v>
      </c>
      <c r="AC12" s="36">
        <v>5.5754046463770293E-7</v>
      </c>
      <c r="AD12" s="36">
        <v>1.0301502248572538E-6</v>
      </c>
      <c r="AE12" s="36">
        <v>1.3552292786712822E-6</v>
      </c>
      <c r="AF12" s="36">
        <v>9.1591551917845021E-7</v>
      </c>
      <c r="AG12" s="36">
        <v>7.0149972117500868E-7</v>
      </c>
      <c r="AH12" s="36">
        <v>1.0642635057985168E-6</v>
      </c>
      <c r="AI12" s="36">
        <v>3.5737582365670544E-6</v>
      </c>
      <c r="AJ12" s="36">
        <v>1.4520905698504931E-6</v>
      </c>
      <c r="AK12" s="36">
        <v>1.226713613796432E-6</v>
      </c>
      <c r="AL12" s="36">
        <v>8.0469939595305524E-7</v>
      </c>
      <c r="AM12" s="36">
        <v>3.0121918504548381E-6</v>
      </c>
      <c r="AN12" s="36">
        <v>2.0223978454702435E-6</v>
      </c>
      <c r="AO12" s="36">
        <v>1.9482564335263517E-6</v>
      </c>
      <c r="AP12" s="36">
        <v>7.8854261167508238E-6</v>
      </c>
      <c r="AQ12" s="37">
        <v>5.2296967144137517E-6</v>
      </c>
      <c r="AR12" s="14"/>
      <c r="AS12" s="43"/>
    </row>
    <row r="13" spans="1:46" ht="39.950000000000003" customHeight="1">
      <c r="A13" s="10" t="s">
        <v>227</v>
      </c>
      <c r="B13" s="3" t="s">
        <v>7</v>
      </c>
      <c r="C13" s="35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1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  <c r="V13" s="36">
        <v>0</v>
      </c>
      <c r="W13" s="36">
        <v>0</v>
      </c>
      <c r="X13" s="36">
        <v>0</v>
      </c>
      <c r="Y13" s="36">
        <v>0</v>
      </c>
      <c r="Z13" s="36">
        <v>0</v>
      </c>
      <c r="AA13" s="36">
        <v>0</v>
      </c>
      <c r="AB13" s="36">
        <v>0</v>
      </c>
      <c r="AC13" s="36">
        <v>0</v>
      </c>
      <c r="AD13" s="36">
        <v>0</v>
      </c>
      <c r="AE13" s="36">
        <v>0</v>
      </c>
      <c r="AF13" s="36">
        <v>0</v>
      </c>
      <c r="AG13" s="36">
        <v>0</v>
      </c>
      <c r="AH13" s="36">
        <v>0</v>
      </c>
      <c r="AI13" s="36">
        <v>0</v>
      </c>
      <c r="AJ13" s="36">
        <v>0</v>
      </c>
      <c r="AK13" s="36">
        <v>0</v>
      </c>
      <c r="AL13" s="36">
        <v>0</v>
      </c>
      <c r="AM13" s="36">
        <v>0</v>
      </c>
      <c r="AN13" s="36">
        <v>0</v>
      </c>
      <c r="AO13" s="36">
        <v>0</v>
      </c>
      <c r="AP13" s="36">
        <v>0</v>
      </c>
      <c r="AQ13" s="37">
        <v>0</v>
      </c>
      <c r="AR13" s="14"/>
      <c r="AS13" s="44"/>
      <c r="AT13" s="45"/>
    </row>
    <row r="14" spans="1:46" ht="39.950000000000003" customHeight="1">
      <c r="A14" s="10" t="s">
        <v>228</v>
      </c>
      <c r="B14" s="3" t="s">
        <v>8</v>
      </c>
      <c r="C14" s="35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1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  <c r="V14" s="36">
        <v>0</v>
      </c>
      <c r="W14" s="36">
        <v>0</v>
      </c>
      <c r="X14" s="36">
        <v>0</v>
      </c>
      <c r="Y14" s="36">
        <v>0</v>
      </c>
      <c r="Z14" s="36">
        <v>0</v>
      </c>
      <c r="AA14" s="36">
        <v>0</v>
      </c>
      <c r="AB14" s="36">
        <v>0</v>
      </c>
      <c r="AC14" s="36">
        <v>0</v>
      </c>
      <c r="AD14" s="36">
        <v>0</v>
      </c>
      <c r="AE14" s="36">
        <v>0</v>
      </c>
      <c r="AF14" s="36">
        <v>0</v>
      </c>
      <c r="AG14" s="36">
        <v>0</v>
      </c>
      <c r="AH14" s="36">
        <v>0</v>
      </c>
      <c r="AI14" s="36">
        <v>0</v>
      </c>
      <c r="AJ14" s="36">
        <v>0</v>
      </c>
      <c r="AK14" s="36">
        <v>0</v>
      </c>
      <c r="AL14" s="36">
        <v>0</v>
      </c>
      <c r="AM14" s="36">
        <v>0</v>
      </c>
      <c r="AN14" s="36">
        <v>0</v>
      </c>
      <c r="AO14" s="36">
        <v>0</v>
      </c>
      <c r="AP14" s="36">
        <v>0</v>
      </c>
      <c r="AQ14" s="37">
        <v>0</v>
      </c>
      <c r="AR14" s="14"/>
      <c r="AS14" s="44"/>
      <c r="AT14" s="45"/>
    </row>
    <row r="15" spans="1:46" ht="39.950000000000003" customHeight="1">
      <c r="A15" s="10" t="s">
        <v>229</v>
      </c>
      <c r="B15" s="3" t="s">
        <v>9</v>
      </c>
      <c r="C15" s="35">
        <v>1.4439832782484993E-4</v>
      </c>
      <c r="D15" s="36">
        <v>1.2307835524547187E-5</v>
      </c>
      <c r="E15" s="36">
        <v>8.9098922247361886E-5</v>
      </c>
      <c r="F15" s="36">
        <v>4.0099184616662002E-4</v>
      </c>
      <c r="G15" s="36">
        <v>6.1621653646886298E-4</v>
      </c>
      <c r="H15" s="36">
        <v>8.6430807558222141E-5</v>
      </c>
      <c r="I15" s="36">
        <v>1.1235208325527666E-3</v>
      </c>
      <c r="J15" s="36">
        <v>7.3749298743985706E-4</v>
      </c>
      <c r="K15" s="36">
        <v>2.4118899123709244E-4</v>
      </c>
      <c r="L15" s="36">
        <v>3.1434195671096443E-5</v>
      </c>
      <c r="M15" s="36">
        <v>2.6748545822073954E-4</v>
      </c>
      <c r="N15" s="36">
        <v>1.002699235539956</v>
      </c>
      <c r="O15" s="36">
        <v>7.9487751572665901E-4</v>
      </c>
      <c r="P15" s="36">
        <v>1.0907393208670325E-3</v>
      </c>
      <c r="Q15" s="36">
        <v>1.6035808572225237E-3</v>
      </c>
      <c r="R15" s="36">
        <v>3.7463970507531065E-4</v>
      </c>
      <c r="S15" s="36">
        <v>1.1141635959776256E-3</v>
      </c>
      <c r="T15" s="36">
        <v>1.5903170860071324E-3</v>
      </c>
      <c r="U15" s="36">
        <v>2.2630774536318544E-3</v>
      </c>
      <c r="V15" s="36">
        <v>1.5377085460670868E-4</v>
      </c>
      <c r="W15" s="36">
        <v>3.7805373712620754E-3</v>
      </c>
      <c r="X15" s="36">
        <v>1.5510125371767571E-4</v>
      </c>
      <c r="Y15" s="36">
        <v>2.5374172531501793E-4</v>
      </c>
      <c r="Z15" s="36">
        <v>4.0009302943122427E-5</v>
      </c>
      <c r="AA15" s="36">
        <v>1.7191440401000292E-4</v>
      </c>
      <c r="AB15" s="36">
        <v>1.0724454718200835E-4</v>
      </c>
      <c r="AC15" s="36">
        <v>3.4055618429397676E-5</v>
      </c>
      <c r="AD15" s="36">
        <v>5.85617046317072E-5</v>
      </c>
      <c r="AE15" s="36">
        <v>7.6938301288926263E-5</v>
      </c>
      <c r="AF15" s="36">
        <v>1.0310499160417463E-4</v>
      </c>
      <c r="AG15" s="36">
        <v>5.3336786520076152E-5</v>
      </c>
      <c r="AH15" s="36">
        <v>2.2681994711490621E-4</v>
      </c>
      <c r="AI15" s="36">
        <v>5.9773896312786787E-5</v>
      </c>
      <c r="AJ15" s="36">
        <v>4.3943799111706192E-5</v>
      </c>
      <c r="AK15" s="36">
        <v>1.2018767949589666E-4</v>
      </c>
      <c r="AL15" s="36">
        <v>5.7248881912723396E-5</v>
      </c>
      <c r="AM15" s="36">
        <v>9.4753801974505568E-5</v>
      </c>
      <c r="AN15" s="36">
        <v>1.4938873394844231E-4</v>
      </c>
      <c r="AO15" s="36">
        <v>1.5083071037372666E-4</v>
      </c>
      <c r="AP15" s="36">
        <v>5.3503004490019317E-5</v>
      </c>
      <c r="AQ15" s="37">
        <v>2.0358861529742194E-4</v>
      </c>
      <c r="AR15" s="14"/>
      <c r="AS15" s="43"/>
    </row>
    <row r="16" spans="1:46" ht="39.950000000000003" customHeight="1">
      <c r="A16" s="10" t="s">
        <v>230</v>
      </c>
      <c r="B16" s="3" t="s">
        <v>10</v>
      </c>
      <c r="C16" s="35">
        <v>1.2129903301657279E-5</v>
      </c>
      <c r="D16" s="36">
        <v>8.0811321628232229E-6</v>
      </c>
      <c r="E16" s="36">
        <v>7.4789380073987255E-6</v>
      </c>
      <c r="F16" s="36">
        <v>1.7848421006183291E-4</v>
      </c>
      <c r="G16" s="36">
        <v>1.0383845326743402E-5</v>
      </c>
      <c r="H16" s="36">
        <v>1.298326391008731E-5</v>
      </c>
      <c r="I16" s="36">
        <v>1.6632149358558971E-5</v>
      </c>
      <c r="J16" s="36">
        <v>1.2932978332184029E-5</v>
      </c>
      <c r="K16" s="36">
        <v>2.1590517763286962E-5</v>
      </c>
      <c r="L16" s="36">
        <v>4.6626834933462489E-6</v>
      </c>
      <c r="M16" s="36">
        <v>9.5605968607624741E-6</v>
      </c>
      <c r="N16" s="36">
        <v>2.9569497959690034E-5</v>
      </c>
      <c r="O16" s="36">
        <v>1.0059043383622455</v>
      </c>
      <c r="P16" s="36">
        <v>1.6269180245576116E-3</v>
      </c>
      <c r="Q16" s="36">
        <v>5.3636407466457596E-4</v>
      </c>
      <c r="R16" s="36">
        <v>6.1561529659704173E-5</v>
      </c>
      <c r="S16" s="36">
        <v>2.0199808985205692E-4</v>
      </c>
      <c r="T16" s="36">
        <v>1.2016505501889265E-4</v>
      </c>
      <c r="U16" s="36">
        <v>1.2010955347404658E-3</v>
      </c>
      <c r="V16" s="36">
        <v>1.3279990011133944E-5</v>
      </c>
      <c r="W16" s="36">
        <v>2.7010898002046053E-4</v>
      </c>
      <c r="X16" s="36">
        <v>2.4769815055140014E-5</v>
      </c>
      <c r="Y16" s="36">
        <v>4.5657350704455694E-4</v>
      </c>
      <c r="Z16" s="36">
        <v>2.0884032989765696E-5</v>
      </c>
      <c r="AA16" s="36">
        <v>1.7918290093650094E-5</v>
      </c>
      <c r="AB16" s="36">
        <v>2.6652829135929231E-5</v>
      </c>
      <c r="AC16" s="36">
        <v>2.8293157336543552E-5</v>
      </c>
      <c r="AD16" s="36">
        <v>1.967387327129923E-5</v>
      </c>
      <c r="AE16" s="36">
        <v>6.4126069877319748E-6</v>
      </c>
      <c r="AF16" s="36">
        <v>2.7850941151399435E-5</v>
      </c>
      <c r="AG16" s="36">
        <v>4.067947094609484E-5</v>
      </c>
      <c r="AH16" s="36">
        <v>3.9056336310885946E-5</v>
      </c>
      <c r="AI16" s="36">
        <v>2.6367109657529751E-5</v>
      </c>
      <c r="AJ16" s="36">
        <v>1.4944569347201601E-5</v>
      </c>
      <c r="AK16" s="36">
        <v>2.1519038225155349E-5</v>
      </c>
      <c r="AL16" s="36">
        <v>2.1453762986901453E-4</v>
      </c>
      <c r="AM16" s="36">
        <v>2.419714883345173E-5</v>
      </c>
      <c r="AN16" s="36">
        <v>1.4796604598669496E-5</v>
      </c>
      <c r="AO16" s="36">
        <v>2.0267908575853589E-5</v>
      </c>
      <c r="AP16" s="36">
        <v>5.7598243113227027E-6</v>
      </c>
      <c r="AQ16" s="37">
        <v>1.7768333249266147E-5</v>
      </c>
      <c r="AR16" s="14"/>
      <c r="AS16" s="43"/>
    </row>
    <row r="17" spans="1:45" ht="39.950000000000003" customHeight="1">
      <c r="A17" s="10" t="s">
        <v>231</v>
      </c>
      <c r="B17" s="3" t="s">
        <v>11</v>
      </c>
      <c r="C17" s="35">
        <v>7.8562098464814482E-6</v>
      </c>
      <c r="D17" s="36">
        <v>6.1027776608613886E-6</v>
      </c>
      <c r="E17" s="36">
        <v>4.5837711439852146E-6</v>
      </c>
      <c r="F17" s="36">
        <v>2.7981789002355507E-5</v>
      </c>
      <c r="G17" s="36">
        <v>7.0453644468941664E-6</v>
      </c>
      <c r="H17" s="36">
        <v>8.850964556496176E-6</v>
      </c>
      <c r="I17" s="36">
        <v>1.3001491224193996E-5</v>
      </c>
      <c r="J17" s="36">
        <v>8.7487583192568281E-6</v>
      </c>
      <c r="K17" s="36">
        <v>1.4844464957080504E-5</v>
      </c>
      <c r="L17" s="36">
        <v>7.1617626072515131E-6</v>
      </c>
      <c r="M17" s="36">
        <v>2.3644997958112465E-5</v>
      </c>
      <c r="N17" s="36">
        <v>7.921419056265609E-6</v>
      </c>
      <c r="O17" s="36">
        <v>1.3803558913737162E-4</v>
      </c>
      <c r="P17" s="36">
        <v>1.0027650925770804</v>
      </c>
      <c r="Q17" s="36">
        <v>4.3719946645471402E-5</v>
      </c>
      <c r="R17" s="36">
        <v>6.6798027583067252E-5</v>
      </c>
      <c r="S17" s="36">
        <v>9.0957572622871256E-5</v>
      </c>
      <c r="T17" s="36">
        <v>1.4547518453119479E-5</v>
      </c>
      <c r="U17" s="36">
        <v>9.2963045714502561E-5</v>
      </c>
      <c r="V17" s="36">
        <v>1.3835905791005478E-5</v>
      </c>
      <c r="W17" s="36">
        <v>1.7558407522437098E-5</v>
      </c>
      <c r="X17" s="36">
        <v>1.2487152499114425E-5</v>
      </c>
      <c r="Y17" s="36">
        <v>3.3106581754279642E-5</v>
      </c>
      <c r="Z17" s="36">
        <v>1.2394521957037654E-5</v>
      </c>
      <c r="AA17" s="36">
        <v>1.2522111068593026E-5</v>
      </c>
      <c r="AB17" s="36">
        <v>1.7937719368066561E-5</v>
      </c>
      <c r="AC17" s="36">
        <v>2.0696870756923762E-5</v>
      </c>
      <c r="AD17" s="36">
        <v>1.258062291827093E-5</v>
      </c>
      <c r="AE17" s="36">
        <v>1.8163217723333302E-6</v>
      </c>
      <c r="AF17" s="36">
        <v>1.6509612350053707E-5</v>
      </c>
      <c r="AG17" s="36">
        <v>3.0026657384188362E-5</v>
      </c>
      <c r="AH17" s="36">
        <v>1.66812871292011E-5</v>
      </c>
      <c r="AI17" s="36">
        <v>1.6034212425293971E-5</v>
      </c>
      <c r="AJ17" s="36">
        <v>9.2894237880821315E-6</v>
      </c>
      <c r="AK17" s="36">
        <v>1.5342971323714677E-5</v>
      </c>
      <c r="AL17" s="36">
        <v>1.6794707463138036E-4</v>
      </c>
      <c r="AM17" s="36">
        <v>1.3277575656019657E-5</v>
      </c>
      <c r="AN17" s="36">
        <v>7.8220523626804612E-6</v>
      </c>
      <c r="AO17" s="36">
        <v>1.1041992352877514E-5</v>
      </c>
      <c r="AP17" s="36">
        <v>3.7621545838483592E-6</v>
      </c>
      <c r="AQ17" s="37">
        <v>8.9276397620262596E-6</v>
      </c>
      <c r="AR17" s="14"/>
      <c r="AS17" s="43"/>
    </row>
    <row r="18" spans="1:45" ht="39.950000000000003" customHeight="1">
      <c r="A18" s="10" t="s">
        <v>232</v>
      </c>
      <c r="B18" s="3" t="s">
        <v>12</v>
      </c>
      <c r="C18" s="35">
        <v>5.33394042418353E-6</v>
      </c>
      <c r="D18" s="36">
        <v>5.209383627008359E-6</v>
      </c>
      <c r="E18" s="36">
        <v>3.9368546873438183E-6</v>
      </c>
      <c r="F18" s="36">
        <v>1.0804961132523108E-5</v>
      </c>
      <c r="G18" s="36">
        <v>5.5653901069046545E-6</v>
      </c>
      <c r="H18" s="36">
        <v>7.0340762156334332E-6</v>
      </c>
      <c r="I18" s="36">
        <v>6.2774354610669114E-6</v>
      </c>
      <c r="J18" s="36">
        <v>6.5764201968366655E-6</v>
      </c>
      <c r="K18" s="36">
        <v>7.5450914789761527E-6</v>
      </c>
      <c r="L18" s="36">
        <v>2.2973241311914286E-6</v>
      </c>
      <c r="M18" s="36">
        <v>4.4018232031530617E-6</v>
      </c>
      <c r="N18" s="36">
        <v>4.2605589625461875E-6</v>
      </c>
      <c r="O18" s="36">
        <v>8.8196207548468735E-5</v>
      </c>
      <c r="P18" s="36">
        <v>9.6487060093727438E-5</v>
      </c>
      <c r="Q18" s="36">
        <v>1.0016507904372862</v>
      </c>
      <c r="R18" s="36">
        <v>6.381586482999697E-6</v>
      </c>
      <c r="S18" s="36">
        <v>4.8333788971509062E-5</v>
      </c>
      <c r="T18" s="36">
        <v>8.6849771319081137E-5</v>
      </c>
      <c r="U18" s="36">
        <v>4.7310100669729706E-5</v>
      </c>
      <c r="V18" s="36">
        <v>6.2557405607850681E-6</v>
      </c>
      <c r="W18" s="36">
        <v>1.4967875803133499E-5</v>
      </c>
      <c r="X18" s="36">
        <v>6.4468910309814926E-6</v>
      </c>
      <c r="Y18" s="36">
        <v>1.8058789465549258E-5</v>
      </c>
      <c r="Z18" s="36">
        <v>8.740468851929629E-6</v>
      </c>
      <c r="AA18" s="36">
        <v>4.9421537637670888E-5</v>
      </c>
      <c r="AB18" s="36">
        <v>1.7592669591408328E-5</v>
      </c>
      <c r="AC18" s="36">
        <v>1.2920834511149533E-5</v>
      </c>
      <c r="AD18" s="36">
        <v>7.0759083666445586E-6</v>
      </c>
      <c r="AE18" s="36">
        <v>1.1759304398063955E-6</v>
      </c>
      <c r="AF18" s="36">
        <v>1.1558652808365043E-5</v>
      </c>
      <c r="AG18" s="36">
        <v>1.8482002709122501E-5</v>
      </c>
      <c r="AH18" s="36">
        <v>1.351383980055021E-4</v>
      </c>
      <c r="AI18" s="36">
        <v>1.0686151332306672E-5</v>
      </c>
      <c r="AJ18" s="36">
        <v>3.1725534325392573E-4</v>
      </c>
      <c r="AK18" s="36">
        <v>1.1377388849518716E-5</v>
      </c>
      <c r="AL18" s="36">
        <v>7.8952552721457523E-5</v>
      </c>
      <c r="AM18" s="36">
        <v>1.1125955898328556E-5</v>
      </c>
      <c r="AN18" s="36">
        <v>6.781717098971832E-6</v>
      </c>
      <c r="AO18" s="36">
        <v>5.0697919068379892E-5</v>
      </c>
      <c r="AP18" s="36">
        <v>5.7595197732034434E-4</v>
      </c>
      <c r="AQ18" s="37">
        <v>1.7983399965596505E-5</v>
      </c>
      <c r="AR18" s="14"/>
      <c r="AS18" s="43"/>
    </row>
    <row r="19" spans="1:45" ht="39.950000000000003" customHeight="1">
      <c r="A19" s="10" t="s">
        <v>233</v>
      </c>
      <c r="B19" s="3" t="s">
        <v>13</v>
      </c>
      <c r="C19" s="35">
        <v>2.6822996193037893E-5</v>
      </c>
      <c r="D19" s="36">
        <v>2.4274495505553223E-5</v>
      </c>
      <c r="E19" s="36">
        <v>1.7961333128033242E-5</v>
      </c>
      <c r="F19" s="36">
        <v>6.6692140754563378E-5</v>
      </c>
      <c r="G19" s="36">
        <v>2.4498628367836047E-5</v>
      </c>
      <c r="H19" s="36">
        <v>3.1255575619586411E-5</v>
      </c>
      <c r="I19" s="36">
        <v>2.760531266157069E-5</v>
      </c>
      <c r="J19" s="36">
        <v>3.0323790037914999E-5</v>
      </c>
      <c r="K19" s="36">
        <v>4.1471469563881976E-5</v>
      </c>
      <c r="L19" s="36">
        <v>8.8267823702085354E-6</v>
      </c>
      <c r="M19" s="36">
        <v>2.0972165564508733E-5</v>
      </c>
      <c r="N19" s="36">
        <v>7.7489896305559384E-5</v>
      </c>
      <c r="O19" s="36">
        <v>1.0052516031559566E-3</v>
      </c>
      <c r="P19" s="36">
        <v>2.1787189787276967E-4</v>
      </c>
      <c r="Q19" s="36">
        <v>5.7049919426227285E-3</v>
      </c>
      <c r="R19" s="36">
        <v>1.015089236081044</v>
      </c>
      <c r="S19" s="36">
        <v>9.7150830129877821E-3</v>
      </c>
      <c r="T19" s="36">
        <v>1.5346042901787781E-2</v>
      </c>
      <c r="U19" s="36">
        <v>2.8545186877385227E-4</v>
      </c>
      <c r="V19" s="36">
        <v>1.113269365735448E-4</v>
      </c>
      <c r="W19" s="36">
        <v>7.7945359579812174E-5</v>
      </c>
      <c r="X19" s="36">
        <v>4.1257597128235043E-5</v>
      </c>
      <c r="Y19" s="36">
        <v>9.4674849688745533E-5</v>
      </c>
      <c r="Z19" s="36">
        <v>4.5705157043482131E-5</v>
      </c>
      <c r="AA19" s="36">
        <v>4.5459440902531613E-5</v>
      </c>
      <c r="AB19" s="36">
        <v>6.5602756571564403E-5</v>
      </c>
      <c r="AC19" s="36">
        <v>7.7877955112370012E-5</v>
      </c>
      <c r="AD19" s="36">
        <v>4.3624821079118793E-5</v>
      </c>
      <c r="AE19" s="36">
        <v>6.837515908796088E-6</v>
      </c>
      <c r="AF19" s="36">
        <v>5.5591121640563003E-5</v>
      </c>
      <c r="AG19" s="36">
        <v>1.4426211087168811E-4</v>
      </c>
      <c r="AH19" s="36">
        <v>1.8874061205540922E-4</v>
      </c>
      <c r="AI19" s="36">
        <v>1.1552648171185121E-4</v>
      </c>
      <c r="AJ19" s="36">
        <v>3.6597697616416256E-5</v>
      </c>
      <c r="AK19" s="36">
        <v>6.0513312892222407E-5</v>
      </c>
      <c r="AL19" s="36">
        <v>5.3876519615275959E-4</v>
      </c>
      <c r="AM19" s="36">
        <v>4.9177028788579756E-5</v>
      </c>
      <c r="AN19" s="36">
        <v>2.7951183326358394E-5</v>
      </c>
      <c r="AO19" s="36">
        <v>4.3491085005460686E-5</v>
      </c>
      <c r="AP19" s="36">
        <v>1.6333834609243575E-3</v>
      </c>
      <c r="AQ19" s="37">
        <v>4.526434876514016E-5</v>
      </c>
      <c r="AR19" s="14"/>
      <c r="AS19" s="43"/>
    </row>
    <row r="20" spans="1:45" ht="39.950000000000003" customHeight="1">
      <c r="A20" s="10" t="s">
        <v>234</v>
      </c>
      <c r="B20" s="3" t="s">
        <v>14</v>
      </c>
      <c r="C20" s="35">
        <v>4.0387484366708102E-6</v>
      </c>
      <c r="D20" s="36">
        <v>2.5823027984368683E-6</v>
      </c>
      <c r="E20" s="36">
        <v>2.8296017741949594E-5</v>
      </c>
      <c r="F20" s="36">
        <v>9.0615046703045903E-6</v>
      </c>
      <c r="G20" s="36">
        <v>3.3525363855370797E-6</v>
      </c>
      <c r="H20" s="36">
        <v>4.2047847939917622E-6</v>
      </c>
      <c r="I20" s="36">
        <v>3.7807048524044547E-6</v>
      </c>
      <c r="J20" s="36">
        <v>4.1416730778811075E-6</v>
      </c>
      <c r="K20" s="36">
        <v>5.8228020867655811E-6</v>
      </c>
      <c r="L20" s="36">
        <v>1.5815881327861636E-6</v>
      </c>
      <c r="M20" s="36">
        <v>3.2722591891054277E-6</v>
      </c>
      <c r="N20" s="36">
        <v>1.2265624455703262E-5</v>
      </c>
      <c r="O20" s="36">
        <v>2.1330783855174547E-4</v>
      </c>
      <c r="P20" s="36">
        <v>2.6067502692927427E-4</v>
      </c>
      <c r="Q20" s="36">
        <v>2.8201380061407114E-4</v>
      </c>
      <c r="R20" s="36">
        <v>2.0276066654234057E-4</v>
      </c>
      <c r="S20" s="36">
        <v>1.0009798666208696</v>
      </c>
      <c r="T20" s="36">
        <v>2.8176161796304624E-4</v>
      </c>
      <c r="U20" s="36">
        <v>4.1395241980993604E-4</v>
      </c>
      <c r="V20" s="36">
        <v>8.3933171706920073E-6</v>
      </c>
      <c r="W20" s="36">
        <v>1.2935207665650564E-4</v>
      </c>
      <c r="X20" s="36">
        <v>8.601766509815331E-6</v>
      </c>
      <c r="Y20" s="36">
        <v>2.1456237645685268E-5</v>
      </c>
      <c r="Z20" s="36">
        <v>5.747309511440975E-6</v>
      </c>
      <c r="AA20" s="36">
        <v>9.0934626233961674E-6</v>
      </c>
      <c r="AB20" s="36">
        <v>1.0327675228633321E-5</v>
      </c>
      <c r="AC20" s="36">
        <v>8.738433002762362E-6</v>
      </c>
      <c r="AD20" s="36">
        <v>7.2106711229780388E-6</v>
      </c>
      <c r="AE20" s="36">
        <v>2.7277455862908598E-6</v>
      </c>
      <c r="AF20" s="36">
        <v>1.1611200489163556E-5</v>
      </c>
      <c r="AG20" s="36">
        <v>1.4117585238094467E-5</v>
      </c>
      <c r="AH20" s="36">
        <v>3.9349421460906355E-5</v>
      </c>
      <c r="AI20" s="36">
        <v>1.6422208959855508E-5</v>
      </c>
      <c r="AJ20" s="36">
        <v>5.4032963950937421E-6</v>
      </c>
      <c r="AK20" s="36">
        <v>6.6461684887216645E-6</v>
      </c>
      <c r="AL20" s="36">
        <v>6.3554427388244527E-5</v>
      </c>
      <c r="AM20" s="36">
        <v>7.4610685179048485E-6</v>
      </c>
      <c r="AN20" s="36">
        <v>4.3090374394778356E-6</v>
      </c>
      <c r="AO20" s="36">
        <v>8.3327189858622131E-6</v>
      </c>
      <c r="AP20" s="36">
        <v>2.8319320726234576E-6</v>
      </c>
      <c r="AQ20" s="37">
        <v>1.232590077934389E-5</v>
      </c>
      <c r="AR20" s="14"/>
      <c r="AS20" s="43"/>
    </row>
    <row r="21" spans="1:45" ht="39.950000000000003" customHeight="1">
      <c r="A21" s="10" t="s">
        <v>235</v>
      </c>
      <c r="B21" s="3" t="s">
        <v>15</v>
      </c>
      <c r="C21" s="35">
        <v>6.9417159353128303E-7</v>
      </c>
      <c r="D21" s="36">
        <v>4.4874124054131433E-7</v>
      </c>
      <c r="E21" s="36">
        <v>4.7319992555950133E-7</v>
      </c>
      <c r="F21" s="36">
        <v>1.4415370706393338E-6</v>
      </c>
      <c r="G21" s="36">
        <v>7.1771578729888798E-7</v>
      </c>
      <c r="H21" s="36">
        <v>7.5436893671413825E-7</v>
      </c>
      <c r="I21" s="36">
        <v>6.6206784144612315E-7</v>
      </c>
      <c r="J21" s="36">
        <v>7.1070422393854956E-7</v>
      </c>
      <c r="K21" s="36">
        <v>9.6058849256564853E-7</v>
      </c>
      <c r="L21" s="36">
        <v>2.8579701708534276E-7</v>
      </c>
      <c r="M21" s="36">
        <v>5.5545949963241741E-7</v>
      </c>
      <c r="N21" s="36">
        <v>5.4068317637316315E-7</v>
      </c>
      <c r="O21" s="36">
        <v>2.8754662632517595E-5</v>
      </c>
      <c r="P21" s="36">
        <v>2.4623396627730588E-6</v>
      </c>
      <c r="Q21" s="36">
        <v>5.9000626059271545E-7</v>
      </c>
      <c r="R21" s="36">
        <v>1.3058343597111202E-6</v>
      </c>
      <c r="S21" s="36">
        <v>7.1680980817391097E-7</v>
      </c>
      <c r="T21" s="36">
        <v>1.000264692271688</v>
      </c>
      <c r="U21" s="36">
        <v>7.0656355805194548E-5</v>
      </c>
      <c r="V21" s="36">
        <v>6.4010052319041048E-7</v>
      </c>
      <c r="W21" s="36">
        <v>1.6591914360936759E-5</v>
      </c>
      <c r="X21" s="36">
        <v>1.3611154164220462E-6</v>
      </c>
      <c r="Y21" s="36">
        <v>2.5559569960568626E-6</v>
      </c>
      <c r="Z21" s="36">
        <v>1.208744437015252E-6</v>
      </c>
      <c r="AA21" s="36">
        <v>3.1574341791532088E-6</v>
      </c>
      <c r="AB21" s="36">
        <v>2.9036632507821978E-6</v>
      </c>
      <c r="AC21" s="36">
        <v>2.4755500361853068E-6</v>
      </c>
      <c r="AD21" s="36">
        <v>2.4754493136739571E-6</v>
      </c>
      <c r="AE21" s="36">
        <v>4.5146549010338217E-7</v>
      </c>
      <c r="AF21" s="36">
        <v>2.2874257625129026E-6</v>
      </c>
      <c r="AG21" s="36">
        <v>3.5535262535048674E-6</v>
      </c>
      <c r="AH21" s="36">
        <v>2.4940590354080723E-5</v>
      </c>
      <c r="AI21" s="36">
        <v>2.0958864304784341E-6</v>
      </c>
      <c r="AJ21" s="36">
        <v>9.4970909570753144E-7</v>
      </c>
      <c r="AK21" s="36">
        <v>1.6994613224770872E-6</v>
      </c>
      <c r="AL21" s="36">
        <v>9.3900292345546167E-6</v>
      </c>
      <c r="AM21" s="36">
        <v>1.1643777309312838E-6</v>
      </c>
      <c r="AN21" s="36">
        <v>1.5436600424661314E-6</v>
      </c>
      <c r="AO21" s="36">
        <v>1.6395474588690854E-6</v>
      </c>
      <c r="AP21" s="36">
        <v>6.4405613160422185E-7</v>
      </c>
      <c r="AQ21" s="37">
        <v>3.3626109286384084E-6</v>
      </c>
      <c r="AR21" s="14"/>
      <c r="AS21" s="43"/>
    </row>
    <row r="22" spans="1:45" ht="39.950000000000003" customHeight="1">
      <c r="A22" s="10" t="s">
        <v>236</v>
      </c>
      <c r="B22" s="3" t="s">
        <v>16</v>
      </c>
      <c r="C22" s="35">
        <v>2.7671205226137906E-5</v>
      </c>
      <c r="D22" s="36">
        <v>2.7748461633061383E-5</v>
      </c>
      <c r="E22" s="36">
        <v>1.0493003429773574E-3</v>
      </c>
      <c r="F22" s="36">
        <v>4.3670150257725723E-5</v>
      </c>
      <c r="G22" s="36">
        <v>4.2849105798419663E-5</v>
      </c>
      <c r="H22" s="36">
        <v>2.3713107175556876E-5</v>
      </c>
      <c r="I22" s="36">
        <v>3.0505987419909174E-5</v>
      </c>
      <c r="J22" s="36">
        <v>2.9636708723378889E-5</v>
      </c>
      <c r="K22" s="36">
        <v>5.9478837916659E-5</v>
      </c>
      <c r="L22" s="36">
        <v>1.5779225404663615E-5</v>
      </c>
      <c r="M22" s="36">
        <v>2.75280450978869E-5</v>
      </c>
      <c r="N22" s="36">
        <v>2.0732724311712995E-5</v>
      </c>
      <c r="O22" s="36">
        <v>2.25076919525799E-5</v>
      </c>
      <c r="P22" s="36">
        <v>3.2790611553499718E-5</v>
      </c>
      <c r="Q22" s="36">
        <v>2.0541181458194532E-5</v>
      </c>
      <c r="R22" s="36">
        <v>2.1011867101182932E-5</v>
      </c>
      <c r="S22" s="36">
        <v>2.3780819164380885E-5</v>
      </c>
      <c r="T22" s="36">
        <v>2.0486401270273513E-5</v>
      </c>
      <c r="U22" s="36">
        <v>1.0034806133159964</v>
      </c>
      <c r="V22" s="36">
        <v>2.6731406525072938E-5</v>
      </c>
      <c r="W22" s="36">
        <v>3.8959030043223596E-5</v>
      </c>
      <c r="X22" s="36">
        <v>3.8486148393262837E-5</v>
      </c>
      <c r="Y22" s="36">
        <v>4.8066798556002055E-5</v>
      </c>
      <c r="Z22" s="36">
        <v>5.1955142476800397E-5</v>
      </c>
      <c r="AA22" s="36">
        <v>3.576947465518489E-5</v>
      </c>
      <c r="AB22" s="36">
        <v>3.1816924776589875E-5</v>
      </c>
      <c r="AC22" s="36">
        <v>4.3344727492496634E-5</v>
      </c>
      <c r="AD22" s="36">
        <v>1.995253728487984E-5</v>
      </c>
      <c r="AE22" s="36">
        <v>3.661307317281595E-6</v>
      </c>
      <c r="AF22" s="36">
        <v>8.1075739082775639E-4</v>
      </c>
      <c r="AG22" s="36">
        <v>4.8438933477127647E-5</v>
      </c>
      <c r="AH22" s="36">
        <v>2.7532799377171131E-4</v>
      </c>
      <c r="AI22" s="36">
        <v>3.4164265385911929E-5</v>
      </c>
      <c r="AJ22" s="36">
        <v>2.1418245701346869E-5</v>
      </c>
      <c r="AK22" s="36">
        <v>3.9130598720000667E-5</v>
      </c>
      <c r="AL22" s="36">
        <v>2.0835081372419891E-4</v>
      </c>
      <c r="AM22" s="36">
        <v>4.8464239280404222E-5</v>
      </c>
      <c r="AN22" s="36">
        <v>2.756100388819365E-5</v>
      </c>
      <c r="AO22" s="36">
        <v>2.9565049919694371E-5</v>
      </c>
      <c r="AP22" s="36">
        <v>4.3161095858099177E-5</v>
      </c>
      <c r="AQ22" s="37">
        <v>6.4694630556178317E-5</v>
      </c>
      <c r="AR22" s="14"/>
      <c r="AS22" s="43"/>
    </row>
    <row r="23" spans="1:45" ht="39.950000000000003" customHeight="1">
      <c r="A23" s="10" t="s">
        <v>237</v>
      </c>
      <c r="B23" s="3" t="s">
        <v>17</v>
      </c>
      <c r="C23" s="35">
        <v>4.3449685493286306E-3</v>
      </c>
      <c r="D23" s="36">
        <v>3.8340019670354011E-3</v>
      </c>
      <c r="E23" s="36">
        <v>8.4446654562244129E-3</v>
      </c>
      <c r="F23" s="36">
        <v>1.1046067106244659E-2</v>
      </c>
      <c r="G23" s="36">
        <v>3.0531594726068735E-3</v>
      </c>
      <c r="H23" s="36">
        <v>3.6664067956787825E-3</v>
      </c>
      <c r="I23" s="36">
        <v>4.0038516452354745E-3</v>
      </c>
      <c r="J23" s="36">
        <v>3.4310155001867309E-3</v>
      </c>
      <c r="K23" s="36">
        <v>2.8508159756876986E-3</v>
      </c>
      <c r="L23" s="36">
        <v>1.1636793256436092E-3</v>
      </c>
      <c r="M23" s="36">
        <v>2.2068118503295597E-3</v>
      </c>
      <c r="N23" s="36">
        <v>1.3803832402507067E-3</v>
      </c>
      <c r="O23" s="36">
        <v>2.1030199085689018E-3</v>
      </c>
      <c r="P23" s="36">
        <v>2.4558296652307712E-3</v>
      </c>
      <c r="Q23" s="36">
        <v>4.0555136347119455E-3</v>
      </c>
      <c r="R23" s="36">
        <v>3.1480889375354198E-3</v>
      </c>
      <c r="S23" s="36">
        <v>3.3073615505928959E-3</v>
      </c>
      <c r="T23" s="36">
        <v>4.5803489543801397E-3</v>
      </c>
      <c r="U23" s="36">
        <v>2.5744960910181179E-3</v>
      </c>
      <c r="V23" s="36">
        <v>1.0103811752930425</v>
      </c>
      <c r="W23" s="36">
        <v>3.311686712217514E-3</v>
      </c>
      <c r="X23" s="36">
        <v>4.9109739840844189E-3</v>
      </c>
      <c r="Y23" s="36">
        <v>6.5231198553721906E-3</v>
      </c>
      <c r="Z23" s="36">
        <v>4.7991162767438032E-3</v>
      </c>
      <c r="AA23" s="36">
        <v>1.8682130156682038E-3</v>
      </c>
      <c r="AB23" s="36">
        <v>3.0612272874417225E-3</v>
      </c>
      <c r="AC23" s="36">
        <v>2.4789202716163292E-3</v>
      </c>
      <c r="AD23" s="36">
        <v>7.96643348750685E-4</v>
      </c>
      <c r="AE23" s="36">
        <v>2.5663405515344333E-4</v>
      </c>
      <c r="AF23" s="36">
        <v>5.7176503164771721E-3</v>
      </c>
      <c r="AG23" s="36">
        <v>2.9587650001200185E-3</v>
      </c>
      <c r="AH23" s="36">
        <v>2.7408019532388539E-3</v>
      </c>
      <c r="AI23" s="36">
        <v>3.0236051840598953E-3</v>
      </c>
      <c r="AJ23" s="36">
        <v>1.3242320977591062E-3</v>
      </c>
      <c r="AK23" s="36">
        <v>5.4374890413637633E-3</v>
      </c>
      <c r="AL23" s="36">
        <v>2.1756745667571241E-3</v>
      </c>
      <c r="AM23" s="36">
        <v>2.9155292074749461E-3</v>
      </c>
      <c r="AN23" s="36">
        <v>1.4456157436728474E-3</v>
      </c>
      <c r="AO23" s="36">
        <v>2.8513239549580291E-3</v>
      </c>
      <c r="AP23" s="36">
        <v>1.6619374629765083E-2</v>
      </c>
      <c r="AQ23" s="37">
        <v>2.0934383114551234E-3</v>
      </c>
      <c r="AR23" s="14"/>
      <c r="AS23" s="43"/>
    </row>
    <row r="24" spans="1:45" ht="39.950000000000003" customHeight="1">
      <c r="A24" s="10" t="s">
        <v>238</v>
      </c>
      <c r="B24" s="3" t="s">
        <v>18</v>
      </c>
      <c r="C24" s="35">
        <v>6.327443185951678E-3</v>
      </c>
      <c r="D24" s="36">
        <v>7.1383353048537013E-4</v>
      </c>
      <c r="E24" s="36">
        <v>1.72119351961434E-3</v>
      </c>
      <c r="F24" s="36">
        <v>1.1303392199299069E-2</v>
      </c>
      <c r="G24" s="36">
        <v>1.9778542105782274E-3</v>
      </c>
      <c r="H24" s="36">
        <v>4.5737245530493862E-3</v>
      </c>
      <c r="I24" s="36">
        <v>4.4999856353878376E-3</v>
      </c>
      <c r="J24" s="36">
        <v>4.5408684010139321E-3</v>
      </c>
      <c r="K24" s="36">
        <v>6.3931129257977582E-3</v>
      </c>
      <c r="L24" s="36">
        <v>3.9575761595007199E-3</v>
      </c>
      <c r="M24" s="36">
        <v>5.3021344001386228E-3</v>
      </c>
      <c r="N24" s="36">
        <v>6.5501519258408499E-3</v>
      </c>
      <c r="O24" s="36">
        <v>3.5236753527608778E-3</v>
      </c>
      <c r="P24" s="36">
        <v>4.1510443894945195E-3</v>
      </c>
      <c r="Q24" s="36">
        <v>3.016614191946682E-3</v>
      </c>
      <c r="R24" s="36">
        <v>3.1853121063091321E-3</v>
      </c>
      <c r="S24" s="36">
        <v>3.410224702044511E-3</v>
      </c>
      <c r="T24" s="36">
        <v>3.796130839321836E-3</v>
      </c>
      <c r="U24" s="36">
        <v>2.1836799379376624E-3</v>
      </c>
      <c r="V24" s="36">
        <v>3.9321119718738126E-3</v>
      </c>
      <c r="W24" s="36">
        <v>1.0024215437290658</v>
      </c>
      <c r="X24" s="36">
        <v>3.0625199311278172E-2</v>
      </c>
      <c r="Y24" s="36">
        <v>5.5228674269472838E-2</v>
      </c>
      <c r="Z24" s="36">
        <v>6.0779635714439655E-3</v>
      </c>
      <c r="AA24" s="36">
        <v>5.2038562632937355E-3</v>
      </c>
      <c r="AB24" s="36">
        <v>7.0549533979627427E-3</v>
      </c>
      <c r="AC24" s="36">
        <v>5.021058202615134E-3</v>
      </c>
      <c r="AD24" s="36">
        <v>1.2089104759211735E-2</v>
      </c>
      <c r="AE24" s="36">
        <v>1.6369882593790484E-2</v>
      </c>
      <c r="AF24" s="36">
        <v>9.3375133165099784E-3</v>
      </c>
      <c r="AG24" s="36">
        <v>6.7056607601505454E-3</v>
      </c>
      <c r="AH24" s="36">
        <v>8.9921914303609796E-3</v>
      </c>
      <c r="AI24" s="36">
        <v>1.0796238293418151E-2</v>
      </c>
      <c r="AJ24" s="36">
        <v>4.3326281220750313E-3</v>
      </c>
      <c r="AK24" s="36">
        <v>3.7324084905057042E-3</v>
      </c>
      <c r="AL24" s="36">
        <v>3.0121581225193653E-3</v>
      </c>
      <c r="AM24" s="36">
        <v>6.4400851783585787E-3</v>
      </c>
      <c r="AN24" s="36">
        <v>4.4708602033856522E-3</v>
      </c>
      <c r="AO24" s="36">
        <v>6.3634968244078534E-3</v>
      </c>
      <c r="AP24" s="36">
        <v>1.5678417732946364E-3</v>
      </c>
      <c r="AQ24" s="37">
        <v>1.6918848427066327E-2</v>
      </c>
      <c r="AR24" s="14"/>
      <c r="AS24" s="43"/>
    </row>
    <row r="25" spans="1:45" ht="39.950000000000003" customHeight="1">
      <c r="A25" s="10" t="s">
        <v>239</v>
      </c>
      <c r="B25" s="3" t="s">
        <v>19</v>
      </c>
      <c r="C25" s="35">
        <v>9.3736866018296304E-3</v>
      </c>
      <c r="D25" s="36">
        <v>6.178360797563765E-3</v>
      </c>
      <c r="E25" s="36">
        <v>1.599122654647778E-3</v>
      </c>
      <c r="F25" s="36">
        <v>1.0945923371179904E-2</v>
      </c>
      <c r="G25" s="36">
        <v>7.1110091524644375E-3</v>
      </c>
      <c r="H25" s="36">
        <v>1.230983383920501E-2</v>
      </c>
      <c r="I25" s="36">
        <v>1.2119776078478882E-2</v>
      </c>
      <c r="J25" s="36">
        <v>2.01218131850684E-2</v>
      </c>
      <c r="K25" s="36">
        <v>2.0427858498768523E-2</v>
      </c>
      <c r="L25" s="36">
        <v>1.1405061342644247E-2</v>
      </c>
      <c r="M25" s="36">
        <v>1.7145102232781817E-2</v>
      </c>
      <c r="N25" s="36">
        <v>8.7018773266249305E-3</v>
      </c>
      <c r="O25" s="36">
        <v>6.8475865836557662E-3</v>
      </c>
      <c r="P25" s="36">
        <v>5.136108994149069E-3</v>
      </c>
      <c r="Q25" s="36">
        <v>5.9287438362514364E-3</v>
      </c>
      <c r="R25" s="36">
        <v>1.6888341003487805E-2</v>
      </c>
      <c r="S25" s="36">
        <v>5.6066196524429237E-3</v>
      </c>
      <c r="T25" s="36">
        <v>4.1584092789927821E-3</v>
      </c>
      <c r="U25" s="36">
        <v>8.2457027079044405E-3</v>
      </c>
      <c r="V25" s="36">
        <v>1.3045250397273127E-2</v>
      </c>
      <c r="W25" s="36">
        <v>2.7066753768769289E-3</v>
      </c>
      <c r="X25" s="36">
        <v>1.0489453112783929</v>
      </c>
      <c r="Y25" s="36">
        <v>3.3381897963008139E-2</v>
      </c>
      <c r="Z25" s="36">
        <v>3.8592889867987701E-2</v>
      </c>
      <c r="AA25" s="36">
        <v>3.8213101305797264E-3</v>
      </c>
      <c r="AB25" s="36">
        <v>2.3275403144825228E-2</v>
      </c>
      <c r="AC25" s="36">
        <v>4.0337289929296902E-3</v>
      </c>
      <c r="AD25" s="36">
        <v>7.6633247257104119E-3</v>
      </c>
      <c r="AE25" s="36">
        <v>4.1421403660014299E-4</v>
      </c>
      <c r="AF25" s="36">
        <v>8.7828438607778208E-3</v>
      </c>
      <c r="AG25" s="36">
        <v>4.6981202938684123E-3</v>
      </c>
      <c r="AH25" s="36">
        <v>7.6059472741337904E-3</v>
      </c>
      <c r="AI25" s="36">
        <v>8.2591597301895185E-3</v>
      </c>
      <c r="AJ25" s="36">
        <v>8.3215752509433177E-3</v>
      </c>
      <c r="AK25" s="36">
        <v>3.6998898120150993E-3</v>
      </c>
      <c r="AL25" s="36">
        <v>4.3881711289897197E-3</v>
      </c>
      <c r="AM25" s="36">
        <v>3.5548800715356162E-2</v>
      </c>
      <c r="AN25" s="36">
        <v>1.8930362153909357E-2</v>
      </c>
      <c r="AO25" s="36">
        <v>1.4125646686799401E-2</v>
      </c>
      <c r="AP25" s="36">
        <v>2.9353906389816709E-3</v>
      </c>
      <c r="AQ25" s="37">
        <v>3.6334694908643447E-3</v>
      </c>
      <c r="AR25" s="14"/>
      <c r="AS25" s="43"/>
    </row>
    <row r="26" spans="1:45" ht="39.950000000000003" customHeight="1">
      <c r="A26" s="10" t="s">
        <v>240</v>
      </c>
      <c r="B26" s="3" t="s">
        <v>20</v>
      </c>
      <c r="C26" s="35">
        <v>1.4261464859460678E-3</v>
      </c>
      <c r="D26" s="36">
        <v>2.2775991752759135E-4</v>
      </c>
      <c r="E26" s="36">
        <v>2.6386927434562474E-4</v>
      </c>
      <c r="F26" s="36">
        <v>3.2392435754958009E-3</v>
      </c>
      <c r="G26" s="36">
        <v>2.2170136005463044E-3</v>
      </c>
      <c r="H26" s="36">
        <v>1.5448844007919862E-3</v>
      </c>
      <c r="I26" s="36">
        <v>9.7566261414202117E-4</v>
      </c>
      <c r="J26" s="36">
        <v>1.6167958737379592E-3</v>
      </c>
      <c r="K26" s="36">
        <v>1.9568761838049064E-3</v>
      </c>
      <c r="L26" s="36">
        <v>1.3917065403669234E-3</v>
      </c>
      <c r="M26" s="36">
        <v>2.3960373523997265E-4</v>
      </c>
      <c r="N26" s="36">
        <v>6.0933151724142066E-4</v>
      </c>
      <c r="O26" s="36">
        <v>7.801362491013504E-4</v>
      </c>
      <c r="P26" s="36">
        <v>7.5684626696865024E-4</v>
      </c>
      <c r="Q26" s="36">
        <v>7.8517016111770486E-4</v>
      </c>
      <c r="R26" s="36">
        <v>9.3723370348107449E-4</v>
      </c>
      <c r="S26" s="36">
        <v>6.8901395086672925E-4</v>
      </c>
      <c r="T26" s="36">
        <v>6.4403248414499526E-4</v>
      </c>
      <c r="U26" s="36">
        <v>1.0372238132490697E-3</v>
      </c>
      <c r="V26" s="36">
        <v>7.8953986446330456E-4</v>
      </c>
      <c r="W26" s="36">
        <v>1.5220618107670649E-3</v>
      </c>
      <c r="X26" s="36">
        <v>1.9647881450303526E-3</v>
      </c>
      <c r="Y26" s="36">
        <v>1.1029004943316763</v>
      </c>
      <c r="Z26" s="36">
        <v>9.5751395314892501E-3</v>
      </c>
      <c r="AA26" s="36">
        <v>1.582425914945413E-3</v>
      </c>
      <c r="AB26" s="36">
        <v>5.4448394780350785E-3</v>
      </c>
      <c r="AC26" s="36">
        <v>1.8985066327676645E-3</v>
      </c>
      <c r="AD26" s="36">
        <v>1.8720559884362496E-3</v>
      </c>
      <c r="AE26" s="36">
        <v>1.7090801166648974E-4</v>
      </c>
      <c r="AF26" s="36">
        <v>3.388395999894342E-3</v>
      </c>
      <c r="AG26" s="36">
        <v>2.4071937510742438E-3</v>
      </c>
      <c r="AH26" s="36">
        <v>4.5012146423116933E-3</v>
      </c>
      <c r="AI26" s="36">
        <v>9.0332962651164597E-3</v>
      </c>
      <c r="AJ26" s="36">
        <v>5.1404589413325133E-3</v>
      </c>
      <c r="AK26" s="36">
        <v>2.8357660297379638E-3</v>
      </c>
      <c r="AL26" s="36">
        <v>1.304502831064305E-3</v>
      </c>
      <c r="AM26" s="36">
        <v>1.5299578376580124E-2</v>
      </c>
      <c r="AN26" s="36">
        <v>1.0091151081102612E-2</v>
      </c>
      <c r="AO26" s="36">
        <v>8.5961415414543361E-3</v>
      </c>
      <c r="AP26" s="36">
        <v>7.5976228732054234E-4</v>
      </c>
      <c r="AQ26" s="37">
        <v>1.9721350686014876E-3</v>
      </c>
      <c r="AR26" s="14"/>
      <c r="AS26" s="43"/>
    </row>
    <row r="27" spans="1:45" ht="39.950000000000003" customHeight="1">
      <c r="A27" s="10" t="s">
        <v>241</v>
      </c>
      <c r="B27" s="3" t="s">
        <v>21</v>
      </c>
      <c r="C27" s="35">
        <v>7.4240319351106632E-4</v>
      </c>
      <c r="D27" s="36">
        <v>4.5153499763164252E-4</v>
      </c>
      <c r="E27" s="36">
        <v>4.1533338301320973E-4</v>
      </c>
      <c r="F27" s="36">
        <v>1.7511362864361323E-3</v>
      </c>
      <c r="G27" s="36">
        <v>1.513582432554743E-3</v>
      </c>
      <c r="H27" s="36">
        <v>8.9003019242457355E-4</v>
      </c>
      <c r="I27" s="36">
        <v>7.9495232188644125E-4</v>
      </c>
      <c r="J27" s="36">
        <v>4.7091706272128966E-3</v>
      </c>
      <c r="K27" s="36">
        <v>4.7898385076750412E-3</v>
      </c>
      <c r="L27" s="36">
        <v>4.0812541269567306E-4</v>
      </c>
      <c r="M27" s="36">
        <v>5.7501160961035498E-4</v>
      </c>
      <c r="N27" s="36">
        <v>5.6932490313859534E-4</v>
      </c>
      <c r="O27" s="36">
        <v>6.9180768515329392E-4</v>
      </c>
      <c r="P27" s="36">
        <v>4.599816391430861E-4</v>
      </c>
      <c r="Q27" s="36">
        <v>1.1193449152087081E-3</v>
      </c>
      <c r="R27" s="36">
        <v>1.4370610081233053E-3</v>
      </c>
      <c r="S27" s="36">
        <v>8.9920417309891662E-4</v>
      </c>
      <c r="T27" s="36">
        <v>4.1368396544727381E-4</v>
      </c>
      <c r="U27" s="36">
        <v>1.8982588340856136E-3</v>
      </c>
      <c r="V27" s="36">
        <v>1.073909568287276E-3</v>
      </c>
      <c r="W27" s="36">
        <v>2.3370236278728034E-3</v>
      </c>
      <c r="X27" s="36">
        <v>1.201148293953048E-2</v>
      </c>
      <c r="Y27" s="36">
        <v>3.7183150317798897E-3</v>
      </c>
      <c r="Z27" s="36">
        <v>1.0012354771311571</v>
      </c>
      <c r="AA27" s="36">
        <v>1.6771605030832099E-3</v>
      </c>
      <c r="AB27" s="36">
        <v>2.3353114176890666E-3</v>
      </c>
      <c r="AC27" s="36">
        <v>4.8203468829902188E-3</v>
      </c>
      <c r="AD27" s="36">
        <v>8.220399242343208E-4</v>
      </c>
      <c r="AE27" s="36">
        <v>3.1274424671558551E-4</v>
      </c>
      <c r="AF27" s="36">
        <v>9.1988463311660114E-3</v>
      </c>
      <c r="AG27" s="36">
        <v>4.5016681346815648E-3</v>
      </c>
      <c r="AH27" s="36">
        <v>2.0248939048894514E-2</v>
      </c>
      <c r="AI27" s="36">
        <v>6.352008804746641E-3</v>
      </c>
      <c r="AJ27" s="36">
        <v>4.9814508771482855E-3</v>
      </c>
      <c r="AK27" s="36">
        <v>9.9169282437121102E-4</v>
      </c>
      <c r="AL27" s="36">
        <v>1.9229101697853027E-3</v>
      </c>
      <c r="AM27" s="36">
        <v>4.7778215564964074E-2</v>
      </c>
      <c r="AN27" s="36">
        <v>1.7640487591622653E-2</v>
      </c>
      <c r="AO27" s="36">
        <v>1.2581333207981906E-2</v>
      </c>
      <c r="AP27" s="36">
        <v>7.8781936815943614E-4</v>
      </c>
      <c r="AQ27" s="37">
        <v>1.2984245213587651E-2</v>
      </c>
      <c r="AR27" s="14"/>
      <c r="AS27" s="43"/>
    </row>
    <row r="28" spans="1:45" ht="39.950000000000003" customHeight="1">
      <c r="A28" s="10" t="s">
        <v>242</v>
      </c>
      <c r="B28" s="3" t="s">
        <v>282</v>
      </c>
      <c r="C28" s="35">
        <v>2.2495271854366058E-2</v>
      </c>
      <c r="D28" s="36">
        <v>1.6905868161981846E-2</v>
      </c>
      <c r="E28" s="36">
        <v>1.9480247132299889E-2</v>
      </c>
      <c r="F28" s="36">
        <v>1.3113285722213789E-2</v>
      </c>
      <c r="G28" s="36">
        <v>3.7831627245342316E-2</v>
      </c>
      <c r="H28" s="36">
        <v>4.5108744635199559E-2</v>
      </c>
      <c r="I28" s="36">
        <v>4.1936484705562563E-2</v>
      </c>
      <c r="J28" s="36">
        <v>4.2779117344260917E-2</v>
      </c>
      <c r="K28" s="36">
        <v>2.3437220173084947E-2</v>
      </c>
      <c r="L28" s="36">
        <v>1.9196890945498646E-2</v>
      </c>
      <c r="M28" s="36">
        <v>2.9309398229317322E-2</v>
      </c>
      <c r="N28" s="36">
        <v>2.0242353177563423E-2</v>
      </c>
      <c r="O28" s="36">
        <v>2.6921487592402715E-2</v>
      </c>
      <c r="P28" s="36">
        <v>2.2305070022434315E-2</v>
      </c>
      <c r="Q28" s="36">
        <v>3.1670995042342845E-2</v>
      </c>
      <c r="R28" s="36">
        <v>3.4503379198765977E-2</v>
      </c>
      <c r="S28" s="36">
        <v>3.4752856567663228E-2</v>
      </c>
      <c r="T28" s="36">
        <v>3.5285996861960996E-2</v>
      </c>
      <c r="U28" s="36">
        <v>4.0013472283073309E-2</v>
      </c>
      <c r="V28" s="36">
        <v>3.6317895671938827E-2</v>
      </c>
      <c r="W28" s="36">
        <v>3.4133214649444493E-2</v>
      </c>
      <c r="X28" s="36">
        <v>6.4895499894363729E-3</v>
      </c>
      <c r="Y28" s="36">
        <v>1.6867007683149238E-2</v>
      </c>
      <c r="Z28" s="36">
        <v>1.0928736929632586E-2</v>
      </c>
      <c r="AA28" s="36">
        <v>1.0066973678557067</v>
      </c>
      <c r="AB28" s="36">
        <v>7.2122276558006853E-3</v>
      </c>
      <c r="AC28" s="36">
        <v>5.110929959910018E-3</v>
      </c>
      <c r="AD28" s="36">
        <v>2.6173421313663548E-3</v>
      </c>
      <c r="AE28" s="36">
        <v>1.0715287351166956E-3</v>
      </c>
      <c r="AF28" s="36">
        <v>5.7984978583761702E-3</v>
      </c>
      <c r="AG28" s="36">
        <v>7.6331999419519446E-3</v>
      </c>
      <c r="AH28" s="36">
        <v>5.9280875537856773E-3</v>
      </c>
      <c r="AI28" s="36">
        <v>1.0429917391064667E-2</v>
      </c>
      <c r="AJ28" s="36">
        <v>2.8798714524919625E-2</v>
      </c>
      <c r="AK28" s="36">
        <v>1.7530168293944881E-2</v>
      </c>
      <c r="AL28" s="36">
        <v>1.0176124785112607E-2</v>
      </c>
      <c r="AM28" s="36">
        <v>2.9458737926753222E-2</v>
      </c>
      <c r="AN28" s="36">
        <v>4.449207197651156E-2</v>
      </c>
      <c r="AO28" s="36">
        <v>1.5054579736287269E-2</v>
      </c>
      <c r="AP28" s="36">
        <v>9.3422562059582243E-2</v>
      </c>
      <c r="AQ28" s="37">
        <v>5.2170093819913187E-3</v>
      </c>
      <c r="AR28" s="14"/>
      <c r="AS28" s="43"/>
    </row>
    <row r="29" spans="1:45" ht="39.950000000000003" customHeight="1">
      <c r="A29" s="10" t="s">
        <v>243</v>
      </c>
      <c r="B29" s="3" t="s">
        <v>283</v>
      </c>
      <c r="C29" s="35">
        <v>2.8541338355555647E-2</v>
      </c>
      <c r="D29" s="36">
        <v>6.4503310018357903E-3</v>
      </c>
      <c r="E29" s="36">
        <v>1.145637810685248E-2</v>
      </c>
      <c r="F29" s="36">
        <v>1.4339637682099587E-2</v>
      </c>
      <c r="G29" s="36">
        <v>3.6612316038042419E-3</v>
      </c>
      <c r="H29" s="36">
        <v>1.5852073640351468E-2</v>
      </c>
      <c r="I29" s="36">
        <v>3.9098856661813489E-3</v>
      </c>
      <c r="J29" s="36">
        <v>2.0458113601793705E-3</v>
      </c>
      <c r="K29" s="36">
        <v>3.6825360595928026E-3</v>
      </c>
      <c r="L29" s="36">
        <v>9.4768542982644254E-4</v>
      </c>
      <c r="M29" s="36">
        <v>2.8803017062756543E-3</v>
      </c>
      <c r="N29" s="36">
        <v>1.4056568670935046E-3</v>
      </c>
      <c r="O29" s="36">
        <v>3.4156454162047778E-3</v>
      </c>
      <c r="P29" s="36">
        <v>3.4045715248889183E-3</v>
      </c>
      <c r="Q29" s="36">
        <v>4.5711700460643193E-3</v>
      </c>
      <c r="R29" s="36">
        <v>1.3949448140956472E-3</v>
      </c>
      <c r="S29" s="36">
        <v>3.7992952924660477E-3</v>
      </c>
      <c r="T29" s="36">
        <v>4.28586507363749E-3</v>
      </c>
      <c r="U29" s="36">
        <v>2.8346848355065421E-3</v>
      </c>
      <c r="V29" s="36">
        <v>2.5428182118746806E-3</v>
      </c>
      <c r="W29" s="36">
        <v>4.6471594012898049E-3</v>
      </c>
      <c r="X29" s="36">
        <v>1.4983886252894552E-3</v>
      </c>
      <c r="Y29" s="36">
        <v>4.1183864851858324E-3</v>
      </c>
      <c r="Z29" s="36">
        <v>6.0030747501297723E-3</v>
      </c>
      <c r="AA29" s="36">
        <v>4.7036097127226405E-3</v>
      </c>
      <c r="AB29" s="36">
        <v>1.0047039572033083</v>
      </c>
      <c r="AC29" s="36">
        <v>2.982669703151778E-3</v>
      </c>
      <c r="AD29" s="36">
        <v>2.1726330005871299E-3</v>
      </c>
      <c r="AE29" s="36">
        <v>6.2871983577843227E-4</v>
      </c>
      <c r="AF29" s="36">
        <v>3.5915276974562986E-3</v>
      </c>
      <c r="AG29" s="36">
        <v>4.3985025272276412E-3</v>
      </c>
      <c r="AH29" s="36">
        <v>4.6750247009049346E-3</v>
      </c>
      <c r="AI29" s="36">
        <v>6.9452015181713346E-3</v>
      </c>
      <c r="AJ29" s="36">
        <v>4.3108311838038699E-3</v>
      </c>
      <c r="AK29" s="36">
        <v>1.3509281516764914E-2</v>
      </c>
      <c r="AL29" s="36">
        <v>4.1940185563939239E-3</v>
      </c>
      <c r="AM29" s="36">
        <v>2.2192333619215444E-2</v>
      </c>
      <c r="AN29" s="36">
        <v>3.3710830367008435E-2</v>
      </c>
      <c r="AO29" s="36">
        <v>1.0338824426169999E-2</v>
      </c>
      <c r="AP29" s="36">
        <v>8.2202850376221395E-2</v>
      </c>
      <c r="AQ29" s="37">
        <v>1.4890723441213518E-3</v>
      </c>
      <c r="AR29" s="14"/>
      <c r="AS29" s="43"/>
    </row>
    <row r="30" spans="1:45" ht="39.950000000000003" customHeight="1">
      <c r="A30" s="10" t="s">
        <v>245</v>
      </c>
      <c r="B30" s="3" t="s">
        <v>22</v>
      </c>
      <c r="C30" s="35">
        <v>8.9141547998200111E-3</v>
      </c>
      <c r="D30" s="36">
        <v>1.3684585173023674E-2</v>
      </c>
      <c r="E30" s="36">
        <v>1.0779311392091187E-2</v>
      </c>
      <c r="F30" s="36">
        <v>6.0088757055696995E-2</v>
      </c>
      <c r="G30" s="36">
        <v>1.0012408066519016E-2</v>
      </c>
      <c r="H30" s="36">
        <v>1.8156862979772842E-2</v>
      </c>
      <c r="I30" s="36">
        <v>1.0969298746061725E-2</v>
      </c>
      <c r="J30" s="36">
        <v>8.3657840337670823E-3</v>
      </c>
      <c r="K30" s="36">
        <v>1.2667106500574543E-2</v>
      </c>
      <c r="L30" s="36">
        <v>6.3966939984452876E-3</v>
      </c>
      <c r="M30" s="36">
        <v>8.0228404782085195E-3</v>
      </c>
      <c r="N30" s="36">
        <v>1.1895529375079742E-2</v>
      </c>
      <c r="O30" s="36">
        <v>8.2264520323102643E-3</v>
      </c>
      <c r="P30" s="36">
        <v>6.9417541100759298E-3</v>
      </c>
      <c r="Q30" s="36">
        <v>1.2957158535013382E-2</v>
      </c>
      <c r="R30" s="36">
        <v>6.150336255396985E-3</v>
      </c>
      <c r="S30" s="36">
        <v>9.0617953911589846E-3</v>
      </c>
      <c r="T30" s="36">
        <v>8.3530802296339166E-3</v>
      </c>
      <c r="U30" s="36">
        <v>1.3323355680006903E-2</v>
      </c>
      <c r="V30" s="36">
        <v>1.3197920279620443E-2</v>
      </c>
      <c r="W30" s="36">
        <v>1.2075654513780324E-2</v>
      </c>
      <c r="X30" s="36">
        <v>1.7641926528528817E-2</v>
      </c>
      <c r="Y30" s="36">
        <v>2.0282875043011784E-2</v>
      </c>
      <c r="Z30" s="36">
        <v>2.6122357847018E-2</v>
      </c>
      <c r="AA30" s="36">
        <v>2.2965543777385071E-2</v>
      </c>
      <c r="AB30" s="36">
        <v>1.9306707050448083E-2</v>
      </c>
      <c r="AC30" s="36">
        <v>1.0625877984041396</v>
      </c>
      <c r="AD30" s="36">
        <v>8.1265581283151048E-2</v>
      </c>
      <c r="AE30" s="36">
        <v>5.6907142657123683E-2</v>
      </c>
      <c r="AF30" s="36">
        <v>2.3208923225382171E-2</v>
      </c>
      <c r="AG30" s="36">
        <v>1.1122266117484693E-2</v>
      </c>
      <c r="AH30" s="36">
        <v>1.9169720886049388E-2</v>
      </c>
      <c r="AI30" s="36">
        <v>1.0564446313336515E-2</v>
      </c>
      <c r="AJ30" s="36">
        <v>1.0221883279713127E-2</v>
      </c>
      <c r="AK30" s="36">
        <v>2.3586228172412096E-2</v>
      </c>
      <c r="AL30" s="36">
        <v>1.0427335542317558E-2</v>
      </c>
      <c r="AM30" s="36">
        <v>3.2554739759185387E-2</v>
      </c>
      <c r="AN30" s="36">
        <v>1.6749800756604184E-2</v>
      </c>
      <c r="AO30" s="36">
        <v>1.3306363428478218E-2</v>
      </c>
      <c r="AP30" s="36">
        <v>5.0056263553299027E-3</v>
      </c>
      <c r="AQ30" s="37">
        <v>3.282882485359806E-2</v>
      </c>
      <c r="AR30" s="14"/>
      <c r="AS30" s="43"/>
    </row>
    <row r="31" spans="1:45" ht="39.950000000000003" customHeight="1">
      <c r="A31" s="10" t="s">
        <v>246</v>
      </c>
      <c r="B31" s="3" t="s">
        <v>284</v>
      </c>
      <c r="C31" s="35">
        <v>5.6421550374747631E-3</v>
      </c>
      <c r="D31" s="36">
        <v>5.7694749247896122E-3</v>
      </c>
      <c r="E31" s="36">
        <v>4.0382456279658028E-3</v>
      </c>
      <c r="F31" s="36">
        <v>1.4730525570342512E-2</v>
      </c>
      <c r="G31" s="36">
        <v>8.035267820094838E-3</v>
      </c>
      <c r="H31" s="36">
        <v>1.1834970705016053E-2</v>
      </c>
      <c r="I31" s="36">
        <v>9.0846268658708578E-3</v>
      </c>
      <c r="J31" s="36">
        <v>6.2707696282040173E-3</v>
      </c>
      <c r="K31" s="36">
        <v>1.2201890492831971E-2</v>
      </c>
      <c r="L31" s="36">
        <v>4.0167623142389692E-3</v>
      </c>
      <c r="M31" s="36">
        <v>6.87800503697424E-3</v>
      </c>
      <c r="N31" s="36">
        <v>9.1241288077166787E-3</v>
      </c>
      <c r="O31" s="36">
        <v>9.2510641265754895E-3</v>
      </c>
      <c r="P31" s="36">
        <v>7.1966967142641754E-3</v>
      </c>
      <c r="Q31" s="36">
        <v>6.4784924191193241E-3</v>
      </c>
      <c r="R31" s="36">
        <v>5.1393871987970904E-3</v>
      </c>
      <c r="S31" s="36">
        <v>7.4388959916663871E-3</v>
      </c>
      <c r="T31" s="36">
        <v>1.2220463739103531E-2</v>
      </c>
      <c r="U31" s="36">
        <v>5.1246918783933344E-3</v>
      </c>
      <c r="V31" s="36">
        <v>1.0182940181498014E-2</v>
      </c>
      <c r="W31" s="36">
        <v>1.1774644166868999E-2</v>
      </c>
      <c r="X31" s="36">
        <v>1.4856433323296196E-2</v>
      </c>
      <c r="Y31" s="36">
        <v>9.3165173701233606E-3</v>
      </c>
      <c r="Z31" s="36">
        <v>7.4450881412954726E-3</v>
      </c>
      <c r="AA31" s="36">
        <v>4.0214712715863216E-2</v>
      </c>
      <c r="AB31" s="36">
        <v>4.9283369943356616E-2</v>
      </c>
      <c r="AC31" s="36">
        <v>2.7566956509973976E-2</v>
      </c>
      <c r="AD31" s="36">
        <v>1.1144147912414613</v>
      </c>
      <c r="AE31" s="36">
        <v>2.2012130012724378E-2</v>
      </c>
      <c r="AF31" s="36">
        <v>3.7134289904759352E-2</v>
      </c>
      <c r="AG31" s="36">
        <v>4.8130901619563231E-2</v>
      </c>
      <c r="AH31" s="36">
        <v>9.453920939040435E-3</v>
      </c>
      <c r="AI31" s="36">
        <v>1.6301179714689466E-2</v>
      </c>
      <c r="AJ31" s="36">
        <v>2.7492305051910883E-2</v>
      </c>
      <c r="AK31" s="36">
        <v>2.769454477042075E-2</v>
      </c>
      <c r="AL31" s="36">
        <v>2.1230377166413572E-2</v>
      </c>
      <c r="AM31" s="36">
        <v>2.6871514577694218E-2</v>
      </c>
      <c r="AN31" s="36">
        <v>7.1443344091618302E-2</v>
      </c>
      <c r="AO31" s="36">
        <v>2.6453917745705144E-2</v>
      </c>
      <c r="AP31" s="36">
        <v>9.5737291575068422E-3</v>
      </c>
      <c r="AQ31" s="37">
        <v>2.7015839647335459E-2</v>
      </c>
      <c r="AR31" s="14"/>
      <c r="AS31" s="43"/>
    </row>
    <row r="32" spans="1:45" ht="39.950000000000003" customHeight="1">
      <c r="A32" s="10" t="s">
        <v>247</v>
      </c>
      <c r="B32" s="3" t="s">
        <v>285</v>
      </c>
      <c r="C32" s="35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  <c r="V32" s="36">
        <v>0</v>
      </c>
      <c r="W32" s="36">
        <v>0</v>
      </c>
      <c r="X32" s="36">
        <v>0</v>
      </c>
      <c r="Y32" s="36">
        <v>0</v>
      </c>
      <c r="Z32" s="36">
        <v>0</v>
      </c>
      <c r="AA32" s="36">
        <v>0</v>
      </c>
      <c r="AB32" s="36">
        <v>0</v>
      </c>
      <c r="AC32" s="36">
        <v>0</v>
      </c>
      <c r="AD32" s="36">
        <v>0</v>
      </c>
      <c r="AE32" s="36">
        <v>1</v>
      </c>
      <c r="AF32" s="36">
        <v>0</v>
      </c>
      <c r="AG32" s="36">
        <v>0</v>
      </c>
      <c r="AH32" s="36">
        <v>0</v>
      </c>
      <c r="AI32" s="36">
        <v>0</v>
      </c>
      <c r="AJ32" s="36">
        <v>0</v>
      </c>
      <c r="AK32" s="36">
        <v>0</v>
      </c>
      <c r="AL32" s="36">
        <v>0</v>
      </c>
      <c r="AM32" s="36">
        <v>0</v>
      </c>
      <c r="AN32" s="36">
        <v>0</v>
      </c>
      <c r="AO32" s="36">
        <v>0</v>
      </c>
      <c r="AP32" s="36">
        <v>0</v>
      </c>
      <c r="AQ32" s="37">
        <v>0</v>
      </c>
      <c r="AR32" s="14"/>
      <c r="AS32" s="43"/>
    </row>
    <row r="33" spans="1:45" ht="39.950000000000003" customHeight="1">
      <c r="A33" s="10" t="s">
        <v>248</v>
      </c>
      <c r="B33" s="3" t="s">
        <v>24</v>
      </c>
      <c r="C33" s="35">
        <v>2.5110539790427471E-2</v>
      </c>
      <c r="D33" s="36">
        <v>2.8314337840368797E-2</v>
      </c>
      <c r="E33" s="36">
        <v>1.7729616843825523E-2</v>
      </c>
      <c r="F33" s="36">
        <v>2.8090842558420082E-2</v>
      </c>
      <c r="G33" s="36">
        <v>4.2349221167480376E-2</v>
      </c>
      <c r="H33" s="36">
        <v>1.8141562559258945E-2</v>
      </c>
      <c r="I33" s="36">
        <v>2.9395934855106835E-2</v>
      </c>
      <c r="J33" s="36">
        <v>2.6572632007123263E-2</v>
      </c>
      <c r="K33" s="36">
        <v>6.1694394988864996E-2</v>
      </c>
      <c r="L33" s="36">
        <v>1.767514988359133E-2</v>
      </c>
      <c r="M33" s="36">
        <v>2.7610726215245497E-2</v>
      </c>
      <c r="N33" s="36">
        <v>1.8873645789926213E-2</v>
      </c>
      <c r="O33" s="36">
        <v>1.5445419205725317E-2</v>
      </c>
      <c r="P33" s="36">
        <v>1.3248824784736711E-2</v>
      </c>
      <c r="Q33" s="36">
        <v>1.6661912206300616E-2</v>
      </c>
      <c r="R33" s="36">
        <v>1.4266110654009572E-2</v>
      </c>
      <c r="S33" s="36">
        <v>1.7696603998745387E-2</v>
      </c>
      <c r="T33" s="36">
        <v>1.5833995562059954E-2</v>
      </c>
      <c r="U33" s="36">
        <v>2.1228396339156866E-2</v>
      </c>
      <c r="V33" s="36">
        <v>2.4153626877687531E-2</v>
      </c>
      <c r="W33" s="36">
        <v>2.5968941752596359E-2</v>
      </c>
      <c r="X33" s="36">
        <v>3.3127776816795976E-2</v>
      </c>
      <c r="Y33" s="36">
        <v>2.1130053100257385E-2</v>
      </c>
      <c r="Z33" s="36">
        <v>5.1322903640405038E-2</v>
      </c>
      <c r="AA33" s="36">
        <v>2.8654599539748724E-2</v>
      </c>
      <c r="AB33" s="36">
        <v>1.4325494347209405E-2</v>
      </c>
      <c r="AC33" s="36">
        <v>2.5615569995977611E-2</v>
      </c>
      <c r="AD33" s="36">
        <v>6.6174662443169085E-3</v>
      </c>
      <c r="AE33" s="36">
        <v>2.0672169211030482E-3</v>
      </c>
      <c r="AF33" s="36">
        <v>1.0930176072982407</v>
      </c>
      <c r="AG33" s="36">
        <v>1.7507334075378019E-2</v>
      </c>
      <c r="AH33" s="36">
        <v>2.4480406189880947E-2</v>
      </c>
      <c r="AI33" s="36">
        <v>1.8413321522594017E-2</v>
      </c>
      <c r="AJ33" s="36">
        <v>1.4191363336972278E-2</v>
      </c>
      <c r="AK33" s="36">
        <v>2.8523969088240311E-2</v>
      </c>
      <c r="AL33" s="36">
        <v>1.1630649109878398E-2</v>
      </c>
      <c r="AM33" s="36">
        <v>4.3758632426921573E-2</v>
      </c>
      <c r="AN33" s="36">
        <v>2.397779096204115E-2</v>
      </c>
      <c r="AO33" s="36">
        <v>1.7235348822057794E-2</v>
      </c>
      <c r="AP33" s="36">
        <v>5.3790554888102159E-2</v>
      </c>
      <c r="AQ33" s="37">
        <v>4.1364928600736185E-2</v>
      </c>
      <c r="AR33" s="14"/>
      <c r="AS33" s="43"/>
    </row>
    <row r="34" spans="1:45" ht="39.950000000000003" customHeight="1">
      <c r="A34" s="10" t="s">
        <v>249</v>
      </c>
      <c r="B34" s="3" t="s">
        <v>25</v>
      </c>
      <c r="C34" s="35">
        <v>1.2349062244618954E-2</v>
      </c>
      <c r="D34" s="36">
        <v>6.2756938002539054E-3</v>
      </c>
      <c r="E34" s="36">
        <v>1.0544940810421469E-2</v>
      </c>
      <c r="F34" s="36">
        <v>2.2283177745161298E-2</v>
      </c>
      <c r="G34" s="36">
        <v>1.1824177083739108E-2</v>
      </c>
      <c r="H34" s="36">
        <v>1.2965958518476567E-2</v>
      </c>
      <c r="I34" s="36">
        <v>1.1218170130313815E-2</v>
      </c>
      <c r="J34" s="36">
        <v>1.4390247290487806E-2</v>
      </c>
      <c r="K34" s="36">
        <v>1.5436849443120808E-2</v>
      </c>
      <c r="L34" s="36">
        <v>5.912345834245809E-3</v>
      </c>
      <c r="M34" s="36">
        <v>8.4962499907635797E-3</v>
      </c>
      <c r="N34" s="36">
        <v>1.4634312687512875E-2</v>
      </c>
      <c r="O34" s="36">
        <v>1.5539914538256708E-2</v>
      </c>
      <c r="P34" s="36">
        <v>1.5827662712795506E-2</v>
      </c>
      <c r="Q34" s="36">
        <v>1.352843415762181E-2</v>
      </c>
      <c r="R34" s="36">
        <v>1.2789902253234134E-2</v>
      </c>
      <c r="S34" s="36">
        <v>2.1170531581284426E-2</v>
      </c>
      <c r="T34" s="36">
        <v>1.5977291286358764E-2</v>
      </c>
      <c r="U34" s="36">
        <v>9.6057051707388146E-3</v>
      </c>
      <c r="V34" s="36">
        <v>1.2884857429748051E-2</v>
      </c>
      <c r="W34" s="36">
        <v>2.2482840824638885E-2</v>
      </c>
      <c r="X34" s="36">
        <v>2.2664886280254273E-2</v>
      </c>
      <c r="Y34" s="36">
        <v>5.953671958776046E-2</v>
      </c>
      <c r="Z34" s="36">
        <v>2.1434463950835689E-2</v>
      </c>
      <c r="AA34" s="36">
        <v>3.9258020988319001E-2</v>
      </c>
      <c r="AB34" s="36">
        <v>5.9933926307282177E-2</v>
      </c>
      <c r="AC34" s="36">
        <v>6.9921036302966061E-2</v>
      </c>
      <c r="AD34" s="36">
        <v>2.211557005895904E-2</v>
      </c>
      <c r="AE34" s="36">
        <v>4.5955422688563159E-3</v>
      </c>
      <c r="AF34" s="36">
        <v>2.6971181518293225E-2</v>
      </c>
      <c r="AG34" s="36">
        <v>1.1943023964640722</v>
      </c>
      <c r="AH34" s="36">
        <v>4.1597838406203409E-2</v>
      </c>
      <c r="AI34" s="36">
        <v>4.3293758257967579E-2</v>
      </c>
      <c r="AJ34" s="36">
        <v>2.4067949967564142E-2</v>
      </c>
      <c r="AK34" s="36">
        <v>7.4930672017661612E-2</v>
      </c>
      <c r="AL34" s="36">
        <v>0.1204703541580664</v>
      </c>
      <c r="AM34" s="36">
        <v>4.7366177836596031E-2</v>
      </c>
      <c r="AN34" s="36">
        <v>2.9270226642066226E-2</v>
      </c>
      <c r="AO34" s="36">
        <v>3.2022436747880738E-2</v>
      </c>
      <c r="AP34" s="36">
        <v>9.9710883983242168E-3</v>
      </c>
      <c r="AQ34" s="37">
        <v>5.1763370362042288E-2</v>
      </c>
      <c r="AR34" s="14"/>
      <c r="AS34" s="43"/>
    </row>
    <row r="35" spans="1:45" ht="39.950000000000003" customHeight="1">
      <c r="A35" s="10" t="s">
        <v>250</v>
      </c>
      <c r="B35" s="3" t="s">
        <v>26</v>
      </c>
      <c r="C35" s="35">
        <v>6.1239307529449159E-4</v>
      </c>
      <c r="D35" s="36">
        <v>5.6497338698367345E-5</v>
      </c>
      <c r="E35" s="36">
        <v>7.0023385911753848E-4</v>
      </c>
      <c r="F35" s="36">
        <v>5.3104642042058482E-4</v>
      </c>
      <c r="G35" s="36">
        <v>5.3020643114707168E-4</v>
      </c>
      <c r="H35" s="36">
        <v>3.9659568933810642E-4</v>
      </c>
      <c r="I35" s="36">
        <v>2.9677979664622951E-4</v>
      </c>
      <c r="J35" s="36">
        <v>1.6630323396572131E-4</v>
      </c>
      <c r="K35" s="36">
        <v>9.8503728734755636E-4</v>
      </c>
      <c r="L35" s="36">
        <v>4.1801036647581911E-4</v>
      </c>
      <c r="M35" s="36">
        <v>1.5293767860899033E-4</v>
      </c>
      <c r="N35" s="36">
        <v>3.9909233456880173E-4</v>
      </c>
      <c r="O35" s="36">
        <v>7.5837522460665407E-4</v>
      </c>
      <c r="P35" s="36">
        <v>5.9219506032515807E-4</v>
      </c>
      <c r="Q35" s="36">
        <v>2.6289544236321824E-4</v>
      </c>
      <c r="R35" s="36">
        <v>1.4807301697086463E-4</v>
      </c>
      <c r="S35" s="36">
        <v>1.7312039886360276E-4</v>
      </c>
      <c r="T35" s="36">
        <v>2.5454551315955783E-4</v>
      </c>
      <c r="U35" s="36">
        <v>3.0036556661862683E-4</v>
      </c>
      <c r="V35" s="36">
        <v>3.1110768267657058E-4</v>
      </c>
      <c r="W35" s="36">
        <v>1.3411933297934428E-3</v>
      </c>
      <c r="X35" s="36">
        <v>3.9591631644519194E-4</v>
      </c>
      <c r="Y35" s="36">
        <v>8.4400044225825456E-4</v>
      </c>
      <c r="Z35" s="36">
        <v>7.3365187341187883E-4</v>
      </c>
      <c r="AA35" s="36">
        <v>5.7480341219715415E-4</v>
      </c>
      <c r="AB35" s="36">
        <v>4.2423532586769954E-4</v>
      </c>
      <c r="AC35" s="36">
        <v>9.1442532760033668E-4</v>
      </c>
      <c r="AD35" s="36">
        <v>9.3144607908872575E-4</v>
      </c>
      <c r="AE35" s="36">
        <v>9.3599908452532814E-5</v>
      </c>
      <c r="AF35" s="36">
        <v>5.0344199939106327E-4</v>
      </c>
      <c r="AG35" s="36">
        <v>7.4861733618338693E-4</v>
      </c>
      <c r="AH35" s="36">
        <v>1.0001580752709449</v>
      </c>
      <c r="AI35" s="36">
        <v>4.9289572032488018E-4</v>
      </c>
      <c r="AJ35" s="36">
        <v>3.5041069550044082E-4</v>
      </c>
      <c r="AK35" s="36">
        <v>1.212659403211796E-3</v>
      </c>
      <c r="AL35" s="36">
        <v>4.8494068251831097E-4</v>
      </c>
      <c r="AM35" s="36">
        <v>1.8041428292061054E-3</v>
      </c>
      <c r="AN35" s="36">
        <v>3.0115339166970662E-4</v>
      </c>
      <c r="AO35" s="36">
        <v>4.9263672834947065E-4</v>
      </c>
      <c r="AP35" s="36">
        <v>1.5617595262160496E-4</v>
      </c>
      <c r="AQ35" s="37">
        <v>0.10163176746963808</v>
      </c>
      <c r="AR35" s="14"/>
      <c r="AS35" s="43"/>
    </row>
    <row r="36" spans="1:45" ht="39.950000000000003" customHeight="1">
      <c r="A36" s="10" t="s">
        <v>251</v>
      </c>
      <c r="B36" s="3" t="s">
        <v>27</v>
      </c>
      <c r="C36" s="35">
        <v>1.3138678942409534E-4</v>
      </c>
      <c r="D36" s="36">
        <v>8.0448446387604506E-5</v>
      </c>
      <c r="E36" s="36">
        <v>9.8896011634177274E-5</v>
      </c>
      <c r="F36" s="36">
        <v>6.6192452821910012E-4</v>
      </c>
      <c r="G36" s="36">
        <v>3.3215674707370055E-4</v>
      </c>
      <c r="H36" s="36">
        <v>1.2734027364057026E-4</v>
      </c>
      <c r="I36" s="36">
        <v>2.6024291967902417E-4</v>
      </c>
      <c r="J36" s="36">
        <v>4.8685188295502198E-4</v>
      </c>
      <c r="K36" s="36">
        <v>4.21391190676182E-4</v>
      </c>
      <c r="L36" s="36">
        <v>6.7237260744444638E-5</v>
      </c>
      <c r="M36" s="36">
        <v>9.8152837917124877E-5</v>
      </c>
      <c r="N36" s="36">
        <v>5.5126732246777138E-4</v>
      </c>
      <c r="O36" s="36">
        <v>1.1218033835085778E-3</v>
      </c>
      <c r="P36" s="36">
        <v>5.7729661104337089E-4</v>
      </c>
      <c r="Q36" s="36">
        <v>4.1498995546493199E-4</v>
      </c>
      <c r="R36" s="36">
        <v>8.584645024999662E-4</v>
      </c>
      <c r="S36" s="36">
        <v>1.3631923163269007E-3</v>
      </c>
      <c r="T36" s="36">
        <v>7.832444366008502E-4</v>
      </c>
      <c r="U36" s="36">
        <v>4.2278914243733712E-4</v>
      </c>
      <c r="V36" s="36">
        <v>1.4981564030372817E-4</v>
      </c>
      <c r="W36" s="36">
        <v>3.5869108717160312E-4</v>
      </c>
      <c r="X36" s="36">
        <v>7.7036347274141582E-4</v>
      </c>
      <c r="Y36" s="36">
        <v>5.1698840157274187E-4</v>
      </c>
      <c r="Z36" s="36">
        <v>4.4392067483916832E-4</v>
      </c>
      <c r="AA36" s="36">
        <v>4.1238337229319177E-4</v>
      </c>
      <c r="AB36" s="36">
        <v>5.9480436002661637E-4</v>
      </c>
      <c r="AC36" s="36">
        <v>6.0097990183967821E-4</v>
      </c>
      <c r="AD36" s="36">
        <v>1.8327584465152729E-4</v>
      </c>
      <c r="AE36" s="36">
        <v>4.2472388642391573E-5</v>
      </c>
      <c r="AF36" s="36">
        <v>1.0723323636954087E-3</v>
      </c>
      <c r="AG36" s="36">
        <v>5.0825804596105586E-3</v>
      </c>
      <c r="AH36" s="36">
        <v>4.482309755652392E-4</v>
      </c>
      <c r="AI36" s="36">
        <v>1.0002784495650656</v>
      </c>
      <c r="AJ36" s="36">
        <v>2.8415547149410517E-4</v>
      </c>
      <c r="AK36" s="36">
        <v>4.2204218111728032E-4</v>
      </c>
      <c r="AL36" s="36">
        <v>1.043009074691564E-3</v>
      </c>
      <c r="AM36" s="36">
        <v>5.9883159170028965E-4</v>
      </c>
      <c r="AN36" s="36">
        <v>7.8005738127579275E-4</v>
      </c>
      <c r="AO36" s="36">
        <v>7.1532734289535412E-4</v>
      </c>
      <c r="AP36" s="36">
        <v>1.406228088955299E-4</v>
      </c>
      <c r="AQ36" s="37">
        <v>2.4845898173885979E-3</v>
      </c>
      <c r="AR36" s="14"/>
      <c r="AS36" s="43"/>
    </row>
    <row r="37" spans="1:45" ht="39.950000000000003" customHeight="1">
      <c r="A37" s="10" t="s">
        <v>252</v>
      </c>
      <c r="B37" s="3" t="s">
        <v>28</v>
      </c>
      <c r="C37" s="35">
        <v>3.1253096254228675E-5</v>
      </c>
      <c r="D37" s="36">
        <v>3.1280045403580735E-5</v>
      </c>
      <c r="E37" s="36">
        <v>2.2915417753303558E-5</v>
      </c>
      <c r="F37" s="36">
        <v>4.387705369067395E-5</v>
      </c>
      <c r="G37" s="36">
        <v>4.6762242833259201E-5</v>
      </c>
      <c r="H37" s="36">
        <v>2.5852519304342928E-5</v>
      </c>
      <c r="I37" s="36">
        <v>3.4379022701640864E-5</v>
      </c>
      <c r="J37" s="36">
        <v>3.2332381679026487E-5</v>
      </c>
      <c r="K37" s="36">
        <v>6.7459263815136585E-5</v>
      </c>
      <c r="L37" s="36">
        <v>2.023513858155358E-5</v>
      </c>
      <c r="M37" s="36">
        <v>3.0912150144349717E-5</v>
      </c>
      <c r="N37" s="36">
        <v>2.4909709815135236E-5</v>
      </c>
      <c r="O37" s="36">
        <v>2.2862723024979835E-5</v>
      </c>
      <c r="P37" s="36">
        <v>1.9831407506245904E-5</v>
      </c>
      <c r="Q37" s="36">
        <v>2.2918188362926202E-5</v>
      </c>
      <c r="R37" s="36">
        <v>1.9992155166470667E-5</v>
      </c>
      <c r="S37" s="36">
        <v>2.583347634753503E-5</v>
      </c>
      <c r="T37" s="36">
        <v>2.2571181840613101E-5</v>
      </c>
      <c r="U37" s="36">
        <v>2.5864662924304418E-5</v>
      </c>
      <c r="V37" s="36">
        <v>3.0074662325848477E-5</v>
      </c>
      <c r="W37" s="36">
        <v>3.7310858406077435E-5</v>
      </c>
      <c r="X37" s="36">
        <v>4.2222663697435562E-5</v>
      </c>
      <c r="Y37" s="36">
        <v>1.6615615098892906E-4</v>
      </c>
      <c r="Z37" s="36">
        <v>6.1017111663210886E-5</v>
      </c>
      <c r="AA37" s="36">
        <v>5.8186775223667041E-5</v>
      </c>
      <c r="AB37" s="36">
        <v>5.9862614144337514E-5</v>
      </c>
      <c r="AC37" s="36">
        <v>1.5726932671666609E-4</v>
      </c>
      <c r="AD37" s="36">
        <v>5.2554930432425853E-5</v>
      </c>
      <c r="AE37" s="36">
        <v>1.0082828142422953E-5</v>
      </c>
      <c r="AF37" s="36">
        <v>1.0351530225531703E-3</v>
      </c>
      <c r="AG37" s="36">
        <v>3.3772404060962403E-4</v>
      </c>
      <c r="AH37" s="36">
        <v>6.1211802451843452E-5</v>
      </c>
      <c r="AI37" s="36">
        <v>4.6095104228851344E-5</v>
      </c>
      <c r="AJ37" s="36">
        <v>1.0149361573297777</v>
      </c>
      <c r="AK37" s="36">
        <v>5.4887435676625282E-5</v>
      </c>
      <c r="AL37" s="36">
        <v>7.7338224723783849E-5</v>
      </c>
      <c r="AM37" s="36">
        <v>6.7024898218394073E-5</v>
      </c>
      <c r="AN37" s="36">
        <v>4.6123096364045777E-4</v>
      </c>
      <c r="AO37" s="36">
        <v>1.6511475790495511E-4</v>
      </c>
      <c r="AP37" s="36">
        <v>5.774747900424284E-5</v>
      </c>
      <c r="AQ37" s="37">
        <v>1.8279379216619359E-4</v>
      </c>
      <c r="AR37" s="14"/>
      <c r="AS37" s="43"/>
    </row>
    <row r="38" spans="1:45" ht="39.950000000000003" customHeight="1">
      <c r="A38" s="10" t="s">
        <v>253</v>
      </c>
      <c r="B38" s="3" t="s">
        <v>29</v>
      </c>
      <c r="C38" s="35">
        <v>1.9786523163723832E-3</v>
      </c>
      <c r="D38" s="36">
        <v>1.7092759941434051E-4</v>
      </c>
      <c r="E38" s="36">
        <v>1.0468751760438853E-2</v>
      </c>
      <c r="F38" s="36">
        <v>2.0970213404471558E-3</v>
      </c>
      <c r="G38" s="36">
        <v>1.3158395596435046E-3</v>
      </c>
      <c r="H38" s="36">
        <v>1.416868021366787E-3</v>
      </c>
      <c r="I38" s="36">
        <v>4.0270129460848202E-4</v>
      </c>
      <c r="J38" s="36">
        <v>8.7467935535754477E-4</v>
      </c>
      <c r="K38" s="36">
        <v>1.6034341923020553E-3</v>
      </c>
      <c r="L38" s="36">
        <v>7.9489096767279695E-4</v>
      </c>
      <c r="M38" s="36">
        <v>1.0200186957977692E-3</v>
      </c>
      <c r="N38" s="36">
        <v>3.6284848827278031E-4</v>
      </c>
      <c r="O38" s="36">
        <v>1.4271191680728273E-3</v>
      </c>
      <c r="P38" s="36">
        <v>6.1977945967805104E-4</v>
      </c>
      <c r="Q38" s="36">
        <v>5.8396570499735301E-4</v>
      </c>
      <c r="R38" s="36">
        <v>5.9379970955426473E-4</v>
      </c>
      <c r="S38" s="36">
        <v>7.4794385039861236E-4</v>
      </c>
      <c r="T38" s="36">
        <v>1.7949684823248039E-4</v>
      </c>
      <c r="U38" s="36">
        <v>6.0300956309375397E-4</v>
      </c>
      <c r="V38" s="36">
        <v>7.096732899473171E-4</v>
      </c>
      <c r="W38" s="36">
        <v>1.0909555359017492E-3</v>
      </c>
      <c r="X38" s="36">
        <v>2.392789052746079E-3</v>
      </c>
      <c r="Y38" s="36">
        <v>7.652188115383267E-3</v>
      </c>
      <c r="Z38" s="36">
        <v>1.9298731872348341E-3</v>
      </c>
      <c r="AA38" s="36">
        <v>5.8244643027699288E-4</v>
      </c>
      <c r="AB38" s="36">
        <v>1.0664445891226469E-3</v>
      </c>
      <c r="AC38" s="36">
        <v>2.6846629770598284E-3</v>
      </c>
      <c r="AD38" s="36">
        <v>8.9486564309073312E-4</v>
      </c>
      <c r="AE38" s="36">
        <v>1.7788990585977646E-4</v>
      </c>
      <c r="AF38" s="36">
        <v>1.7002189460071813E-3</v>
      </c>
      <c r="AG38" s="36">
        <v>1.357730581727955E-3</v>
      </c>
      <c r="AH38" s="36">
        <v>3.8253329874262678E-4</v>
      </c>
      <c r="AI38" s="36">
        <v>2.3942741571591677E-3</v>
      </c>
      <c r="AJ38" s="36">
        <v>1.1999529505542289E-3</v>
      </c>
      <c r="AK38" s="36">
        <v>1.0003841691474973</v>
      </c>
      <c r="AL38" s="36">
        <v>2.0524093815116164E-3</v>
      </c>
      <c r="AM38" s="36">
        <v>1.6820123358777088E-3</v>
      </c>
      <c r="AN38" s="36">
        <v>1.2599842128585036E-3</v>
      </c>
      <c r="AO38" s="36">
        <v>3.789553225569699E-3</v>
      </c>
      <c r="AP38" s="36">
        <v>2.3159633771091995E-4</v>
      </c>
      <c r="AQ38" s="37">
        <v>5.2803515089198288E-4</v>
      </c>
      <c r="AR38" s="14"/>
      <c r="AS38" s="43"/>
    </row>
    <row r="39" spans="1:45" ht="39.950000000000003" customHeight="1">
      <c r="A39" s="10" t="s">
        <v>254</v>
      </c>
      <c r="B39" s="3" t="s">
        <v>30</v>
      </c>
      <c r="C39" s="35">
        <v>5.3926541227168431E-2</v>
      </c>
      <c r="D39" s="36">
        <v>4.1862713972847479E-2</v>
      </c>
      <c r="E39" s="36">
        <v>3.0586313168208212E-2</v>
      </c>
      <c r="F39" s="36">
        <v>0.13500709172770897</v>
      </c>
      <c r="G39" s="36">
        <v>4.8214321330692346E-2</v>
      </c>
      <c r="H39" s="36">
        <v>6.0925579886732709E-2</v>
      </c>
      <c r="I39" s="36">
        <v>5.3094806702384943E-2</v>
      </c>
      <c r="J39" s="36">
        <v>6.0116943464703226E-2</v>
      </c>
      <c r="K39" s="36">
        <v>8.4484333667697087E-2</v>
      </c>
      <c r="L39" s="36">
        <v>1.6658262254956542E-2</v>
      </c>
      <c r="M39" s="36">
        <v>4.3494438905997274E-2</v>
      </c>
      <c r="N39" s="36">
        <v>4.0480379251095058E-2</v>
      </c>
      <c r="O39" s="36">
        <v>6.479143410965163E-2</v>
      </c>
      <c r="P39" s="36">
        <v>4.3476998776878932E-2</v>
      </c>
      <c r="Q39" s="36">
        <v>4.8891071534139061E-2</v>
      </c>
      <c r="R39" s="36">
        <v>6.190973791327338E-2</v>
      </c>
      <c r="S39" s="36">
        <v>6.3506055851858478E-2</v>
      </c>
      <c r="T39" s="36">
        <v>5.2079104594660357E-2</v>
      </c>
      <c r="U39" s="36">
        <v>3.1279036517028867E-2</v>
      </c>
      <c r="V39" s="36">
        <v>5.314504449610323E-2</v>
      </c>
      <c r="W39" s="36">
        <v>0.11525226545825572</v>
      </c>
      <c r="X39" s="36">
        <v>8.3702519349789201E-2</v>
      </c>
      <c r="Y39" s="36">
        <v>0.18960409060568628</v>
      </c>
      <c r="Z39" s="36">
        <v>8.4827626551354868E-2</v>
      </c>
      <c r="AA39" s="36">
        <v>8.5935948113697133E-2</v>
      </c>
      <c r="AB39" s="36">
        <v>0.12354596264713935</v>
      </c>
      <c r="AC39" s="36">
        <v>0.14304445649002007</v>
      </c>
      <c r="AD39" s="36">
        <v>8.6977890626919505E-2</v>
      </c>
      <c r="AE39" s="36">
        <v>1.2456406716837749E-2</v>
      </c>
      <c r="AF39" s="36">
        <v>0.10454608455242699</v>
      </c>
      <c r="AG39" s="36">
        <v>0.20705863094617341</v>
      </c>
      <c r="AH39" s="36">
        <v>0.11183404007054339</v>
      </c>
      <c r="AI39" s="36">
        <v>0.11043147324269151</v>
      </c>
      <c r="AJ39" s="36">
        <v>6.3884142882648848E-2</v>
      </c>
      <c r="AK39" s="36">
        <v>0.1057166836779946</v>
      </c>
      <c r="AL39" s="36">
        <v>1.1643829944880559</v>
      </c>
      <c r="AM39" s="36">
        <v>9.0838192201990381E-2</v>
      </c>
      <c r="AN39" s="36">
        <v>5.3494928227991546E-2</v>
      </c>
      <c r="AO39" s="36">
        <v>7.3708465859322711E-2</v>
      </c>
      <c r="AP39" s="36">
        <v>2.385103850770369E-2</v>
      </c>
      <c r="AQ39" s="37">
        <v>6.0909312313671166E-2</v>
      </c>
      <c r="AR39" s="14"/>
      <c r="AS39" s="43"/>
    </row>
    <row r="40" spans="1:45" ht="39.950000000000003" customHeight="1">
      <c r="A40" s="10" t="s">
        <v>255</v>
      </c>
      <c r="B40" s="3" t="s">
        <v>142</v>
      </c>
      <c r="C40" s="35">
        <v>0</v>
      </c>
      <c r="D40" s="36">
        <v>0</v>
      </c>
      <c r="E40" s="36">
        <v>0</v>
      </c>
      <c r="F40" s="36">
        <v>0</v>
      </c>
      <c r="G40" s="36">
        <v>0</v>
      </c>
      <c r="H40" s="36">
        <v>0</v>
      </c>
      <c r="I40" s="36">
        <v>0</v>
      </c>
      <c r="J40" s="36">
        <v>0</v>
      </c>
      <c r="K40" s="36">
        <v>0</v>
      </c>
      <c r="L40" s="36">
        <v>0</v>
      </c>
      <c r="M40" s="36">
        <v>0</v>
      </c>
      <c r="N40" s="36">
        <v>0</v>
      </c>
      <c r="O40" s="36">
        <v>0</v>
      </c>
      <c r="P40" s="36">
        <v>0</v>
      </c>
      <c r="Q40" s="36">
        <v>0</v>
      </c>
      <c r="R40" s="36">
        <v>0</v>
      </c>
      <c r="S40" s="36">
        <v>0</v>
      </c>
      <c r="T40" s="36">
        <v>0</v>
      </c>
      <c r="U40" s="36">
        <v>0</v>
      </c>
      <c r="V40" s="36">
        <v>0</v>
      </c>
      <c r="W40" s="36">
        <v>0</v>
      </c>
      <c r="X40" s="36">
        <v>0</v>
      </c>
      <c r="Y40" s="36">
        <v>0</v>
      </c>
      <c r="Z40" s="36">
        <v>0</v>
      </c>
      <c r="AA40" s="36">
        <v>0</v>
      </c>
      <c r="AB40" s="36">
        <v>0</v>
      </c>
      <c r="AC40" s="36">
        <v>0</v>
      </c>
      <c r="AD40" s="36">
        <v>0</v>
      </c>
      <c r="AE40" s="36">
        <v>0</v>
      </c>
      <c r="AF40" s="36">
        <v>0</v>
      </c>
      <c r="AG40" s="36">
        <v>0</v>
      </c>
      <c r="AH40" s="36">
        <v>0</v>
      </c>
      <c r="AI40" s="36">
        <v>0</v>
      </c>
      <c r="AJ40" s="36">
        <v>0</v>
      </c>
      <c r="AK40" s="36">
        <v>0</v>
      </c>
      <c r="AL40" s="36">
        <v>0</v>
      </c>
      <c r="AM40" s="36">
        <v>1.0006852814402454</v>
      </c>
      <c r="AN40" s="36">
        <v>0</v>
      </c>
      <c r="AO40" s="36">
        <v>0</v>
      </c>
      <c r="AP40" s="36">
        <v>0</v>
      </c>
      <c r="AQ40" s="37">
        <v>0</v>
      </c>
      <c r="AR40" s="14"/>
      <c r="AS40" s="43"/>
    </row>
    <row r="41" spans="1:45" ht="39.950000000000003" customHeight="1">
      <c r="A41" s="10" t="s">
        <v>256</v>
      </c>
      <c r="B41" s="3" t="s">
        <v>143</v>
      </c>
      <c r="C41" s="35">
        <v>8.5592101492012006E-7</v>
      </c>
      <c r="D41" s="36">
        <v>6.4109243855243614E-7</v>
      </c>
      <c r="E41" s="36">
        <v>6.3839076913969656E-7</v>
      </c>
      <c r="F41" s="36">
        <v>3.2177654146429099E-6</v>
      </c>
      <c r="G41" s="36">
        <v>1.8531139835038951E-6</v>
      </c>
      <c r="H41" s="36">
        <v>7.8679755409559005E-7</v>
      </c>
      <c r="I41" s="36">
        <v>1.4301384739639807E-6</v>
      </c>
      <c r="J41" s="36">
        <v>2.3672793735004938E-6</v>
      </c>
      <c r="K41" s="36">
        <v>2.4293333351585672E-6</v>
      </c>
      <c r="L41" s="36">
        <v>4.7888533396401755E-7</v>
      </c>
      <c r="M41" s="36">
        <v>7.1230477613048024E-7</v>
      </c>
      <c r="N41" s="36">
        <v>2.567754199789249E-6</v>
      </c>
      <c r="O41" s="36">
        <v>4.957131297093547E-6</v>
      </c>
      <c r="P41" s="36">
        <v>2.6287317259384093E-6</v>
      </c>
      <c r="Q41" s="36">
        <v>1.9731309065494134E-6</v>
      </c>
      <c r="R41" s="36">
        <v>3.8175180390364226E-6</v>
      </c>
      <c r="S41" s="36">
        <v>6.005025760762873E-6</v>
      </c>
      <c r="T41" s="36">
        <v>3.5247497705564678E-6</v>
      </c>
      <c r="U41" s="36">
        <v>2.034453733551484E-6</v>
      </c>
      <c r="V41" s="36">
        <v>9.2238249696219722E-7</v>
      </c>
      <c r="W41" s="36">
        <v>1.8740875089489664E-6</v>
      </c>
      <c r="X41" s="36">
        <v>3.6597103946432916E-6</v>
      </c>
      <c r="Y41" s="36">
        <v>3.7839830166502222E-6</v>
      </c>
      <c r="Z41" s="36">
        <v>2.462391562346788E-6</v>
      </c>
      <c r="AA41" s="36">
        <v>2.3019530768735042E-6</v>
      </c>
      <c r="AB41" s="36">
        <v>3.088377054371019E-6</v>
      </c>
      <c r="AC41" s="36">
        <v>4.0530104185676233E-6</v>
      </c>
      <c r="AD41" s="36">
        <v>1.2802763092701544E-6</v>
      </c>
      <c r="AE41" s="36">
        <v>2.7649310430461686E-7</v>
      </c>
      <c r="AF41" s="36">
        <v>1.4502106207994166E-5</v>
      </c>
      <c r="AG41" s="36">
        <v>2.4715426110656955E-5</v>
      </c>
      <c r="AH41" s="36">
        <v>2.4824678317471824E-6</v>
      </c>
      <c r="AI41" s="36">
        <v>4.2241413032899459E-3</v>
      </c>
      <c r="AJ41" s="36">
        <v>9.7805612200830908E-3</v>
      </c>
      <c r="AK41" s="36">
        <v>2.3109469995665919E-6</v>
      </c>
      <c r="AL41" s="36">
        <v>5.1493163342855485E-6</v>
      </c>
      <c r="AM41" s="36">
        <v>2.0458096585311094E-3</v>
      </c>
      <c r="AN41" s="36">
        <v>1.0047376676236928</v>
      </c>
      <c r="AO41" s="36">
        <v>4.6114391546596743E-6</v>
      </c>
      <c r="AP41" s="36">
        <v>1.150205468515428E-6</v>
      </c>
      <c r="AQ41" s="37">
        <v>1.225253317006457E-5</v>
      </c>
      <c r="AR41" s="14"/>
      <c r="AS41" s="43"/>
    </row>
    <row r="42" spans="1:45" ht="39.950000000000003" customHeight="1">
      <c r="A42" s="10" t="s">
        <v>257</v>
      </c>
      <c r="B42" s="3" t="s">
        <v>31</v>
      </c>
      <c r="C42" s="35">
        <v>1.331591880123663E-3</v>
      </c>
      <c r="D42" s="36">
        <v>1.9124821929998795E-4</v>
      </c>
      <c r="E42" s="36">
        <v>1.0900972398204998E-3</v>
      </c>
      <c r="F42" s="36">
        <v>5.7055010323244025E-4</v>
      </c>
      <c r="G42" s="36">
        <v>5.0246959593330364E-4</v>
      </c>
      <c r="H42" s="36">
        <v>3.1374091154210402E-4</v>
      </c>
      <c r="I42" s="36">
        <v>2.7359866358807517E-4</v>
      </c>
      <c r="J42" s="36">
        <v>4.6703484485409013E-4</v>
      </c>
      <c r="K42" s="36">
        <v>4.5899161216768206E-4</v>
      </c>
      <c r="L42" s="36">
        <v>1.2036322801563866E-4</v>
      </c>
      <c r="M42" s="36">
        <v>2.1781191806208921E-4</v>
      </c>
      <c r="N42" s="36">
        <v>2.3729763407757568E-4</v>
      </c>
      <c r="O42" s="36">
        <v>3.7645266780195224E-4</v>
      </c>
      <c r="P42" s="36">
        <v>3.1361612504011814E-4</v>
      </c>
      <c r="Q42" s="36">
        <v>2.5655342840038404E-4</v>
      </c>
      <c r="R42" s="36">
        <v>4.6987112192166343E-4</v>
      </c>
      <c r="S42" s="36">
        <v>3.7839296455977436E-4</v>
      </c>
      <c r="T42" s="36">
        <v>2.8614056060171386E-4</v>
      </c>
      <c r="U42" s="36">
        <v>5.0152731066826421E-4</v>
      </c>
      <c r="V42" s="36">
        <v>3.834957035245493E-4</v>
      </c>
      <c r="W42" s="36">
        <v>7.7125566772626966E-4</v>
      </c>
      <c r="X42" s="36">
        <v>5.0375818035139168E-4</v>
      </c>
      <c r="Y42" s="36">
        <v>1.2606067341770402E-3</v>
      </c>
      <c r="Z42" s="36">
        <v>4.8148144799402498E-4</v>
      </c>
      <c r="AA42" s="36">
        <v>1.1688166023036903E-3</v>
      </c>
      <c r="AB42" s="36">
        <v>1.1913981756994959E-3</v>
      </c>
      <c r="AC42" s="36">
        <v>1.0520323639620036E-3</v>
      </c>
      <c r="AD42" s="36">
        <v>1.6347454388950028E-3</v>
      </c>
      <c r="AE42" s="36">
        <v>4.5921662658185116E-4</v>
      </c>
      <c r="AF42" s="36">
        <v>1.1675815986033416E-3</v>
      </c>
      <c r="AG42" s="36">
        <v>6.4580251633795122E-3</v>
      </c>
      <c r="AH42" s="36">
        <v>9.6354781120475868E-4</v>
      </c>
      <c r="AI42" s="36">
        <v>3.7826443971463769E-3</v>
      </c>
      <c r="AJ42" s="36">
        <v>9.7402075432788272E-3</v>
      </c>
      <c r="AK42" s="36">
        <v>2.7329810087357688E-3</v>
      </c>
      <c r="AL42" s="36">
        <v>3.8712213108811192E-3</v>
      </c>
      <c r="AM42" s="36">
        <v>1.2473937711062304E-2</v>
      </c>
      <c r="AN42" s="36">
        <v>2.6022509762100941E-3</v>
      </c>
      <c r="AO42" s="36">
        <v>1.0306209732218101</v>
      </c>
      <c r="AP42" s="36">
        <v>2.6569304979804379E-4</v>
      </c>
      <c r="AQ42" s="37">
        <v>3.3809360656975561E-3</v>
      </c>
      <c r="AR42" s="14"/>
      <c r="AS42" s="43"/>
    </row>
    <row r="43" spans="1:45" ht="39.950000000000003" customHeight="1">
      <c r="A43" s="10" t="s">
        <v>258</v>
      </c>
      <c r="B43" s="3" t="s">
        <v>32</v>
      </c>
      <c r="C43" s="35">
        <v>6.6048951057007612E-4</v>
      </c>
      <c r="D43" s="36">
        <v>2.8010221706110533E-3</v>
      </c>
      <c r="E43" s="36">
        <v>1.3434498375799351E-3</v>
      </c>
      <c r="F43" s="36">
        <v>1.6587127906894869E-3</v>
      </c>
      <c r="G43" s="36">
        <v>9.6609812600846091E-4</v>
      </c>
      <c r="H43" s="36">
        <v>1.4856775734388905E-3</v>
      </c>
      <c r="I43" s="36">
        <v>1.4461781637151872E-3</v>
      </c>
      <c r="J43" s="36">
        <v>1.1301317250638071E-3</v>
      </c>
      <c r="K43" s="36">
        <v>1.0788711709165677E-3</v>
      </c>
      <c r="L43" s="36">
        <v>4.4373073090462652E-4</v>
      </c>
      <c r="M43" s="36">
        <v>2.584136454168933E-4</v>
      </c>
      <c r="N43" s="36">
        <v>9.8250023277400025E-4</v>
      </c>
      <c r="O43" s="36">
        <v>1.4014984944944679E-3</v>
      </c>
      <c r="P43" s="36">
        <v>8.1559343895787654E-4</v>
      </c>
      <c r="Q43" s="36">
        <v>9.6008943207259799E-4</v>
      </c>
      <c r="R43" s="36">
        <v>1.2412139095554907E-3</v>
      </c>
      <c r="S43" s="36">
        <v>1.3451334010816023E-3</v>
      </c>
      <c r="T43" s="36">
        <v>1.3991902400726966E-3</v>
      </c>
      <c r="U43" s="36">
        <v>7.3181935421999154E-4</v>
      </c>
      <c r="V43" s="36">
        <v>1.1488684089650224E-3</v>
      </c>
      <c r="W43" s="36">
        <v>1.0368568804516977E-3</v>
      </c>
      <c r="X43" s="36">
        <v>4.9867834280766638E-4</v>
      </c>
      <c r="Y43" s="36">
        <v>1.7126588944524482E-3</v>
      </c>
      <c r="Z43" s="36">
        <v>3.3659027023738354E-3</v>
      </c>
      <c r="AA43" s="36">
        <v>2.1178332477045153E-3</v>
      </c>
      <c r="AB43" s="36">
        <v>2.7524244801825689E-3</v>
      </c>
      <c r="AC43" s="36">
        <v>4.262566500106031E-3</v>
      </c>
      <c r="AD43" s="36">
        <v>1.5111944113103913E-3</v>
      </c>
      <c r="AE43" s="36">
        <v>2.7121334527105802E-4</v>
      </c>
      <c r="AF43" s="36">
        <v>3.3085704956724808E-3</v>
      </c>
      <c r="AG43" s="36">
        <v>2.567612685684497E-3</v>
      </c>
      <c r="AH43" s="36">
        <v>2.9471764820874847E-3</v>
      </c>
      <c r="AI43" s="36">
        <v>4.3443220374815624E-3</v>
      </c>
      <c r="AJ43" s="36">
        <v>2.6516881938315746E-3</v>
      </c>
      <c r="AK43" s="36">
        <v>5.3528934253298417E-3</v>
      </c>
      <c r="AL43" s="36">
        <v>2.0861648776260063E-3</v>
      </c>
      <c r="AM43" s="36">
        <v>3.1455139905483538E-3</v>
      </c>
      <c r="AN43" s="36">
        <v>1.2123417773113332E-3</v>
      </c>
      <c r="AO43" s="36">
        <v>3.1471009891676544E-3</v>
      </c>
      <c r="AP43" s="36">
        <v>1.0005944379110328</v>
      </c>
      <c r="AQ43" s="37">
        <v>8.6853058671848755E-4</v>
      </c>
      <c r="AR43" s="14"/>
      <c r="AS43" s="43"/>
    </row>
    <row r="44" spans="1:45" ht="39.950000000000003" customHeight="1">
      <c r="A44" s="38" t="s">
        <v>259</v>
      </c>
      <c r="B44" s="39" t="s">
        <v>33</v>
      </c>
      <c r="C44" s="40">
        <v>6.0342548635926984E-3</v>
      </c>
      <c r="D44" s="41">
        <v>5.5670018910113181E-4</v>
      </c>
      <c r="E44" s="41">
        <v>6.8997997209559528E-3</v>
      </c>
      <c r="F44" s="41">
        <v>5.2327003267883471E-3</v>
      </c>
      <c r="G44" s="41">
        <v>5.2244234380325024E-3</v>
      </c>
      <c r="H44" s="41">
        <v>3.9078813327821016E-3</v>
      </c>
      <c r="I44" s="41">
        <v>2.9243389639364704E-3</v>
      </c>
      <c r="J44" s="41">
        <v>1.6386796958902103E-3</v>
      </c>
      <c r="K44" s="41">
        <v>9.7061287623782765E-3</v>
      </c>
      <c r="L44" s="41">
        <v>4.1188922420879737E-3</v>
      </c>
      <c r="M44" s="41">
        <v>1.5069813298086096E-3</v>
      </c>
      <c r="N44" s="41">
        <v>3.9324821883988045E-3</v>
      </c>
      <c r="O44" s="41">
        <v>7.4726994346078464E-3</v>
      </c>
      <c r="P44" s="41">
        <v>5.8352324138286997E-3</v>
      </c>
      <c r="Q44" s="41">
        <v>2.5904572825774289E-3</v>
      </c>
      <c r="R44" s="41">
        <v>1.4590470710231448E-3</v>
      </c>
      <c r="S44" s="41">
        <v>1.7058530721096796E-3</v>
      </c>
      <c r="T44" s="41">
        <v>2.5081807139150339E-3</v>
      </c>
      <c r="U44" s="41">
        <v>2.9596715807941286E-3</v>
      </c>
      <c r="V44" s="41">
        <v>3.0655197176901127E-3</v>
      </c>
      <c r="W44" s="41">
        <v>1.3215535413153234E-2</v>
      </c>
      <c r="X44" s="41">
        <v>3.9011870879438644E-3</v>
      </c>
      <c r="Y44" s="41">
        <v>8.3164130670846451E-3</v>
      </c>
      <c r="Z44" s="41">
        <v>7.2290862910078134E-3</v>
      </c>
      <c r="AA44" s="41">
        <v>5.6638626816483779E-3</v>
      </c>
      <c r="AB44" s="41">
        <v>4.1802302829664698E-3</v>
      </c>
      <c r="AC44" s="41">
        <v>9.0103492398427368E-3</v>
      </c>
      <c r="AD44" s="41">
        <v>9.178064317942573E-3</v>
      </c>
      <c r="AE44" s="41">
        <v>9.2229276521443361E-4</v>
      </c>
      <c r="AF44" s="41">
        <v>4.960698374816652E-3</v>
      </c>
      <c r="AG44" s="41">
        <v>7.3765494485091634E-3</v>
      </c>
      <c r="AH44" s="41">
        <v>1.5576049289173011E-3</v>
      </c>
      <c r="AI44" s="41">
        <v>4.8567799304134098E-3</v>
      </c>
      <c r="AJ44" s="41">
        <v>3.452794502226558E-3</v>
      </c>
      <c r="AK44" s="41">
        <v>1.1949018035831503E-2</v>
      </c>
      <c r="AL44" s="41">
        <v>4.7783944497296667E-3</v>
      </c>
      <c r="AM44" s="41">
        <v>1.7777238314652048E-2</v>
      </c>
      <c r="AN44" s="41">
        <v>2.9674344660028684E-3</v>
      </c>
      <c r="AO44" s="41">
        <v>4.8542279361954883E-3</v>
      </c>
      <c r="AP44" s="41">
        <v>1.5388898727013731E-3</v>
      </c>
      <c r="AQ44" s="42">
        <v>1.0014352086758518</v>
      </c>
      <c r="AR44" s="14"/>
      <c r="AS44" s="43"/>
    </row>
  </sheetData>
  <phoneticPr fontId="2"/>
  <printOptions verticalCentered="1"/>
  <pageMargins left="0.43307086614173229" right="0.23622047244094491" top="0.35433070866141736" bottom="0.35433070866141736" header="0.31496062992125984" footer="0.31496062992125984"/>
  <pageSetup paperSize="9" scale="38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583929-4C1C-4BCF-9A72-10A5FA6BD6FB}">
  <sheetPr>
    <pageSetUpPr fitToPage="1"/>
  </sheetPr>
  <dimension ref="A1:O52"/>
  <sheetViews>
    <sheetView zoomScale="80" zoomScaleNormal="80" workbookViewId="0">
      <pane ySplit="7" topLeftCell="A8" activePane="bottomLeft" state="frozen"/>
      <selection pane="bottomLeft"/>
    </sheetView>
  </sheetViews>
  <sheetFormatPr defaultRowHeight="13.5"/>
  <cols>
    <col min="1" max="1" width="10.375" style="275" customWidth="1"/>
    <col min="2" max="2" width="28.125" style="275" bestFit="1" customWidth="1"/>
    <col min="3" max="12" width="12" style="263" customWidth="1"/>
    <col min="13" max="13" width="14.5" style="263" customWidth="1"/>
    <col min="14" max="15" width="10.625" style="263" bestFit="1" customWidth="1"/>
    <col min="16" max="16384" width="9" style="263"/>
  </cols>
  <sheetData>
    <row r="1" spans="1:15" s="242" customFormat="1" ht="12">
      <c r="A1" s="241" t="s">
        <v>334</v>
      </c>
      <c r="L1" s="243" t="s">
        <v>335</v>
      </c>
    </row>
    <row r="2" spans="1:15" s="242" customFormat="1" ht="12">
      <c r="A2" s="244"/>
      <c r="B2" s="245"/>
      <c r="C2" s="246" t="s">
        <v>336</v>
      </c>
      <c r="D2" s="247"/>
      <c r="E2" s="247"/>
      <c r="F2" s="247"/>
      <c r="G2" s="247"/>
      <c r="H2" s="247"/>
      <c r="I2" s="247"/>
      <c r="J2" s="247"/>
      <c r="K2" s="247"/>
      <c r="L2" s="248"/>
    </row>
    <row r="3" spans="1:15" s="242" customFormat="1" ht="12">
      <c r="A3" s="249"/>
      <c r="B3" s="250"/>
      <c r="C3" s="251"/>
      <c r="D3" s="246" t="s">
        <v>337</v>
      </c>
      <c r="E3" s="252" t="s">
        <v>338</v>
      </c>
      <c r="F3" s="246" t="s">
        <v>339</v>
      </c>
      <c r="G3" s="253"/>
      <c r="H3" s="253"/>
      <c r="I3" s="253"/>
      <c r="J3" s="253"/>
      <c r="K3" s="253"/>
      <c r="L3" s="254"/>
    </row>
    <row r="4" spans="1:15" s="242" customFormat="1" ht="12">
      <c r="A4" s="249"/>
      <c r="B4" s="250"/>
      <c r="C4" s="251"/>
      <c r="D4" s="251"/>
      <c r="E4" s="255"/>
      <c r="F4" s="251"/>
      <c r="G4" s="252" t="s">
        <v>340</v>
      </c>
      <c r="H4" s="246" t="s">
        <v>341</v>
      </c>
      <c r="I4" s="253"/>
      <c r="J4" s="253"/>
      <c r="K4" s="253"/>
      <c r="L4" s="254"/>
    </row>
    <row r="5" spans="1:15" s="242" customFormat="1" ht="12">
      <c r="A5" s="249"/>
      <c r="B5" s="250"/>
      <c r="C5" s="251"/>
      <c r="D5" s="251"/>
      <c r="E5" s="255"/>
      <c r="F5" s="251"/>
      <c r="G5" s="255"/>
      <c r="H5" s="251"/>
      <c r="I5" s="246" t="s">
        <v>342</v>
      </c>
      <c r="J5" s="253"/>
      <c r="K5" s="254"/>
      <c r="L5" s="252" t="s">
        <v>343</v>
      </c>
    </row>
    <row r="6" spans="1:15" s="242" customFormat="1" ht="12">
      <c r="A6" s="249"/>
      <c r="B6" s="250"/>
      <c r="C6" s="256"/>
      <c r="D6" s="251"/>
      <c r="E6" s="255"/>
      <c r="F6" s="251"/>
      <c r="G6" s="255"/>
      <c r="H6" s="251"/>
      <c r="I6" s="251"/>
      <c r="J6" s="246" t="s">
        <v>344</v>
      </c>
      <c r="K6" s="252" t="s">
        <v>345</v>
      </c>
      <c r="L6" s="255"/>
    </row>
    <row r="7" spans="1:15" s="242" customFormat="1" ht="12">
      <c r="A7" s="257" t="s">
        <v>346</v>
      </c>
      <c r="B7" s="258" t="s">
        <v>347</v>
      </c>
      <c r="C7" s="259"/>
      <c r="D7" s="260"/>
      <c r="E7" s="261"/>
      <c r="F7" s="260"/>
      <c r="G7" s="261"/>
      <c r="H7" s="260"/>
      <c r="I7" s="260"/>
      <c r="J7" s="260"/>
      <c r="K7" s="261"/>
      <c r="L7" s="261"/>
      <c r="N7" s="242" t="s">
        <v>357</v>
      </c>
      <c r="O7" s="242" t="s">
        <v>358</v>
      </c>
    </row>
    <row r="8" spans="1:15">
      <c r="A8" s="262" t="s">
        <v>218</v>
      </c>
      <c r="B8" s="263" t="s">
        <v>348</v>
      </c>
      <c r="C8" s="264">
        <v>4154</v>
      </c>
      <c r="D8" s="265">
        <v>1735</v>
      </c>
      <c r="E8" s="265">
        <v>578</v>
      </c>
      <c r="F8" s="264">
        <v>1841</v>
      </c>
      <c r="G8" s="265">
        <v>226</v>
      </c>
      <c r="H8" s="264">
        <v>1615</v>
      </c>
      <c r="I8" s="264">
        <v>1310</v>
      </c>
      <c r="J8" s="265">
        <v>984</v>
      </c>
      <c r="K8" s="265">
        <v>326</v>
      </c>
      <c r="L8" s="265">
        <v>305</v>
      </c>
      <c r="N8" s="277">
        <f>C8/'41'!BG4</f>
        <v>0.6547919293820933</v>
      </c>
      <c r="O8" s="277">
        <f>F8/'41'!BG4</f>
        <v>0.29019546027742749</v>
      </c>
    </row>
    <row r="9" spans="1:15">
      <c r="A9" s="266" t="s">
        <v>219</v>
      </c>
      <c r="B9" s="263" t="s">
        <v>349</v>
      </c>
      <c r="C9" s="267">
        <v>105</v>
      </c>
      <c r="D9" s="268">
        <v>13</v>
      </c>
      <c r="E9" s="268">
        <v>0</v>
      </c>
      <c r="F9" s="267">
        <v>92</v>
      </c>
      <c r="G9" s="268">
        <v>15</v>
      </c>
      <c r="H9" s="267">
        <v>77</v>
      </c>
      <c r="I9" s="267">
        <v>50</v>
      </c>
      <c r="J9" s="268">
        <v>34</v>
      </c>
      <c r="K9" s="268">
        <v>16</v>
      </c>
      <c r="L9" s="268">
        <v>27</v>
      </c>
      <c r="N9" s="277">
        <f>C9/'41'!BG5</f>
        <v>0.26315789473684209</v>
      </c>
      <c r="O9" s="277">
        <f>F9/'41'!BG5</f>
        <v>0.23057644110275688</v>
      </c>
    </row>
    <row r="10" spans="1:15">
      <c r="A10" s="266" t="s">
        <v>220</v>
      </c>
      <c r="B10" s="263" t="s">
        <v>350</v>
      </c>
      <c r="C10" s="267">
        <v>601</v>
      </c>
      <c r="D10" s="268">
        <v>489</v>
      </c>
      <c r="E10" s="268">
        <v>13</v>
      </c>
      <c r="F10" s="267">
        <v>99</v>
      </c>
      <c r="G10" s="268">
        <v>22</v>
      </c>
      <c r="H10" s="267">
        <v>77</v>
      </c>
      <c r="I10" s="267">
        <v>77</v>
      </c>
      <c r="J10" s="268">
        <v>61</v>
      </c>
      <c r="K10" s="268">
        <v>16</v>
      </c>
      <c r="L10" s="268">
        <v>0</v>
      </c>
      <c r="N10" s="277">
        <f>C10/'41'!BG6</f>
        <v>0.21221751412429379</v>
      </c>
      <c r="O10" s="277">
        <f>F10/'41'!BG6</f>
        <v>3.4957627118644065E-2</v>
      </c>
    </row>
    <row r="11" spans="1:15">
      <c r="A11" s="266" t="s">
        <v>221</v>
      </c>
      <c r="B11" s="263" t="s">
        <v>1</v>
      </c>
      <c r="C11" s="267">
        <v>119</v>
      </c>
      <c r="D11" s="268">
        <v>2</v>
      </c>
      <c r="E11" s="268">
        <v>0</v>
      </c>
      <c r="F11" s="267">
        <v>117</v>
      </c>
      <c r="G11" s="268">
        <v>28</v>
      </c>
      <c r="H11" s="267">
        <v>89</v>
      </c>
      <c r="I11" s="267">
        <v>89</v>
      </c>
      <c r="J11" s="268">
        <v>88</v>
      </c>
      <c r="K11" s="268">
        <v>1</v>
      </c>
      <c r="L11" s="268">
        <v>0</v>
      </c>
      <c r="N11" s="277">
        <f>C11/'41'!BG7</f>
        <v>6.0807358201328564E-2</v>
      </c>
      <c r="O11" s="277">
        <f>F11/'41'!BG7</f>
        <v>5.9785385794583548E-2</v>
      </c>
    </row>
    <row r="12" spans="1:15">
      <c r="A12" s="266" t="s">
        <v>222</v>
      </c>
      <c r="B12" s="263" t="s">
        <v>2</v>
      </c>
      <c r="C12" s="267">
        <v>13093</v>
      </c>
      <c r="D12" s="268">
        <v>273</v>
      </c>
      <c r="E12" s="268">
        <v>189</v>
      </c>
      <c r="F12" s="267">
        <v>12631</v>
      </c>
      <c r="G12" s="268">
        <v>511</v>
      </c>
      <c r="H12" s="267">
        <v>12120</v>
      </c>
      <c r="I12" s="267">
        <v>11983</v>
      </c>
      <c r="J12" s="268">
        <v>6437</v>
      </c>
      <c r="K12" s="268">
        <v>5546</v>
      </c>
      <c r="L12" s="268">
        <v>137</v>
      </c>
      <c r="N12" s="277">
        <f>C12/'41'!BG8</f>
        <v>4.654742732408286E-2</v>
      </c>
      <c r="O12" s="277">
        <f>F12/'41'!BG8</f>
        <v>4.4904953374359631E-2</v>
      </c>
    </row>
    <row r="13" spans="1:15">
      <c r="A13" s="266" t="s">
        <v>223</v>
      </c>
      <c r="B13" s="263" t="s">
        <v>3</v>
      </c>
      <c r="C13" s="267">
        <v>1326</v>
      </c>
      <c r="D13" s="268">
        <v>357</v>
      </c>
      <c r="E13" s="268">
        <v>135</v>
      </c>
      <c r="F13" s="267">
        <v>834</v>
      </c>
      <c r="G13" s="268">
        <v>131</v>
      </c>
      <c r="H13" s="267">
        <v>703</v>
      </c>
      <c r="I13" s="267">
        <v>689</v>
      </c>
      <c r="J13" s="268">
        <v>368</v>
      </c>
      <c r="K13" s="268">
        <v>321</v>
      </c>
      <c r="L13" s="268">
        <v>14</v>
      </c>
      <c r="N13" s="277">
        <f>C13/'41'!BG9</f>
        <v>0.49202226345083488</v>
      </c>
      <c r="O13" s="277">
        <f>F13/'41'!BG9</f>
        <v>0.30946196660482372</v>
      </c>
    </row>
    <row r="14" spans="1:15">
      <c r="A14" s="266" t="s">
        <v>224</v>
      </c>
      <c r="B14" s="263" t="s">
        <v>4</v>
      </c>
      <c r="C14" s="267">
        <v>1609</v>
      </c>
      <c r="D14" s="268">
        <v>225</v>
      </c>
      <c r="E14" s="268">
        <v>55</v>
      </c>
      <c r="F14" s="267">
        <v>1329</v>
      </c>
      <c r="G14" s="268">
        <v>209</v>
      </c>
      <c r="H14" s="267">
        <v>1120</v>
      </c>
      <c r="I14" s="267">
        <v>1081</v>
      </c>
      <c r="J14" s="268">
        <v>927</v>
      </c>
      <c r="K14" s="268">
        <v>154</v>
      </c>
      <c r="L14" s="268">
        <v>39</v>
      </c>
      <c r="N14" s="277">
        <f>C14/'41'!BG10</f>
        <v>0.12916432527895963</v>
      </c>
      <c r="O14" s="277">
        <f>F14/'41'!BG10</f>
        <v>0.10668700329132215</v>
      </c>
    </row>
    <row r="15" spans="1:15">
      <c r="A15" s="266" t="s">
        <v>225</v>
      </c>
      <c r="B15" s="263" t="s">
        <v>5</v>
      </c>
      <c r="C15" s="267">
        <v>1860</v>
      </c>
      <c r="D15" s="268">
        <v>0</v>
      </c>
      <c r="E15" s="268">
        <v>0</v>
      </c>
      <c r="F15" s="267">
        <v>1860</v>
      </c>
      <c r="G15" s="268">
        <v>205</v>
      </c>
      <c r="H15" s="267">
        <v>1655</v>
      </c>
      <c r="I15" s="267">
        <v>1639</v>
      </c>
      <c r="J15" s="268">
        <v>1484</v>
      </c>
      <c r="K15" s="268">
        <v>155</v>
      </c>
      <c r="L15" s="268">
        <v>16</v>
      </c>
      <c r="N15" s="277">
        <f>C15/'41'!BG11</f>
        <v>0.37155413503795448</v>
      </c>
      <c r="O15" s="277">
        <f>F15/'41'!BG11</f>
        <v>0.37155413503795448</v>
      </c>
    </row>
    <row r="16" spans="1:15">
      <c r="A16" s="266" t="s">
        <v>226</v>
      </c>
      <c r="B16" s="263" t="s">
        <v>6</v>
      </c>
      <c r="C16" s="267">
        <v>1463</v>
      </c>
      <c r="D16" s="268">
        <v>43</v>
      </c>
      <c r="E16" s="268">
        <v>22</v>
      </c>
      <c r="F16" s="267">
        <v>1398</v>
      </c>
      <c r="G16" s="268">
        <v>132</v>
      </c>
      <c r="H16" s="267">
        <v>1266</v>
      </c>
      <c r="I16" s="267">
        <v>1222</v>
      </c>
      <c r="J16" s="268">
        <v>1096</v>
      </c>
      <c r="K16" s="268">
        <v>126</v>
      </c>
      <c r="L16" s="268">
        <v>44</v>
      </c>
      <c r="N16" s="277">
        <f>C16/'41'!BG12</f>
        <v>7.5568181818181812E-2</v>
      </c>
      <c r="O16" s="277">
        <f>F16/'41'!BG12</f>
        <v>7.2210743801652891E-2</v>
      </c>
    </row>
    <row r="17" spans="1:15">
      <c r="A17" s="266" t="s">
        <v>227</v>
      </c>
      <c r="B17" s="263" t="s">
        <v>7</v>
      </c>
      <c r="C17" s="267">
        <v>457</v>
      </c>
      <c r="D17" s="268">
        <v>41</v>
      </c>
      <c r="E17" s="268">
        <v>0</v>
      </c>
      <c r="F17" s="267">
        <v>416</v>
      </c>
      <c r="G17" s="268">
        <v>24</v>
      </c>
      <c r="H17" s="267">
        <v>392</v>
      </c>
      <c r="I17" s="267">
        <v>392</v>
      </c>
      <c r="J17" s="268">
        <v>356</v>
      </c>
      <c r="K17" s="268">
        <v>36</v>
      </c>
      <c r="L17" s="268">
        <v>0</v>
      </c>
      <c r="N17" s="277">
        <f>C17/'41'!BG13</f>
        <v>0.13170028818443805</v>
      </c>
      <c r="O17" s="277">
        <f>F17/'41'!BG13</f>
        <v>0.11988472622478386</v>
      </c>
    </row>
    <row r="18" spans="1:15">
      <c r="A18" s="266" t="s">
        <v>228</v>
      </c>
      <c r="B18" s="263" t="s">
        <v>8</v>
      </c>
      <c r="C18" s="267">
        <v>193</v>
      </c>
      <c r="D18" s="268">
        <v>0</v>
      </c>
      <c r="E18" s="268">
        <v>0</v>
      </c>
      <c r="F18" s="267">
        <v>193</v>
      </c>
      <c r="G18" s="268">
        <v>18</v>
      </c>
      <c r="H18" s="267">
        <v>175</v>
      </c>
      <c r="I18" s="267">
        <v>174</v>
      </c>
      <c r="J18" s="268">
        <v>157</v>
      </c>
      <c r="K18" s="268">
        <v>17</v>
      </c>
      <c r="L18" s="268">
        <v>1</v>
      </c>
      <c r="N18" s="277">
        <f>C18/'41'!BG14</f>
        <v>0.20423280423280424</v>
      </c>
      <c r="O18" s="277">
        <f>F18/'41'!BG14</f>
        <v>0.20423280423280424</v>
      </c>
    </row>
    <row r="19" spans="1:15">
      <c r="A19" s="266" t="s">
        <v>229</v>
      </c>
      <c r="B19" s="263" t="s">
        <v>9</v>
      </c>
      <c r="C19" s="267">
        <v>1915</v>
      </c>
      <c r="D19" s="268">
        <v>241</v>
      </c>
      <c r="E19" s="268">
        <v>53</v>
      </c>
      <c r="F19" s="267">
        <v>1621</v>
      </c>
      <c r="G19" s="268">
        <v>280</v>
      </c>
      <c r="H19" s="267">
        <v>1341</v>
      </c>
      <c r="I19" s="267">
        <v>1289</v>
      </c>
      <c r="J19" s="268">
        <v>1116</v>
      </c>
      <c r="K19" s="268">
        <v>173</v>
      </c>
      <c r="L19" s="268">
        <v>52</v>
      </c>
      <c r="N19" s="277">
        <f>C19/'41'!BG15</f>
        <v>0.2371517027863777</v>
      </c>
      <c r="O19" s="277">
        <f>F19/'41'!BG15</f>
        <v>0.20074303405572755</v>
      </c>
    </row>
    <row r="20" spans="1:15">
      <c r="A20" s="266" t="s">
        <v>230</v>
      </c>
      <c r="B20" s="263" t="s">
        <v>10</v>
      </c>
      <c r="C20" s="267">
        <v>1602</v>
      </c>
      <c r="D20" s="268">
        <v>42</v>
      </c>
      <c r="E20" s="268">
        <v>9</v>
      </c>
      <c r="F20" s="267">
        <v>1551</v>
      </c>
      <c r="G20" s="268">
        <v>121</v>
      </c>
      <c r="H20" s="267">
        <v>1430</v>
      </c>
      <c r="I20" s="267">
        <v>1406</v>
      </c>
      <c r="J20" s="268">
        <v>1230</v>
      </c>
      <c r="K20" s="268">
        <v>176</v>
      </c>
      <c r="L20" s="268">
        <v>24</v>
      </c>
      <c r="N20" s="277">
        <f>C20/'41'!BG16</f>
        <v>9.9342676423167561E-2</v>
      </c>
      <c r="O20" s="277">
        <f>F20/'41'!BG16</f>
        <v>9.6180081855388816E-2</v>
      </c>
    </row>
    <row r="21" spans="1:15">
      <c r="A21" s="266" t="s">
        <v>231</v>
      </c>
      <c r="B21" s="263" t="s">
        <v>11</v>
      </c>
      <c r="C21" s="267">
        <v>1378</v>
      </c>
      <c r="D21" s="268">
        <v>17</v>
      </c>
      <c r="E21" s="268">
        <v>5</v>
      </c>
      <c r="F21" s="267">
        <v>1356</v>
      </c>
      <c r="G21" s="268">
        <v>68</v>
      </c>
      <c r="H21" s="267">
        <v>1288</v>
      </c>
      <c r="I21" s="267">
        <v>1277</v>
      </c>
      <c r="J21" s="268">
        <v>1021</v>
      </c>
      <c r="K21" s="268">
        <v>256</v>
      </c>
      <c r="L21" s="268">
        <v>11</v>
      </c>
      <c r="N21" s="277">
        <f>C21/'41'!BG17</f>
        <v>0.10200607002738915</v>
      </c>
      <c r="O21" s="277">
        <f>F21/'41'!BG17</f>
        <v>0.10037752609371529</v>
      </c>
    </row>
    <row r="22" spans="1:15">
      <c r="A22" s="266" t="s">
        <v>232</v>
      </c>
      <c r="B22" s="263" t="s">
        <v>12</v>
      </c>
      <c r="C22" s="267">
        <v>1055</v>
      </c>
      <c r="D22" s="268">
        <v>19</v>
      </c>
      <c r="E22" s="268">
        <v>4</v>
      </c>
      <c r="F22" s="267">
        <v>1032</v>
      </c>
      <c r="G22" s="268">
        <v>125</v>
      </c>
      <c r="H22" s="267">
        <v>907</v>
      </c>
      <c r="I22" s="267">
        <v>899</v>
      </c>
      <c r="J22" s="268">
        <v>862</v>
      </c>
      <c r="K22" s="268">
        <v>37</v>
      </c>
      <c r="L22" s="268">
        <v>8</v>
      </c>
      <c r="N22" s="277">
        <f>C22/'41'!BG18</f>
        <v>0.17926932880203908</v>
      </c>
      <c r="O22" s="277">
        <f>F22/'41'!BG18</f>
        <v>0.17536108751062021</v>
      </c>
    </row>
    <row r="23" spans="1:15">
      <c r="A23" s="266" t="s">
        <v>233</v>
      </c>
      <c r="B23" s="263" t="s">
        <v>13</v>
      </c>
      <c r="C23" s="267">
        <v>2381</v>
      </c>
      <c r="D23" s="268">
        <v>1</v>
      </c>
      <c r="E23" s="268">
        <v>0</v>
      </c>
      <c r="F23" s="267">
        <v>2380</v>
      </c>
      <c r="G23" s="268">
        <v>35</v>
      </c>
      <c r="H23" s="267">
        <v>2345</v>
      </c>
      <c r="I23" s="267">
        <v>2334</v>
      </c>
      <c r="J23" s="268">
        <v>2214</v>
      </c>
      <c r="K23" s="268">
        <v>120</v>
      </c>
      <c r="L23" s="268">
        <v>11</v>
      </c>
      <c r="N23" s="277">
        <f>C23/'41'!BG19</f>
        <v>1.9684518593230709E-2</v>
      </c>
      <c r="O23" s="277">
        <f>F23/'41'!BG19</f>
        <v>1.9676251260768201E-2</v>
      </c>
    </row>
    <row r="24" spans="1:15">
      <c r="A24" s="266" t="s">
        <v>234</v>
      </c>
      <c r="B24" s="263" t="s">
        <v>14</v>
      </c>
      <c r="C24" s="267">
        <v>2709</v>
      </c>
      <c r="D24" s="268">
        <v>5</v>
      </c>
      <c r="E24" s="268">
        <v>2</v>
      </c>
      <c r="F24" s="267">
        <v>2702</v>
      </c>
      <c r="G24" s="268">
        <v>180</v>
      </c>
      <c r="H24" s="267">
        <v>2522</v>
      </c>
      <c r="I24" s="267">
        <v>2505</v>
      </c>
      <c r="J24" s="268">
        <v>2129</v>
      </c>
      <c r="K24" s="268">
        <v>376</v>
      </c>
      <c r="L24" s="268">
        <v>17</v>
      </c>
      <c r="N24" s="277">
        <f>C24/'41'!BG20</f>
        <v>0.13295053003533569</v>
      </c>
      <c r="O24" s="277">
        <f>F24/'41'!BG20</f>
        <v>0.13260698861405576</v>
      </c>
    </row>
    <row r="25" spans="1:15">
      <c r="A25" s="266" t="s">
        <v>235</v>
      </c>
      <c r="B25" s="263" t="s">
        <v>15</v>
      </c>
      <c r="C25" s="267">
        <v>818</v>
      </c>
      <c r="D25" s="268">
        <v>10</v>
      </c>
      <c r="E25" s="268">
        <v>0</v>
      </c>
      <c r="F25" s="267">
        <v>808</v>
      </c>
      <c r="G25" s="268">
        <v>45</v>
      </c>
      <c r="H25" s="267">
        <v>763</v>
      </c>
      <c r="I25" s="267">
        <v>763</v>
      </c>
      <c r="J25" s="268">
        <v>664</v>
      </c>
      <c r="K25" s="268">
        <v>99</v>
      </c>
      <c r="L25" s="268">
        <v>0</v>
      </c>
      <c r="N25" s="277">
        <f>C25/'41'!BG21</f>
        <v>0.30307521304186735</v>
      </c>
      <c r="O25" s="277">
        <f>F25/'41'!BG21</f>
        <v>0.2993701370878103</v>
      </c>
    </row>
    <row r="26" spans="1:15">
      <c r="A26" s="266" t="s">
        <v>236</v>
      </c>
      <c r="B26" s="263" t="s">
        <v>16</v>
      </c>
      <c r="C26" s="267">
        <v>968</v>
      </c>
      <c r="D26" s="268">
        <v>14</v>
      </c>
      <c r="E26" s="268">
        <v>7</v>
      </c>
      <c r="F26" s="267">
        <v>947</v>
      </c>
      <c r="G26" s="268">
        <v>57</v>
      </c>
      <c r="H26" s="267">
        <v>890</v>
      </c>
      <c r="I26" s="267">
        <v>887</v>
      </c>
      <c r="J26" s="268">
        <v>769</v>
      </c>
      <c r="K26" s="268">
        <v>118</v>
      </c>
      <c r="L26" s="268">
        <v>3</v>
      </c>
      <c r="N26" s="277">
        <f>C26/'41'!BG22</f>
        <v>8.9662838088180805E-2</v>
      </c>
      <c r="O26" s="277">
        <f>F26/'41'!BG22</f>
        <v>8.7717673212300853E-2</v>
      </c>
    </row>
    <row r="27" spans="1:15">
      <c r="A27" s="266" t="s">
        <v>237</v>
      </c>
      <c r="B27" s="263" t="s">
        <v>17</v>
      </c>
      <c r="C27" s="267">
        <v>9456</v>
      </c>
      <c r="D27" s="268">
        <v>922</v>
      </c>
      <c r="E27" s="268">
        <v>462</v>
      </c>
      <c r="F27" s="267">
        <v>8072</v>
      </c>
      <c r="G27" s="268">
        <v>997</v>
      </c>
      <c r="H27" s="267">
        <v>7075</v>
      </c>
      <c r="I27" s="267">
        <v>6931</v>
      </c>
      <c r="J27" s="268">
        <v>5721</v>
      </c>
      <c r="K27" s="268">
        <v>1210</v>
      </c>
      <c r="L27" s="268">
        <v>144</v>
      </c>
      <c r="N27" s="277">
        <f>C27/'41'!BG23</f>
        <v>0.15213334191389408</v>
      </c>
      <c r="O27" s="277">
        <f>F27/'41'!BG23</f>
        <v>0.12986678679451702</v>
      </c>
    </row>
    <row r="28" spans="1:15">
      <c r="A28" s="266" t="s">
        <v>238</v>
      </c>
      <c r="B28" s="263" t="s">
        <v>18</v>
      </c>
      <c r="C28" s="267">
        <v>83638</v>
      </c>
      <c r="D28" s="268">
        <v>9495</v>
      </c>
      <c r="E28" s="268">
        <v>2660</v>
      </c>
      <c r="F28" s="267">
        <v>71483</v>
      </c>
      <c r="G28" s="268">
        <v>8797</v>
      </c>
      <c r="H28" s="267">
        <v>62686</v>
      </c>
      <c r="I28" s="267">
        <v>61399</v>
      </c>
      <c r="J28" s="268">
        <v>52307</v>
      </c>
      <c r="K28" s="268">
        <v>9092</v>
      </c>
      <c r="L28" s="268">
        <v>1287</v>
      </c>
      <c r="N28" s="277">
        <f>C28/'41'!BG24</f>
        <v>9.2892302771286656E-2</v>
      </c>
      <c r="O28" s="277">
        <f>F28/'41'!BG24</f>
        <v>7.9392387180466831E-2</v>
      </c>
    </row>
    <row r="29" spans="1:15">
      <c r="A29" s="266" t="s">
        <v>239</v>
      </c>
      <c r="B29" s="263" t="s">
        <v>19</v>
      </c>
      <c r="C29" s="267">
        <v>6096</v>
      </c>
      <c r="D29" s="268">
        <v>0</v>
      </c>
      <c r="E29" s="268">
        <v>0</v>
      </c>
      <c r="F29" s="267">
        <v>6096</v>
      </c>
      <c r="G29" s="268">
        <v>83</v>
      </c>
      <c r="H29" s="267">
        <v>6013</v>
      </c>
      <c r="I29" s="267">
        <v>6005</v>
      </c>
      <c r="J29" s="268">
        <v>5359</v>
      </c>
      <c r="K29" s="268">
        <v>646</v>
      </c>
      <c r="L29" s="268">
        <v>8</v>
      </c>
      <c r="N29" s="277">
        <f>C29/'41'!BG25</f>
        <v>2.248981760226669E-2</v>
      </c>
      <c r="O29" s="277">
        <f>F29/'41'!BG25</f>
        <v>2.248981760226669E-2</v>
      </c>
    </row>
    <row r="30" spans="1:15">
      <c r="A30" s="266" t="s">
        <v>240</v>
      </c>
      <c r="B30" s="263" t="s">
        <v>20</v>
      </c>
      <c r="C30" s="267">
        <v>1204</v>
      </c>
      <c r="D30" s="268">
        <v>0</v>
      </c>
      <c r="E30" s="268">
        <v>0</v>
      </c>
      <c r="F30" s="267">
        <v>1204</v>
      </c>
      <c r="G30" s="268">
        <v>5</v>
      </c>
      <c r="H30" s="267">
        <v>1199</v>
      </c>
      <c r="I30" s="267">
        <v>1198</v>
      </c>
      <c r="J30" s="268">
        <v>884</v>
      </c>
      <c r="K30" s="268">
        <v>314</v>
      </c>
      <c r="L30" s="268">
        <v>1</v>
      </c>
      <c r="N30" s="277">
        <f>C30/'41'!BG26</f>
        <v>1.7740058053013895E-2</v>
      </c>
      <c r="O30" s="277">
        <f>F30/'41'!BG26</f>
        <v>1.7740058053013895E-2</v>
      </c>
    </row>
    <row r="31" spans="1:15">
      <c r="A31" s="266" t="s">
        <v>241</v>
      </c>
      <c r="B31" s="263" t="s">
        <v>21</v>
      </c>
      <c r="C31" s="267">
        <v>3701</v>
      </c>
      <c r="D31" s="268">
        <v>63</v>
      </c>
      <c r="E31" s="268">
        <v>34</v>
      </c>
      <c r="F31" s="267">
        <v>3604</v>
      </c>
      <c r="G31" s="268">
        <v>218</v>
      </c>
      <c r="H31" s="267">
        <v>3386</v>
      </c>
      <c r="I31" s="267">
        <v>3355</v>
      </c>
      <c r="J31" s="268">
        <v>2845</v>
      </c>
      <c r="K31" s="268">
        <v>510</v>
      </c>
      <c r="L31" s="268">
        <v>31</v>
      </c>
      <c r="N31" s="277">
        <f>C31/'41'!BG27</f>
        <v>5.9883824409818293E-2</v>
      </c>
      <c r="O31" s="277">
        <f>F31/'41'!BG27</f>
        <v>5.8314321311263205E-2</v>
      </c>
    </row>
    <row r="32" spans="1:15">
      <c r="A32" s="266" t="s">
        <v>242</v>
      </c>
      <c r="B32" s="263" t="s">
        <v>351</v>
      </c>
      <c r="C32" s="267">
        <v>86484.490816129779</v>
      </c>
      <c r="D32" s="268">
        <v>1153.9622386182116</v>
      </c>
      <c r="E32" s="268">
        <v>433.49887238740178</v>
      </c>
      <c r="F32" s="267">
        <v>84897.029705124165</v>
      </c>
      <c r="G32" s="268">
        <v>5601.2088758602531</v>
      </c>
      <c r="H32" s="267">
        <v>79295.820829263917</v>
      </c>
      <c r="I32" s="267">
        <v>78719.832730416048</v>
      </c>
      <c r="J32" s="268">
        <v>63041.049186022261</v>
      </c>
      <c r="K32" s="268">
        <v>15678.783544393782</v>
      </c>
      <c r="L32" s="268">
        <v>575.98809884786976</v>
      </c>
      <c r="N32" s="277">
        <f>C32/'41'!BG28</f>
        <v>8.2083813411511802E-2</v>
      </c>
      <c r="O32" s="277">
        <f>F32/'41'!BG28</f>
        <v>8.0577128682213339E-2</v>
      </c>
    </row>
    <row r="33" spans="1:15">
      <c r="A33" s="266" t="s">
        <v>243</v>
      </c>
      <c r="B33" s="263" t="s">
        <v>352</v>
      </c>
      <c r="C33" s="267">
        <v>128444.50918387021</v>
      </c>
      <c r="D33" s="268">
        <v>6423.0377613817873</v>
      </c>
      <c r="E33" s="268">
        <v>1859.5011276125983</v>
      </c>
      <c r="F33" s="267">
        <v>120161.97029487582</v>
      </c>
      <c r="G33" s="268">
        <v>6210.7911241397478</v>
      </c>
      <c r="H33" s="267">
        <v>113951.17917073607</v>
      </c>
      <c r="I33" s="267">
        <v>111346.16726958394</v>
      </c>
      <c r="J33" s="268">
        <v>58544.950813977724</v>
      </c>
      <c r="K33" s="268">
        <v>52801.216455606213</v>
      </c>
      <c r="L33" s="268">
        <v>2605.0119011521301</v>
      </c>
      <c r="N33" s="277">
        <f>C33/'41'!BG29</f>
        <v>0.14852596185670616</v>
      </c>
      <c r="O33" s="277">
        <f>F33/'41'!BG29</f>
        <v>0.13894850258717478</v>
      </c>
    </row>
    <row r="34" spans="1:15">
      <c r="A34" s="266" t="s">
        <v>245</v>
      </c>
      <c r="B34" s="263" t="s">
        <v>22</v>
      </c>
      <c r="C34" s="267">
        <v>39972</v>
      </c>
      <c r="D34" s="268">
        <v>816</v>
      </c>
      <c r="E34" s="268">
        <v>45</v>
      </c>
      <c r="F34" s="267">
        <v>39111</v>
      </c>
      <c r="G34" s="268">
        <v>1402</v>
      </c>
      <c r="H34" s="267">
        <v>37709</v>
      </c>
      <c r="I34" s="267">
        <v>37568</v>
      </c>
      <c r="J34" s="268">
        <v>31193</v>
      </c>
      <c r="K34" s="268">
        <v>6375</v>
      </c>
      <c r="L34" s="268">
        <v>141</v>
      </c>
      <c r="N34" s="277">
        <f>C34/'41'!BG30</f>
        <v>6.8285949549167863E-2</v>
      </c>
      <c r="O34" s="277">
        <f>F34/'41'!BG30</f>
        <v>6.6815064865843696E-2</v>
      </c>
    </row>
    <row r="35" spans="1:15">
      <c r="A35" s="266" t="s">
        <v>246</v>
      </c>
      <c r="B35" s="263" t="s">
        <v>353</v>
      </c>
      <c r="C35" s="267">
        <v>35263</v>
      </c>
      <c r="D35" s="268">
        <v>1719</v>
      </c>
      <c r="E35" s="268">
        <v>645</v>
      </c>
      <c r="F35" s="267">
        <v>32899</v>
      </c>
      <c r="G35" s="268">
        <v>8459</v>
      </c>
      <c r="H35" s="267">
        <v>24440</v>
      </c>
      <c r="I35" s="267">
        <v>24070</v>
      </c>
      <c r="J35" s="268">
        <v>16202</v>
      </c>
      <c r="K35" s="268">
        <v>7868</v>
      </c>
      <c r="L35" s="268">
        <v>370</v>
      </c>
      <c r="N35" s="277">
        <f>C35/'41'!BG31</f>
        <v>3.6678839898938942E-2</v>
      </c>
      <c r="O35" s="277">
        <f>F35/'41'!BG31</f>
        <v>3.4219923257669295E-2</v>
      </c>
    </row>
    <row r="36" spans="1:15">
      <c r="A36" s="266" t="s">
        <v>247</v>
      </c>
      <c r="B36" s="263" t="s">
        <v>354</v>
      </c>
      <c r="C36" s="267">
        <v>0</v>
      </c>
      <c r="D36" s="268">
        <v>0</v>
      </c>
      <c r="E36" s="268">
        <v>0</v>
      </c>
      <c r="F36" s="267">
        <v>0</v>
      </c>
      <c r="G36" s="268">
        <v>0</v>
      </c>
      <c r="H36" s="267">
        <v>0</v>
      </c>
      <c r="I36" s="267">
        <v>0</v>
      </c>
      <c r="J36" s="268">
        <v>0</v>
      </c>
      <c r="K36" s="268">
        <v>0</v>
      </c>
      <c r="L36" s="268">
        <v>0</v>
      </c>
      <c r="N36" s="277">
        <f>C36/'41'!BG32</f>
        <v>0</v>
      </c>
      <c r="O36" s="277">
        <f>F36/'41'!BG32</f>
        <v>0</v>
      </c>
    </row>
    <row r="37" spans="1:15">
      <c r="A37" s="266" t="s">
        <v>248</v>
      </c>
      <c r="B37" s="263" t="s">
        <v>24</v>
      </c>
      <c r="C37" s="267">
        <v>55883</v>
      </c>
      <c r="D37" s="268">
        <v>4080</v>
      </c>
      <c r="E37" s="268">
        <v>1164</v>
      </c>
      <c r="F37" s="267">
        <v>50639</v>
      </c>
      <c r="G37" s="268">
        <v>1091</v>
      </c>
      <c r="H37" s="267">
        <v>49548</v>
      </c>
      <c r="I37" s="267">
        <v>48564</v>
      </c>
      <c r="J37" s="268">
        <v>35486</v>
      </c>
      <c r="K37" s="268">
        <v>13078</v>
      </c>
      <c r="L37" s="268">
        <v>984</v>
      </c>
      <c r="N37" s="277">
        <f>C37/'41'!BG33</f>
        <v>8.2717573432328578E-2</v>
      </c>
      <c r="O37" s="277">
        <f>F37/'41'!BG33</f>
        <v>7.4955446218701344E-2</v>
      </c>
    </row>
    <row r="38" spans="1:15">
      <c r="A38" s="266" t="s">
        <v>249</v>
      </c>
      <c r="B38" s="263" t="s">
        <v>25</v>
      </c>
      <c r="C38" s="267">
        <v>49101</v>
      </c>
      <c r="D38" s="268">
        <v>1714</v>
      </c>
      <c r="E38" s="268">
        <v>472</v>
      </c>
      <c r="F38" s="267">
        <v>46915</v>
      </c>
      <c r="G38" s="268">
        <v>2085</v>
      </c>
      <c r="H38" s="267">
        <v>44830</v>
      </c>
      <c r="I38" s="267">
        <v>44176</v>
      </c>
      <c r="J38" s="268">
        <v>34229</v>
      </c>
      <c r="K38" s="268">
        <v>9947</v>
      </c>
      <c r="L38" s="268">
        <v>654</v>
      </c>
      <c r="N38" s="277">
        <f>C38/'41'!BG34</f>
        <v>3.7376113267869375E-2</v>
      </c>
      <c r="O38" s="277">
        <f>F38/'41'!BG34</f>
        <v>3.5712110832001216E-2</v>
      </c>
    </row>
    <row r="39" spans="1:15">
      <c r="A39" s="266" t="s">
        <v>250</v>
      </c>
      <c r="B39" s="263" t="s">
        <v>26</v>
      </c>
      <c r="C39" s="267">
        <v>27772</v>
      </c>
      <c r="D39" s="268">
        <v>0</v>
      </c>
      <c r="E39" s="268">
        <v>0</v>
      </c>
      <c r="F39" s="267">
        <v>27772</v>
      </c>
      <c r="G39" s="268">
        <v>0</v>
      </c>
      <c r="H39" s="267">
        <v>27772</v>
      </c>
      <c r="I39" s="267">
        <v>27766</v>
      </c>
      <c r="J39" s="268">
        <v>22424</v>
      </c>
      <c r="K39" s="268">
        <v>5342</v>
      </c>
      <c r="L39" s="268">
        <v>6</v>
      </c>
      <c r="N39" s="277">
        <f>C39/'41'!BG35</f>
        <v>5.2415922572706046E-2</v>
      </c>
      <c r="O39" s="277">
        <f>F39/'41'!BG35</f>
        <v>5.2415922572706046E-2</v>
      </c>
    </row>
    <row r="40" spans="1:15">
      <c r="A40" s="266" t="s">
        <v>251</v>
      </c>
      <c r="B40" s="263" t="s">
        <v>27</v>
      </c>
      <c r="C40" s="267">
        <v>37890</v>
      </c>
      <c r="D40" s="268">
        <v>99</v>
      </c>
      <c r="E40" s="268">
        <v>26</v>
      </c>
      <c r="F40" s="267">
        <v>37765</v>
      </c>
      <c r="G40" s="268">
        <v>380</v>
      </c>
      <c r="H40" s="267">
        <v>37385</v>
      </c>
      <c r="I40" s="267">
        <v>36449</v>
      </c>
      <c r="J40" s="268">
        <v>22611</v>
      </c>
      <c r="K40" s="268">
        <v>13838</v>
      </c>
      <c r="L40" s="268">
        <v>936</v>
      </c>
      <c r="N40" s="277">
        <f>C40/'41'!BG36</f>
        <v>5.1472655915687546E-2</v>
      </c>
      <c r="O40" s="277">
        <f>F40/'41'!BG36</f>
        <v>5.1302846414778044E-2</v>
      </c>
    </row>
    <row r="41" spans="1:15">
      <c r="A41" s="266" t="s">
        <v>252</v>
      </c>
      <c r="B41" s="263" t="s">
        <v>28</v>
      </c>
      <c r="C41" s="267">
        <v>120589</v>
      </c>
      <c r="D41" s="268">
        <v>4252</v>
      </c>
      <c r="E41" s="268">
        <v>697</v>
      </c>
      <c r="F41" s="267">
        <v>115640</v>
      </c>
      <c r="G41" s="268">
        <v>3705</v>
      </c>
      <c r="H41" s="267">
        <v>111935</v>
      </c>
      <c r="I41" s="267">
        <v>108659</v>
      </c>
      <c r="J41" s="268">
        <v>75503</v>
      </c>
      <c r="K41" s="268">
        <v>33156</v>
      </c>
      <c r="L41" s="268">
        <v>3276</v>
      </c>
      <c r="N41" s="277">
        <f>C41/'41'!BG37</f>
        <v>0.11739663334933162</v>
      </c>
      <c r="O41" s="277">
        <f>F41/'41'!BG37</f>
        <v>0.11257864880309737</v>
      </c>
    </row>
    <row r="42" spans="1:15">
      <c r="A42" s="266" t="s">
        <v>253</v>
      </c>
      <c r="B42" s="263" t="s">
        <v>29</v>
      </c>
      <c r="C42" s="267">
        <v>6323</v>
      </c>
      <c r="D42" s="268">
        <v>272</v>
      </c>
      <c r="E42" s="268">
        <v>32</v>
      </c>
      <c r="F42" s="267">
        <v>6019</v>
      </c>
      <c r="G42" s="268">
        <v>1208</v>
      </c>
      <c r="H42" s="267">
        <v>4811</v>
      </c>
      <c r="I42" s="267">
        <v>4671</v>
      </c>
      <c r="J42" s="268">
        <v>3019</v>
      </c>
      <c r="K42" s="268">
        <v>1652</v>
      </c>
      <c r="L42" s="268">
        <v>140</v>
      </c>
      <c r="N42" s="277">
        <f>C42/'41'!BG38</f>
        <v>0.13123158025818771</v>
      </c>
      <c r="O42" s="277">
        <f>F42/'41'!BG38</f>
        <v>0.12492217010501847</v>
      </c>
    </row>
    <row r="43" spans="1:15">
      <c r="A43" s="266" t="s">
        <v>254</v>
      </c>
      <c r="B43" s="263" t="s">
        <v>30</v>
      </c>
      <c r="C43" s="267">
        <v>179568</v>
      </c>
      <c r="D43" s="268">
        <v>8838</v>
      </c>
      <c r="E43" s="268">
        <v>1083</v>
      </c>
      <c r="F43" s="267">
        <v>169647</v>
      </c>
      <c r="G43" s="268">
        <v>7161</v>
      </c>
      <c r="H43" s="267">
        <v>162486</v>
      </c>
      <c r="I43" s="267">
        <v>151962</v>
      </c>
      <c r="J43" s="268">
        <v>66519</v>
      </c>
      <c r="K43" s="268">
        <v>85443</v>
      </c>
      <c r="L43" s="268">
        <v>10524</v>
      </c>
      <c r="N43" s="277">
        <f>C43/'41'!BG39</f>
        <v>9.7504239420995273E-2</v>
      </c>
      <c r="O43" s="277">
        <f>F43/'41'!BG39</f>
        <v>9.2117201868114507E-2</v>
      </c>
    </row>
    <row r="44" spans="1:15">
      <c r="A44" s="266" t="s">
        <v>255</v>
      </c>
      <c r="B44" s="263" t="s">
        <v>142</v>
      </c>
      <c r="C44" s="267">
        <v>6764</v>
      </c>
      <c r="D44" s="268">
        <v>41</v>
      </c>
      <c r="E44" s="268">
        <v>15</v>
      </c>
      <c r="F44" s="267">
        <v>6708</v>
      </c>
      <c r="G44" s="268">
        <v>151</v>
      </c>
      <c r="H44" s="267">
        <v>6557</v>
      </c>
      <c r="I44" s="267">
        <v>6450</v>
      </c>
      <c r="J44" s="268">
        <v>3394</v>
      </c>
      <c r="K44" s="268">
        <v>3056</v>
      </c>
      <c r="L44" s="268">
        <v>107</v>
      </c>
      <c r="N44" s="277">
        <f>C44/'41'!BG40</f>
        <v>0.12505315313649726</v>
      </c>
      <c r="O44" s="277">
        <f>F44/'41'!BG40</f>
        <v>0.12401782247776812</v>
      </c>
    </row>
    <row r="45" spans="1:15">
      <c r="A45" s="266" t="s">
        <v>256</v>
      </c>
      <c r="B45" s="263" t="s">
        <v>143</v>
      </c>
      <c r="C45" s="267">
        <v>67790</v>
      </c>
      <c r="D45" s="268">
        <v>6493</v>
      </c>
      <c r="E45" s="268">
        <v>1463</v>
      </c>
      <c r="F45" s="267">
        <v>59834</v>
      </c>
      <c r="G45" s="268">
        <v>1593</v>
      </c>
      <c r="H45" s="267">
        <v>58241</v>
      </c>
      <c r="I45" s="267">
        <v>55504</v>
      </c>
      <c r="J45" s="268">
        <v>11957</v>
      </c>
      <c r="K45" s="268">
        <v>43547</v>
      </c>
      <c r="L45" s="268">
        <v>2737</v>
      </c>
      <c r="N45" s="277">
        <f>C45/'41'!BG41</f>
        <v>0.21593504429232616</v>
      </c>
      <c r="O45" s="277">
        <f>F45/'41'!BG41</f>
        <v>0.19059237999980888</v>
      </c>
    </row>
    <row r="46" spans="1:15">
      <c r="A46" s="266" t="s">
        <v>257</v>
      </c>
      <c r="B46" s="263" t="s">
        <v>31</v>
      </c>
      <c r="C46" s="267">
        <v>61069</v>
      </c>
      <c r="D46" s="268">
        <v>15387</v>
      </c>
      <c r="E46" s="268">
        <v>1971</v>
      </c>
      <c r="F46" s="267">
        <v>43711</v>
      </c>
      <c r="G46" s="268">
        <v>2325</v>
      </c>
      <c r="H46" s="267">
        <v>41386</v>
      </c>
      <c r="I46" s="267">
        <v>38955</v>
      </c>
      <c r="J46" s="268">
        <v>24136</v>
      </c>
      <c r="K46" s="268">
        <v>14819</v>
      </c>
      <c r="L46" s="268">
        <v>2431</v>
      </c>
      <c r="N46" s="277">
        <f>C46/'41'!BG42</f>
        <v>0.189099725650728</v>
      </c>
      <c r="O46" s="277">
        <f>F46/'41'!BG42</f>
        <v>0.13535080168201494</v>
      </c>
    </row>
    <row r="47" spans="1:15">
      <c r="A47" s="266" t="s">
        <v>258</v>
      </c>
      <c r="B47" s="263" t="s">
        <v>32</v>
      </c>
      <c r="C47" s="267">
        <v>0</v>
      </c>
      <c r="D47" s="268">
        <v>0</v>
      </c>
      <c r="E47" s="268">
        <v>0</v>
      </c>
      <c r="F47" s="267">
        <v>0</v>
      </c>
      <c r="G47" s="268">
        <v>0</v>
      </c>
      <c r="H47" s="267">
        <v>0</v>
      </c>
      <c r="I47" s="267">
        <v>0</v>
      </c>
      <c r="J47" s="268">
        <v>0</v>
      </c>
      <c r="K47" s="268">
        <v>0</v>
      </c>
      <c r="L47" s="268">
        <v>0</v>
      </c>
      <c r="N47" s="277">
        <f>C47/'41'!BG43</f>
        <v>0</v>
      </c>
      <c r="O47" s="277">
        <f>F47/'41'!BG43</f>
        <v>0</v>
      </c>
    </row>
    <row r="48" spans="1:15">
      <c r="A48" s="269" t="s">
        <v>259</v>
      </c>
      <c r="B48" s="263" t="s">
        <v>33</v>
      </c>
      <c r="C48" s="270">
        <v>124</v>
      </c>
      <c r="D48" s="271">
        <v>9</v>
      </c>
      <c r="E48" s="271">
        <v>1</v>
      </c>
      <c r="F48" s="270">
        <v>114</v>
      </c>
      <c r="G48" s="271">
        <v>4</v>
      </c>
      <c r="H48" s="270">
        <v>110</v>
      </c>
      <c r="I48" s="270">
        <v>107</v>
      </c>
      <c r="J48" s="271">
        <v>68</v>
      </c>
      <c r="K48" s="271">
        <v>39</v>
      </c>
      <c r="L48" s="271">
        <v>3</v>
      </c>
      <c r="N48" s="277">
        <f>C48/'41'!BG44</f>
        <v>1.7908464638003495E-3</v>
      </c>
      <c r="O48" s="277">
        <f>F48/'41'!BG44</f>
        <v>1.6464233618809665E-3</v>
      </c>
    </row>
    <row r="49" spans="1:13">
      <c r="A49" s="272" t="s">
        <v>355</v>
      </c>
      <c r="B49" s="273" t="s">
        <v>356</v>
      </c>
      <c r="C49" s="274">
        <v>1044938</v>
      </c>
      <c r="D49" s="274">
        <v>65304</v>
      </c>
      <c r="E49" s="274">
        <v>14135</v>
      </c>
      <c r="F49" s="274">
        <v>965499</v>
      </c>
      <c r="G49" s="274">
        <v>53908</v>
      </c>
      <c r="H49" s="274">
        <v>911591</v>
      </c>
      <c r="I49" s="274">
        <v>883921</v>
      </c>
      <c r="J49" s="274">
        <v>557440</v>
      </c>
      <c r="K49" s="274">
        <v>326481</v>
      </c>
      <c r="L49" s="274">
        <v>27670</v>
      </c>
    </row>
    <row r="52" spans="1:13">
      <c r="C52" s="276"/>
      <c r="D52" s="276"/>
      <c r="E52" s="276"/>
      <c r="F52" s="276"/>
      <c r="G52" s="276"/>
      <c r="H52" s="276"/>
      <c r="I52" s="276"/>
      <c r="J52" s="276"/>
      <c r="K52" s="276"/>
      <c r="L52" s="276"/>
      <c r="M52" s="276"/>
    </row>
  </sheetData>
  <phoneticPr fontId="2"/>
  <pageMargins left="0.70866141732283472" right="0.70866141732283472" top="0.74803149606299213" bottom="0.74803149606299213" header="0.31496062992125984" footer="0.31496062992125984"/>
  <pageSetup paperSize="9" scale="49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K50"/>
  <sheetViews>
    <sheetView zoomScale="90" zoomScaleNormal="90" workbookViewId="0">
      <pane xSplit="3" ySplit="4" topLeftCell="D5" activePane="bottomRight" state="frozen"/>
      <selection pane="topRight"/>
      <selection pane="bottomLeft"/>
      <selection pane="bottomRight"/>
    </sheetView>
  </sheetViews>
  <sheetFormatPr defaultRowHeight="13.5"/>
  <cols>
    <col min="1" max="2" width="3.625" style="48" customWidth="1"/>
    <col min="3" max="3" width="30.625" style="48" customWidth="1"/>
    <col min="4" max="9" width="15.625" style="48" customWidth="1"/>
    <col min="10" max="10" width="9" style="48" customWidth="1"/>
    <col min="11" max="11" width="10.5" style="48" customWidth="1"/>
    <col min="12" max="16" width="9" style="48" customWidth="1"/>
    <col min="17" max="16384" width="9" style="48"/>
  </cols>
  <sheetData>
    <row r="1" spans="2:9" ht="16.5" customHeight="1"/>
    <row r="2" spans="2:9" ht="19.5" customHeight="1">
      <c r="B2" s="48" t="s">
        <v>212</v>
      </c>
    </row>
    <row r="3" spans="2:9" ht="53.25" customHeight="1">
      <c r="B3" s="49"/>
      <c r="C3" s="50"/>
      <c r="D3" s="51" t="s">
        <v>57</v>
      </c>
      <c r="E3" s="51" t="s">
        <v>58</v>
      </c>
      <c r="F3" s="51" t="s">
        <v>59</v>
      </c>
      <c r="G3" s="52" t="s">
        <v>303</v>
      </c>
      <c r="H3" s="53" t="s">
        <v>60</v>
      </c>
      <c r="I3" s="51" t="s">
        <v>61</v>
      </c>
    </row>
    <row r="4" spans="2:9" ht="18" customHeight="1">
      <c r="B4" s="54"/>
      <c r="C4" s="55"/>
      <c r="D4" s="56" t="s">
        <v>62</v>
      </c>
      <c r="E4" s="57" t="s">
        <v>63</v>
      </c>
      <c r="F4" s="57" t="s">
        <v>64</v>
      </c>
      <c r="G4" s="57" t="s">
        <v>65</v>
      </c>
      <c r="H4" s="57" t="s">
        <v>66</v>
      </c>
      <c r="I4" s="56" t="s">
        <v>67</v>
      </c>
    </row>
    <row r="5" spans="2:9" ht="20.100000000000001" customHeight="1">
      <c r="B5" s="49" t="s">
        <v>218</v>
      </c>
      <c r="C5" s="58" t="s">
        <v>50</v>
      </c>
      <c r="D5" s="59">
        <f>'入力シート '!D6</f>
        <v>0</v>
      </c>
      <c r="E5" s="60">
        <v>0.22992698599835415</v>
      </c>
      <c r="F5" s="60">
        <v>5.2930773855034238E-2</v>
      </c>
      <c r="G5" s="61">
        <f>$D5*E5</f>
        <v>0</v>
      </c>
      <c r="H5" s="62">
        <f>$D5*F5</f>
        <v>0</v>
      </c>
      <c r="I5" s="62">
        <f>D5-G5-H5</f>
        <v>0</v>
      </c>
    </row>
    <row r="6" spans="2:9" ht="20.100000000000001" customHeight="1">
      <c r="B6" s="63" t="s">
        <v>219</v>
      </c>
      <c r="C6" s="58" t="s">
        <v>51</v>
      </c>
      <c r="D6" s="64">
        <f>'入力シート '!D7</f>
        <v>0</v>
      </c>
      <c r="E6" s="60">
        <v>0.24139676113360325</v>
      </c>
      <c r="F6" s="60">
        <v>3.9979757085020245E-2</v>
      </c>
      <c r="G6" s="65">
        <f t="shared" ref="G6:G46" si="0">$D6*E6</f>
        <v>0</v>
      </c>
      <c r="H6" s="66">
        <f t="shared" ref="H6:H46" si="1">$D6*F6</f>
        <v>0</v>
      </c>
      <c r="I6" s="66">
        <f t="shared" ref="I6:I47" si="2">D6-G6-H6</f>
        <v>0</v>
      </c>
    </row>
    <row r="7" spans="2:9" ht="20.100000000000001" customHeight="1">
      <c r="B7" s="63" t="s">
        <v>220</v>
      </c>
      <c r="C7" s="58" t="s">
        <v>52</v>
      </c>
      <c r="D7" s="64">
        <f>'入力シート '!D8</f>
        <v>0</v>
      </c>
      <c r="E7" s="60">
        <v>0.29615038753050998</v>
      </c>
      <c r="F7" s="60">
        <v>4.2863871879415913E-2</v>
      </c>
      <c r="G7" s="65">
        <f t="shared" si="0"/>
        <v>0</v>
      </c>
      <c r="H7" s="66">
        <f t="shared" si="1"/>
        <v>0</v>
      </c>
      <c r="I7" s="66">
        <f t="shared" si="2"/>
        <v>0</v>
      </c>
    </row>
    <row r="8" spans="2:9" ht="20.100000000000001" customHeight="1">
      <c r="B8" s="63" t="s">
        <v>221</v>
      </c>
      <c r="C8" s="58" t="s">
        <v>1</v>
      </c>
      <c r="D8" s="64">
        <f>'入力シート '!D9</f>
        <v>0</v>
      </c>
      <c r="E8" s="60">
        <v>1.2770746140326476E-2</v>
      </c>
      <c r="F8" s="60">
        <v>7.5258892106161573E-2</v>
      </c>
      <c r="G8" s="65">
        <f t="shared" si="0"/>
        <v>0</v>
      </c>
      <c r="H8" s="66">
        <f t="shared" si="1"/>
        <v>0</v>
      </c>
      <c r="I8" s="66">
        <f t="shared" si="2"/>
        <v>0</v>
      </c>
    </row>
    <row r="9" spans="2:9" ht="20.100000000000001" customHeight="1">
      <c r="B9" s="63" t="s">
        <v>222</v>
      </c>
      <c r="C9" s="58" t="s">
        <v>2</v>
      </c>
      <c r="D9" s="64">
        <f>'入力シート '!D10</f>
        <v>0</v>
      </c>
      <c r="E9" s="60">
        <v>0.31897309753028824</v>
      </c>
      <c r="F9" s="60">
        <v>3.4974624312594543E-2</v>
      </c>
      <c r="G9" s="65">
        <f t="shared" si="0"/>
        <v>0</v>
      </c>
      <c r="H9" s="66">
        <f t="shared" si="1"/>
        <v>0</v>
      </c>
      <c r="I9" s="66">
        <f t="shared" si="2"/>
        <v>0</v>
      </c>
    </row>
    <row r="10" spans="2:9" ht="20.100000000000001" customHeight="1">
      <c r="B10" s="63" t="s">
        <v>223</v>
      </c>
      <c r="C10" s="58" t="s">
        <v>3</v>
      </c>
      <c r="D10" s="64">
        <f>'入力シート '!D11</f>
        <v>0</v>
      </c>
      <c r="E10" s="60">
        <v>0.43289059271188135</v>
      </c>
      <c r="F10" s="60">
        <v>3.1830295429605665E-2</v>
      </c>
      <c r="G10" s="65">
        <f t="shared" si="0"/>
        <v>0</v>
      </c>
      <c r="H10" s="66">
        <f t="shared" si="1"/>
        <v>0</v>
      </c>
      <c r="I10" s="66">
        <f t="shared" si="2"/>
        <v>0</v>
      </c>
    </row>
    <row r="11" spans="2:9" ht="20.100000000000001" customHeight="1">
      <c r="B11" s="63" t="s">
        <v>224</v>
      </c>
      <c r="C11" s="58" t="s">
        <v>4</v>
      </c>
      <c r="D11" s="64">
        <f>'入力シート '!D12</f>
        <v>0</v>
      </c>
      <c r="E11" s="60">
        <v>0.22777229487782322</v>
      </c>
      <c r="F11" s="60">
        <v>6.8733174530178631E-2</v>
      </c>
      <c r="G11" s="65">
        <f t="shared" si="0"/>
        <v>0</v>
      </c>
      <c r="H11" s="66">
        <f t="shared" si="1"/>
        <v>0</v>
      </c>
      <c r="I11" s="66">
        <f t="shared" si="2"/>
        <v>0</v>
      </c>
    </row>
    <row r="12" spans="2:9" ht="20.100000000000001" customHeight="1">
      <c r="B12" s="63" t="s">
        <v>225</v>
      </c>
      <c r="C12" s="58" t="s">
        <v>5</v>
      </c>
      <c r="D12" s="64">
        <f>'入力シート '!D13</f>
        <v>0</v>
      </c>
      <c r="E12" s="60">
        <v>0.2102043499767286</v>
      </c>
      <c r="F12" s="60">
        <v>2.9858347125721881E-2</v>
      </c>
      <c r="G12" s="65">
        <f t="shared" si="0"/>
        <v>0</v>
      </c>
      <c r="H12" s="66">
        <f t="shared" si="1"/>
        <v>0</v>
      </c>
      <c r="I12" s="66">
        <f t="shared" si="2"/>
        <v>0</v>
      </c>
    </row>
    <row r="13" spans="2:9" ht="20.100000000000001" customHeight="1">
      <c r="B13" s="63" t="s">
        <v>226</v>
      </c>
      <c r="C13" s="58" t="s">
        <v>6</v>
      </c>
      <c r="D13" s="64">
        <f>'入力シート '!D14</f>
        <v>0</v>
      </c>
      <c r="E13" s="60">
        <v>0.17883092711958865</v>
      </c>
      <c r="F13" s="60">
        <v>6.6266390469080241E-2</v>
      </c>
      <c r="G13" s="65">
        <f t="shared" si="0"/>
        <v>0</v>
      </c>
      <c r="H13" s="66">
        <f t="shared" si="1"/>
        <v>0</v>
      </c>
      <c r="I13" s="66">
        <f t="shared" si="2"/>
        <v>0</v>
      </c>
    </row>
    <row r="14" spans="2:9" ht="20.100000000000001" customHeight="1">
      <c r="B14" s="63" t="s">
        <v>227</v>
      </c>
      <c r="C14" s="58" t="s">
        <v>7</v>
      </c>
      <c r="D14" s="64">
        <f>'入力シート '!D15</f>
        <v>0</v>
      </c>
      <c r="E14" s="60">
        <v>4.4136106688233458E-2</v>
      </c>
      <c r="F14" s="60">
        <v>3.2261733262567288E-2</v>
      </c>
      <c r="G14" s="65">
        <f t="shared" si="0"/>
        <v>0</v>
      </c>
      <c r="H14" s="66">
        <f t="shared" si="1"/>
        <v>0</v>
      </c>
      <c r="I14" s="66">
        <f t="shared" si="2"/>
        <v>0</v>
      </c>
    </row>
    <row r="15" spans="2:9" ht="20.100000000000001" customHeight="1">
      <c r="B15" s="63" t="s">
        <v>228</v>
      </c>
      <c r="C15" s="58" t="s">
        <v>8</v>
      </c>
      <c r="D15" s="64">
        <f>'入力シート '!D16</f>
        <v>0</v>
      </c>
      <c r="E15" s="60">
        <v>8.3708278944950448E-2</v>
      </c>
      <c r="F15" s="60">
        <v>3.285179864509119E-2</v>
      </c>
      <c r="G15" s="65">
        <f t="shared" si="0"/>
        <v>0</v>
      </c>
      <c r="H15" s="66">
        <f t="shared" si="1"/>
        <v>0</v>
      </c>
      <c r="I15" s="66">
        <f t="shared" si="2"/>
        <v>0</v>
      </c>
    </row>
    <row r="16" spans="2:9" ht="20.100000000000001" customHeight="1">
      <c r="B16" s="63" t="s">
        <v>229</v>
      </c>
      <c r="C16" s="58" t="s">
        <v>9</v>
      </c>
      <c r="D16" s="64">
        <f>'入力シート '!D17</f>
        <v>0</v>
      </c>
      <c r="E16" s="60">
        <v>0.10045502275113756</v>
      </c>
      <c r="F16" s="60">
        <v>4.5405048030179286E-2</v>
      </c>
      <c r="G16" s="65">
        <f t="shared" si="0"/>
        <v>0</v>
      </c>
      <c r="H16" s="66">
        <f t="shared" si="1"/>
        <v>0</v>
      </c>
      <c r="I16" s="66">
        <f t="shared" si="2"/>
        <v>0</v>
      </c>
    </row>
    <row r="17" spans="2:11" ht="20.100000000000001" customHeight="1">
      <c r="B17" s="63" t="s">
        <v>230</v>
      </c>
      <c r="C17" s="58" t="s">
        <v>10</v>
      </c>
      <c r="D17" s="64">
        <f>'入力シート '!D18</f>
        <v>0</v>
      </c>
      <c r="E17" s="60">
        <v>0.12361904485748253</v>
      </c>
      <c r="F17" s="60">
        <v>1.523762577203004E-2</v>
      </c>
      <c r="G17" s="65">
        <f t="shared" si="0"/>
        <v>0</v>
      </c>
      <c r="H17" s="66">
        <f t="shared" si="1"/>
        <v>0</v>
      </c>
      <c r="I17" s="66">
        <f t="shared" si="2"/>
        <v>0</v>
      </c>
    </row>
    <row r="18" spans="2:11" ht="20.100000000000001" customHeight="1">
      <c r="B18" s="63" t="s">
        <v>231</v>
      </c>
      <c r="C18" s="58" t="s">
        <v>11</v>
      </c>
      <c r="D18" s="64">
        <f>'入力シート '!D19</f>
        <v>0</v>
      </c>
      <c r="E18" s="60">
        <v>0.13307588939694828</v>
      </c>
      <c r="F18" s="60">
        <v>1.3002141799019451E-2</v>
      </c>
      <c r="G18" s="65">
        <f t="shared" si="0"/>
        <v>0</v>
      </c>
      <c r="H18" s="66">
        <f t="shared" si="1"/>
        <v>0</v>
      </c>
      <c r="I18" s="66">
        <f t="shared" si="2"/>
        <v>0</v>
      </c>
    </row>
    <row r="19" spans="2:11" ht="20.100000000000001" customHeight="1">
      <c r="B19" s="63" t="s">
        <v>232</v>
      </c>
      <c r="C19" s="58" t="s">
        <v>12</v>
      </c>
      <c r="D19" s="64">
        <f>'入力シート '!D20</f>
        <v>0</v>
      </c>
      <c r="E19" s="60">
        <v>0.20693643904416342</v>
      </c>
      <c r="F19" s="60">
        <v>1.5492303281362767E-2</v>
      </c>
      <c r="G19" s="65">
        <f t="shared" si="0"/>
        <v>0</v>
      </c>
      <c r="H19" s="66">
        <f t="shared" si="1"/>
        <v>0</v>
      </c>
      <c r="I19" s="66">
        <f t="shared" si="2"/>
        <v>0</v>
      </c>
    </row>
    <row r="20" spans="2:11" ht="20.100000000000001" customHeight="1">
      <c r="B20" s="63" t="s">
        <v>233</v>
      </c>
      <c r="C20" s="58" t="s">
        <v>13</v>
      </c>
      <c r="D20" s="64">
        <f>'入力シート '!D21</f>
        <v>0</v>
      </c>
      <c r="E20" s="60">
        <v>6.7975530575738172E-2</v>
      </c>
      <c r="F20" s="60">
        <v>1.0992469247587287E-2</v>
      </c>
      <c r="G20" s="65">
        <f t="shared" si="0"/>
        <v>0</v>
      </c>
      <c r="H20" s="66">
        <f t="shared" si="1"/>
        <v>0</v>
      </c>
      <c r="I20" s="66">
        <f t="shared" si="2"/>
        <v>0</v>
      </c>
    </row>
    <row r="21" spans="2:11" ht="20.100000000000001" customHeight="1">
      <c r="B21" s="63" t="s">
        <v>234</v>
      </c>
      <c r="C21" s="58" t="s">
        <v>14</v>
      </c>
      <c r="D21" s="64">
        <f>'入力シート '!D22</f>
        <v>0</v>
      </c>
      <c r="E21" s="60">
        <v>0.18806433917009355</v>
      </c>
      <c r="F21" s="60">
        <v>1.1047533625104607E-2</v>
      </c>
      <c r="G21" s="65">
        <f t="shared" si="0"/>
        <v>0</v>
      </c>
      <c r="H21" s="66">
        <f t="shared" si="1"/>
        <v>0</v>
      </c>
      <c r="I21" s="66">
        <f t="shared" si="2"/>
        <v>0</v>
      </c>
    </row>
    <row r="22" spans="2:11" ht="20.100000000000001" customHeight="1">
      <c r="B22" s="63" t="s">
        <v>235</v>
      </c>
      <c r="C22" s="58" t="s">
        <v>15</v>
      </c>
      <c r="D22" s="64">
        <f>'入力シート '!D23</f>
        <v>0</v>
      </c>
      <c r="E22" s="60">
        <v>0.19345981196454651</v>
      </c>
      <c r="F22" s="60">
        <v>8.7422352933258854E-3</v>
      </c>
      <c r="G22" s="65">
        <f t="shared" si="0"/>
        <v>0</v>
      </c>
      <c r="H22" s="66">
        <f t="shared" si="1"/>
        <v>0</v>
      </c>
      <c r="I22" s="66">
        <f t="shared" si="2"/>
        <v>0</v>
      </c>
    </row>
    <row r="23" spans="2:11" ht="20.100000000000001" customHeight="1">
      <c r="B23" s="63" t="s">
        <v>236</v>
      </c>
      <c r="C23" s="58" t="s">
        <v>16</v>
      </c>
      <c r="D23" s="64">
        <f>'入力シート '!D24</f>
        <v>0</v>
      </c>
      <c r="E23" s="60">
        <v>9.5804938719456903E-2</v>
      </c>
      <c r="F23" s="60">
        <v>1.8393663790497412E-2</v>
      </c>
      <c r="G23" s="65">
        <f t="shared" si="0"/>
        <v>0</v>
      </c>
      <c r="H23" s="66">
        <f t="shared" si="1"/>
        <v>0</v>
      </c>
      <c r="I23" s="66">
        <f t="shared" si="2"/>
        <v>0</v>
      </c>
    </row>
    <row r="24" spans="2:11" ht="20.100000000000001" customHeight="1">
      <c r="B24" s="63" t="s">
        <v>237</v>
      </c>
      <c r="C24" s="58" t="s">
        <v>17</v>
      </c>
      <c r="D24" s="64">
        <f>'入力シート '!D25</f>
        <v>0</v>
      </c>
      <c r="E24" s="60">
        <v>0.2230051574891731</v>
      </c>
      <c r="F24" s="60">
        <v>3.4265820864023327E-2</v>
      </c>
      <c r="G24" s="65">
        <f t="shared" si="0"/>
        <v>0</v>
      </c>
      <c r="H24" s="66">
        <f t="shared" si="1"/>
        <v>0</v>
      </c>
      <c r="I24" s="66">
        <f t="shared" si="2"/>
        <v>0</v>
      </c>
      <c r="K24" s="48" t="s">
        <v>208</v>
      </c>
    </row>
    <row r="25" spans="2:11" ht="20.100000000000001" customHeight="1">
      <c r="B25" s="63"/>
      <c r="C25" s="58" t="s">
        <v>156</v>
      </c>
      <c r="D25" s="64">
        <f>'入力シート '!D26</f>
        <v>0</v>
      </c>
      <c r="E25" s="60">
        <v>0.18250225591508581</v>
      </c>
      <c r="F25" s="60">
        <v>2.3247396138689067E-2</v>
      </c>
      <c r="G25" s="65">
        <f t="shared" ref="G25" si="3">$D25*E25</f>
        <v>0</v>
      </c>
      <c r="H25" s="66">
        <f t="shared" ref="H25" si="4">$D25*F25</f>
        <v>0</v>
      </c>
      <c r="I25" s="66">
        <f t="shared" si="2"/>
        <v>0</v>
      </c>
      <c r="K25" s="48" t="s">
        <v>244</v>
      </c>
    </row>
    <row r="26" spans="2:11" ht="20.100000000000001" customHeight="1">
      <c r="B26" s="63" t="s">
        <v>238</v>
      </c>
      <c r="C26" s="58" t="s">
        <v>18</v>
      </c>
      <c r="D26" s="64">
        <f>'入力シート '!D27</f>
        <v>0</v>
      </c>
      <c r="E26" s="60">
        <v>0</v>
      </c>
      <c r="F26" s="60">
        <v>0</v>
      </c>
      <c r="G26" s="65">
        <f t="shared" si="0"/>
        <v>0</v>
      </c>
      <c r="H26" s="66">
        <f t="shared" si="1"/>
        <v>0</v>
      </c>
      <c r="I26" s="66">
        <f t="shared" si="2"/>
        <v>0</v>
      </c>
    </row>
    <row r="27" spans="2:11" ht="20.100000000000001" customHeight="1">
      <c r="B27" s="63" t="s">
        <v>239</v>
      </c>
      <c r="C27" s="58" t="s">
        <v>19</v>
      </c>
      <c r="D27" s="64">
        <f>'入力シート '!D28</f>
        <v>0</v>
      </c>
      <c r="E27" s="60">
        <v>0</v>
      </c>
      <c r="F27" s="60">
        <v>0</v>
      </c>
      <c r="G27" s="65">
        <f t="shared" si="0"/>
        <v>0</v>
      </c>
      <c r="H27" s="66">
        <f t="shared" si="1"/>
        <v>0</v>
      </c>
      <c r="I27" s="66">
        <f t="shared" si="2"/>
        <v>0</v>
      </c>
    </row>
    <row r="28" spans="2:11" ht="20.100000000000001" customHeight="1">
      <c r="B28" s="63" t="s">
        <v>240</v>
      </c>
      <c r="C28" s="58" t="s">
        <v>20</v>
      </c>
      <c r="D28" s="64">
        <f>'入力シート '!D29</f>
        <v>0</v>
      </c>
      <c r="E28" s="60">
        <v>0</v>
      </c>
      <c r="F28" s="60">
        <v>0</v>
      </c>
      <c r="G28" s="65">
        <f t="shared" si="0"/>
        <v>0</v>
      </c>
      <c r="H28" s="66">
        <f t="shared" si="1"/>
        <v>0</v>
      </c>
      <c r="I28" s="66">
        <f t="shared" si="2"/>
        <v>0</v>
      </c>
    </row>
    <row r="29" spans="2:11" ht="20.100000000000001" customHeight="1">
      <c r="B29" s="63" t="s">
        <v>241</v>
      </c>
      <c r="C29" s="58" t="s">
        <v>21</v>
      </c>
      <c r="D29" s="64">
        <f>'入力シート '!D30</f>
        <v>0</v>
      </c>
      <c r="E29" s="60">
        <v>0</v>
      </c>
      <c r="F29" s="60">
        <v>0</v>
      </c>
      <c r="G29" s="65">
        <f>$D29*E29</f>
        <v>0</v>
      </c>
      <c r="H29" s="66">
        <f t="shared" si="1"/>
        <v>0</v>
      </c>
      <c r="I29" s="66">
        <f t="shared" si="2"/>
        <v>0</v>
      </c>
    </row>
    <row r="30" spans="2:11" ht="20.100000000000001" customHeight="1">
      <c r="B30" s="63" t="s">
        <v>242</v>
      </c>
      <c r="C30" s="58" t="s">
        <v>140</v>
      </c>
      <c r="D30" s="64">
        <f>'入力シート '!D31</f>
        <v>0</v>
      </c>
      <c r="E30" s="67">
        <v>0.52821131646894948</v>
      </c>
      <c r="F30" s="60">
        <v>0</v>
      </c>
      <c r="G30" s="68">
        <f>(-SUM(G$5:G$29)-SUM(G$32:G$47))*E30</f>
        <v>0</v>
      </c>
      <c r="H30" s="66">
        <f t="shared" si="1"/>
        <v>0</v>
      </c>
      <c r="I30" s="66">
        <f t="shared" si="2"/>
        <v>0</v>
      </c>
      <c r="K30" s="48" t="s">
        <v>260</v>
      </c>
    </row>
    <row r="31" spans="2:11" ht="20.100000000000001" customHeight="1">
      <c r="B31" s="63" t="s">
        <v>243</v>
      </c>
      <c r="C31" s="58" t="s">
        <v>141</v>
      </c>
      <c r="D31" s="64">
        <f>'入力シート '!D32</f>
        <v>0</v>
      </c>
      <c r="E31" s="67">
        <v>0.47178868353105063</v>
      </c>
      <c r="F31" s="60">
        <v>0</v>
      </c>
      <c r="G31" s="68">
        <f>(-SUM(G$5:G$29)-SUM(G$32:G$47))*E31</f>
        <v>0</v>
      </c>
      <c r="H31" s="66">
        <f t="shared" si="1"/>
        <v>0</v>
      </c>
      <c r="I31" s="66">
        <f t="shared" si="2"/>
        <v>0</v>
      </c>
      <c r="K31" s="48" t="s">
        <v>261</v>
      </c>
    </row>
    <row r="32" spans="2:11" ht="20.100000000000001" customHeight="1">
      <c r="B32" s="63" t="s">
        <v>245</v>
      </c>
      <c r="C32" s="58" t="s">
        <v>22</v>
      </c>
      <c r="D32" s="64">
        <f>'入力シート '!D33</f>
        <v>0</v>
      </c>
      <c r="E32" s="60">
        <v>0</v>
      </c>
      <c r="F32" s="60">
        <v>0</v>
      </c>
      <c r="G32" s="65">
        <f>$D32*E32</f>
        <v>0</v>
      </c>
      <c r="H32" s="66">
        <f t="shared" si="1"/>
        <v>0</v>
      </c>
      <c r="I32" s="66">
        <f t="shared" si="2"/>
        <v>0</v>
      </c>
    </row>
    <row r="33" spans="2:9" ht="20.100000000000001" customHeight="1">
      <c r="B33" s="63" t="s">
        <v>246</v>
      </c>
      <c r="C33" s="58" t="s">
        <v>139</v>
      </c>
      <c r="D33" s="64">
        <f>'入力シート '!D34</f>
        <v>0</v>
      </c>
      <c r="E33" s="60">
        <v>0</v>
      </c>
      <c r="F33" s="60">
        <v>0</v>
      </c>
      <c r="G33" s="66">
        <f>$D33*E33</f>
        <v>0</v>
      </c>
      <c r="H33" s="66">
        <f>$D33*F33</f>
        <v>0</v>
      </c>
      <c r="I33" s="66">
        <f t="shared" si="2"/>
        <v>0</v>
      </c>
    </row>
    <row r="34" spans="2:9" ht="20.100000000000001" customHeight="1">
      <c r="B34" s="63" t="s">
        <v>247</v>
      </c>
      <c r="C34" s="58" t="s">
        <v>138</v>
      </c>
      <c r="D34" s="69"/>
      <c r="E34" s="70"/>
      <c r="F34" s="70"/>
      <c r="G34" s="71"/>
      <c r="H34" s="72"/>
      <c r="I34" s="66">
        <f>D34-G34-H34</f>
        <v>0</v>
      </c>
    </row>
    <row r="35" spans="2:9" ht="20.100000000000001" customHeight="1">
      <c r="B35" s="63" t="s">
        <v>248</v>
      </c>
      <c r="C35" s="58" t="s">
        <v>24</v>
      </c>
      <c r="D35" s="64">
        <f>'入力シート '!D35</f>
        <v>0</v>
      </c>
      <c r="E35" s="60">
        <v>0</v>
      </c>
      <c r="F35" s="70"/>
      <c r="G35" s="65">
        <f>$D35*E35</f>
        <v>0</v>
      </c>
      <c r="H35" s="72"/>
      <c r="I35" s="66">
        <f t="shared" si="2"/>
        <v>0</v>
      </c>
    </row>
    <row r="36" spans="2:9" ht="20.100000000000001" customHeight="1">
      <c r="B36" s="63"/>
      <c r="C36" s="73" t="s">
        <v>151</v>
      </c>
      <c r="D36" s="69"/>
      <c r="E36" s="70"/>
      <c r="F36" s="70"/>
      <c r="G36" s="71"/>
      <c r="H36" s="74">
        <f>-SUM(H5:H33)-SUM(H37:H47)</f>
        <v>0</v>
      </c>
      <c r="I36" s="66">
        <f t="shared" si="2"/>
        <v>0</v>
      </c>
    </row>
    <row r="37" spans="2:9" ht="20.100000000000001" customHeight="1">
      <c r="B37" s="63" t="s">
        <v>249</v>
      </c>
      <c r="C37" s="58" t="s">
        <v>25</v>
      </c>
      <c r="D37" s="64">
        <f>'入力シート '!D36</f>
        <v>0</v>
      </c>
      <c r="E37" s="60">
        <v>3.4860428283664195E-2</v>
      </c>
      <c r="F37" s="60">
        <v>4.8157099782349484E-3</v>
      </c>
      <c r="G37" s="65">
        <f>$D37*E37</f>
        <v>0</v>
      </c>
      <c r="H37" s="66">
        <f t="shared" si="1"/>
        <v>0</v>
      </c>
      <c r="I37" s="66">
        <f t="shared" si="2"/>
        <v>0</v>
      </c>
    </row>
    <row r="38" spans="2:9" ht="20.100000000000001" customHeight="1">
      <c r="B38" s="63" t="s">
        <v>250</v>
      </c>
      <c r="C38" s="58" t="s">
        <v>26</v>
      </c>
      <c r="D38" s="64">
        <f>'入力シート '!D37</f>
        <v>0</v>
      </c>
      <c r="E38" s="60">
        <v>0</v>
      </c>
      <c r="F38" s="60">
        <v>0</v>
      </c>
      <c r="G38" s="65">
        <f t="shared" si="0"/>
        <v>0</v>
      </c>
      <c r="H38" s="66">
        <f t="shared" si="1"/>
        <v>0</v>
      </c>
      <c r="I38" s="66">
        <f t="shared" si="2"/>
        <v>0</v>
      </c>
    </row>
    <row r="39" spans="2:9" ht="20.100000000000001" customHeight="1">
      <c r="B39" s="63" t="s">
        <v>251</v>
      </c>
      <c r="C39" s="58" t="s">
        <v>27</v>
      </c>
      <c r="D39" s="64">
        <f>'入力シート '!D38</f>
        <v>0</v>
      </c>
      <c r="E39" s="60">
        <v>0</v>
      </c>
      <c r="F39" s="60">
        <v>1.4608411105731505E-5</v>
      </c>
      <c r="G39" s="65">
        <f t="shared" si="0"/>
        <v>0</v>
      </c>
      <c r="H39" s="66">
        <f t="shared" si="1"/>
        <v>0</v>
      </c>
      <c r="I39" s="66">
        <f t="shared" si="2"/>
        <v>0</v>
      </c>
    </row>
    <row r="40" spans="2:9" ht="20.100000000000001" customHeight="1">
      <c r="B40" s="63" t="s">
        <v>252</v>
      </c>
      <c r="C40" s="58" t="s">
        <v>28</v>
      </c>
      <c r="D40" s="64">
        <f>'入力シート '!D39</f>
        <v>0</v>
      </c>
      <c r="E40" s="60">
        <v>0</v>
      </c>
      <c r="F40" s="60">
        <v>0</v>
      </c>
      <c r="G40" s="65">
        <f t="shared" si="0"/>
        <v>0</v>
      </c>
      <c r="H40" s="66">
        <f t="shared" si="1"/>
        <v>0</v>
      </c>
      <c r="I40" s="66">
        <f t="shared" si="2"/>
        <v>0</v>
      </c>
    </row>
    <row r="41" spans="2:9" ht="20.100000000000001" customHeight="1">
      <c r="B41" s="63" t="s">
        <v>253</v>
      </c>
      <c r="C41" s="58" t="s">
        <v>29</v>
      </c>
      <c r="D41" s="64">
        <f>'入力シート '!D40</f>
        <v>0</v>
      </c>
      <c r="E41" s="60">
        <v>0</v>
      </c>
      <c r="F41" s="60">
        <v>0</v>
      </c>
      <c r="G41" s="65">
        <f t="shared" si="0"/>
        <v>0</v>
      </c>
      <c r="H41" s="66">
        <f t="shared" si="1"/>
        <v>0</v>
      </c>
      <c r="I41" s="66">
        <f t="shared" si="2"/>
        <v>0</v>
      </c>
    </row>
    <row r="42" spans="2:9" ht="20.100000000000001" customHeight="1">
      <c r="B42" s="63" t="s">
        <v>254</v>
      </c>
      <c r="C42" s="58" t="s">
        <v>30</v>
      </c>
      <c r="D42" s="64">
        <f>'入力シート '!D41</f>
        <v>0</v>
      </c>
      <c r="E42" s="60">
        <v>0</v>
      </c>
      <c r="F42" s="60">
        <v>0</v>
      </c>
      <c r="G42" s="65">
        <f t="shared" si="0"/>
        <v>0</v>
      </c>
      <c r="H42" s="66">
        <f t="shared" si="1"/>
        <v>0</v>
      </c>
      <c r="I42" s="66">
        <f t="shared" si="2"/>
        <v>0</v>
      </c>
    </row>
    <row r="43" spans="2:9" ht="20.100000000000001" customHeight="1">
      <c r="B43" s="63" t="s">
        <v>255</v>
      </c>
      <c r="C43" s="58" t="s">
        <v>142</v>
      </c>
      <c r="D43" s="64">
        <f>'入力シート '!D42</f>
        <v>0</v>
      </c>
      <c r="E43" s="60">
        <v>0</v>
      </c>
      <c r="F43" s="60">
        <v>0</v>
      </c>
      <c r="G43" s="65">
        <f t="shared" ref="G43:G44" si="5">$D43*E43</f>
        <v>0</v>
      </c>
      <c r="H43" s="66">
        <f t="shared" ref="H43:H44" si="6">$D43*F43</f>
        <v>0</v>
      </c>
      <c r="I43" s="66">
        <f t="shared" si="2"/>
        <v>0</v>
      </c>
    </row>
    <row r="44" spans="2:9" ht="20.100000000000001" customHeight="1">
      <c r="B44" s="63" t="s">
        <v>256</v>
      </c>
      <c r="C44" s="58" t="s">
        <v>143</v>
      </c>
      <c r="D44" s="64">
        <f>'入力シート '!D43</f>
        <v>0</v>
      </c>
      <c r="E44" s="60">
        <v>0</v>
      </c>
      <c r="F44" s="60">
        <v>0</v>
      </c>
      <c r="G44" s="65">
        <f t="shared" si="5"/>
        <v>0</v>
      </c>
      <c r="H44" s="66">
        <f t="shared" si="6"/>
        <v>0</v>
      </c>
      <c r="I44" s="66">
        <f t="shared" si="2"/>
        <v>0</v>
      </c>
    </row>
    <row r="45" spans="2:9" ht="20.100000000000001" customHeight="1">
      <c r="B45" s="63" t="s">
        <v>257</v>
      </c>
      <c r="C45" s="58" t="s">
        <v>31</v>
      </c>
      <c r="D45" s="64">
        <f>'入力シート '!D44</f>
        <v>0</v>
      </c>
      <c r="E45" s="60">
        <v>5.0464016632939875E-5</v>
      </c>
      <c r="F45" s="60">
        <v>2.0185606653175951E-5</v>
      </c>
      <c r="G45" s="65">
        <f>$D45*E45</f>
        <v>0</v>
      </c>
      <c r="H45" s="66">
        <f t="shared" si="1"/>
        <v>0</v>
      </c>
      <c r="I45" s="66">
        <f t="shared" si="2"/>
        <v>0</v>
      </c>
    </row>
    <row r="46" spans="2:9" ht="20.100000000000001" customHeight="1">
      <c r="B46" s="63" t="s">
        <v>258</v>
      </c>
      <c r="C46" s="58" t="s">
        <v>32</v>
      </c>
      <c r="D46" s="64">
        <f>'入力シート '!D45</f>
        <v>0</v>
      </c>
      <c r="E46" s="60">
        <v>0</v>
      </c>
      <c r="F46" s="60">
        <v>0</v>
      </c>
      <c r="G46" s="65">
        <f t="shared" si="0"/>
        <v>0</v>
      </c>
      <c r="H46" s="66">
        <f t="shared" si="1"/>
        <v>0</v>
      </c>
      <c r="I46" s="66">
        <f t="shared" si="2"/>
        <v>0</v>
      </c>
    </row>
    <row r="47" spans="2:9" ht="20.100000000000001" customHeight="1">
      <c r="B47" s="63" t="s">
        <v>259</v>
      </c>
      <c r="C47" s="58" t="s">
        <v>33</v>
      </c>
      <c r="D47" s="64">
        <f>'入力シート '!D46</f>
        <v>0</v>
      </c>
      <c r="E47" s="60">
        <v>1.5758226488978715E-2</v>
      </c>
      <c r="F47" s="60">
        <v>3.6042864060296005E-2</v>
      </c>
      <c r="G47" s="65">
        <f>$D47*E47</f>
        <v>0</v>
      </c>
      <c r="H47" s="66">
        <f>$D47*F47</f>
        <v>0</v>
      </c>
      <c r="I47" s="66">
        <f t="shared" si="2"/>
        <v>0</v>
      </c>
    </row>
    <row r="48" spans="2:9" ht="24" customHeight="1">
      <c r="B48" s="305" t="s">
        <v>68</v>
      </c>
      <c r="C48" s="303"/>
      <c r="D48" s="75">
        <f>SUM(D5:D47)</f>
        <v>0</v>
      </c>
      <c r="E48" s="76"/>
      <c r="F48" s="76"/>
      <c r="G48" s="77"/>
      <c r="H48" s="77"/>
      <c r="I48" s="75">
        <f>SUM(I5:I47)</f>
        <v>0</v>
      </c>
    </row>
    <row r="49" ht="18.75" customHeight="1"/>
    <row r="50" ht="18" customHeight="1"/>
  </sheetData>
  <mergeCells count="1">
    <mergeCell ref="B48:C48"/>
  </mergeCells>
  <phoneticPr fontId="2"/>
  <printOptions horizontalCentered="1"/>
  <pageMargins left="0.78740157480314965" right="0.78740157480314965" top="0.98425196850393704" bottom="0.78740157480314965" header="0.51181102362204722" footer="0.51181102362204722"/>
  <pageSetup paperSize="9" scale="68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2:AP54"/>
  <sheetViews>
    <sheetView zoomScale="90" zoomScaleNormal="90" workbookViewId="0">
      <pane xSplit="3" ySplit="7" topLeftCell="V8" activePane="bottomRight" state="frozen"/>
      <selection pane="topRight"/>
      <selection pane="bottomLeft"/>
      <selection pane="bottomRight"/>
    </sheetView>
  </sheetViews>
  <sheetFormatPr defaultRowHeight="12"/>
  <cols>
    <col min="1" max="2" width="3.625" style="79" customWidth="1"/>
    <col min="3" max="3" width="24.625" style="79" customWidth="1"/>
    <col min="4" max="5" width="9.625" style="79" customWidth="1"/>
    <col min="6" max="6" width="3.625" style="79" customWidth="1"/>
    <col min="7" max="7" width="24.625" style="79" customWidth="1"/>
    <col min="8" max="8" width="12.125" style="79" customWidth="1"/>
    <col min="9" max="10" width="10.625" style="79" customWidth="1"/>
    <col min="11" max="11" width="12.75" style="79" customWidth="1"/>
    <col min="12" max="39" width="10.625" style="79" customWidth="1"/>
    <col min="40" max="41" width="9" style="79" customWidth="1"/>
    <col min="42" max="16384" width="9" style="79"/>
  </cols>
  <sheetData>
    <row r="2" spans="2:42" ht="21" customHeight="1">
      <c r="B2" s="78" t="s">
        <v>150</v>
      </c>
    </row>
    <row r="3" spans="2:42" ht="15" customHeight="1" thickBot="1"/>
    <row r="4" spans="2:42" ht="16.5" customHeight="1" thickBot="1">
      <c r="B4" s="80"/>
      <c r="C4" s="315" t="s">
        <v>69</v>
      </c>
      <c r="D4" s="81" t="s">
        <v>152</v>
      </c>
      <c r="E4" s="82" t="s">
        <v>75</v>
      </c>
      <c r="F4" s="83"/>
      <c r="G4" s="315" t="s">
        <v>69</v>
      </c>
      <c r="H4" s="318" t="s">
        <v>70</v>
      </c>
      <c r="I4" s="319"/>
      <c r="J4" s="319"/>
      <c r="K4" s="319"/>
      <c r="L4" s="323"/>
      <c r="M4" s="324"/>
      <c r="N4" s="84" t="s">
        <v>160</v>
      </c>
      <c r="O4" s="318" t="s">
        <v>71</v>
      </c>
      <c r="P4" s="319"/>
      <c r="Q4" s="320"/>
      <c r="R4" s="318" t="s">
        <v>72</v>
      </c>
      <c r="S4" s="319"/>
      <c r="T4" s="319"/>
      <c r="U4" s="319"/>
      <c r="V4" s="320"/>
      <c r="W4" s="321" t="s">
        <v>73</v>
      </c>
      <c r="X4" s="309" t="s">
        <v>74</v>
      </c>
      <c r="Y4" s="310"/>
      <c r="Z4" s="310"/>
      <c r="AA4" s="311"/>
      <c r="AB4" s="306" t="s">
        <v>124</v>
      </c>
      <c r="AC4" s="307"/>
      <c r="AD4" s="307"/>
      <c r="AE4" s="308"/>
      <c r="AF4" s="306" t="s">
        <v>362</v>
      </c>
      <c r="AG4" s="307"/>
      <c r="AH4" s="307"/>
      <c r="AI4" s="308"/>
      <c r="AJ4" s="306" t="s">
        <v>363</v>
      </c>
      <c r="AK4" s="307"/>
      <c r="AL4" s="307"/>
      <c r="AM4" s="308"/>
    </row>
    <row r="5" spans="2:42" ht="36" customHeight="1">
      <c r="B5" s="312"/>
      <c r="C5" s="316"/>
      <c r="D5" s="85" t="s">
        <v>153</v>
      </c>
      <c r="E5" s="86" t="s">
        <v>154</v>
      </c>
      <c r="F5" s="87"/>
      <c r="G5" s="316"/>
      <c r="H5" s="88" t="s">
        <v>75</v>
      </c>
      <c r="I5" s="89" t="s">
        <v>162</v>
      </c>
      <c r="J5" s="89" t="s">
        <v>125</v>
      </c>
      <c r="K5" s="279" t="s">
        <v>76</v>
      </c>
      <c r="L5" s="89" t="s">
        <v>357</v>
      </c>
      <c r="M5" s="90" t="s">
        <v>358</v>
      </c>
      <c r="N5" s="91" t="s">
        <v>82</v>
      </c>
      <c r="O5" s="92" t="s">
        <v>77</v>
      </c>
      <c r="P5" s="93" t="s">
        <v>78</v>
      </c>
      <c r="Q5" s="91" t="s">
        <v>79</v>
      </c>
      <c r="R5" s="92" t="s">
        <v>161</v>
      </c>
      <c r="S5" s="93" t="s">
        <v>80</v>
      </c>
      <c r="T5" s="93" t="s">
        <v>81</v>
      </c>
      <c r="U5" s="93" t="s">
        <v>82</v>
      </c>
      <c r="V5" s="91" t="s">
        <v>79</v>
      </c>
      <c r="W5" s="322"/>
      <c r="X5" s="94" t="s">
        <v>83</v>
      </c>
      <c r="Y5" s="95" t="s">
        <v>84</v>
      </c>
      <c r="Z5" s="95" t="s">
        <v>85</v>
      </c>
      <c r="AA5" s="96" t="s">
        <v>86</v>
      </c>
      <c r="AB5" s="94" t="s">
        <v>83</v>
      </c>
      <c r="AC5" s="95" t="s">
        <v>84</v>
      </c>
      <c r="AD5" s="95" t="s">
        <v>85</v>
      </c>
      <c r="AE5" s="96" t="s">
        <v>86</v>
      </c>
      <c r="AF5" s="94" t="s">
        <v>83</v>
      </c>
      <c r="AG5" s="95" t="s">
        <v>84</v>
      </c>
      <c r="AH5" s="95" t="s">
        <v>85</v>
      </c>
      <c r="AI5" s="96" t="s">
        <v>86</v>
      </c>
      <c r="AJ5" s="94" t="s">
        <v>83</v>
      </c>
      <c r="AK5" s="95" t="s">
        <v>84</v>
      </c>
      <c r="AL5" s="95" t="s">
        <v>85</v>
      </c>
      <c r="AM5" s="96" t="s">
        <v>86</v>
      </c>
    </row>
    <row r="6" spans="2:42" ht="15" customHeight="1">
      <c r="B6" s="313"/>
      <c r="C6" s="316"/>
      <c r="D6" s="85" t="s">
        <v>62</v>
      </c>
      <c r="E6" s="97" t="s">
        <v>155</v>
      </c>
      <c r="F6" s="87"/>
      <c r="G6" s="316"/>
      <c r="H6" s="98" t="s">
        <v>87</v>
      </c>
      <c r="I6" s="99" t="s">
        <v>88</v>
      </c>
      <c r="J6" s="99" t="s">
        <v>89</v>
      </c>
      <c r="K6" s="280" t="s">
        <v>90</v>
      </c>
      <c r="L6" s="99" t="s">
        <v>359</v>
      </c>
      <c r="M6" s="100" t="s">
        <v>360</v>
      </c>
      <c r="N6" s="101" t="s">
        <v>91</v>
      </c>
      <c r="O6" s="102" t="s">
        <v>92</v>
      </c>
      <c r="P6" s="103" t="s">
        <v>93</v>
      </c>
      <c r="Q6" s="101" t="s">
        <v>94</v>
      </c>
      <c r="R6" s="102" t="s">
        <v>95</v>
      </c>
      <c r="S6" s="103" t="s">
        <v>96</v>
      </c>
      <c r="T6" s="104" t="s">
        <v>97</v>
      </c>
      <c r="U6" s="103" t="s">
        <v>98</v>
      </c>
      <c r="V6" s="101" t="s">
        <v>99</v>
      </c>
      <c r="W6" s="105"/>
      <c r="X6" s="106" t="s">
        <v>100</v>
      </c>
      <c r="Y6" s="104" t="s">
        <v>101</v>
      </c>
      <c r="Z6" s="104" t="s">
        <v>102</v>
      </c>
      <c r="AA6" s="107"/>
      <c r="AB6" s="106" t="s">
        <v>103</v>
      </c>
      <c r="AC6" s="104" t="s">
        <v>104</v>
      </c>
      <c r="AD6" s="104" t="s">
        <v>105</v>
      </c>
      <c r="AE6" s="107"/>
      <c r="AF6" s="106" t="s">
        <v>364</v>
      </c>
      <c r="AG6" s="104" t="s">
        <v>365</v>
      </c>
      <c r="AH6" s="104" t="s">
        <v>366</v>
      </c>
      <c r="AI6" s="107"/>
      <c r="AJ6" s="106" t="s">
        <v>367</v>
      </c>
      <c r="AK6" s="104" t="s">
        <v>368</v>
      </c>
      <c r="AL6" s="104" t="s">
        <v>369</v>
      </c>
      <c r="AM6" s="107"/>
    </row>
    <row r="7" spans="2:42" ht="30" customHeight="1" thickBot="1">
      <c r="B7" s="314"/>
      <c r="C7" s="317"/>
      <c r="D7" s="108"/>
      <c r="E7" s="109"/>
      <c r="F7" s="108"/>
      <c r="G7" s="317"/>
      <c r="H7" s="110" t="s">
        <v>127</v>
      </c>
      <c r="I7" s="111" t="s">
        <v>106</v>
      </c>
      <c r="J7" s="112" t="s">
        <v>126</v>
      </c>
      <c r="K7" s="281" t="s">
        <v>201</v>
      </c>
      <c r="L7" s="278" t="s">
        <v>361</v>
      </c>
      <c r="M7" s="109" t="s">
        <v>361</v>
      </c>
      <c r="N7" s="113" t="s">
        <v>159</v>
      </c>
      <c r="O7" s="114" t="s">
        <v>107</v>
      </c>
      <c r="P7" s="115" t="s">
        <v>108</v>
      </c>
      <c r="Q7" s="113" t="s">
        <v>109</v>
      </c>
      <c r="R7" s="114" t="s">
        <v>209</v>
      </c>
      <c r="S7" s="115" t="s">
        <v>110</v>
      </c>
      <c r="T7" s="116" t="s">
        <v>111</v>
      </c>
      <c r="U7" s="115" t="s">
        <v>112</v>
      </c>
      <c r="V7" s="113" t="s">
        <v>113</v>
      </c>
      <c r="W7" s="117" t="s">
        <v>114</v>
      </c>
      <c r="X7" s="118" t="s">
        <v>115</v>
      </c>
      <c r="Y7" s="119" t="s">
        <v>116</v>
      </c>
      <c r="Z7" s="119" t="s">
        <v>117</v>
      </c>
      <c r="AA7" s="120" t="s">
        <v>118</v>
      </c>
      <c r="AB7" s="118" t="s">
        <v>119</v>
      </c>
      <c r="AC7" s="119" t="s">
        <v>120</v>
      </c>
      <c r="AD7" s="119" t="s">
        <v>121</v>
      </c>
      <c r="AE7" s="120" t="s">
        <v>122</v>
      </c>
      <c r="AF7" s="118" t="s">
        <v>370</v>
      </c>
      <c r="AG7" s="119" t="s">
        <v>371</v>
      </c>
      <c r="AH7" s="119" t="s">
        <v>372</v>
      </c>
      <c r="AI7" s="120" t="s">
        <v>373</v>
      </c>
      <c r="AJ7" s="118" t="s">
        <v>374</v>
      </c>
      <c r="AK7" s="119" t="s">
        <v>375</v>
      </c>
      <c r="AL7" s="119" t="s">
        <v>376</v>
      </c>
      <c r="AM7" s="120" t="s">
        <v>377</v>
      </c>
    </row>
    <row r="8" spans="2:42" ht="18" customHeight="1">
      <c r="B8" s="121">
        <v>1</v>
      </c>
      <c r="C8" s="122" t="s">
        <v>50</v>
      </c>
      <c r="D8" s="123">
        <f>価格変換!I5</f>
        <v>0</v>
      </c>
      <c r="E8" s="124">
        <v>3.1508549365692251E-2</v>
      </c>
      <c r="F8" s="121">
        <v>1</v>
      </c>
      <c r="G8" s="122" t="s">
        <v>50</v>
      </c>
      <c r="H8" s="125">
        <v>3.1508549365692251E-2</v>
      </c>
      <c r="I8" s="126">
        <v>0.17402269861286254</v>
      </c>
      <c r="J8" s="126">
        <v>1.2021825904145004E-2</v>
      </c>
      <c r="K8" s="282">
        <v>0.49133039092055486</v>
      </c>
      <c r="L8" s="287">
        <v>0.6547919293820933</v>
      </c>
      <c r="M8" s="288">
        <v>0.29019546027742749</v>
      </c>
      <c r="N8" s="127">
        <f>D8*E8</f>
        <v>0</v>
      </c>
      <c r="O8" s="128">
        <f t="array" ref="O8:O48">MMULT('41A'!C4:AQ44,N8:N48)</f>
        <v>0</v>
      </c>
      <c r="P8" s="129">
        <f>O8*H8</f>
        <v>0</v>
      </c>
      <c r="Q8" s="127">
        <f t="array" ref="Q8:Q48">MMULT('41(I-(I-M)A)-1'!C4:AQ44,P8:P48)</f>
        <v>0</v>
      </c>
      <c r="R8" s="130">
        <f>(N8+Q8)*I8</f>
        <v>0</v>
      </c>
      <c r="S8" s="131"/>
      <c r="T8" s="129">
        <f>S$49*J8</f>
        <v>0</v>
      </c>
      <c r="U8" s="129">
        <f>T8*H8</f>
        <v>0</v>
      </c>
      <c r="V8" s="127">
        <f t="array" ref="V8:V48">MMULT('41(I-(I-M)A)-1'!C4:AQ44,U8:U48)</f>
        <v>0</v>
      </c>
      <c r="W8" s="132">
        <f>N8+Q8+V8</f>
        <v>0</v>
      </c>
      <c r="X8" s="130">
        <f>N8*K8</f>
        <v>0</v>
      </c>
      <c r="Y8" s="129">
        <f>Q8*K8</f>
        <v>0</v>
      </c>
      <c r="Z8" s="129">
        <f>V8*K8</f>
        <v>0</v>
      </c>
      <c r="AA8" s="133">
        <f>SUM(X8:Z8)</f>
        <v>0</v>
      </c>
      <c r="AB8" s="130">
        <f>N8*I8</f>
        <v>0</v>
      </c>
      <c r="AC8" s="129">
        <f>Q8*I8</f>
        <v>0</v>
      </c>
      <c r="AD8" s="129">
        <f>V8*I8</f>
        <v>0</v>
      </c>
      <c r="AE8" s="134">
        <f>SUM(AB8:AD8)</f>
        <v>0</v>
      </c>
      <c r="AF8" s="130">
        <f>N8*L8</f>
        <v>0</v>
      </c>
      <c r="AG8" s="129">
        <f>Q8*L8</f>
        <v>0</v>
      </c>
      <c r="AH8" s="129">
        <f>V8*L8</f>
        <v>0</v>
      </c>
      <c r="AI8" s="133">
        <f>SUM(AF8:AH8)</f>
        <v>0</v>
      </c>
      <c r="AJ8" s="130">
        <f>N8*M8</f>
        <v>0</v>
      </c>
      <c r="AK8" s="129">
        <f>Q8*M8</f>
        <v>0</v>
      </c>
      <c r="AL8" s="129">
        <f>V8*M8</f>
        <v>0</v>
      </c>
      <c r="AM8" s="133">
        <f>SUM(AJ8:AL8)</f>
        <v>0</v>
      </c>
      <c r="AO8" s="135"/>
      <c r="AP8" s="46"/>
    </row>
    <row r="9" spans="2:42" ht="18" customHeight="1">
      <c r="B9" s="136">
        <v>2</v>
      </c>
      <c r="C9" s="122" t="s">
        <v>51</v>
      </c>
      <c r="D9" s="123">
        <f>価格変換!I6</f>
        <v>0</v>
      </c>
      <c r="E9" s="124">
        <v>6.7279113753039743E-2</v>
      </c>
      <c r="F9" s="136">
        <v>2</v>
      </c>
      <c r="G9" s="122" t="s">
        <v>51</v>
      </c>
      <c r="H9" s="137">
        <v>6.7279113753039743E-2</v>
      </c>
      <c r="I9" s="138">
        <v>0.21553884711779447</v>
      </c>
      <c r="J9" s="138">
        <v>7.2741176359176866E-4</v>
      </c>
      <c r="K9" s="283">
        <v>0.53884711779448624</v>
      </c>
      <c r="L9" s="287">
        <v>0.26315789473684209</v>
      </c>
      <c r="M9" s="288">
        <v>0.23057644110275688</v>
      </c>
      <c r="N9" s="127">
        <f t="shared" ref="N9:N25" si="0">D9*E9</f>
        <v>0</v>
      </c>
      <c r="O9" s="130">
        <v>0</v>
      </c>
      <c r="P9" s="129">
        <f t="shared" ref="P9:P47" si="1">O9*H9</f>
        <v>0</v>
      </c>
      <c r="Q9" s="127">
        <v>0</v>
      </c>
      <c r="R9" s="130">
        <f t="shared" ref="R9:R47" si="2">(N9+Q9)*I9</f>
        <v>0</v>
      </c>
      <c r="S9" s="131"/>
      <c r="T9" s="129">
        <f t="shared" ref="T9:T47" si="3">S$49*J9</f>
        <v>0</v>
      </c>
      <c r="U9" s="129">
        <f t="shared" ref="U9:U47" si="4">T9*H9</f>
        <v>0</v>
      </c>
      <c r="V9" s="127">
        <v>0</v>
      </c>
      <c r="W9" s="139">
        <f t="shared" ref="W9:W47" si="5">N9+Q9+V9</f>
        <v>0</v>
      </c>
      <c r="X9" s="130">
        <f t="shared" ref="X9:X47" si="6">N9*K9</f>
        <v>0</v>
      </c>
      <c r="Y9" s="129">
        <f t="shared" ref="Y9:Y47" si="7">Q9*K9</f>
        <v>0</v>
      </c>
      <c r="Z9" s="129">
        <f t="shared" ref="Z9:Z47" si="8">V9*K9</f>
        <v>0</v>
      </c>
      <c r="AA9" s="133">
        <f t="shared" ref="AA9:AA47" si="9">SUM(X9:Z9)</f>
        <v>0</v>
      </c>
      <c r="AB9" s="130">
        <f t="shared" ref="AB9:AB47" si="10">N9*I9</f>
        <v>0</v>
      </c>
      <c r="AC9" s="129">
        <f t="shared" ref="AC9:AC47" si="11">Q9*I9</f>
        <v>0</v>
      </c>
      <c r="AD9" s="129">
        <f t="shared" ref="AD9:AD47" si="12">V9*I9</f>
        <v>0</v>
      </c>
      <c r="AE9" s="133">
        <f t="shared" ref="AE9:AE47" si="13">SUM(AB9:AD9)</f>
        <v>0</v>
      </c>
      <c r="AF9" s="130">
        <f t="shared" ref="AF9:AF48" si="14">N9*L9</f>
        <v>0</v>
      </c>
      <c r="AG9" s="129">
        <f t="shared" ref="AG9:AG48" si="15">Q9*L9</f>
        <v>0</v>
      </c>
      <c r="AH9" s="129">
        <f t="shared" ref="AH9:AH48" si="16">V9*L9</f>
        <v>0</v>
      </c>
      <c r="AI9" s="133">
        <f t="shared" ref="AI9:AI48" si="17">SUM(AF9:AH9)</f>
        <v>0</v>
      </c>
      <c r="AJ9" s="130">
        <f t="shared" ref="AJ9:AJ48" si="18">N9*M9</f>
        <v>0</v>
      </c>
      <c r="AK9" s="129">
        <f t="shared" ref="AK9:AK48" si="19">Q9*M9</f>
        <v>0</v>
      </c>
      <c r="AL9" s="129">
        <f t="shared" ref="AL9:AL48" si="20">V9*M9</f>
        <v>0</v>
      </c>
      <c r="AM9" s="133">
        <f t="shared" ref="AM9:AM48" si="21">SUM(AJ9:AL9)</f>
        <v>0</v>
      </c>
      <c r="AO9" s="135"/>
      <c r="AP9" s="46"/>
    </row>
    <row r="10" spans="2:42" ht="18" customHeight="1">
      <c r="B10" s="136">
        <v>3</v>
      </c>
      <c r="C10" s="122" t="s">
        <v>52</v>
      </c>
      <c r="D10" s="123">
        <f>価格変換!I7</f>
        <v>0</v>
      </c>
      <c r="E10" s="124">
        <v>0.10301376226699954</v>
      </c>
      <c r="F10" s="136">
        <v>3</v>
      </c>
      <c r="G10" s="122" t="s">
        <v>52</v>
      </c>
      <c r="H10" s="137">
        <v>0.10301376226699954</v>
      </c>
      <c r="I10" s="138">
        <v>0.1740819209039548</v>
      </c>
      <c r="J10" s="138">
        <v>1.3107024820780894E-3</v>
      </c>
      <c r="K10" s="283">
        <v>0.60204802259887003</v>
      </c>
      <c r="L10" s="287">
        <v>0.21221751412429379</v>
      </c>
      <c r="M10" s="288">
        <v>3.4957627118644065E-2</v>
      </c>
      <c r="N10" s="127">
        <f t="shared" si="0"/>
        <v>0</v>
      </c>
      <c r="O10" s="130">
        <v>0</v>
      </c>
      <c r="P10" s="129">
        <f t="shared" si="1"/>
        <v>0</v>
      </c>
      <c r="Q10" s="127">
        <v>0</v>
      </c>
      <c r="R10" s="130">
        <f t="shared" si="2"/>
        <v>0</v>
      </c>
      <c r="S10" s="131"/>
      <c r="T10" s="129">
        <f t="shared" si="3"/>
        <v>0</v>
      </c>
      <c r="U10" s="129">
        <f t="shared" si="4"/>
        <v>0</v>
      </c>
      <c r="V10" s="127">
        <v>0</v>
      </c>
      <c r="W10" s="139">
        <f t="shared" si="5"/>
        <v>0</v>
      </c>
      <c r="X10" s="130">
        <f t="shared" si="6"/>
        <v>0</v>
      </c>
      <c r="Y10" s="129">
        <f t="shared" si="7"/>
        <v>0</v>
      </c>
      <c r="Z10" s="129">
        <f t="shared" si="8"/>
        <v>0</v>
      </c>
      <c r="AA10" s="133">
        <f t="shared" si="9"/>
        <v>0</v>
      </c>
      <c r="AB10" s="130">
        <f t="shared" si="10"/>
        <v>0</v>
      </c>
      <c r="AC10" s="129">
        <f t="shared" si="11"/>
        <v>0</v>
      </c>
      <c r="AD10" s="129">
        <f t="shared" si="12"/>
        <v>0</v>
      </c>
      <c r="AE10" s="133">
        <f t="shared" si="13"/>
        <v>0</v>
      </c>
      <c r="AF10" s="130">
        <f t="shared" si="14"/>
        <v>0</v>
      </c>
      <c r="AG10" s="129">
        <f t="shared" si="15"/>
        <v>0</v>
      </c>
      <c r="AH10" s="129">
        <f t="shared" si="16"/>
        <v>0</v>
      </c>
      <c r="AI10" s="133">
        <f t="shared" si="17"/>
        <v>0</v>
      </c>
      <c r="AJ10" s="130">
        <f t="shared" si="18"/>
        <v>0</v>
      </c>
      <c r="AK10" s="129">
        <f t="shared" si="19"/>
        <v>0</v>
      </c>
      <c r="AL10" s="129">
        <f t="shared" si="20"/>
        <v>0</v>
      </c>
      <c r="AM10" s="133">
        <f t="shared" si="21"/>
        <v>0</v>
      </c>
      <c r="AO10" s="135"/>
      <c r="AP10" s="46"/>
    </row>
    <row r="11" spans="2:42" ht="18" customHeight="1">
      <c r="B11" s="136">
        <v>4</v>
      </c>
      <c r="C11" s="122" t="s">
        <v>1</v>
      </c>
      <c r="D11" s="123">
        <f>価格変換!I8</f>
        <v>0</v>
      </c>
      <c r="E11" s="124">
        <v>2.2771019654571845E-2</v>
      </c>
      <c r="F11" s="136">
        <v>4</v>
      </c>
      <c r="G11" s="122" t="s">
        <v>1</v>
      </c>
      <c r="H11" s="137">
        <v>2.2771019654571845E-2</v>
      </c>
      <c r="I11" s="138">
        <v>0.23249872253449158</v>
      </c>
      <c r="J11" s="138">
        <v>-2.2491169256702368E-5</v>
      </c>
      <c r="K11" s="283">
        <v>0.54675523760858458</v>
      </c>
      <c r="L11" s="287">
        <v>6.0807358201328564E-2</v>
      </c>
      <c r="M11" s="288">
        <v>5.9785385794583548E-2</v>
      </c>
      <c r="N11" s="127">
        <f t="shared" si="0"/>
        <v>0</v>
      </c>
      <c r="O11" s="130">
        <v>0</v>
      </c>
      <c r="P11" s="129">
        <f t="shared" si="1"/>
        <v>0</v>
      </c>
      <c r="Q11" s="127">
        <v>0</v>
      </c>
      <c r="R11" s="130">
        <f t="shared" si="2"/>
        <v>0</v>
      </c>
      <c r="S11" s="131"/>
      <c r="T11" s="129">
        <f t="shared" si="3"/>
        <v>0</v>
      </c>
      <c r="U11" s="129">
        <f t="shared" si="4"/>
        <v>0</v>
      </c>
      <c r="V11" s="127">
        <v>0</v>
      </c>
      <c r="W11" s="139">
        <f t="shared" si="5"/>
        <v>0</v>
      </c>
      <c r="X11" s="130">
        <f t="shared" si="6"/>
        <v>0</v>
      </c>
      <c r="Y11" s="129">
        <f t="shared" si="7"/>
        <v>0</v>
      </c>
      <c r="Z11" s="129">
        <f t="shared" si="8"/>
        <v>0</v>
      </c>
      <c r="AA11" s="133">
        <f t="shared" si="9"/>
        <v>0</v>
      </c>
      <c r="AB11" s="130">
        <f t="shared" si="10"/>
        <v>0</v>
      </c>
      <c r="AC11" s="129">
        <f t="shared" si="11"/>
        <v>0</v>
      </c>
      <c r="AD11" s="129">
        <f t="shared" si="12"/>
        <v>0</v>
      </c>
      <c r="AE11" s="133">
        <f t="shared" si="13"/>
        <v>0</v>
      </c>
      <c r="AF11" s="130">
        <f t="shared" si="14"/>
        <v>0</v>
      </c>
      <c r="AG11" s="129">
        <f t="shared" si="15"/>
        <v>0</v>
      </c>
      <c r="AH11" s="129">
        <f t="shared" si="16"/>
        <v>0</v>
      </c>
      <c r="AI11" s="133">
        <f t="shared" si="17"/>
        <v>0</v>
      </c>
      <c r="AJ11" s="130">
        <f t="shared" si="18"/>
        <v>0</v>
      </c>
      <c r="AK11" s="129">
        <f t="shared" si="19"/>
        <v>0</v>
      </c>
      <c r="AL11" s="129">
        <f t="shared" si="20"/>
        <v>0</v>
      </c>
      <c r="AM11" s="133">
        <f t="shared" si="21"/>
        <v>0</v>
      </c>
      <c r="AO11" s="135"/>
      <c r="AP11" s="46"/>
    </row>
    <row r="12" spans="2:42" ht="18" customHeight="1">
      <c r="B12" s="136">
        <v>5</v>
      </c>
      <c r="C12" s="122" t="s">
        <v>2</v>
      </c>
      <c r="D12" s="123">
        <f>価格変換!I9</f>
        <v>0</v>
      </c>
      <c r="E12" s="124">
        <v>0.15144383141360074</v>
      </c>
      <c r="F12" s="136">
        <v>5</v>
      </c>
      <c r="G12" s="122" t="s">
        <v>2</v>
      </c>
      <c r="H12" s="137">
        <v>0.15144383141360074</v>
      </c>
      <c r="I12" s="138">
        <v>9.4719552905792384E-2</v>
      </c>
      <c r="J12" s="138">
        <v>0.11652319668172391</v>
      </c>
      <c r="K12" s="283">
        <v>0.39837814585310877</v>
      </c>
      <c r="L12" s="287">
        <v>4.654742732408286E-2</v>
      </c>
      <c r="M12" s="288">
        <v>4.4904953374359631E-2</v>
      </c>
      <c r="N12" s="127">
        <f t="shared" si="0"/>
        <v>0</v>
      </c>
      <c r="O12" s="130">
        <v>0</v>
      </c>
      <c r="P12" s="129">
        <f t="shared" si="1"/>
        <v>0</v>
      </c>
      <c r="Q12" s="127">
        <v>0</v>
      </c>
      <c r="R12" s="130">
        <f t="shared" si="2"/>
        <v>0</v>
      </c>
      <c r="S12" s="131"/>
      <c r="T12" s="129">
        <f t="shared" si="3"/>
        <v>0</v>
      </c>
      <c r="U12" s="129">
        <f t="shared" si="4"/>
        <v>0</v>
      </c>
      <c r="V12" s="127">
        <v>0</v>
      </c>
      <c r="W12" s="139">
        <f t="shared" si="5"/>
        <v>0</v>
      </c>
      <c r="X12" s="130">
        <f t="shared" si="6"/>
        <v>0</v>
      </c>
      <c r="Y12" s="129">
        <f t="shared" si="7"/>
        <v>0</v>
      </c>
      <c r="Z12" s="129">
        <f t="shared" si="8"/>
        <v>0</v>
      </c>
      <c r="AA12" s="133">
        <f t="shared" si="9"/>
        <v>0</v>
      </c>
      <c r="AB12" s="130">
        <f t="shared" si="10"/>
        <v>0</v>
      </c>
      <c r="AC12" s="129">
        <f t="shared" si="11"/>
        <v>0</v>
      </c>
      <c r="AD12" s="129">
        <f t="shared" si="12"/>
        <v>0</v>
      </c>
      <c r="AE12" s="133">
        <f t="shared" si="13"/>
        <v>0</v>
      </c>
      <c r="AF12" s="130">
        <f t="shared" si="14"/>
        <v>0</v>
      </c>
      <c r="AG12" s="129">
        <f t="shared" si="15"/>
        <v>0</v>
      </c>
      <c r="AH12" s="129">
        <f t="shared" si="16"/>
        <v>0</v>
      </c>
      <c r="AI12" s="133">
        <f t="shared" si="17"/>
        <v>0</v>
      </c>
      <c r="AJ12" s="130">
        <f t="shared" si="18"/>
        <v>0</v>
      </c>
      <c r="AK12" s="129">
        <f t="shared" si="19"/>
        <v>0</v>
      </c>
      <c r="AL12" s="129">
        <f t="shared" si="20"/>
        <v>0</v>
      </c>
      <c r="AM12" s="133">
        <f t="shared" si="21"/>
        <v>0</v>
      </c>
      <c r="AO12" s="135"/>
      <c r="AP12" s="46"/>
    </row>
    <row r="13" spans="2:42" ht="18" customHeight="1">
      <c r="B13" s="136">
        <v>6</v>
      </c>
      <c r="C13" s="122" t="s">
        <v>3</v>
      </c>
      <c r="D13" s="123">
        <f>価格変換!I10</f>
        <v>0</v>
      </c>
      <c r="E13" s="124">
        <v>1.3506212857914646E-2</v>
      </c>
      <c r="F13" s="136">
        <v>6</v>
      </c>
      <c r="G13" s="122" t="s">
        <v>3</v>
      </c>
      <c r="H13" s="137">
        <v>1.3506212857914646E-2</v>
      </c>
      <c r="I13" s="138">
        <v>0.24230055658627087</v>
      </c>
      <c r="J13" s="138">
        <v>1.7567674744547668E-2</v>
      </c>
      <c r="K13" s="283">
        <v>0.43191094619666048</v>
      </c>
      <c r="L13" s="287">
        <v>0.49202226345083488</v>
      </c>
      <c r="M13" s="288">
        <v>0.30946196660482372</v>
      </c>
      <c r="N13" s="127">
        <f t="shared" si="0"/>
        <v>0</v>
      </c>
      <c r="O13" s="130">
        <v>0</v>
      </c>
      <c r="P13" s="129">
        <f t="shared" si="1"/>
        <v>0</v>
      </c>
      <c r="Q13" s="127">
        <v>0</v>
      </c>
      <c r="R13" s="130">
        <f t="shared" si="2"/>
        <v>0</v>
      </c>
      <c r="S13" s="131"/>
      <c r="T13" s="129">
        <f t="shared" si="3"/>
        <v>0</v>
      </c>
      <c r="U13" s="129">
        <f t="shared" si="4"/>
        <v>0</v>
      </c>
      <c r="V13" s="127">
        <v>0</v>
      </c>
      <c r="W13" s="139">
        <f t="shared" si="5"/>
        <v>0</v>
      </c>
      <c r="X13" s="130">
        <f t="shared" si="6"/>
        <v>0</v>
      </c>
      <c r="Y13" s="129">
        <f t="shared" si="7"/>
        <v>0</v>
      </c>
      <c r="Z13" s="129">
        <f t="shared" si="8"/>
        <v>0</v>
      </c>
      <c r="AA13" s="133">
        <f t="shared" si="9"/>
        <v>0</v>
      </c>
      <c r="AB13" s="130">
        <f t="shared" si="10"/>
        <v>0</v>
      </c>
      <c r="AC13" s="129">
        <f t="shared" si="11"/>
        <v>0</v>
      </c>
      <c r="AD13" s="129">
        <f t="shared" si="12"/>
        <v>0</v>
      </c>
      <c r="AE13" s="133">
        <f t="shared" si="13"/>
        <v>0</v>
      </c>
      <c r="AF13" s="130">
        <f t="shared" si="14"/>
        <v>0</v>
      </c>
      <c r="AG13" s="129">
        <f t="shared" si="15"/>
        <v>0</v>
      </c>
      <c r="AH13" s="129">
        <f t="shared" si="16"/>
        <v>0</v>
      </c>
      <c r="AI13" s="133">
        <f t="shared" si="17"/>
        <v>0</v>
      </c>
      <c r="AJ13" s="130">
        <f t="shared" si="18"/>
        <v>0</v>
      </c>
      <c r="AK13" s="129">
        <f t="shared" si="19"/>
        <v>0</v>
      </c>
      <c r="AL13" s="129">
        <f t="shared" si="20"/>
        <v>0</v>
      </c>
      <c r="AM13" s="133">
        <f t="shared" si="21"/>
        <v>0</v>
      </c>
      <c r="AO13" s="135"/>
      <c r="AP13" s="46"/>
    </row>
    <row r="14" spans="2:42" ht="18" customHeight="1">
      <c r="B14" s="136">
        <v>7</v>
      </c>
      <c r="C14" s="122" t="s">
        <v>4</v>
      </c>
      <c r="D14" s="123">
        <f>価格変換!I11</f>
        <v>0</v>
      </c>
      <c r="E14" s="124">
        <v>1.1182799018321532E-2</v>
      </c>
      <c r="F14" s="136">
        <v>7</v>
      </c>
      <c r="G14" s="122" t="s">
        <v>4</v>
      </c>
      <c r="H14" s="137">
        <v>1.1182799018321532E-2</v>
      </c>
      <c r="I14" s="138">
        <v>0.16255920366059243</v>
      </c>
      <c r="J14" s="138">
        <v>1.8478271163006525E-3</v>
      </c>
      <c r="K14" s="283">
        <v>0.46809023039255038</v>
      </c>
      <c r="L14" s="287">
        <v>0.12916432527895963</v>
      </c>
      <c r="M14" s="288">
        <v>0.10668700329132215</v>
      </c>
      <c r="N14" s="127">
        <f t="shared" si="0"/>
        <v>0</v>
      </c>
      <c r="O14" s="130">
        <v>0</v>
      </c>
      <c r="P14" s="129">
        <f t="shared" si="1"/>
        <v>0</v>
      </c>
      <c r="Q14" s="127">
        <v>0</v>
      </c>
      <c r="R14" s="130">
        <f t="shared" si="2"/>
        <v>0</v>
      </c>
      <c r="S14" s="131"/>
      <c r="T14" s="129">
        <f t="shared" si="3"/>
        <v>0</v>
      </c>
      <c r="U14" s="129">
        <f t="shared" si="4"/>
        <v>0</v>
      </c>
      <c r="V14" s="127">
        <v>0</v>
      </c>
      <c r="W14" s="139">
        <f t="shared" si="5"/>
        <v>0</v>
      </c>
      <c r="X14" s="130">
        <f t="shared" si="6"/>
        <v>0</v>
      </c>
      <c r="Y14" s="129">
        <f t="shared" si="7"/>
        <v>0</v>
      </c>
      <c r="Z14" s="129">
        <f t="shared" si="8"/>
        <v>0</v>
      </c>
      <c r="AA14" s="133">
        <f t="shared" si="9"/>
        <v>0</v>
      </c>
      <c r="AB14" s="130">
        <f t="shared" si="10"/>
        <v>0</v>
      </c>
      <c r="AC14" s="129">
        <f t="shared" si="11"/>
        <v>0</v>
      </c>
      <c r="AD14" s="129">
        <f t="shared" si="12"/>
        <v>0</v>
      </c>
      <c r="AE14" s="133">
        <f t="shared" si="13"/>
        <v>0</v>
      </c>
      <c r="AF14" s="130">
        <f t="shared" si="14"/>
        <v>0</v>
      </c>
      <c r="AG14" s="129">
        <f t="shared" si="15"/>
        <v>0</v>
      </c>
      <c r="AH14" s="129">
        <f t="shared" si="16"/>
        <v>0</v>
      </c>
      <c r="AI14" s="133">
        <f t="shared" si="17"/>
        <v>0</v>
      </c>
      <c r="AJ14" s="130">
        <f t="shared" si="18"/>
        <v>0</v>
      </c>
      <c r="AK14" s="129">
        <f t="shared" si="19"/>
        <v>0</v>
      </c>
      <c r="AL14" s="129">
        <f t="shared" si="20"/>
        <v>0</v>
      </c>
      <c r="AM14" s="133">
        <f t="shared" si="21"/>
        <v>0</v>
      </c>
      <c r="AO14" s="135"/>
      <c r="AP14" s="46"/>
    </row>
    <row r="15" spans="2:42" ht="18" customHeight="1">
      <c r="B15" s="136">
        <v>8</v>
      </c>
      <c r="C15" s="122" t="s">
        <v>5</v>
      </c>
      <c r="D15" s="123">
        <f>価格変換!I12</f>
        <v>0</v>
      </c>
      <c r="E15" s="124">
        <v>8.3982042093990739E-3</v>
      </c>
      <c r="F15" s="136">
        <v>8</v>
      </c>
      <c r="G15" s="122" t="s">
        <v>5</v>
      </c>
      <c r="H15" s="137">
        <v>8.3982042093990739E-3</v>
      </c>
      <c r="I15" s="138">
        <v>0.10247702756691969</v>
      </c>
      <c r="J15" s="138">
        <v>1.1076013049613151E-2</v>
      </c>
      <c r="K15" s="283">
        <v>0.33879344786256493</v>
      </c>
      <c r="L15" s="287">
        <v>0.37155413503795448</v>
      </c>
      <c r="M15" s="288">
        <v>0.37155413503795448</v>
      </c>
      <c r="N15" s="127">
        <f t="shared" si="0"/>
        <v>0</v>
      </c>
      <c r="O15" s="130">
        <v>0</v>
      </c>
      <c r="P15" s="129">
        <f t="shared" si="1"/>
        <v>0</v>
      </c>
      <c r="Q15" s="127">
        <v>0</v>
      </c>
      <c r="R15" s="130">
        <f t="shared" si="2"/>
        <v>0</v>
      </c>
      <c r="S15" s="131"/>
      <c r="T15" s="129">
        <f t="shared" si="3"/>
        <v>0</v>
      </c>
      <c r="U15" s="129">
        <f t="shared" si="4"/>
        <v>0</v>
      </c>
      <c r="V15" s="127">
        <v>0</v>
      </c>
      <c r="W15" s="139">
        <f t="shared" si="5"/>
        <v>0</v>
      </c>
      <c r="X15" s="130">
        <f t="shared" si="6"/>
        <v>0</v>
      </c>
      <c r="Y15" s="129">
        <f t="shared" si="7"/>
        <v>0</v>
      </c>
      <c r="Z15" s="129">
        <f t="shared" si="8"/>
        <v>0</v>
      </c>
      <c r="AA15" s="133">
        <f t="shared" si="9"/>
        <v>0</v>
      </c>
      <c r="AB15" s="130">
        <f t="shared" si="10"/>
        <v>0</v>
      </c>
      <c r="AC15" s="129">
        <f t="shared" si="11"/>
        <v>0</v>
      </c>
      <c r="AD15" s="129">
        <f t="shared" si="12"/>
        <v>0</v>
      </c>
      <c r="AE15" s="133">
        <f t="shared" si="13"/>
        <v>0</v>
      </c>
      <c r="AF15" s="130">
        <f t="shared" si="14"/>
        <v>0</v>
      </c>
      <c r="AG15" s="129">
        <f t="shared" si="15"/>
        <v>0</v>
      </c>
      <c r="AH15" s="129">
        <f t="shared" si="16"/>
        <v>0</v>
      </c>
      <c r="AI15" s="133">
        <f t="shared" si="17"/>
        <v>0</v>
      </c>
      <c r="AJ15" s="130">
        <f t="shared" si="18"/>
        <v>0</v>
      </c>
      <c r="AK15" s="129">
        <f t="shared" si="19"/>
        <v>0</v>
      </c>
      <c r="AL15" s="129">
        <f t="shared" si="20"/>
        <v>0</v>
      </c>
      <c r="AM15" s="133">
        <f t="shared" si="21"/>
        <v>0</v>
      </c>
      <c r="AO15" s="135"/>
      <c r="AP15" s="46"/>
    </row>
    <row r="16" spans="2:42" ht="18" customHeight="1">
      <c r="B16" s="136">
        <v>9</v>
      </c>
      <c r="C16" s="122" t="s">
        <v>6</v>
      </c>
      <c r="D16" s="123">
        <f>価格変換!I13</f>
        <v>0</v>
      </c>
      <c r="E16" s="124">
        <v>1.401830625876177E-3</v>
      </c>
      <c r="F16" s="136">
        <v>9</v>
      </c>
      <c r="G16" s="122" t="s">
        <v>6</v>
      </c>
      <c r="H16" s="137">
        <v>1.401830625876177E-3</v>
      </c>
      <c r="I16" s="138">
        <v>0.17592975206611569</v>
      </c>
      <c r="J16" s="138">
        <v>5.7382075248349853E-4</v>
      </c>
      <c r="K16" s="283">
        <v>0.48094008264462812</v>
      </c>
      <c r="L16" s="287">
        <v>7.5568181818181812E-2</v>
      </c>
      <c r="M16" s="288">
        <v>7.2210743801652891E-2</v>
      </c>
      <c r="N16" s="127">
        <f t="shared" si="0"/>
        <v>0</v>
      </c>
      <c r="O16" s="130">
        <v>0</v>
      </c>
      <c r="P16" s="129">
        <f t="shared" si="1"/>
        <v>0</v>
      </c>
      <c r="Q16" s="127">
        <v>0</v>
      </c>
      <c r="R16" s="130">
        <f t="shared" si="2"/>
        <v>0</v>
      </c>
      <c r="S16" s="131"/>
      <c r="T16" s="129">
        <f t="shared" si="3"/>
        <v>0</v>
      </c>
      <c r="U16" s="129">
        <f t="shared" si="4"/>
        <v>0</v>
      </c>
      <c r="V16" s="127">
        <v>0</v>
      </c>
      <c r="W16" s="139">
        <f t="shared" si="5"/>
        <v>0</v>
      </c>
      <c r="X16" s="130">
        <f t="shared" si="6"/>
        <v>0</v>
      </c>
      <c r="Y16" s="129">
        <f t="shared" si="7"/>
        <v>0</v>
      </c>
      <c r="Z16" s="129">
        <f t="shared" si="8"/>
        <v>0</v>
      </c>
      <c r="AA16" s="133">
        <f t="shared" si="9"/>
        <v>0</v>
      </c>
      <c r="AB16" s="130">
        <f t="shared" si="10"/>
        <v>0</v>
      </c>
      <c r="AC16" s="129">
        <f t="shared" si="11"/>
        <v>0</v>
      </c>
      <c r="AD16" s="129">
        <f t="shared" si="12"/>
        <v>0</v>
      </c>
      <c r="AE16" s="133">
        <f t="shared" si="13"/>
        <v>0</v>
      </c>
      <c r="AF16" s="130">
        <f t="shared" si="14"/>
        <v>0</v>
      </c>
      <c r="AG16" s="129">
        <f t="shared" si="15"/>
        <v>0</v>
      </c>
      <c r="AH16" s="129">
        <f t="shared" si="16"/>
        <v>0</v>
      </c>
      <c r="AI16" s="133">
        <f t="shared" si="17"/>
        <v>0</v>
      </c>
      <c r="AJ16" s="130">
        <f t="shared" si="18"/>
        <v>0</v>
      </c>
      <c r="AK16" s="129">
        <f t="shared" si="19"/>
        <v>0</v>
      </c>
      <c r="AL16" s="129">
        <f t="shared" si="20"/>
        <v>0</v>
      </c>
      <c r="AM16" s="133">
        <f t="shared" si="21"/>
        <v>0</v>
      </c>
      <c r="AO16" s="135"/>
      <c r="AP16" s="46"/>
    </row>
    <row r="17" spans="2:42" ht="18" customHeight="1">
      <c r="B17" s="136">
        <v>10</v>
      </c>
      <c r="C17" s="122" t="s">
        <v>7</v>
      </c>
      <c r="D17" s="123">
        <f>価格変換!I14</f>
        <v>0</v>
      </c>
      <c r="E17" s="140">
        <v>0</v>
      </c>
      <c r="F17" s="136">
        <v>10</v>
      </c>
      <c r="G17" s="122" t="s">
        <v>7</v>
      </c>
      <c r="H17" s="137">
        <v>0</v>
      </c>
      <c r="I17" s="138">
        <v>7.2046109510086456E-2</v>
      </c>
      <c r="J17" s="138">
        <v>-1.4648853660615359E-4</v>
      </c>
      <c r="K17" s="283">
        <v>0.31786743515850147</v>
      </c>
      <c r="L17" s="287">
        <v>0.13170028818443805</v>
      </c>
      <c r="M17" s="288">
        <v>0.11988472622478386</v>
      </c>
      <c r="N17" s="127">
        <f t="shared" si="0"/>
        <v>0</v>
      </c>
      <c r="O17" s="130">
        <v>0</v>
      </c>
      <c r="P17" s="129">
        <f t="shared" si="1"/>
        <v>0</v>
      </c>
      <c r="Q17" s="127">
        <v>0</v>
      </c>
      <c r="R17" s="130">
        <f t="shared" si="2"/>
        <v>0</v>
      </c>
      <c r="S17" s="131"/>
      <c r="T17" s="129">
        <f t="shared" si="3"/>
        <v>0</v>
      </c>
      <c r="U17" s="129">
        <f t="shared" si="4"/>
        <v>0</v>
      </c>
      <c r="V17" s="127">
        <v>0</v>
      </c>
      <c r="W17" s="139">
        <f t="shared" si="5"/>
        <v>0</v>
      </c>
      <c r="X17" s="130">
        <f t="shared" si="6"/>
        <v>0</v>
      </c>
      <c r="Y17" s="129">
        <f t="shared" si="7"/>
        <v>0</v>
      </c>
      <c r="Z17" s="129">
        <f t="shared" si="8"/>
        <v>0</v>
      </c>
      <c r="AA17" s="133">
        <f t="shared" si="9"/>
        <v>0</v>
      </c>
      <c r="AB17" s="130">
        <f t="shared" si="10"/>
        <v>0</v>
      </c>
      <c r="AC17" s="129">
        <f t="shared" si="11"/>
        <v>0</v>
      </c>
      <c r="AD17" s="129">
        <f t="shared" si="12"/>
        <v>0</v>
      </c>
      <c r="AE17" s="133">
        <f t="shared" si="13"/>
        <v>0</v>
      </c>
      <c r="AF17" s="130">
        <f t="shared" si="14"/>
        <v>0</v>
      </c>
      <c r="AG17" s="129">
        <f t="shared" si="15"/>
        <v>0</v>
      </c>
      <c r="AH17" s="129">
        <f t="shared" si="16"/>
        <v>0</v>
      </c>
      <c r="AI17" s="133">
        <f t="shared" si="17"/>
        <v>0</v>
      </c>
      <c r="AJ17" s="130">
        <f t="shared" si="18"/>
        <v>0</v>
      </c>
      <c r="AK17" s="129">
        <f t="shared" si="19"/>
        <v>0</v>
      </c>
      <c r="AL17" s="129">
        <f t="shared" si="20"/>
        <v>0</v>
      </c>
      <c r="AM17" s="133">
        <f t="shared" si="21"/>
        <v>0</v>
      </c>
      <c r="AO17" s="135"/>
      <c r="AP17" s="46"/>
    </row>
    <row r="18" spans="2:42" ht="18" customHeight="1">
      <c r="B18" s="136">
        <v>11</v>
      </c>
      <c r="C18" s="122" t="s">
        <v>8</v>
      </c>
      <c r="D18" s="123">
        <f>価格変換!I15</f>
        <v>0</v>
      </c>
      <c r="E18" s="140">
        <v>0</v>
      </c>
      <c r="F18" s="136">
        <v>11</v>
      </c>
      <c r="G18" s="122" t="s">
        <v>8</v>
      </c>
      <c r="H18" s="137">
        <v>0</v>
      </c>
      <c r="I18" s="138">
        <v>0.18306878306878308</v>
      </c>
      <c r="J18" s="138">
        <v>8.2714234305898845E-4</v>
      </c>
      <c r="K18" s="283">
        <v>0.21481481481481479</v>
      </c>
      <c r="L18" s="287">
        <v>0.20423280423280424</v>
      </c>
      <c r="M18" s="288">
        <v>0.20423280423280424</v>
      </c>
      <c r="N18" s="127">
        <f t="shared" si="0"/>
        <v>0</v>
      </c>
      <c r="O18" s="130">
        <v>0</v>
      </c>
      <c r="P18" s="129">
        <f t="shared" si="1"/>
        <v>0</v>
      </c>
      <c r="Q18" s="127">
        <v>0</v>
      </c>
      <c r="R18" s="130">
        <f t="shared" si="2"/>
        <v>0</v>
      </c>
      <c r="S18" s="131"/>
      <c r="T18" s="129">
        <f t="shared" si="3"/>
        <v>0</v>
      </c>
      <c r="U18" s="129">
        <f t="shared" si="4"/>
        <v>0</v>
      </c>
      <c r="V18" s="127">
        <v>0</v>
      </c>
      <c r="W18" s="139">
        <f t="shared" si="5"/>
        <v>0</v>
      </c>
      <c r="X18" s="130">
        <f t="shared" si="6"/>
        <v>0</v>
      </c>
      <c r="Y18" s="129">
        <f t="shared" si="7"/>
        <v>0</v>
      </c>
      <c r="Z18" s="129">
        <f t="shared" si="8"/>
        <v>0</v>
      </c>
      <c r="AA18" s="133">
        <f t="shared" si="9"/>
        <v>0</v>
      </c>
      <c r="AB18" s="130">
        <f t="shared" si="10"/>
        <v>0</v>
      </c>
      <c r="AC18" s="129">
        <f t="shared" si="11"/>
        <v>0</v>
      </c>
      <c r="AD18" s="129">
        <f t="shared" si="12"/>
        <v>0</v>
      </c>
      <c r="AE18" s="133">
        <f t="shared" si="13"/>
        <v>0</v>
      </c>
      <c r="AF18" s="130">
        <f t="shared" si="14"/>
        <v>0</v>
      </c>
      <c r="AG18" s="129">
        <f t="shared" si="15"/>
        <v>0</v>
      </c>
      <c r="AH18" s="129">
        <f t="shared" si="16"/>
        <v>0</v>
      </c>
      <c r="AI18" s="133">
        <f t="shared" si="17"/>
        <v>0</v>
      </c>
      <c r="AJ18" s="130">
        <f t="shared" si="18"/>
        <v>0</v>
      </c>
      <c r="AK18" s="129">
        <f t="shared" si="19"/>
        <v>0</v>
      </c>
      <c r="AL18" s="129">
        <f t="shared" si="20"/>
        <v>0</v>
      </c>
      <c r="AM18" s="133">
        <f t="shared" si="21"/>
        <v>0</v>
      </c>
      <c r="AO18" s="135"/>
      <c r="AP18" s="46"/>
    </row>
    <row r="19" spans="2:42" ht="18" customHeight="1">
      <c r="B19" s="136">
        <v>12</v>
      </c>
      <c r="C19" s="122" t="s">
        <v>9</v>
      </c>
      <c r="D19" s="123">
        <f>価格変換!I16</f>
        <v>0</v>
      </c>
      <c r="E19" s="141">
        <v>3.7493696829708711E-2</v>
      </c>
      <c r="F19" s="136">
        <v>12</v>
      </c>
      <c r="G19" s="122" t="s">
        <v>9</v>
      </c>
      <c r="H19" s="137">
        <v>3.7493696829708711E-2</v>
      </c>
      <c r="I19" s="138">
        <v>0.24061919504643964</v>
      </c>
      <c r="J19" s="138">
        <v>1.2038694281087531E-3</v>
      </c>
      <c r="K19" s="283">
        <v>0.48569659442724461</v>
      </c>
      <c r="L19" s="287">
        <v>0.2371517027863777</v>
      </c>
      <c r="M19" s="288">
        <v>0.20074303405572755</v>
      </c>
      <c r="N19" s="127">
        <f t="shared" si="0"/>
        <v>0</v>
      </c>
      <c r="O19" s="130">
        <v>0</v>
      </c>
      <c r="P19" s="129">
        <f t="shared" si="1"/>
        <v>0</v>
      </c>
      <c r="Q19" s="127">
        <v>0</v>
      </c>
      <c r="R19" s="130">
        <f t="shared" si="2"/>
        <v>0</v>
      </c>
      <c r="S19" s="131"/>
      <c r="T19" s="129">
        <f t="shared" si="3"/>
        <v>0</v>
      </c>
      <c r="U19" s="129">
        <f t="shared" si="4"/>
        <v>0</v>
      </c>
      <c r="V19" s="127">
        <v>0</v>
      </c>
      <c r="W19" s="139">
        <f t="shared" si="5"/>
        <v>0</v>
      </c>
      <c r="X19" s="130">
        <f t="shared" si="6"/>
        <v>0</v>
      </c>
      <c r="Y19" s="129">
        <f t="shared" si="7"/>
        <v>0</v>
      </c>
      <c r="Z19" s="129">
        <f t="shared" si="8"/>
        <v>0</v>
      </c>
      <c r="AA19" s="133">
        <f t="shared" si="9"/>
        <v>0</v>
      </c>
      <c r="AB19" s="130">
        <f t="shared" si="10"/>
        <v>0</v>
      </c>
      <c r="AC19" s="129">
        <f t="shared" si="11"/>
        <v>0</v>
      </c>
      <c r="AD19" s="129">
        <f t="shared" si="12"/>
        <v>0</v>
      </c>
      <c r="AE19" s="133">
        <f t="shared" si="13"/>
        <v>0</v>
      </c>
      <c r="AF19" s="130">
        <f t="shared" si="14"/>
        <v>0</v>
      </c>
      <c r="AG19" s="129">
        <f t="shared" si="15"/>
        <v>0</v>
      </c>
      <c r="AH19" s="129">
        <f t="shared" si="16"/>
        <v>0</v>
      </c>
      <c r="AI19" s="133">
        <f t="shared" si="17"/>
        <v>0</v>
      </c>
      <c r="AJ19" s="130">
        <f t="shared" si="18"/>
        <v>0</v>
      </c>
      <c r="AK19" s="129">
        <f t="shared" si="19"/>
        <v>0</v>
      </c>
      <c r="AL19" s="129">
        <f t="shared" si="20"/>
        <v>0</v>
      </c>
      <c r="AM19" s="133">
        <f t="shared" si="21"/>
        <v>0</v>
      </c>
      <c r="AO19" s="135"/>
      <c r="AP19" s="46"/>
    </row>
    <row r="20" spans="2:42" ht="18" customHeight="1">
      <c r="B20" s="136">
        <v>13</v>
      </c>
      <c r="C20" s="122" t="s">
        <v>10</v>
      </c>
      <c r="D20" s="123">
        <f>価格変換!I17</f>
        <v>0</v>
      </c>
      <c r="E20" s="141">
        <v>3.2331262183235898E-2</v>
      </c>
      <c r="F20" s="136">
        <v>13</v>
      </c>
      <c r="G20" s="122" t="s">
        <v>10</v>
      </c>
      <c r="H20" s="137">
        <v>3.2331262183235898E-2</v>
      </c>
      <c r="I20" s="138">
        <v>0.23688453429244699</v>
      </c>
      <c r="J20" s="138">
        <v>6.0962906143166947E-5</v>
      </c>
      <c r="K20" s="283">
        <v>0.42329157881681756</v>
      </c>
      <c r="L20" s="287">
        <v>9.9342676423167561E-2</v>
      </c>
      <c r="M20" s="288">
        <v>9.6180081855388816E-2</v>
      </c>
      <c r="N20" s="127">
        <f t="shared" si="0"/>
        <v>0</v>
      </c>
      <c r="O20" s="130">
        <v>0</v>
      </c>
      <c r="P20" s="129">
        <f t="shared" si="1"/>
        <v>0</v>
      </c>
      <c r="Q20" s="127">
        <v>0</v>
      </c>
      <c r="R20" s="130">
        <f t="shared" si="2"/>
        <v>0</v>
      </c>
      <c r="S20" s="131"/>
      <c r="T20" s="129">
        <f t="shared" si="3"/>
        <v>0</v>
      </c>
      <c r="U20" s="129">
        <f t="shared" si="4"/>
        <v>0</v>
      </c>
      <c r="V20" s="127">
        <v>0</v>
      </c>
      <c r="W20" s="139">
        <f t="shared" si="5"/>
        <v>0</v>
      </c>
      <c r="X20" s="130">
        <f t="shared" si="6"/>
        <v>0</v>
      </c>
      <c r="Y20" s="129">
        <f t="shared" si="7"/>
        <v>0</v>
      </c>
      <c r="Z20" s="129">
        <f t="shared" si="8"/>
        <v>0</v>
      </c>
      <c r="AA20" s="133">
        <f t="shared" si="9"/>
        <v>0</v>
      </c>
      <c r="AB20" s="130">
        <f t="shared" si="10"/>
        <v>0</v>
      </c>
      <c r="AC20" s="129">
        <f t="shared" si="11"/>
        <v>0</v>
      </c>
      <c r="AD20" s="129">
        <f t="shared" si="12"/>
        <v>0</v>
      </c>
      <c r="AE20" s="133">
        <f t="shared" si="13"/>
        <v>0</v>
      </c>
      <c r="AF20" s="130">
        <f t="shared" si="14"/>
        <v>0</v>
      </c>
      <c r="AG20" s="129">
        <f t="shared" si="15"/>
        <v>0</v>
      </c>
      <c r="AH20" s="129">
        <f t="shared" si="16"/>
        <v>0</v>
      </c>
      <c r="AI20" s="133">
        <f t="shared" si="17"/>
        <v>0</v>
      </c>
      <c r="AJ20" s="130">
        <f t="shared" si="18"/>
        <v>0</v>
      </c>
      <c r="AK20" s="129">
        <f t="shared" si="19"/>
        <v>0</v>
      </c>
      <c r="AL20" s="129">
        <f t="shared" si="20"/>
        <v>0</v>
      </c>
      <c r="AM20" s="133">
        <f t="shared" si="21"/>
        <v>0</v>
      </c>
      <c r="AO20" s="135"/>
      <c r="AP20" s="46"/>
    </row>
    <row r="21" spans="2:42" ht="18" customHeight="1">
      <c r="B21" s="136">
        <v>14</v>
      </c>
      <c r="C21" s="122" t="s">
        <v>11</v>
      </c>
      <c r="D21" s="123">
        <f>価格変換!I18</f>
        <v>0</v>
      </c>
      <c r="E21" s="141">
        <v>1.6313660977448796E-2</v>
      </c>
      <c r="F21" s="136">
        <v>14</v>
      </c>
      <c r="G21" s="122" t="s">
        <v>11</v>
      </c>
      <c r="H21" s="137">
        <v>1.6313660977448796E-2</v>
      </c>
      <c r="I21" s="138">
        <v>0.23029091716633354</v>
      </c>
      <c r="J21" s="138">
        <v>1.2133393941115752E-5</v>
      </c>
      <c r="K21" s="283">
        <v>0.45384558442519807</v>
      </c>
      <c r="L21" s="287">
        <v>0.10200607002738915</v>
      </c>
      <c r="M21" s="288">
        <v>0.10037752609371529</v>
      </c>
      <c r="N21" s="127">
        <f t="shared" si="0"/>
        <v>0</v>
      </c>
      <c r="O21" s="130">
        <v>0</v>
      </c>
      <c r="P21" s="129">
        <f t="shared" si="1"/>
        <v>0</v>
      </c>
      <c r="Q21" s="127">
        <v>0</v>
      </c>
      <c r="R21" s="130">
        <f t="shared" si="2"/>
        <v>0</v>
      </c>
      <c r="S21" s="131"/>
      <c r="T21" s="129">
        <f t="shared" si="3"/>
        <v>0</v>
      </c>
      <c r="U21" s="129">
        <f t="shared" si="4"/>
        <v>0</v>
      </c>
      <c r="V21" s="127">
        <v>0</v>
      </c>
      <c r="W21" s="139">
        <f t="shared" si="5"/>
        <v>0</v>
      </c>
      <c r="X21" s="130">
        <f t="shared" si="6"/>
        <v>0</v>
      </c>
      <c r="Y21" s="129">
        <f t="shared" si="7"/>
        <v>0</v>
      </c>
      <c r="Z21" s="129">
        <f t="shared" si="8"/>
        <v>0</v>
      </c>
      <c r="AA21" s="133">
        <f t="shared" si="9"/>
        <v>0</v>
      </c>
      <c r="AB21" s="130">
        <f t="shared" si="10"/>
        <v>0</v>
      </c>
      <c r="AC21" s="129">
        <f t="shared" si="11"/>
        <v>0</v>
      </c>
      <c r="AD21" s="129">
        <f t="shared" si="12"/>
        <v>0</v>
      </c>
      <c r="AE21" s="133">
        <f t="shared" si="13"/>
        <v>0</v>
      </c>
      <c r="AF21" s="130">
        <f t="shared" si="14"/>
        <v>0</v>
      </c>
      <c r="AG21" s="129">
        <f t="shared" si="15"/>
        <v>0</v>
      </c>
      <c r="AH21" s="129">
        <f t="shared" si="16"/>
        <v>0</v>
      </c>
      <c r="AI21" s="133">
        <f t="shared" si="17"/>
        <v>0</v>
      </c>
      <c r="AJ21" s="130">
        <f t="shared" si="18"/>
        <v>0</v>
      </c>
      <c r="AK21" s="129">
        <f t="shared" si="19"/>
        <v>0</v>
      </c>
      <c r="AL21" s="129">
        <f t="shared" si="20"/>
        <v>0</v>
      </c>
      <c r="AM21" s="133">
        <f t="shared" si="21"/>
        <v>0</v>
      </c>
      <c r="AO21" s="135"/>
      <c r="AP21" s="46"/>
    </row>
    <row r="22" spans="2:42" ht="18" customHeight="1">
      <c r="B22" s="136">
        <v>15</v>
      </c>
      <c r="C22" s="122" t="s">
        <v>12</v>
      </c>
      <c r="D22" s="123">
        <f>価格変換!I19</f>
        <v>0</v>
      </c>
      <c r="E22" s="141">
        <v>2.422977075120536E-2</v>
      </c>
      <c r="F22" s="136">
        <v>15</v>
      </c>
      <c r="G22" s="122" t="s">
        <v>12</v>
      </c>
      <c r="H22" s="137">
        <v>2.422977075120536E-2</v>
      </c>
      <c r="I22" s="138">
        <v>0.21784197111299916</v>
      </c>
      <c r="J22" s="138">
        <v>3.7850270367529383E-4</v>
      </c>
      <c r="K22" s="283">
        <v>0.43500424808836025</v>
      </c>
      <c r="L22" s="287">
        <v>0.17926932880203908</v>
      </c>
      <c r="M22" s="288">
        <v>0.17536108751062021</v>
      </c>
      <c r="N22" s="127">
        <f t="shared" si="0"/>
        <v>0</v>
      </c>
      <c r="O22" s="130">
        <v>0</v>
      </c>
      <c r="P22" s="129">
        <f t="shared" si="1"/>
        <v>0</v>
      </c>
      <c r="Q22" s="127">
        <v>0</v>
      </c>
      <c r="R22" s="130">
        <f t="shared" si="2"/>
        <v>0</v>
      </c>
      <c r="S22" s="131"/>
      <c r="T22" s="129">
        <f t="shared" si="3"/>
        <v>0</v>
      </c>
      <c r="U22" s="129">
        <f t="shared" si="4"/>
        <v>0</v>
      </c>
      <c r="V22" s="127">
        <v>0</v>
      </c>
      <c r="W22" s="139">
        <f t="shared" si="5"/>
        <v>0</v>
      </c>
      <c r="X22" s="130">
        <f t="shared" si="6"/>
        <v>0</v>
      </c>
      <c r="Y22" s="129">
        <f t="shared" si="7"/>
        <v>0</v>
      </c>
      <c r="Z22" s="129">
        <f t="shared" si="8"/>
        <v>0</v>
      </c>
      <c r="AA22" s="133">
        <f t="shared" si="9"/>
        <v>0</v>
      </c>
      <c r="AB22" s="130">
        <f t="shared" si="10"/>
        <v>0</v>
      </c>
      <c r="AC22" s="129">
        <f t="shared" si="11"/>
        <v>0</v>
      </c>
      <c r="AD22" s="129">
        <f t="shared" si="12"/>
        <v>0</v>
      </c>
      <c r="AE22" s="133">
        <f t="shared" si="13"/>
        <v>0</v>
      </c>
      <c r="AF22" s="130">
        <f t="shared" si="14"/>
        <v>0</v>
      </c>
      <c r="AG22" s="129">
        <f t="shared" si="15"/>
        <v>0</v>
      </c>
      <c r="AH22" s="129">
        <f t="shared" si="16"/>
        <v>0</v>
      </c>
      <c r="AI22" s="133">
        <f t="shared" si="17"/>
        <v>0</v>
      </c>
      <c r="AJ22" s="130">
        <f t="shared" si="18"/>
        <v>0</v>
      </c>
      <c r="AK22" s="129">
        <f t="shared" si="19"/>
        <v>0</v>
      </c>
      <c r="AL22" s="129">
        <f t="shared" si="20"/>
        <v>0</v>
      </c>
      <c r="AM22" s="133">
        <f t="shared" si="21"/>
        <v>0</v>
      </c>
      <c r="AO22" s="135"/>
      <c r="AP22" s="46"/>
    </row>
    <row r="23" spans="2:42" ht="18" customHeight="1">
      <c r="B23" s="136">
        <v>16</v>
      </c>
      <c r="C23" s="122" t="s">
        <v>13</v>
      </c>
      <c r="D23" s="123">
        <f>価格変換!I20</f>
        <v>0</v>
      </c>
      <c r="E23" s="141">
        <v>4.9710151577723738E-2</v>
      </c>
      <c r="F23" s="136">
        <v>16</v>
      </c>
      <c r="G23" s="122" t="s">
        <v>13</v>
      </c>
      <c r="H23" s="137">
        <v>4.9710151577723738E-2</v>
      </c>
      <c r="I23" s="138">
        <v>0.1669339770829544</v>
      </c>
      <c r="J23" s="138">
        <v>1.0624118109415987E-4</v>
      </c>
      <c r="K23" s="283">
        <v>0.40807553034937749</v>
      </c>
      <c r="L23" s="287">
        <v>1.9684518593230709E-2</v>
      </c>
      <c r="M23" s="288">
        <v>1.9676251260768201E-2</v>
      </c>
      <c r="N23" s="127">
        <f t="shared" si="0"/>
        <v>0</v>
      </c>
      <c r="O23" s="130">
        <v>0</v>
      </c>
      <c r="P23" s="129">
        <f t="shared" si="1"/>
        <v>0</v>
      </c>
      <c r="Q23" s="127">
        <v>0</v>
      </c>
      <c r="R23" s="130">
        <f t="shared" si="2"/>
        <v>0</v>
      </c>
      <c r="S23" s="131"/>
      <c r="T23" s="129">
        <f t="shared" si="3"/>
        <v>0</v>
      </c>
      <c r="U23" s="129">
        <f t="shared" si="4"/>
        <v>0</v>
      </c>
      <c r="V23" s="127">
        <v>0</v>
      </c>
      <c r="W23" s="139">
        <f t="shared" si="5"/>
        <v>0</v>
      </c>
      <c r="X23" s="130">
        <f t="shared" si="6"/>
        <v>0</v>
      </c>
      <c r="Y23" s="129">
        <f t="shared" si="7"/>
        <v>0</v>
      </c>
      <c r="Z23" s="129">
        <f t="shared" si="8"/>
        <v>0</v>
      </c>
      <c r="AA23" s="133">
        <f t="shared" si="9"/>
        <v>0</v>
      </c>
      <c r="AB23" s="130">
        <f t="shared" si="10"/>
        <v>0</v>
      </c>
      <c r="AC23" s="129">
        <f t="shared" si="11"/>
        <v>0</v>
      </c>
      <c r="AD23" s="129">
        <f t="shared" si="12"/>
        <v>0</v>
      </c>
      <c r="AE23" s="133">
        <f t="shared" si="13"/>
        <v>0</v>
      </c>
      <c r="AF23" s="130">
        <f t="shared" si="14"/>
        <v>0</v>
      </c>
      <c r="AG23" s="129">
        <f t="shared" si="15"/>
        <v>0</v>
      </c>
      <c r="AH23" s="129">
        <f t="shared" si="16"/>
        <v>0</v>
      </c>
      <c r="AI23" s="133">
        <f t="shared" si="17"/>
        <v>0</v>
      </c>
      <c r="AJ23" s="130">
        <f t="shared" si="18"/>
        <v>0</v>
      </c>
      <c r="AK23" s="129">
        <f t="shared" si="19"/>
        <v>0</v>
      </c>
      <c r="AL23" s="129">
        <f t="shared" si="20"/>
        <v>0</v>
      </c>
      <c r="AM23" s="133">
        <f t="shared" si="21"/>
        <v>0</v>
      </c>
      <c r="AO23" s="135"/>
      <c r="AP23" s="46"/>
    </row>
    <row r="24" spans="2:42" ht="18" customHeight="1">
      <c r="B24" s="136">
        <v>17</v>
      </c>
      <c r="C24" s="122" t="s">
        <v>14</v>
      </c>
      <c r="D24" s="123">
        <f>価格変換!I21</f>
        <v>0</v>
      </c>
      <c r="E24" s="141">
        <v>1.4542889198653652E-2</v>
      </c>
      <c r="F24" s="136">
        <v>17</v>
      </c>
      <c r="G24" s="122" t="s">
        <v>14</v>
      </c>
      <c r="H24" s="137">
        <v>1.4542889198653652E-2</v>
      </c>
      <c r="I24" s="138">
        <v>0.19576953278366707</v>
      </c>
      <c r="J24" s="138">
        <v>1.5087431461121055E-2</v>
      </c>
      <c r="K24" s="283">
        <v>0.36469375736160187</v>
      </c>
      <c r="L24" s="287">
        <v>0.13295053003533569</v>
      </c>
      <c r="M24" s="288">
        <v>0.13260698861405576</v>
      </c>
      <c r="N24" s="127">
        <f t="shared" si="0"/>
        <v>0</v>
      </c>
      <c r="O24" s="130">
        <v>0</v>
      </c>
      <c r="P24" s="129">
        <f t="shared" si="1"/>
        <v>0</v>
      </c>
      <c r="Q24" s="127">
        <v>0</v>
      </c>
      <c r="R24" s="130">
        <f t="shared" si="2"/>
        <v>0</v>
      </c>
      <c r="S24" s="131"/>
      <c r="T24" s="129">
        <f t="shared" si="3"/>
        <v>0</v>
      </c>
      <c r="U24" s="129">
        <f t="shared" si="4"/>
        <v>0</v>
      </c>
      <c r="V24" s="127">
        <v>0</v>
      </c>
      <c r="W24" s="139">
        <f t="shared" si="5"/>
        <v>0</v>
      </c>
      <c r="X24" s="130">
        <f t="shared" si="6"/>
        <v>0</v>
      </c>
      <c r="Y24" s="129">
        <f t="shared" si="7"/>
        <v>0</v>
      </c>
      <c r="Z24" s="129">
        <f t="shared" si="8"/>
        <v>0</v>
      </c>
      <c r="AA24" s="133">
        <f t="shared" si="9"/>
        <v>0</v>
      </c>
      <c r="AB24" s="130">
        <f t="shared" si="10"/>
        <v>0</v>
      </c>
      <c r="AC24" s="129">
        <f t="shared" si="11"/>
        <v>0</v>
      </c>
      <c r="AD24" s="129">
        <f t="shared" si="12"/>
        <v>0</v>
      </c>
      <c r="AE24" s="133">
        <f t="shared" si="13"/>
        <v>0</v>
      </c>
      <c r="AF24" s="130">
        <f t="shared" si="14"/>
        <v>0</v>
      </c>
      <c r="AG24" s="129">
        <f t="shared" si="15"/>
        <v>0</v>
      </c>
      <c r="AH24" s="129">
        <f t="shared" si="16"/>
        <v>0</v>
      </c>
      <c r="AI24" s="133">
        <f t="shared" si="17"/>
        <v>0</v>
      </c>
      <c r="AJ24" s="130">
        <f t="shared" si="18"/>
        <v>0</v>
      </c>
      <c r="AK24" s="129">
        <f t="shared" si="19"/>
        <v>0</v>
      </c>
      <c r="AL24" s="129">
        <f t="shared" si="20"/>
        <v>0</v>
      </c>
      <c r="AM24" s="133">
        <f t="shared" si="21"/>
        <v>0</v>
      </c>
      <c r="AO24" s="135"/>
      <c r="AP24" s="46"/>
    </row>
    <row r="25" spans="2:42" ht="18" customHeight="1">
      <c r="B25" s="136">
        <v>18</v>
      </c>
      <c r="C25" s="122" t="s">
        <v>15</v>
      </c>
      <c r="D25" s="123">
        <f>価格変換!I22</f>
        <v>0</v>
      </c>
      <c r="E25" s="141">
        <v>8.4822104193541525E-3</v>
      </c>
      <c r="F25" s="136">
        <v>18</v>
      </c>
      <c r="G25" s="122" t="s">
        <v>15</v>
      </c>
      <c r="H25" s="137">
        <v>8.4822104193541525E-3</v>
      </c>
      <c r="I25" s="138">
        <v>0.20340866987773248</v>
      </c>
      <c r="J25" s="138">
        <v>1.2019162476206711E-2</v>
      </c>
      <c r="K25" s="283">
        <v>0.33049277510188957</v>
      </c>
      <c r="L25" s="287">
        <v>0.30307521304186735</v>
      </c>
      <c r="M25" s="288">
        <v>0.2993701370878103</v>
      </c>
      <c r="N25" s="127">
        <f t="shared" si="0"/>
        <v>0</v>
      </c>
      <c r="O25" s="130">
        <v>0</v>
      </c>
      <c r="P25" s="129">
        <f t="shared" si="1"/>
        <v>0</v>
      </c>
      <c r="Q25" s="127">
        <v>0</v>
      </c>
      <c r="R25" s="130">
        <f t="shared" si="2"/>
        <v>0</v>
      </c>
      <c r="S25" s="131"/>
      <c r="T25" s="129">
        <f t="shared" si="3"/>
        <v>0</v>
      </c>
      <c r="U25" s="129">
        <f t="shared" si="4"/>
        <v>0</v>
      </c>
      <c r="V25" s="127">
        <v>0</v>
      </c>
      <c r="W25" s="139">
        <f t="shared" si="5"/>
        <v>0</v>
      </c>
      <c r="X25" s="130">
        <f t="shared" si="6"/>
        <v>0</v>
      </c>
      <c r="Y25" s="129">
        <f t="shared" si="7"/>
        <v>0</v>
      </c>
      <c r="Z25" s="129">
        <f t="shared" si="8"/>
        <v>0</v>
      </c>
      <c r="AA25" s="133">
        <f t="shared" si="9"/>
        <v>0</v>
      </c>
      <c r="AB25" s="130">
        <f t="shared" si="10"/>
        <v>0</v>
      </c>
      <c r="AC25" s="129">
        <f t="shared" si="11"/>
        <v>0</v>
      </c>
      <c r="AD25" s="129">
        <f t="shared" si="12"/>
        <v>0</v>
      </c>
      <c r="AE25" s="133">
        <f t="shared" si="13"/>
        <v>0</v>
      </c>
      <c r="AF25" s="130">
        <f t="shared" si="14"/>
        <v>0</v>
      </c>
      <c r="AG25" s="129">
        <f t="shared" si="15"/>
        <v>0</v>
      </c>
      <c r="AH25" s="129">
        <f t="shared" si="16"/>
        <v>0</v>
      </c>
      <c r="AI25" s="133">
        <f t="shared" si="17"/>
        <v>0</v>
      </c>
      <c r="AJ25" s="130">
        <f t="shared" si="18"/>
        <v>0</v>
      </c>
      <c r="AK25" s="129">
        <f t="shared" si="19"/>
        <v>0</v>
      </c>
      <c r="AL25" s="129">
        <f t="shared" si="20"/>
        <v>0</v>
      </c>
      <c r="AM25" s="133">
        <f t="shared" si="21"/>
        <v>0</v>
      </c>
      <c r="AO25" s="135"/>
      <c r="AP25" s="46"/>
    </row>
    <row r="26" spans="2:42" ht="18" customHeight="1">
      <c r="B26" s="136">
        <v>19</v>
      </c>
      <c r="C26" s="122" t="s">
        <v>16</v>
      </c>
      <c r="D26" s="123">
        <f>価格変換!I23</f>
        <v>0</v>
      </c>
      <c r="E26" s="141">
        <v>2.0911743379027015E-2</v>
      </c>
      <c r="F26" s="136">
        <v>19</v>
      </c>
      <c r="G26" s="122" t="s">
        <v>16</v>
      </c>
      <c r="H26" s="137">
        <v>2.0911743379027015E-2</v>
      </c>
      <c r="I26" s="138">
        <v>0.14792515746572804</v>
      </c>
      <c r="J26" s="138">
        <v>1.453580594145667E-2</v>
      </c>
      <c r="K26" s="283">
        <v>0.25148203038162281</v>
      </c>
      <c r="L26" s="287">
        <v>8.9662838088180805E-2</v>
      </c>
      <c r="M26" s="288">
        <v>8.7717673212300853E-2</v>
      </c>
      <c r="N26" s="127">
        <f>D26*E26</f>
        <v>0</v>
      </c>
      <c r="O26" s="130">
        <v>0</v>
      </c>
      <c r="P26" s="129">
        <f t="shared" si="1"/>
        <v>0</v>
      </c>
      <c r="Q26" s="127">
        <v>0</v>
      </c>
      <c r="R26" s="130">
        <f t="shared" si="2"/>
        <v>0</v>
      </c>
      <c r="S26" s="131"/>
      <c r="T26" s="129">
        <f t="shared" si="3"/>
        <v>0</v>
      </c>
      <c r="U26" s="129">
        <f t="shared" si="4"/>
        <v>0</v>
      </c>
      <c r="V26" s="127">
        <v>0</v>
      </c>
      <c r="W26" s="139">
        <f t="shared" si="5"/>
        <v>0</v>
      </c>
      <c r="X26" s="130">
        <f t="shared" si="6"/>
        <v>0</v>
      </c>
      <c r="Y26" s="129">
        <f t="shared" si="7"/>
        <v>0</v>
      </c>
      <c r="Z26" s="129">
        <f t="shared" si="8"/>
        <v>0</v>
      </c>
      <c r="AA26" s="133">
        <f t="shared" si="9"/>
        <v>0</v>
      </c>
      <c r="AB26" s="130">
        <f t="shared" si="10"/>
        <v>0</v>
      </c>
      <c r="AC26" s="129">
        <f t="shared" si="11"/>
        <v>0</v>
      </c>
      <c r="AD26" s="129">
        <f t="shared" si="12"/>
        <v>0</v>
      </c>
      <c r="AE26" s="133">
        <f t="shared" si="13"/>
        <v>0</v>
      </c>
      <c r="AF26" s="130">
        <f t="shared" si="14"/>
        <v>0</v>
      </c>
      <c r="AG26" s="129">
        <f t="shared" si="15"/>
        <v>0</v>
      </c>
      <c r="AH26" s="129">
        <f t="shared" si="16"/>
        <v>0</v>
      </c>
      <c r="AI26" s="133">
        <f t="shared" si="17"/>
        <v>0</v>
      </c>
      <c r="AJ26" s="130">
        <f t="shared" si="18"/>
        <v>0</v>
      </c>
      <c r="AK26" s="129">
        <f t="shared" si="19"/>
        <v>0</v>
      </c>
      <c r="AL26" s="129">
        <f t="shared" si="20"/>
        <v>0</v>
      </c>
      <c r="AM26" s="133">
        <f t="shared" si="21"/>
        <v>0</v>
      </c>
      <c r="AO26" s="135"/>
      <c r="AP26" s="46"/>
    </row>
    <row r="27" spans="2:42" ht="18" customHeight="1">
      <c r="B27" s="136">
        <v>20</v>
      </c>
      <c r="C27" s="122" t="s">
        <v>17</v>
      </c>
      <c r="D27" s="123">
        <f>価格変換!I24</f>
        <v>0</v>
      </c>
      <c r="E27" s="141">
        <v>9.0001735353354761E-2</v>
      </c>
      <c r="F27" s="136">
        <v>20</v>
      </c>
      <c r="G27" s="122" t="s">
        <v>17</v>
      </c>
      <c r="H27" s="137">
        <v>9.0001735353354761E-2</v>
      </c>
      <c r="I27" s="138">
        <v>0.23136945749404725</v>
      </c>
      <c r="J27" s="138">
        <v>2.5984402965993351E-2</v>
      </c>
      <c r="K27" s="283">
        <v>0.54644764785378719</v>
      </c>
      <c r="L27" s="287">
        <v>0.15213334191389408</v>
      </c>
      <c r="M27" s="288">
        <v>0.12986678679451702</v>
      </c>
      <c r="N27" s="127">
        <f>D27*E27+D28*E28</f>
        <v>0</v>
      </c>
      <c r="O27" s="130">
        <v>0</v>
      </c>
      <c r="P27" s="129">
        <f t="shared" si="1"/>
        <v>0</v>
      </c>
      <c r="Q27" s="127">
        <v>0</v>
      </c>
      <c r="R27" s="130">
        <f t="shared" si="2"/>
        <v>0</v>
      </c>
      <c r="S27" s="131"/>
      <c r="T27" s="129">
        <f t="shared" si="3"/>
        <v>0</v>
      </c>
      <c r="U27" s="129">
        <f t="shared" si="4"/>
        <v>0</v>
      </c>
      <c r="V27" s="127">
        <v>0</v>
      </c>
      <c r="W27" s="139">
        <f t="shared" si="5"/>
        <v>0</v>
      </c>
      <c r="X27" s="130">
        <f t="shared" si="6"/>
        <v>0</v>
      </c>
      <c r="Y27" s="129">
        <f t="shared" si="7"/>
        <v>0</v>
      </c>
      <c r="Z27" s="129">
        <f t="shared" si="8"/>
        <v>0</v>
      </c>
      <c r="AA27" s="133">
        <f t="shared" si="9"/>
        <v>0</v>
      </c>
      <c r="AB27" s="130">
        <f t="shared" si="10"/>
        <v>0</v>
      </c>
      <c r="AC27" s="129">
        <f t="shared" si="11"/>
        <v>0</v>
      </c>
      <c r="AD27" s="129">
        <f t="shared" si="12"/>
        <v>0</v>
      </c>
      <c r="AE27" s="133">
        <f t="shared" si="13"/>
        <v>0</v>
      </c>
      <c r="AF27" s="130">
        <f t="shared" si="14"/>
        <v>0</v>
      </c>
      <c r="AG27" s="129">
        <f t="shared" si="15"/>
        <v>0</v>
      </c>
      <c r="AH27" s="129">
        <f t="shared" si="16"/>
        <v>0</v>
      </c>
      <c r="AI27" s="133">
        <f t="shared" si="17"/>
        <v>0</v>
      </c>
      <c r="AJ27" s="130">
        <f t="shared" si="18"/>
        <v>0</v>
      </c>
      <c r="AK27" s="129">
        <f t="shared" si="19"/>
        <v>0</v>
      </c>
      <c r="AL27" s="129">
        <f t="shared" si="20"/>
        <v>0</v>
      </c>
      <c r="AM27" s="133">
        <f t="shared" si="21"/>
        <v>0</v>
      </c>
      <c r="AO27" s="135"/>
      <c r="AP27" s="46"/>
    </row>
    <row r="28" spans="2:42" ht="18" customHeight="1">
      <c r="B28" s="136"/>
      <c r="C28" s="122" t="s">
        <v>156</v>
      </c>
      <c r="D28" s="123">
        <f>価格変換!I25</f>
        <v>0</v>
      </c>
      <c r="E28" s="140">
        <v>0</v>
      </c>
      <c r="F28" s="136">
        <v>21</v>
      </c>
      <c r="G28" s="122" t="s">
        <v>18</v>
      </c>
      <c r="H28" s="137">
        <v>1</v>
      </c>
      <c r="I28" s="138">
        <v>0.29495233102614909</v>
      </c>
      <c r="J28" s="138">
        <v>0</v>
      </c>
      <c r="K28" s="283">
        <v>0.46926506259607093</v>
      </c>
      <c r="L28" s="287">
        <v>9.2892302771286656E-2</v>
      </c>
      <c r="M28" s="288">
        <v>7.9392387180466831E-2</v>
      </c>
      <c r="N28" s="127">
        <f>D29*E29</f>
        <v>0</v>
      </c>
      <c r="O28" s="130">
        <v>0</v>
      </c>
      <c r="P28" s="129">
        <f t="shared" si="1"/>
        <v>0</v>
      </c>
      <c r="Q28" s="127">
        <v>0</v>
      </c>
      <c r="R28" s="130">
        <f t="shared" si="2"/>
        <v>0</v>
      </c>
      <c r="S28" s="131"/>
      <c r="T28" s="129">
        <f t="shared" si="3"/>
        <v>0</v>
      </c>
      <c r="U28" s="129">
        <f t="shared" si="4"/>
        <v>0</v>
      </c>
      <c r="V28" s="127">
        <v>0</v>
      </c>
      <c r="W28" s="139">
        <f t="shared" si="5"/>
        <v>0</v>
      </c>
      <c r="X28" s="130">
        <f t="shared" si="6"/>
        <v>0</v>
      </c>
      <c r="Y28" s="129">
        <f t="shared" si="7"/>
        <v>0</v>
      </c>
      <c r="Z28" s="129">
        <f t="shared" si="8"/>
        <v>0</v>
      </c>
      <c r="AA28" s="133">
        <f t="shared" si="9"/>
        <v>0</v>
      </c>
      <c r="AB28" s="130">
        <f t="shared" si="10"/>
        <v>0</v>
      </c>
      <c r="AC28" s="129">
        <f t="shared" si="11"/>
        <v>0</v>
      </c>
      <c r="AD28" s="129">
        <f t="shared" si="12"/>
        <v>0</v>
      </c>
      <c r="AE28" s="133">
        <f t="shared" si="13"/>
        <v>0</v>
      </c>
      <c r="AF28" s="130">
        <f t="shared" si="14"/>
        <v>0</v>
      </c>
      <c r="AG28" s="129">
        <f t="shared" si="15"/>
        <v>0</v>
      </c>
      <c r="AH28" s="129">
        <f t="shared" si="16"/>
        <v>0</v>
      </c>
      <c r="AI28" s="133">
        <f t="shared" si="17"/>
        <v>0</v>
      </c>
      <c r="AJ28" s="130">
        <f t="shared" si="18"/>
        <v>0</v>
      </c>
      <c r="AK28" s="129">
        <f t="shared" si="19"/>
        <v>0</v>
      </c>
      <c r="AL28" s="129">
        <f t="shared" si="20"/>
        <v>0</v>
      </c>
      <c r="AM28" s="133">
        <f t="shared" si="21"/>
        <v>0</v>
      </c>
      <c r="AO28" s="135"/>
      <c r="AP28" s="46"/>
    </row>
    <row r="29" spans="2:42" ht="18" customHeight="1">
      <c r="B29" s="136">
        <v>21</v>
      </c>
      <c r="C29" s="122" t="s">
        <v>18</v>
      </c>
      <c r="D29" s="123">
        <f>価格変換!I26</f>
        <v>0</v>
      </c>
      <c r="E29" s="141">
        <v>1</v>
      </c>
      <c r="F29" s="136">
        <v>22</v>
      </c>
      <c r="G29" s="122" t="s">
        <v>19</v>
      </c>
      <c r="H29" s="137">
        <v>0.51398083873558598</v>
      </c>
      <c r="I29" s="138">
        <v>5.0550439761525297E-2</v>
      </c>
      <c r="J29" s="138">
        <v>2.6459972821197573E-2</v>
      </c>
      <c r="K29" s="283">
        <v>0.38874623693996813</v>
      </c>
      <c r="L29" s="287">
        <v>2.248981760226669E-2</v>
      </c>
      <c r="M29" s="288">
        <v>2.248981760226669E-2</v>
      </c>
      <c r="N29" s="127">
        <f t="shared" ref="N29:N34" si="22">D30*E30</f>
        <v>0</v>
      </c>
      <c r="O29" s="130">
        <v>0</v>
      </c>
      <c r="P29" s="129">
        <f t="shared" si="1"/>
        <v>0</v>
      </c>
      <c r="Q29" s="127">
        <v>0</v>
      </c>
      <c r="R29" s="130">
        <f t="shared" si="2"/>
        <v>0</v>
      </c>
      <c r="S29" s="131"/>
      <c r="T29" s="129">
        <f t="shared" si="3"/>
        <v>0</v>
      </c>
      <c r="U29" s="129">
        <f t="shared" si="4"/>
        <v>0</v>
      </c>
      <c r="V29" s="127">
        <v>0</v>
      </c>
      <c r="W29" s="139">
        <f t="shared" si="5"/>
        <v>0</v>
      </c>
      <c r="X29" s="130">
        <f t="shared" si="6"/>
        <v>0</v>
      </c>
      <c r="Y29" s="129">
        <f t="shared" si="7"/>
        <v>0</v>
      </c>
      <c r="Z29" s="129">
        <f t="shared" si="8"/>
        <v>0</v>
      </c>
      <c r="AA29" s="133">
        <f t="shared" si="9"/>
        <v>0</v>
      </c>
      <c r="AB29" s="130">
        <f t="shared" si="10"/>
        <v>0</v>
      </c>
      <c r="AC29" s="129">
        <f t="shared" si="11"/>
        <v>0</v>
      </c>
      <c r="AD29" s="129">
        <f t="shared" si="12"/>
        <v>0</v>
      </c>
      <c r="AE29" s="133">
        <f t="shared" si="13"/>
        <v>0</v>
      </c>
      <c r="AF29" s="130">
        <f t="shared" si="14"/>
        <v>0</v>
      </c>
      <c r="AG29" s="129">
        <f t="shared" si="15"/>
        <v>0</v>
      </c>
      <c r="AH29" s="129">
        <f t="shared" si="16"/>
        <v>0</v>
      </c>
      <c r="AI29" s="133">
        <f t="shared" si="17"/>
        <v>0</v>
      </c>
      <c r="AJ29" s="130">
        <f t="shared" si="18"/>
        <v>0</v>
      </c>
      <c r="AK29" s="129">
        <f t="shared" si="19"/>
        <v>0</v>
      </c>
      <c r="AL29" s="129">
        <f t="shared" si="20"/>
        <v>0</v>
      </c>
      <c r="AM29" s="133">
        <f t="shared" si="21"/>
        <v>0</v>
      </c>
      <c r="AO29" s="135"/>
      <c r="AP29" s="46"/>
    </row>
    <row r="30" spans="2:42" ht="18" customHeight="1">
      <c r="B30" s="136">
        <v>22</v>
      </c>
      <c r="C30" s="122" t="s">
        <v>19</v>
      </c>
      <c r="D30" s="123">
        <f>価格変換!I27</f>
        <v>0</v>
      </c>
      <c r="E30" s="141">
        <v>0.51398083873558598</v>
      </c>
      <c r="F30" s="136">
        <v>23</v>
      </c>
      <c r="G30" s="122" t="s">
        <v>20</v>
      </c>
      <c r="H30" s="137">
        <v>0.97821581274005365</v>
      </c>
      <c r="I30" s="138">
        <v>9.7850270373808362E-2</v>
      </c>
      <c r="J30" s="138">
        <v>9.4430357870015254E-3</v>
      </c>
      <c r="K30" s="283">
        <v>0.43922851375443867</v>
      </c>
      <c r="L30" s="287">
        <v>1.7740058053013895E-2</v>
      </c>
      <c r="M30" s="288">
        <v>1.7740058053013895E-2</v>
      </c>
      <c r="N30" s="127">
        <f t="shared" si="22"/>
        <v>0</v>
      </c>
      <c r="O30" s="130">
        <v>0</v>
      </c>
      <c r="P30" s="129">
        <f t="shared" si="1"/>
        <v>0</v>
      </c>
      <c r="Q30" s="127">
        <v>0</v>
      </c>
      <c r="R30" s="130">
        <f t="shared" si="2"/>
        <v>0</v>
      </c>
      <c r="S30" s="131"/>
      <c r="T30" s="129">
        <f t="shared" si="3"/>
        <v>0</v>
      </c>
      <c r="U30" s="129">
        <f t="shared" si="4"/>
        <v>0</v>
      </c>
      <c r="V30" s="127">
        <v>0</v>
      </c>
      <c r="W30" s="139">
        <f t="shared" si="5"/>
        <v>0</v>
      </c>
      <c r="X30" s="130">
        <f t="shared" si="6"/>
        <v>0</v>
      </c>
      <c r="Y30" s="129">
        <f t="shared" si="7"/>
        <v>0</v>
      </c>
      <c r="Z30" s="129">
        <f t="shared" si="8"/>
        <v>0</v>
      </c>
      <c r="AA30" s="133">
        <f t="shared" si="9"/>
        <v>0</v>
      </c>
      <c r="AB30" s="130">
        <f t="shared" si="10"/>
        <v>0</v>
      </c>
      <c r="AC30" s="129">
        <f t="shared" si="11"/>
        <v>0</v>
      </c>
      <c r="AD30" s="129">
        <f t="shared" si="12"/>
        <v>0</v>
      </c>
      <c r="AE30" s="133">
        <f t="shared" si="13"/>
        <v>0</v>
      </c>
      <c r="AF30" s="130">
        <f t="shared" si="14"/>
        <v>0</v>
      </c>
      <c r="AG30" s="129">
        <f t="shared" si="15"/>
        <v>0</v>
      </c>
      <c r="AH30" s="129">
        <f t="shared" si="16"/>
        <v>0</v>
      </c>
      <c r="AI30" s="133">
        <f t="shared" si="17"/>
        <v>0</v>
      </c>
      <c r="AJ30" s="130">
        <f t="shared" si="18"/>
        <v>0</v>
      </c>
      <c r="AK30" s="129">
        <f t="shared" si="19"/>
        <v>0</v>
      </c>
      <c r="AL30" s="129">
        <f t="shared" si="20"/>
        <v>0</v>
      </c>
      <c r="AM30" s="133">
        <f t="shared" si="21"/>
        <v>0</v>
      </c>
      <c r="AO30" s="135"/>
      <c r="AP30" s="46"/>
    </row>
    <row r="31" spans="2:42" ht="18" customHeight="1">
      <c r="B31" s="136">
        <v>23</v>
      </c>
      <c r="C31" s="122" t="s">
        <v>20</v>
      </c>
      <c r="D31" s="123">
        <f>価格変換!I28</f>
        <v>0</v>
      </c>
      <c r="E31" s="141">
        <v>0.97821581274005365</v>
      </c>
      <c r="F31" s="136">
        <v>24</v>
      </c>
      <c r="G31" s="122" t="s">
        <v>21</v>
      </c>
      <c r="H31" s="137">
        <v>0.80863607184499087</v>
      </c>
      <c r="I31" s="138">
        <v>0.3945924955099267</v>
      </c>
      <c r="J31" s="138">
        <v>1.2760779188802712E-3</v>
      </c>
      <c r="K31" s="283">
        <v>0.63098878695208971</v>
      </c>
      <c r="L31" s="287">
        <v>5.9883824409818293E-2</v>
      </c>
      <c r="M31" s="288">
        <v>5.8314321311263205E-2</v>
      </c>
      <c r="N31" s="127">
        <f t="shared" si="22"/>
        <v>0</v>
      </c>
      <c r="O31" s="130">
        <v>0</v>
      </c>
      <c r="P31" s="129">
        <f t="shared" si="1"/>
        <v>0</v>
      </c>
      <c r="Q31" s="127">
        <v>0</v>
      </c>
      <c r="R31" s="130">
        <f t="shared" si="2"/>
        <v>0</v>
      </c>
      <c r="S31" s="131"/>
      <c r="T31" s="129">
        <f t="shared" si="3"/>
        <v>0</v>
      </c>
      <c r="U31" s="129">
        <f t="shared" si="4"/>
        <v>0</v>
      </c>
      <c r="V31" s="127">
        <v>0</v>
      </c>
      <c r="W31" s="139">
        <f t="shared" si="5"/>
        <v>0</v>
      </c>
      <c r="X31" s="130">
        <f t="shared" si="6"/>
        <v>0</v>
      </c>
      <c r="Y31" s="129">
        <f t="shared" si="7"/>
        <v>0</v>
      </c>
      <c r="Z31" s="129">
        <f t="shared" si="8"/>
        <v>0</v>
      </c>
      <c r="AA31" s="133">
        <f t="shared" si="9"/>
        <v>0</v>
      </c>
      <c r="AB31" s="130">
        <f t="shared" si="10"/>
        <v>0</v>
      </c>
      <c r="AC31" s="129">
        <f t="shared" si="11"/>
        <v>0</v>
      </c>
      <c r="AD31" s="129">
        <f t="shared" si="12"/>
        <v>0</v>
      </c>
      <c r="AE31" s="133">
        <f t="shared" si="13"/>
        <v>0</v>
      </c>
      <c r="AF31" s="130">
        <f t="shared" si="14"/>
        <v>0</v>
      </c>
      <c r="AG31" s="129">
        <f t="shared" si="15"/>
        <v>0</v>
      </c>
      <c r="AH31" s="129">
        <f t="shared" si="16"/>
        <v>0</v>
      </c>
      <c r="AI31" s="133">
        <f t="shared" si="17"/>
        <v>0</v>
      </c>
      <c r="AJ31" s="130">
        <f t="shared" si="18"/>
        <v>0</v>
      </c>
      <c r="AK31" s="129">
        <f t="shared" si="19"/>
        <v>0</v>
      </c>
      <c r="AL31" s="129">
        <f t="shared" si="20"/>
        <v>0</v>
      </c>
      <c r="AM31" s="133">
        <f t="shared" si="21"/>
        <v>0</v>
      </c>
      <c r="AO31" s="135"/>
      <c r="AP31" s="46"/>
    </row>
    <row r="32" spans="2:42" ht="18" customHeight="1">
      <c r="B32" s="136">
        <v>24</v>
      </c>
      <c r="C32" s="122" t="s">
        <v>21</v>
      </c>
      <c r="D32" s="123">
        <f>価格変換!I29</f>
        <v>0</v>
      </c>
      <c r="E32" s="141">
        <v>0.80863607184499087</v>
      </c>
      <c r="F32" s="136">
        <v>25</v>
      </c>
      <c r="G32" s="122" t="s">
        <v>140</v>
      </c>
      <c r="H32" s="137">
        <v>0.68505822274839645</v>
      </c>
      <c r="I32" s="138">
        <v>0.3541483961837944</v>
      </c>
      <c r="J32" s="138">
        <v>4.9131959241266322E-2</v>
      </c>
      <c r="K32" s="283">
        <v>0.72674381081460726</v>
      </c>
      <c r="L32" s="287">
        <v>8.2083813411511802E-2</v>
      </c>
      <c r="M32" s="288">
        <v>8.0577128682213339E-2</v>
      </c>
      <c r="N32" s="127">
        <f t="shared" si="22"/>
        <v>0</v>
      </c>
      <c r="O32" s="130">
        <v>0</v>
      </c>
      <c r="P32" s="129">
        <f t="shared" si="1"/>
        <v>0</v>
      </c>
      <c r="Q32" s="127">
        <v>0</v>
      </c>
      <c r="R32" s="130">
        <f t="shared" si="2"/>
        <v>0</v>
      </c>
      <c r="S32" s="131"/>
      <c r="T32" s="129">
        <f t="shared" si="3"/>
        <v>0</v>
      </c>
      <c r="U32" s="129">
        <f t="shared" si="4"/>
        <v>0</v>
      </c>
      <c r="V32" s="127">
        <v>0</v>
      </c>
      <c r="W32" s="139">
        <f t="shared" si="5"/>
        <v>0</v>
      </c>
      <c r="X32" s="130">
        <f t="shared" si="6"/>
        <v>0</v>
      </c>
      <c r="Y32" s="129">
        <f t="shared" si="7"/>
        <v>0</v>
      </c>
      <c r="Z32" s="129">
        <f t="shared" si="8"/>
        <v>0</v>
      </c>
      <c r="AA32" s="133">
        <f t="shared" si="9"/>
        <v>0</v>
      </c>
      <c r="AB32" s="130">
        <f t="shared" si="10"/>
        <v>0</v>
      </c>
      <c r="AC32" s="129">
        <f t="shared" si="11"/>
        <v>0</v>
      </c>
      <c r="AD32" s="129">
        <f t="shared" si="12"/>
        <v>0</v>
      </c>
      <c r="AE32" s="133">
        <f t="shared" si="13"/>
        <v>0</v>
      </c>
      <c r="AF32" s="130">
        <f t="shared" si="14"/>
        <v>0</v>
      </c>
      <c r="AG32" s="129">
        <f t="shared" si="15"/>
        <v>0</v>
      </c>
      <c r="AH32" s="129">
        <f t="shared" si="16"/>
        <v>0</v>
      </c>
      <c r="AI32" s="133">
        <f t="shared" si="17"/>
        <v>0</v>
      </c>
      <c r="AJ32" s="130">
        <f t="shared" si="18"/>
        <v>0</v>
      </c>
      <c r="AK32" s="129">
        <f t="shared" si="19"/>
        <v>0</v>
      </c>
      <c r="AL32" s="129">
        <f t="shared" si="20"/>
        <v>0</v>
      </c>
      <c r="AM32" s="133">
        <f t="shared" si="21"/>
        <v>0</v>
      </c>
      <c r="AO32" s="135"/>
      <c r="AP32" s="46"/>
    </row>
    <row r="33" spans="2:42" ht="18" customHeight="1">
      <c r="B33" s="136">
        <v>25</v>
      </c>
      <c r="C33" s="122" t="s">
        <v>140</v>
      </c>
      <c r="D33" s="123">
        <f>価格変換!I30</f>
        <v>0</v>
      </c>
      <c r="E33" s="141">
        <v>0.68505822274839645</v>
      </c>
      <c r="F33" s="136">
        <v>26</v>
      </c>
      <c r="G33" s="122" t="s">
        <v>141</v>
      </c>
      <c r="H33" s="137">
        <v>0.76673006568185287</v>
      </c>
      <c r="I33" s="138">
        <v>0.3824779282951451</v>
      </c>
      <c r="J33" s="138">
        <v>0.13609643266380675</v>
      </c>
      <c r="K33" s="283">
        <v>0.64799981498505421</v>
      </c>
      <c r="L33" s="287">
        <v>0.14852596185670616</v>
      </c>
      <c r="M33" s="288">
        <v>0.13894850258717478</v>
      </c>
      <c r="N33" s="127">
        <f t="shared" si="22"/>
        <v>0</v>
      </c>
      <c r="O33" s="130">
        <v>0</v>
      </c>
      <c r="P33" s="129">
        <f t="shared" si="1"/>
        <v>0</v>
      </c>
      <c r="Q33" s="127">
        <v>0</v>
      </c>
      <c r="R33" s="130">
        <f t="shared" si="2"/>
        <v>0</v>
      </c>
      <c r="S33" s="131"/>
      <c r="T33" s="129">
        <f t="shared" si="3"/>
        <v>0</v>
      </c>
      <c r="U33" s="129">
        <f t="shared" si="4"/>
        <v>0</v>
      </c>
      <c r="V33" s="127">
        <v>0</v>
      </c>
      <c r="W33" s="139">
        <f t="shared" si="5"/>
        <v>0</v>
      </c>
      <c r="X33" s="130">
        <f t="shared" si="6"/>
        <v>0</v>
      </c>
      <c r="Y33" s="129">
        <f t="shared" si="7"/>
        <v>0</v>
      </c>
      <c r="Z33" s="129">
        <f t="shared" si="8"/>
        <v>0</v>
      </c>
      <c r="AA33" s="133">
        <f t="shared" si="9"/>
        <v>0</v>
      </c>
      <c r="AB33" s="130">
        <f t="shared" si="10"/>
        <v>0</v>
      </c>
      <c r="AC33" s="129">
        <f t="shared" si="11"/>
        <v>0</v>
      </c>
      <c r="AD33" s="129">
        <f t="shared" si="12"/>
        <v>0</v>
      </c>
      <c r="AE33" s="133">
        <f t="shared" si="13"/>
        <v>0</v>
      </c>
      <c r="AF33" s="130">
        <f t="shared" si="14"/>
        <v>0</v>
      </c>
      <c r="AG33" s="129">
        <f t="shared" si="15"/>
        <v>0</v>
      </c>
      <c r="AH33" s="129">
        <f t="shared" si="16"/>
        <v>0</v>
      </c>
      <c r="AI33" s="133">
        <f t="shared" si="17"/>
        <v>0</v>
      </c>
      <c r="AJ33" s="130">
        <f t="shared" si="18"/>
        <v>0</v>
      </c>
      <c r="AK33" s="129">
        <f t="shared" si="19"/>
        <v>0</v>
      </c>
      <c r="AL33" s="129">
        <f t="shared" si="20"/>
        <v>0</v>
      </c>
      <c r="AM33" s="133">
        <f t="shared" si="21"/>
        <v>0</v>
      </c>
      <c r="AO33" s="135"/>
      <c r="AP33" s="46"/>
    </row>
    <row r="34" spans="2:42" ht="18" customHeight="1">
      <c r="B34" s="136">
        <v>26</v>
      </c>
      <c r="C34" s="122" t="s">
        <v>141</v>
      </c>
      <c r="D34" s="123">
        <f>価格変換!I31</f>
        <v>0</v>
      </c>
      <c r="E34" s="142">
        <v>1</v>
      </c>
      <c r="F34" s="136">
        <v>27</v>
      </c>
      <c r="G34" s="122" t="s">
        <v>22</v>
      </c>
      <c r="H34" s="137">
        <v>0.73562600566542868</v>
      </c>
      <c r="I34" s="138">
        <v>0.25203207587783288</v>
      </c>
      <c r="J34" s="138">
        <v>8.0559817040256831E-2</v>
      </c>
      <c r="K34" s="283">
        <v>0.6167602270048278</v>
      </c>
      <c r="L34" s="287">
        <v>6.8285949549167863E-2</v>
      </c>
      <c r="M34" s="288">
        <v>6.6815064865843696E-2</v>
      </c>
      <c r="N34" s="127">
        <f t="shared" si="22"/>
        <v>0</v>
      </c>
      <c r="O34" s="130">
        <v>0</v>
      </c>
      <c r="P34" s="129">
        <f t="shared" si="1"/>
        <v>0</v>
      </c>
      <c r="Q34" s="127">
        <v>0</v>
      </c>
      <c r="R34" s="130">
        <f t="shared" si="2"/>
        <v>0</v>
      </c>
      <c r="S34" s="131"/>
      <c r="T34" s="129">
        <f t="shared" si="3"/>
        <v>0</v>
      </c>
      <c r="U34" s="129">
        <f t="shared" si="4"/>
        <v>0</v>
      </c>
      <c r="V34" s="127">
        <v>0</v>
      </c>
      <c r="W34" s="139">
        <f t="shared" si="5"/>
        <v>0</v>
      </c>
      <c r="X34" s="130">
        <f t="shared" si="6"/>
        <v>0</v>
      </c>
      <c r="Y34" s="129">
        <f t="shared" si="7"/>
        <v>0</v>
      </c>
      <c r="Z34" s="129">
        <f t="shared" si="8"/>
        <v>0</v>
      </c>
      <c r="AA34" s="133">
        <f t="shared" si="9"/>
        <v>0</v>
      </c>
      <c r="AB34" s="130">
        <f t="shared" si="10"/>
        <v>0</v>
      </c>
      <c r="AC34" s="129">
        <f t="shared" si="11"/>
        <v>0</v>
      </c>
      <c r="AD34" s="129">
        <f t="shared" si="12"/>
        <v>0</v>
      </c>
      <c r="AE34" s="133">
        <f t="shared" si="13"/>
        <v>0</v>
      </c>
      <c r="AF34" s="130">
        <f t="shared" si="14"/>
        <v>0</v>
      </c>
      <c r="AG34" s="129">
        <f t="shared" si="15"/>
        <v>0</v>
      </c>
      <c r="AH34" s="129">
        <f t="shared" si="16"/>
        <v>0</v>
      </c>
      <c r="AI34" s="133">
        <f t="shared" si="17"/>
        <v>0</v>
      </c>
      <c r="AJ34" s="130">
        <f t="shared" si="18"/>
        <v>0</v>
      </c>
      <c r="AK34" s="129">
        <f t="shared" si="19"/>
        <v>0</v>
      </c>
      <c r="AL34" s="129">
        <f t="shared" si="20"/>
        <v>0</v>
      </c>
      <c r="AM34" s="133">
        <f t="shared" si="21"/>
        <v>0</v>
      </c>
      <c r="AO34" s="135"/>
      <c r="AP34" s="46"/>
    </row>
    <row r="35" spans="2:42" ht="18" customHeight="1">
      <c r="B35" s="136">
        <v>27</v>
      </c>
      <c r="C35" s="122" t="s">
        <v>22</v>
      </c>
      <c r="D35" s="123">
        <f>価格変換!I32</f>
        <v>0</v>
      </c>
      <c r="E35" s="141">
        <v>0.73562600566542868</v>
      </c>
      <c r="F35" s="136">
        <v>28</v>
      </c>
      <c r="G35" s="122" t="s">
        <v>139</v>
      </c>
      <c r="H35" s="137">
        <v>0.99996084503982441</v>
      </c>
      <c r="I35" s="138">
        <v>0.13775550005772838</v>
      </c>
      <c r="J35" s="138">
        <v>0.11329867325776301</v>
      </c>
      <c r="K35" s="283">
        <v>0.68441926817065546</v>
      </c>
      <c r="L35" s="287">
        <v>3.6678839898938942E-2</v>
      </c>
      <c r="M35" s="288">
        <v>3.4219923257669295E-2</v>
      </c>
      <c r="N35" s="127">
        <f>D36*E36</f>
        <v>0</v>
      </c>
      <c r="O35" s="130">
        <v>0</v>
      </c>
      <c r="P35" s="129">
        <f t="shared" si="1"/>
        <v>0</v>
      </c>
      <c r="Q35" s="127">
        <v>0</v>
      </c>
      <c r="R35" s="130">
        <f t="shared" si="2"/>
        <v>0</v>
      </c>
      <c r="S35" s="131"/>
      <c r="T35" s="129">
        <f t="shared" si="3"/>
        <v>0</v>
      </c>
      <c r="U35" s="129">
        <f t="shared" si="4"/>
        <v>0</v>
      </c>
      <c r="V35" s="127">
        <v>0</v>
      </c>
      <c r="W35" s="139">
        <f t="shared" si="5"/>
        <v>0</v>
      </c>
      <c r="X35" s="130">
        <f t="shared" si="6"/>
        <v>0</v>
      </c>
      <c r="Y35" s="129">
        <f t="shared" si="7"/>
        <v>0</v>
      </c>
      <c r="Z35" s="129">
        <f t="shared" si="8"/>
        <v>0</v>
      </c>
      <c r="AA35" s="133">
        <f t="shared" si="9"/>
        <v>0</v>
      </c>
      <c r="AB35" s="130">
        <f t="shared" si="10"/>
        <v>0</v>
      </c>
      <c r="AC35" s="129">
        <f t="shared" si="11"/>
        <v>0</v>
      </c>
      <c r="AD35" s="129">
        <f t="shared" si="12"/>
        <v>0</v>
      </c>
      <c r="AE35" s="133">
        <f t="shared" si="13"/>
        <v>0</v>
      </c>
      <c r="AF35" s="130">
        <f t="shared" si="14"/>
        <v>0</v>
      </c>
      <c r="AG35" s="129">
        <f t="shared" si="15"/>
        <v>0</v>
      </c>
      <c r="AH35" s="129">
        <f t="shared" si="16"/>
        <v>0</v>
      </c>
      <c r="AI35" s="133">
        <f t="shared" si="17"/>
        <v>0</v>
      </c>
      <c r="AJ35" s="130">
        <f t="shared" si="18"/>
        <v>0</v>
      </c>
      <c r="AK35" s="129">
        <f t="shared" si="19"/>
        <v>0</v>
      </c>
      <c r="AL35" s="129">
        <f t="shared" si="20"/>
        <v>0</v>
      </c>
      <c r="AM35" s="133">
        <f t="shared" si="21"/>
        <v>0</v>
      </c>
      <c r="AO35" s="135"/>
      <c r="AP35" s="46"/>
    </row>
    <row r="36" spans="2:42" ht="18" customHeight="1">
      <c r="B36" s="136">
        <v>28</v>
      </c>
      <c r="C36" s="122" t="s">
        <v>139</v>
      </c>
      <c r="D36" s="123">
        <f>価格変換!I33</f>
        <v>0</v>
      </c>
      <c r="E36" s="141">
        <v>0.99996084503982441</v>
      </c>
      <c r="F36" s="136"/>
      <c r="G36" s="122" t="s">
        <v>138</v>
      </c>
      <c r="H36" s="137">
        <v>1</v>
      </c>
      <c r="I36" s="138">
        <v>0</v>
      </c>
      <c r="J36" s="143">
        <v>0</v>
      </c>
      <c r="K36" s="283">
        <v>0.89095801076236769</v>
      </c>
      <c r="L36" s="287">
        <v>0</v>
      </c>
      <c r="M36" s="288">
        <v>0</v>
      </c>
      <c r="N36" s="144">
        <v>0</v>
      </c>
      <c r="O36" s="130">
        <v>0</v>
      </c>
      <c r="P36" s="129">
        <f t="shared" si="1"/>
        <v>0</v>
      </c>
      <c r="Q36" s="127">
        <v>0</v>
      </c>
      <c r="R36" s="130">
        <f t="shared" si="2"/>
        <v>0</v>
      </c>
      <c r="S36" s="131"/>
      <c r="T36" s="129">
        <f t="shared" si="3"/>
        <v>0</v>
      </c>
      <c r="U36" s="129">
        <f t="shared" si="4"/>
        <v>0</v>
      </c>
      <c r="V36" s="127">
        <v>0</v>
      </c>
      <c r="W36" s="139">
        <f t="shared" si="5"/>
        <v>0</v>
      </c>
      <c r="X36" s="130">
        <f t="shared" si="6"/>
        <v>0</v>
      </c>
      <c r="Y36" s="129">
        <f t="shared" si="7"/>
        <v>0</v>
      </c>
      <c r="Z36" s="129">
        <f t="shared" si="8"/>
        <v>0</v>
      </c>
      <c r="AA36" s="133">
        <f t="shared" si="9"/>
        <v>0</v>
      </c>
      <c r="AB36" s="130">
        <f t="shared" si="10"/>
        <v>0</v>
      </c>
      <c r="AC36" s="129">
        <f t="shared" si="11"/>
        <v>0</v>
      </c>
      <c r="AD36" s="129">
        <f t="shared" si="12"/>
        <v>0</v>
      </c>
      <c r="AE36" s="133">
        <f t="shared" si="13"/>
        <v>0</v>
      </c>
      <c r="AF36" s="130">
        <f t="shared" si="14"/>
        <v>0</v>
      </c>
      <c r="AG36" s="129">
        <f t="shared" si="15"/>
        <v>0</v>
      </c>
      <c r="AH36" s="129">
        <f t="shared" si="16"/>
        <v>0</v>
      </c>
      <c r="AI36" s="133">
        <f t="shared" si="17"/>
        <v>0</v>
      </c>
      <c r="AJ36" s="130">
        <f t="shared" si="18"/>
        <v>0</v>
      </c>
      <c r="AK36" s="129">
        <f t="shared" si="19"/>
        <v>0</v>
      </c>
      <c r="AL36" s="129">
        <f t="shared" si="20"/>
        <v>0</v>
      </c>
      <c r="AM36" s="133">
        <f t="shared" si="21"/>
        <v>0</v>
      </c>
      <c r="AO36" s="135"/>
      <c r="AP36" s="46"/>
    </row>
    <row r="37" spans="2:42" ht="18" customHeight="1">
      <c r="B37" s="136"/>
      <c r="C37" s="122" t="s">
        <v>138</v>
      </c>
      <c r="D37" s="145">
        <f>価格変換!I34</f>
        <v>0</v>
      </c>
      <c r="E37" s="141">
        <v>1</v>
      </c>
      <c r="F37" s="136">
        <v>29</v>
      </c>
      <c r="G37" s="122" t="s">
        <v>24</v>
      </c>
      <c r="H37" s="137">
        <v>0.73444351883723824</v>
      </c>
      <c r="I37" s="138">
        <v>0.32158800926008158</v>
      </c>
      <c r="J37" s="138">
        <v>5.148938890309384E-2</v>
      </c>
      <c r="K37" s="283">
        <v>0.57598417970715887</v>
      </c>
      <c r="L37" s="287">
        <v>8.2717573432328578E-2</v>
      </c>
      <c r="M37" s="288">
        <v>7.4955446218701344E-2</v>
      </c>
      <c r="N37" s="127">
        <f>D38*E38+D39*E39</f>
        <v>0</v>
      </c>
      <c r="O37" s="130">
        <v>0</v>
      </c>
      <c r="P37" s="129">
        <f t="shared" si="1"/>
        <v>0</v>
      </c>
      <c r="Q37" s="127">
        <v>0</v>
      </c>
      <c r="R37" s="130">
        <f t="shared" si="2"/>
        <v>0</v>
      </c>
      <c r="S37" s="131"/>
      <c r="T37" s="129">
        <f t="shared" si="3"/>
        <v>0</v>
      </c>
      <c r="U37" s="129">
        <f t="shared" si="4"/>
        <v>0</v>
      </c>
      <c r="V37" s="127">
        <v>0</v>
      </c>
      <c r="W37" s="139">
        <f t="shared" si="5"/>
        <v>0</v>
      </c>
      <c r="X37" s="130">
        <f t="shared" si="6"/>
        <v>0</v>
      </c>
      <c r="Y37" s="129">
        <f t="shared" si="7"/>
        <v>0</v>
      </c>
      <c r="Z37" s="129">
        <f t="shared" si="8"/>
        <v>0</v>
      </c>
      <c r="AA37" s="133">
        <f t="shared" si="9"/>
        <v>0</v>
      </c>
      <c r="AB37" s="130">
        <f t="shared" si="10"/>
        <v>0</v>
      </c>
      <c r="AC37" s="129">
        <f t="shared" si="11"/>
        <v>0</v>
      </c>
      <c r="AD37" s="129">
        <f t="shared" si="12"/>
        <v>0</v>
      </c>
      <c r="AE37" s="133">
        <f t="shared" si="13"/>
        <v>0</v>
      </c>
      <c r="AF37" s="130">
        <f t="shared" si="14"/>
        <v>0</v>
      </c>
      <c r="AG37" s="129">
        <f t="shared" si="15"/>
        <v>0</v>
      </c>
      <c r="AH37" s="129">
        <f t="shared" si="16"/>
        <v>0</v>
      </c>
      <c r="AI37" s="133">
        <f t="shared" si="17"/>
        <v>0</v>
      </c>
      <c r="AJ37" s="130">
        <f t="shared" si="18"/>
        <v>0</v>
      </c>
      <c r="AK37" s="129">
        <f t="shared" si="19"/>
        <v>0</v>
      </c>
      <c r="AL37" s="129">
        <f t="shared" si="20"/>
        <v>0</v>
      </c>
      <c r="AM37" s="133">
        <f t="shared" si="21"/>
        <v>0</v>
      </c>
      <c r="AO37" s="135"/>
      <c r="AP37" s="46"/>
    </row>
    <row r="38" spans="2:42" ht="18" customHeight="1">
      <c r="B38" s="136">
        <v>29</v>
      </c>
      <c r="C38" s="122" t="s">
        <v>24</v>
      </c>
      <c r="D38" s="123">
        <f>価格変換!I35</f>
        <v>0</v>
      </c>
      <c r="E38" s="142">
        <v>1</v>
      </c>
      <c r="F38" s="136">
        <v>30</v>
      </c>
      <c r="G38" s="122" t="s">
        <v>25</v>
      </c>
      <c r="H38" s="137">
        <v>0.77730511314239559</v>
      </c>
      <c r="I38" s="138">
        <v>0.19340488696049327</v>
      </c>
      <c r="J38" s="138">
        <v>7.1242554239230288E-2</v>
      </c>
      <c r="K38" s="283">
        <v>0.50027327395904697</v>
      </c>
      <c r="L38" s="287">
        <v>3.7376113267869375E-2</v>
      </c>
      <c r="M38" s="288">
        <v>3.5712110832001216E-2</v>
      </c>
      <c r="N38" s="127">
        <f>D40*E40</f>
        <v>0</v>
      </c>
      <c r="O38" s="130">
        <v>0</v>
      </c>
      <c r="P38" s="129">
        <f t="shared" si="1"/>
        <v>0</v>
      </c>
      <c r="Q38" s="127">
        <v>0</v>
      </c>
      <c r="R38" s="130">
        <f t="shared" si="2"/>
        <v>0</v>
      </c>
      <c r="S38" s="131"/>
      <c r="T38" s="129">
        <f t="shared" si="3"/>
        <v>0</v>
      </c>
      <c r="U38" s="129">
        <f t="shared" si="4"/>
        <v>0</v>
      </c>
      <c r="V38" s="127">
        <v>0</v>
      </c>
      <c r="W38" s="139">
        <f t="shared" si="5"/>
        <v>0</v>
      </c>
      <c r="X38" s="130">
        <f t="shared" si="6"/>
        <v>0</v>
      </c>
      <c r="Y38" s="129">
        <f t="shared" si="7"/>
        <v>0</v>
      </c>
      <c r="Z38" s="129">
        <f t="shared" si="8"/>
        <v>0</v>
      </c>
      <c r="AA38" s="133">
        <f t="shared" si="9"/>
        <v>0</v>
      </c>
      <c r="AB38" s="130">
        <f t="shared" si="10"/>
        <v>0</v>
      </c>
      <c r="AC38" s="129">
        <f t="shared" si="11"/>
        <v>0</v>
      </c>
      <c r="AD38" s="129">
        <f t="shared" si="12"/>
        <v>0</v>
      </c>
      <c r="AE38" s="133">
        <f t="shared" si="13"/>
        <v>0</v>
      </c>
      <c r="AF38" s="130">
        <f t="shared" si="14"/>
        <v>0</v>
      </c>
      <c r="AG38" s="129">
        <f t="shared" si="15"/>
        <v>0</v>
      </c>
      <c r="AH38" s="129">
        <f t="shared" si="16"/>
        <v>0</v>
      </c>
      <c r="AI38" s="133">
        <f t="shared" si="17"/>
        <v>0</v>
      </c>
      <c r="AJ38" s="130">
        <f t="shared" si="18"/>
        <v>0</v>
      </c>
      <c r="AK38" s="129">
        <f t="shared" si="19"/>
        <v>0</v>
      </c>
      <c r="AL38" s="129">
        <f t="shared" si="20"/>
        <v>0</v>
      </c>
      <c r="AM38" s="133">
        <f t="shared" si="21"/>
        <v>0</v>
      </c>
      <c r="AO38" s="135"/>
      <c r="AP38" s="46"/>
    </row>
    <row r="39" spans="2:42" ht="18" customHeight="1">
      <c r="B39" s="136"/>
      <c r="C39" s="122" t="s">
        <v>151</v>
      </c>
      <c r="D39" s="123">
        <f>価格変換!I36</f>
        <v>0</v>
      </c>
      <c r="E39" s="141">
        <v>0.73444351883723824</v>
      </c>
      <c r="F39" s="136">
        <v>31</v>
      </c>
      <c r="G39" s="122" t="s">
        <v>26</v>
      </c>
      <c r="H39" s="137">
        <v>1</v>
      </c>
      <c r="I39" s="138">
        <v>0.24765636353684797</v>
      </c>
      <c r="J39" s="138">
        <v>5.7053585802626971E-3</v>
      </c>
      <c r="K39" s="283">
        <v>0.68696339831533737</v>
      </c>
      <c r="L39" s="287">
        <v>5.2415922572706046E-2</v>
      </c>
      <c r="M39" s="288">
        <v>5.2415922572706046E-2</v>
      </c>
      <c r="N39" s="127">
        <f t="shared" ref="N39:N47" si="23">D41*E41</f>
        <v>0</v>
      </c>
      <c r="O39" s="130">
        <v>0</v>
      </c>
      <c r="P39" s="129">
        <f t="shared" si="1"/>
        <v>0</v>
      </c>
      <c r="Q39" s="127">
        <v>0</v>
      </c>
      <c r="R39" s="130">
        <f t="shared" si="2"/>
        <v>0</v>
      </c>
      <c r="S39" s="131"/>
      <c r="T39" s="129">
        <f t="shared" si="3"/>
        <v>0</v>
      </c>
      <c r="U39" s="129">
        <f t="shared" si="4"/>
        <v>0</v>
      </c>
      <c r="V39" s="127">
        <v>0</v>
      </c>
      <c r="W39" s="139">
        <f t="shared" si="5"/>
        <v>0</v>
      </c>
      <c r="X39" s="130">
        <f t="shared" si="6"/>
        <v>0</v>
      </c>
      <c r="Y39" s="129">
        <f t="shared" si="7"/>
        <v>0</v>
      </c>
      <c r="Z39" s="129">
        <f t="shared" si="8"/>
        <v>0</v>
      </c>
      <c r="AA39" s="133">
        <f t="shared" si="9"/>
        <v>0</v>
      </c>
      <c r="AB39" s="130">
        <f t="shared" si="10"/>
        <v>0</v>
      </c>
      <c r="AC39" s="129">
        <f t="shared" si="11"/>
        <v>0</v>
      </c>
      <c r="AD39" s="129">
        <f t="shared" si="12"/>
        <v>0</v>
      </c>
      <c r="AE39" s="133">
        <f t="shared" si="13"/>
        <v>0</v>
      </c>
      <c r="AF39" s="130">
        <f t="shared" si="14"/>
        <v>0</v>
      </c>
      <c r="AG39" s="129">
        <f t="shared" si="15"/>
        <v>0</v>
      </c>
      <c r="AH39" s="129">
        <f t="shared" si="16"/>
        <v>0</v>
      </c>
      <c r="AI39" s="133">
        <f t="shared" si="17"/>
        <v>0</v>
      </c>
      <c r="AJ39" s="130">
        <f t="shared" si="18"/>
        <v>0</v>
      </c>
      <c r="AK39" s="129">
        <f t="shared" si="19"/>
        <v>0</v>
      </c>
      <c r="AL39" s="129">
        <f t="shared" si="20"/>
        <v>0</v>
      </c>
      <c r="AM39" s="133">
        <f t="shared" si="21"/>
        <v>0</v>
      </c>
      <c r="AO39" s="135"/>
      <c r="AP39" s="46"/>
    </row>
    <row r="40" spans="2:42" ht="18" customHeight="1">
      <c r="B40" s="136">
        <v>30</v>
      </c>
      <c r="C40" s="122" t="s">
        <v>25</v>
      </c>
      <c r="D40" s="123">
        <f>価格変換!I37</f>
        <v>0</v>
      </c>
      <c r="E40" s="141">
        <v>0.77730511314239559</v>
      </c>
      <c r="F40" s="136">
        <v>32</v>
      </c>
      <c r="G40" s="122" t="s">
        <v>27</v>
      </c>
      <c r="H40" s="137">
        <v>0.87881908535405762</v>
      </c>
      <c r="I40" s="138">
        <v>0.40305032202673752</v>
      </c>
      <c r="J40" s="138">
        <v>2.3830281636788925E-2</v>
      </c>
      <c r="K40" s="283">
        <v>0.6968234755521866</v>
      </c>
      <c r="L40" s="287">
        <v>5.1472655915687546E-2</v>
      </c>
      <c r="M40" s="288">
        <v>5.1302846414778044E-2</v>
      </c>
      <c r="N40" s="127">
        <f t="shared" si="23"/>
        <v>0</v>
      </c>
      <c r="O40" s="130">
        <v>0</v>
      </c>
      <c r="P40" s="129">
        <f t="shared" si="1"/>
        <v>0</v>
      </c>
      <c r="Q40" s="127">
        <v>0</v>
      </c>
      <c r="R40" s="130">
        <f t="shared" si="2"/>
        <v>0</v>
      </c>
      <c r="S40" s="131"/>
      <c r="T40" s="129">
        <f t="shared" si="3"/>
        <v>0</v>
      </c>
      <c r="U40" s="129">
        <f t="shared" si="4"/>
        <v>0</v>
      </c>
      <c r="V40" s="127">
        <v>0</v>
      </c>
      <c r="W40" s="139">
        <f t="shared" si="5"/>
        <v>0</v>
      </c>
      <c r="X40" s="130">
        <f t="shared" si="6"/>
        <v>0</v>
      </c>
      <c r="Y40" s="129">
        <f t="shared" si="7"/>
        <v>0</v>
      </c>
      <c r="Z40" s="129">
        <f t="shared" si="8"/>
        <v>0</v>
      </c>
      <c r="AA40" s="133">
        <f t="shared" si="9"/>
        <v>0</v>
      </c>
      <c r="AB40" s="130">
        <f t="shared" si="10"/>
        <v>0</v>
      </c>
      <c r="AC40" s="129">
        <f t="shared" si="11"/>
        <v>0</v>
      </c>
      <c r="AD40" s="129">
        <f t="shared" si="12"/>
        <v>0</v>
      </c>
      <c r="AE40" s="133">
        <f t="shared" si="13"/>
        <v>0</v>
      </c>
      <c r="AF40" s="130">
        <f t="shared" si="14"/>
        <v>0</v>
      </c>
      <c r="AG40" s="129">
        <f t="shared" si="15"/>
        <v>0</v>
      </c>
      <c r="AH40" s="129">
        <f t="shared" si="16"/>
        <v>0</v>
      </c>
      <c r="AI40" s="133">
        <f t="shared" si="17"/>
        <v>0</v>
      </c>
      <c r="AJ40" s="130">
        <f t="shared" si="18"/>
        <v>0</v>
      </c>
      <c r="AK40" s="129">
        <f t="shared" si="19"/>
        <v>0</v>
      </c>
      <c r="AL40" s="129">
        <f t="shared" si="20"/>
        <v>0</v>
      </c>
      <c r="AM40" s="133">
        <f t="shared" si="21"/>
        <v>0</v>
      </c>
      <c r="AO40" s="135"/>
      <c r="AP40" s="46"/>
    </row>
    <row r="41" spans="2:42" ht="18" customHeight="1">
      <c r="B41" s="136">
        <v>31</v>
      </c>
      <c r="C41" s="122" t="s">
        <v>26</v>
      </c>
      <c r="D41" s="123">
        <f>価格変換!I38</f>
        <v>0</v>
      </c>
      <c r="E41" s="141">
        <v>1</v>
      </c>
      <c r="F41" s="136">
        <v>33</v>
      </c>
      <c r="G41" s="122" t="s">
        <v>28</v>
      </c>
      <c r="H41" s="137">
        <v>0.923581302495733</v>
      </c>
      <c r="I41" s="138">
        <v>0.43215734530901201</v>
      </c>
      <c r="J41" s="138">
        <v>3.7483901057795199E-2</v>
      </c>
      <c r="K41" s="283">
        <v>0.5736935512605712</v>
      </c>
      <c r="L41" s="287">
        <v>0.11739663334933162</v>
      </c>
      <c r="M41" s="288">
        <v>0.11257864880309737</v>
      </c>
      <c r="N41" s="127">
        <f t="shared" si="23"/>
        <v>0</v>
      </c>
      <c r="O41" s="130">
        <v>0</v>
      </c>
      <c r="P41" s="129">
        <f t="shared" si="1"/>
        <v>0</v>
      </c>
      <c r="Q41" s="127">
        <v>0</v>
      </c>
      <c r="R41" s="130">
        <f t="shared" si="2"/>
        <v>0</v>
      </c>
      <c r="S41" s="131"/>
      <c r="T41" s="129">
        <f t="shared" si="3"/>
        <v>0</v>
      </c>
      <c r="U41" s="129">
        <f t="shared" si="4"/>
        <v>0</v>
      </c>
      <c r="V41" s="127">
        <v>0</v>
      </c>
      <c r="W41" s="139">
        <f t="shared" si="5"/>
        <v>0</v>
      </c>
      <c r="X41" s="130">
        <f t="shared" si="6"/>
        <v>0</v>
      </c>
      <c r="Y41" s="129">
        <f t="shared" si="7"/>
        <v>0</v>
      </c>
      <c r="Z41" s="129">
        <f t="shared" si="8"/>
        <v>0</v>
      </c>
      <c r="AA41" s="133">
        <f t="shared" si="9"/>
        <v>0</v>
      </c>
      <c r="AB41" s="130">
        <f t="shared" si="10"/>
        <v>0</v>
      </c>
      <c r="AC41" s="129">
        <f t="shared" si="11"/>
        <v>0</v>
      </c>
      <c r="AD41" s="129">
        <f t="shared" si="12"/>
        <v>0</v>
      </c>
      <c r="AE41" s="133">
        <f t="shared" si="13"/>
        <v>0</v>
      </c>
      <c r="AF41" s="130">
        <f t="shared" si="14"/>
        <v>0</v>
      </c>
      <c r="AG41" s="129">
        <f t="shared" si="15"/>
        <v>0</v>
      </c>
      <c r="AH41" s="129">
        <f t="shared" si="16"/>
        <v>0</v>
      </c>
      <c r="AI41" s="133">
        <f t="shared" si="17"/>
        <v>0</v>
      </c>
      <c r="AJ41" s="130">
        <f t="shared" si="18"/>
        <v>0</v>
      </c>
      <c r="AK41" s="129">
        <f t="shared" si="19"/>
        <v>0</v>
      </c>
      <c r="AL41" s="129">
        <f t="shared" si="20"/>
        <v>0</v>
      </c>
      <c r="AM41" s="133">
        <f t="shared" si="21"/>
        <v>0</v>
      </c>
      <c r="AO41" s="135"/>
      <c r="AP41" s="46"/>
    </row>
    <row r="42" spans="2:42" ht="18" customHeight="1">
      <c r="B42" s="136">
        <v>32</v>
      </c>
      <c r="C42" s="122" t="s">
        <v>27</v>
      </c>
      <c r="D42" s="123">
        <f>価格変換!I39</f>
        <v>0</v>
      </c>
      <c r="E42" s="142">
        <v>1</v>
      </c>
      <c r="F42" s="136">
        <v>34</v>
      </c>
      <c r="G42" s="122" t="s">
        <v>29</v>
      </c>
      <c r="H42" s="137">
        <v>0.78953162723322068</v>
      </c>
      <c r="I42" s="138">
        <v>0.47119256153750361</v>
      </c>
      <c r="J42" s="138">
        <v>6.4795283009933995E-3</v>
      </c>
      <c r="K42" s="283">
        <v>0.56645635299489439</v>
      </c>
      <c r="L42" s="287">
        <v>0.13123158025818771</v>
      </c>
      <c r="M42" s="288">
        <v>0.12492217010501847</v>
      </c>
      <c r="N42" s="127">
        <f t="shared" si="23"/>
        <v>0</v>
      </c>
      <c r="O42" s="130">
        <v>0</v>
      </c>
      <c r="P42" s="129">
        <f t="shared" si="1"/>
        <v>0</v>
      </c>
      <c r="Q42" s="127">
        <v>0</v>
      </c>
      <c r="R42" s="130">
        <f t="shared" si="2"/>
        <v>0</v>
      </c>
      <c r="S42" s="131"/>
      <c r="T42" s="129">
        <f t="shared" si="3"/>
        <v>0</v>
      </c>
      <c r="U42" s="129">
        <f t="shared" si="4"/>
        <v>0</v>
      </c>
      <c r="V42" s="127">
        <v>0</v>
      </c>
      <c r="W42" s="139">
        <f t="shared" si="5"/>
        <v>0</v>
      </c>
      <c r="X42" s="130">
        <f t="shared" si="6"/>
        <v>0</v>
      </c>
      <c r="Y42" s="129">
        <f t="shared" si="7"/>
        <v>0</v>
      </c>
      <c r="Z42" s="129">
        <f t="shared" si="8"/>
        <v>0</v>
      </c>
      <c r="AA42" s="133">
        <f t="shared" si="9"/>
        <v>0</v>
      </c>
      <c r="AB42" s="130">
        <f t="shared" si="10"/>
        <v>0</v>
      </c>
      <c r="AC42" s="129">
        <f t="shared" si="11"/>
        <v>0</v>
      </c>
      <c r="AD42" s="129">
        <f t="shared" si="12"/>
        <v>0</v>
      </c>
      <c r="AE42" s="133">
        <f t="shared" si="13"/>
        <v>0</v>
      </c>
      <c r="AF42" s="130">
        <f t="shared" si="14"/>
        <v>0</v>
      </c>
      <c r="AG42" s="129">
        <f t="shared" si="15"/>
        <v>0</v>
      </c>
      <c r="AH42" s="129">
        <f t="shared" si="16"/>
        <v>0</v>
      </c>
      <c r="AI42" s="133">
        <f t="shared" si="17"/>
        <v>0</v>
      </c>
      <c r="AJ42" s="130">
        <f t="shared" si="18"/>
        <v>0</v>
      </c>
      <c r="AK42" s="129">
        <f t="shared" si="19"/>
        <v>0</v>
      </c>
      <c r="AL42" s="129">
        <f t="shared" si="20"/>
        <v>0</v>
      </c>
      <c r="AM42" s="133">
        <f t="shared" si="21"/>
        <v>0</v>
      </c>
      <c r="AO42" s="135"/>
      <c r="AP42" s="46"/>
    </row>
    <row r="43" spans="2:42" ht="18" customHeight="1">
      <c r="B43" s="136">
        <v>33</v>
      </c>
      <c r="C43" s="122" t="s">
        <v>28</v>
      </c>
      <c r="D43" s="123">
        <f>価格変換!I40</f>
        <v>0</v>
      </c>
      <c r="E43" s="142">
        <v>1</v>
      </c>
      <c r="F43" s="136">
        <v>35</v>
      </c>
      <c r="G43" s="122" t="s">
        <v>30</v>
      </c>
      <c r="H43" s="137">
        <v>0.83225303744368306</v>
      </c>
      <c r="I43" s="138">
        <v>0.31240745356184668</v>
      </c>
      <c r="J43" s="138">
        <v>1.3255288976012577E-2</v>
      </c>
      <c r="K43" s="283">
        <v>0.59976010551447811</v>
      </c>
      <c r="L43" s="287">
        <v>9.7504239420995273E-2</v>
      </c>
      <c r="M43" s="288">
        <v>9.2117201868114507E-2</v>
      </c>
      <c r="N43" s="127">
        <f t="shared" si="23"/>
        <v>0</v>
      </c>
      <c r="O43" s="130">
        <v>0</v>
      </c>
      <c r="P43" s="129">
        <f t="shared" si="1"/>
        <v>0</v>
      </c>
      <c r="Q43" s="127">
        <v>0</v>
      </c>
      <c r="R43" s="130">
        <f t="shared" si="2"/>
        <v>0</v>
      </c>
      <c r="S43" s="131"/>
      <c r="T43" s="129">
        <f t="shared" si="3"/>
        <v>0</v>
      </c>
      <c r="U43" s="129">
        <f t="shared" si="4"/>
        <v>0</v>
      </c>
      <c r="V43" s="127">
        <v>0</v>
      </c>
      <c r="W43" s="139">
        <f t="shared" si="5"/>
        <v>0</v>
      </c>
      <c r="X43" s="130">
        <f t="shared" si="6"/>
        <v>0</v>
      </c>
      <c r="Y43" s="129">
        <f t="shared" si="7"/>
        <v>0</v>
      </c>
      <c r="Z43" s="129">
        <f t="shared" si="8"/>
        <v>0</v>
      </c>
      <c r="AA43" s="133">
        <f t="shared" si="9"/>
        <v>0</v>
      </c>
      <c r="AB43" s="130">
        <f t="shared" si="10"/>
        <v>0</v>
      </c>
      <c r="AC43" s="129">
        <f t="shared" si="11"/>
        <v>0</v>
      </c>
      <c r="AD43" s="129">
        <f t="shared" si="12"/>
        <v>0</v>
      </c>
      <c r="AE43" s="133">
        <f t="shared" si="13"/>
        <v>0</v>
      </c>
      <c r="AF43" s="130">
        <f t="shared" si="14"/>
        <v>0</v>
      </c>
      <c r="AG43" s="129">
        <f t="shared" si="15"/>
        <v>0</v>
      </c>
      <c r="AH43" s="129">
        <f t="shared" si="16"/>
        <v>0</v>
      </c>
      <c r="AI43" s="133">
        <f t="shared" si="17"/>
        <v>0</v>
      </c>
      <c r="AJ43" s="130">
        <f t="shared" si="18"/>
        <v>0</v>
      </c>
      <c r="AK43" s="129">
        <f t="shared" si="19"/>
        <v>0</v>
      </c>
      <c r="AL43" s="129">
        <f t="shared" si="20"/>
        <v>0</v>
      </c>
      <c r="AM43" s="133">
        <f t="shared" si="21"/>
        <v>0</v>
      </c>
      <c r="AO43" s="135"/>
      <c r="AP43" s="46"/>
    </row>
    <row r="44" spans="2:42" ht="18" customHeight="1">
      <c r="B44" s="136">
        <v>34</v>
      </c>
      <c r="C44" s="122" t="s">
        <v>29</v>
      </c>
      <c r="D44" s="123">
        <f>価格変換!I41</f>
        <v>0</v>
      </c>
      <c r="E44" s="146">
        <v>1</v>
      </c>
      <c r="F44" s="136">
        <v>36</v>
      </c>
      <c r="G44" s="122" t="s">
        <v>142</v>
      </c>
      <c r="H44" s="137">
        <v>0.56122430978212934</v>
      </c>
      <c r="I44" s="138">
        <v>0.28478988334042044</v>
      </c>
      <c r="J44" s="138">
        <v>1.2389378959629535E-2</v>
      </c>
      <c r="K44" s="283">
        <v>0.39553328772948287</v>
      </c>
      <c r="L44" s="287">
        <v>0.12505315313649726</v>
      </c>
      <c r="M44" s="288">
        <v>0.12401782247776812</v>
      </c>
      <c r="N44" s="127">
        <f t="shared" si="23"/>
        <v>0</v>
      </c>
      <c r="O44" s="130">
        <v>0</v>
      </c>
      <c r="P44" s="129">
        <f t="shared" si="1"/>
        <v>0</v>
      </c>
      <c r="Q44" s="127">
        <v>0</v>
      </c>
      <c r="R44" s="130">
        <f t="shared" si="2"/>
        <v>0</v>
      </c>
      <c r="S44" s="131"/>
      <c r="T44" s="129">
        <f t="shared" si="3"/>
        <v>0</v>
      </c>
      <c r="U44" s="129">
        <f t="shared" si="4"/>
        <v>0</v>
      </c>
      <c r="V44" s="127">
        <v>0</v>
      </c>
      <c r="W44" s="139">
        <f t="shared" si="5"/>
        <v>0</v>
      </c>
      <c r="X44" s="130">
        <f t="shared" si="6"/>
        <v>0</v>
      </c>
      <c r="Y44" s="129">
        <f t="shared" si="7"/>
        <v>0</v>
      </c>
      <c r="Z44" s="129">
        <f t="shared" si="8"/>
        <v>0</v>
      </c>
      <c r="AA44" s="133">
        <f t="shared" si="9"/>
        <v>0</v>
      </c>
      <c r="AB44" s="130">
        <f t="shared" si="10"/>
        <v>0</v>
      </c>
      <c r="AC44" s="129">
        <f t="shared" si="11"/>
        <v>0</v>
      </c>
      <c r="AD44" s="129">
        <f t="shared" si="12"/>
        <v>0</v>
      </c>
      <c r="AE44" s="133">
        <f t="shared" si="13"/>
        <v>0</v>
      </c>
      <c r="AF44" s="130">
        <f t="shared" si="14"/>
        <v>0</v>
      </c>
      <c r="AG44" s="129">
        <f t="shared" si="15"/>
        <v>0</v>
      </c>
      <c r="AH44" s="129">
        <f t="shared" si="16"/>
        <v>0</v>
      </c>
      <c r="AI44" s="133">
        <f t="shared" si="17"/>
        <v>0</v>
      </c>
      <c r="AJ44" s="130">
        <f t="shared" si="18"/>
        <v>0</v>
      </c>
      <c r="AK44" s="129">
        <f t="shared" si="19"/>
        <v>0</v>
      </c>
      <c r="AL44" s="129">
        <f t="shared" si="20"/>
        <v>0</v>
      </c>
      <c r="AM44" s="133">
        <f t="shared" si="21"/>
        <v>0</v>
      </c>
      <c r="AO44" s="135"/>
      <c r="AP44" s="46"/>
    </row>
    <row r="45" spans="2:42" ht="18" customHeight="1">
      <c r="B45" s="136">
        <v>35</v>
      </c>
      <c r="C45" s="122" t="s">
        <v>30</v>
      </c>
      <c r="D45" s="123">
        <f>価格変換!I42</f>
        <v>0</v>
      </c>
      <c r="E45" s="142">
        <v>1</v>
      </c>
      <c r="F45" s="136">
        <v>37</v>
      </c>
      <c r="G45" s="122" t="s">
        <v>143</v>
      </c>
      <c r="H45" s="137">
        <v>0.93125993461896051</v>
      </c>
      <c r="I45" s="138">
        <v>0.28154056387109516</v>
      </c>
      <c r="J45" s="138">
        <v>6.223010596891957E-2</v>
      </c>
      <c r="K45" s="283">
        <v>0.3987360521378493</v>
      </c>
      <c r="L45" s="287">
        <v>0.21593504429232616</v>
      </c>
      <c r="M45" s="288">
        <v>0.19059237999980888</v>
      </c>
      <c r="N45" s="127">
        <f t="shared" si="23"/>
        <v>0</v>
      </c>
      <c r="O45" s="130">
        <v>0</v>
      </c>
      <c r="P45" s="129">
        <f t="shared" si="1"/>
        <v>0</v>
      </c>
      <c r="Q45" s="127">
        <v>0</v>
      </c>
      <c r="R45" s="130">
        <f t="shared" si="2"/>
        <v>0</v>
      </c>
      <c r="S45" s="131"/>
      <c r="T45" s="129">
        <f t="shared" si="3"/>
        <v>0</v>
      </c>
      <c r="U45" s="129">
        <f t="shared" si="4"/>
        <v>0</v>
      </c>
      <c r="V45" s="127">
        <v>0</v>
      </c>
      <c r="W45" s="139">
        <f t="shared" si="5"/>
        <v>0</v>
      </c>
      <c r="X45" s="130">
        <f t="shared" si="6"/>
        <v>0</v>
      </c>
      <c r="Y45" s="129">
        <f t="shared" si="7"/>
        <v>0</v>
      </c>
      <c r="Z45" s="129">
        <f t="shared" si="8"/>
        <v>0</v>
      </c>
      <c r="AA45" s="133">
        <f t="shared" si="9"/>
        <v>0</v>
      </c>
      <c r="AB45" s="130">
        <f t="shared" si="10"/>
        <v>0</v>
      </c>
      <c r="AC45" s="129">
        <f t="shared" si="11"/>
        <v>0</v>
      </c>
      <c r="AD45" s="129">
        <f t="shared" si="12"/>
        <v>0</v>
      </c>
      <c r="AE45" s="133">
        <f t="shared" si="13"/>
        <v>0</v>
      </c>
      <c r="AF45" s="130">
        <f t="shared" si="14"/>
        <v>0</v>
      </c>
      <c r="AG45" s="129">
        <f t="shared" si="15"/>
        <v>0</v>
      </c>
      <c r="AH45" s="129">
        <f t="shared" si="16"/>
        <v>0</v>
      </c>
      <c r="AI45" s="133">
        <f t="shared" si="17"/>
        <v>0</v>
      </c>
      <c r="AJ45" s="130">
        <f t="shared" si="18"/>
        <v>0</v>
      </c>
      <c r="AK45" s="129">
        <f t="shared" si="19"/>
        <v>0</v>
      </c>
      <c r="AL45" s="129">
        <f t="shared" si="20"/>
        <v>0</v>
      </c>
      <c r="AM45" s="133">
        <f t="shared" si="21"/>
        <v>0</v>
      </c>
      <c r="AO45" s="135"/>
      <c r="AP45" s="46"/>
    </row>
    <row r="46" spans="2:42" ht="18" customHeight="1">
      <c r="B46" s="136">
        <v>36</v>
      </c>
      <c r="C46" s="122" t="s">
        <v>142</v>
      </c>
      <c r="D46" s="123">
        <f>価格変換!I43</f>
        <v>0</v>
      </c>
      <c r="E46" s="146">
        <v>1</v>
      </c>
      <c r="F46" s="136">
        <v>38</v>
      </c>
      <c r="G46" s="122" t="s">
        <v>31</v>
      </c>
      <c r="H46" s="137">
        <v>0.80045271298482057</v>
      </c>
      <c r="I46" s="138">
        <v>0.27718875601493748</v>
      </c>
      <c r="J46" s="138">
        <v>6.7925106773866678E-2</v>
      </c>
      <c r="K46" s="283">
        <v>0.66364345742012598</v>
      </c>
      <c r="L46" s="287">
        <v>0.189099725650728</v>
      </c>
      <c r="M46" s="288">
        <v>0.13535080168201494</v>
      </c>
      <c r="N46" s="127">
        <f t="shared" si="23"/>
        <v>0</v>
      </c>
      <c r="O46" s="130">
        <v>0</v>
      </c>
      <c r="P46" s="129">
        <f t="shared" si="1"/>
        <v>0</v>
      </c>
      <c r="Q46" s="127">
        <v>0</v>
      </c>
      <c r="R46" s="130">
        <f t="shared" si="2"/>
        <v>0</v>
      </c>
      <c r="S46" s="131"/>
      <c r="T46" s="129">
        <f t="shared" si="3"/>
        <v>0</v>
      </c>
      <c r="U46" s="129">
        <f t="shared" si="4"/>
        <v>0</v>
      </c>
      <c r="V46" s="127">
        <v>0</v>
      </c>
      <c r="W46" s="139">
        <f t="shared" si="5"/>
        <v>0</v>
      </c>
      <c r="X46" s="130">
        <f t="shared" si="6"/>
        <v>0</v>
      </c>
      <c r="Y46" s="129">
        <f t="shared" si="7"/>
        <v>0</v>
      </c>
      <c r="Z46" s="129">
        <f t="shared" si="8"/>
        <v>0</v>
      </c>
      <c r="AA46" s="133">
        <f t="shared" si="9"/>
        <v>0</v>
      </c>
      <c r="AB46" s="130">
        <f t="shared" si="10"/>
        <v>0</v>
      </c>
      <c r="AC46" s="129">
        <f t="shared" si="11"/>
        <v>0</v>
      </c>
      <c r="AD46" s="129">
        <f t="shared" si="12"/>
        <v>0</v>
      </c>
      <c r="AE46" s="133">
        <f t="shared" si="13"/>
        <v>0</v>
      </c>
      <c r="AF46" s="130">
        <f t="shared" si="14"/>
        <v>0</v>
      </c>
      <c r="AG46" s="129">
        <f t="shared" si="15"/>
        <v>0</v>
      </c>
      <c r="AH46" s="129">
        <f t="shared" si="16"/>
        <v>0</v>
      </c>
      <c r="AI46" s="133">
        <f t="shared" si="17"/>
        <v>0</v>
      </c>
      <c r="AJ46" s="130">
        <f t="shared" si="18"/>
        <v>0</v>
      </c>
      <c r="AK46" s="129">
        <f t="shared" si="19"/>
        <v>0</v>
      </c>
      <c r="AL46" s="129">
        <f t="shared" si="20"/>
        <v>0</v>
      </c>
      <c r="AM46" s="133">
        <f t="shared" si="21"/>
        <v>0</v>
      </c>
      <c r="AO46" s="135"/>
      <c r="AP46" s="46"/>
    </row>
    <row r="47" spans="2:42" ht="18" customHeight="1">
      <c r="B47" s="136">
        <v>37</v>
      </c>
      <c r="C47" s="122" t="s">
        <v>143</v>
      </c>
      <c r="D47" s="123">
        <f>価格変換!I44</f>
        <v>0</v>
      </c>
      <c r="E47" s="146">
        <v>1</v>
      </c>
      <c r="F47" s="136">
        <v>39</v>
      </c>
      <c r="G47" s="122" t="s">
        <v>32</v>
      </c>
      <c r="H47" s="137">
        <v>1</v>
      </c>
      <c r="I47" s="138">
        <v>0</v>
      </c>
      <c r="J47" s="138">
        <v>0</v>
      </c>
      <c r="K47" s="283">
        <v>0</v>
      </c>
      <c r="L47" s="287">
        <v>0</v>
      </c>
      <c r="M47" s="288">
        <v>0</v>
      </c>
      <c r="N47" s="285">
        <f t="shared" si="23"/>
        <v>0</v>
      </c>
      <c r="O47" s="130">
        <v>0</v>
      </c>
      <c r="P47" s="129">
        <f t="shared" si="1"/>
        <v>0</v>
      </c>
      <c r="Q47" s="127">
        <v>0</v>
      </c>
      <c r="R47" s="130">
        <f t="shared" si="2"/>
        <v>0</v>
      </c>
      <c r="S47" s="131"/>
      <c r="T47" s="129">
        <f t="shared" si="3"/>
        <v>0</v>
      </c>
      <c r="U47" s="129">
        <f t="shared" si="4"/>
        <v>0</v>
      </c>
      <c r="V47" s="127">
        <v>0</v>
      </c>
      <c r="W47" s="139">
        <f t="shared" si="5"/>
        <v>0</v>
      </c>
      <c r="X47" s="130">
        <f t="shared" si="6"/>
        <v>0</v>
      </c>
      <c r="Y47" s="129">
        <f t="shared" si="7"/>
        <v>0</v>
      </c>
      <c r="Z47" s="129">
        <f t="shared" si="8"/>
        <v>0</v>
      </c>
      <c r="AA47" s="133">
        <f t="shared" si="9"/>
        <v>0</v>
      </c>
      <c r="AB47" s="130">
        <f t="shared" si="10"/>
        <v>0</v>
      </c>
      <c r="AC47" s="129">
        <f t="shared" si="11"/>
        <v>0</v>
      </c>
      <c r="AD47" s="129">
        <f t="shared" si="12"/>
        <v>0</v>
      </c>
      <c r="AE47" s="133">
        <f t="shared" si="13"/>
        <v>0</v>
      </c>
      <c r="AF47" s="130">
        <f t="shared" si="14"/>
        <v>0</v>
      </c>
      <c r="AG47" s="129">
        <f t="shared" si="15"/>
        <v>0</v>
      </c>
      <c r="AH47" s="129">
        <f t="shared" si="16"/>
        <v>0</v>
      </c>
      <c r="AI47" s="133">
        <f t="shared" si="17"/>
        <v>0</v>
      </c>
      <c r="AJ47" s="130">
        <f t="shared" si="18"/>
        <v>0</v>
      </c>
      <c r="AK47" s="129">
        <f t="shared" si="19"/>
        <v>0</v>
      </c>
      <c r="AL47" s="129">
        <f t="shared" si="20"/>
        <v>0</v>
      </c>
      <c r="AM47" s="133">
        <f t="shared" si="21"/>
        <v>0</v>
      </c>
      <c r="AO47" s="135"/>
      <c r="AP47" s="46"/>
    </row>
    <row r="48" spans="2:42" ht="18" customHeight="1">
      <c r="B48" s="136">
        <v>38</v>
      </c>
      <c r="C48" s="122" t="s">
        <v>31</v>
      </c>
      <c r="D48" s="123">
        <f>価格変換!I45</f>
        <v>0</v>
      </c>
      <c r="E48" s="146">
        <v>1</v>
      </c>
      <c r="F48" s="147">
        <v>40</v>
      </c>
      <c r="G48" s="122" t="s">
        <v>33</v>
      </c>
      <c r="H48" s="148">
        <v>0.80491327392729739</v>
      </c>
      <c r="I48" s="149">
        <v>6.8456550309787551E-3</v>
      </c>
      <c r="J48" s="149">
        <v>7.9902838148811052E-6</v>
      </c>
      <c r="K48" s="284">
        <v>0.64804090062246356</v>
      </c>
      <c r="L48" s="287">
        <v>1.7908464638003495E-3</v>
      </c>
      <c r="M48" s="288">
        <v>1.6464233618809665E-3</v>
      </c>
      <c r="N48" s="285">
        <f>D50*E50</f>
        <v>0</v>
      </c>
      <c r="O48" s="130">
        <v>0</v>
      </c>
      <c r="P48" s="129">
        <f>O48*H48</f>
        <v>0</v>
      </c>
      <c r="Q48" s="127">
        <v>0</v>
      </c>
      <c r="R48" s="130">
        <f>(N48+Q48)*I48</f>
        <v>0</v>
      </c>
      <c r="S48" s="131"/>
      <c r="T48" s="129">
        <f>S$49*J48</f>
        <v>0</v>
      </c>
      <c r="U48" s="129">
        <f>T48*H48</f>
        <v>0</v>
      </c>
      <c r="V48" s="127">
        <v>0</v>
      </c>
      <c r="W48" s="139">
        <f>N48+Q48+V48</f>
        <v>0</v>
      </c>
      <c r="X48" s="130">
        <f>N48*K48</f>
        <v>0</v>
      </c>
      <c r="Y48" s="129">
        <f>Q48*K48</f>
        <v>0</v>
      </c>
      <c r="Z48" s="129">
        <f>V48*K48</f>
        <v>0</v>
      </c>
      <c r="AA48" s="133">
        <f>SUM(X48:Z48)</f>
        <v>0</v>
      </c>
      <c r="AB48" s="130">
        <f>N48*I48</f>
        <v>0</v>
      </c>
      <c r="AC48" s="129">
        <f>Q48*I48</f>
        <v>0</v>
      </c>
      <c r="AD48" s="129">
        <f>V48*I48</f>
        <v>0</v>
      </c>
      <c r="AE48" s="133">
        <f>SUM(AB48:AD48)</f>
        <v>0</v>
      </c>
      <c r="AF48" s="130">
        <f t="shared" si="14"/>
        <v>0</v>
      </c>
      <c r="AG48" s="129">
        <f t="shared" si="15"/>
        <v>0</v>
      </c>
      <c r="AH48" s="129">
        <f t="shared" si="16"/>
        <v>0</v>
      </c>
      <c r="AI48" s="133">
        <f t="shared" si="17"/>
        <v>0</v>
      </c>
      <c r="AJ48" s="130">
        <f t="shared" si="18"/>
        <v>0</v>
      </c>
      <c r="AK48" s="129">
        <f t="shared" si="19"/>
        <v>0</v>
      </c>
      <c r="AL48" s="129">
        <f t="shared" si="20"/>
        <v>0</v>
      </c>
      <c r="AM48" s="133">
        <f t="shared" si="21"/>
        <v>0</v>
      </c>
      <c r="AO48" s="135"/>
      <c r="AP48" s="46"/>
    </row>
    <row r="49" spans="2:41" ht="18" customHeight="1" thickBot="1">
      <c r="B49" s="136">
        <v>39</v>
      </c>
      <c r="C49" s="122" t="s">
        <v>32</v>
      </c>
      <c r="D49" s="123">
        <f>価格変換!I46</f>
        <v>0</v>
      </c>
      <c r="E49" s="141">
        <v>1</v>
      </c>
      <c r="F49" s="150"/>
      <c r="G49" s="150"/>
      <c r="H49" s="151"/>
      <c r="I49" s="150"/>
      <c r="J49" s="150"/>
      <c r="K49" s="150"/>
      <c r="L49" s="289"/>
      <c r="M49" s="290"/>
      <c r="N49" s="286">
        <f>SUM(N8:N48)</f>
        <v>0</v>
      </c>
      <c r="O49" s="153">
        <f>SUM(O8:O48)</f>
        <v>0</v>
      </c>
      <c r="P49" s="154">
        <f>SUM(P8:P48)</f>
        <v>0</v>
      </c>
      <c r="Q49" s="152">
        <f>SUM(Q8:Q48)</f>
        <v>0</v>
      </c>
      <c r="R49" s="153">
        <f>SUM(R8:R48)</f>
        <v>0</v>
      </c>
      <c r="S49" s="155">
        <f>R49*消費係数!H9</f>
        <v>0</v>
      </c>
      <c r="T49" s="154">
        <f t="shared" ref="T49:AM49" si="24">SUM(T8:T48)</f>
        <v>0</v>
      </c>
      <c r="U49" s="154">
        <f t="shared" si="24"/>
        <v>0</v>
      </c>
      <c r="V49" s="152">
        <f t="shared" si="24"/>
        <v>0</v>
      </c>
      <c r="W49" s="156">
        <f t="shared" si="24"/>
        <v>0</v>
      </c>
      <c r="X49" s="153">
        <f t="shared" si="24"/>
        <v>0</v>
      </c>
      <c r="Y49" s="154">
        <f t="shared" si="24"/>
        <v>0</v>
      </c>
      <c r="Z49" s="154">
        <f t="shared" si="24"/>
        <v>0</v>
      </c>
      <c r="AA49" s="152">
        <f t="shared" si="24"/>
        <v>0</v>
      </c>
      <c r="AB49" s="153">
        <f t="shared" si="24"/>
        <v>0</v>
      </c>
      <c r="AC49" s="154">
        <f t="shared" si="24"/>
        <v>0</v>
      </c>
      <c r="AD49" s="154">
        <f t="shared" si="24"/>
        <v>0</v>
      </c>
      <c r="AE49" s="152">
        <f t="shared" si="24"/>
        <v>0</v>
      </c>
      <c r="AF49" s="153">
        <f>SUM(AF8:AF48)</f>
        <v>0</v>
      </c>
      <c r="AG49" s="154">
        <f t="shared" si="24"/>
        <v>0</v>
      </c>
      <c r="AH49" s="154">
        <f t="shared" si="24"/>
        <v>0</v>
      </c>
      <c r="AI49" s="152">
        <f>SUM(AI8:AI48)</f>
        <v>0</v>
      </c>
      <c r="AJ49" s="153">
        <f t="shared" si="24"/>
        <v>0</v>
      </c>
      <c r="AK49" s="154">
        <f t="shared" si="24"/>
        <v>0</v>
      </c>
      <c r="AL49" s="154">
        <f t="shared" si="24"/>
        <v>0</v>
      </c>
      <c r="AM49" s="152">
        <f t="shared" si="24"/>
        <v>0</v>
      </c>
      <c r="AO49" s="135"/>
    </row>
    <row r="50" spans="2:41" ht="18" customHeight="1">
      <c r="B50" s="147">
        <v>40</v>
      </c>
      <c r="C50" s="122" t="s">
        <v>33</v>
      </c>
      <c r="D50" s="123">
        <f>価格変換!I47</f>
        <v>0</v>
      </c>
      <c r="E50" s="141">
        <v>0.80491327392729739</v>
      </c>
      <c r="AO50" s="135"/>
    </row>
    <row r="51" spans="2:41" ht="18" customHeight="1" thickBot="1">
      <c r="B51" s="157"/>
      <c r="C51" s="158" t="s">
        <v>123</v>
      </c>
      <c r="D51" s="159">
        <f>SUM(D8:D50)</f>
        <v>0</v>
      </c>
      <c r="E51" s="160"/>
      <c r="R51" s="161"/>
    </row>
    <row r="52" spans="2:41" ht="18" customHeight="1">
      <c r="R52" s="162"/>
    </row>
    <row r="53" spans="2:41" ht="18" customHeight="1">
      <c r="R53" s="163"/>
    </row>
    <row r="54" spans="2:41" ht="18" customHeight="1"/>
  </sheetData>
  <mergeCells count="11">
    <mergeCell ref="AF4:AI4"/>
    <mergeCell ref="AJ4:AM4"/>
    <mergeCell ref="X4:AA4"/>
    <mergeCell ref="AB4:AE4"/>
    <mergeCell ref="B5:B7"/>
    <mergeCell ref="G4:G7"/>
    <mergeCell ref="C4:C7"/>
    <mergeCell ref="O4:Q4"/>
    <mergeCell ref="R4:V4"/>
    <mergeCell ref="W4:W5"/>
    <mergeCell ref="H4:M4"/>
  </mergeCells>
  <phoneticPr fontId="2"/>
  <pageMargins left="0.98425196850393704" right="0.39370078740157483" top="0.98425196850393704" bottom="0.59055118110236227" header="0.51181102362204722" footer="0.51181102362204722"/>
  <pageSetup paperSize="9" scale="41" orientation="landscape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8" tint="0.79998168889431442"/>
  </sheetPr>
  <dimension ref="A2:P18"/>
  <sheetViews>
    <sheetView zoomScale="90" zoomScaleNormal="90" workbookViewId="0"/>
  </sheetViews>
  <sheetFormatPr defaultRowHeight="12"/>
  <cols>
    <col min="1" max="1" width="3.625" style="187" customWidth="1"/>
    <col min="2" max="2" width="21.625" style="187" customWidth="1"/>
    <col min="3" max="41" width="9.625" style="164" customWidth="1"/>
    <col min="42" max="42" width="10.5" style="164" customWidth="1"/>
    <col min="43" max="56" width="10.875" style="164" customWidth="1"/>
    <col min="57" max="57" width="2.125" style="164" customWidth="1"/>
    <col min="58" max="58" width="12.875" style="164" customWidth="1"/>
    <col min="59" max="59" width="10.5" style="164" customWidth="1"/>
    <col min="60" max="60" width="2.5" style="164" customWidth="1"/>
    <col min="61" max="61" width="15.625" style="164" customWidth="1"/>
    <col min="62" max="16384" width="9" style="164"/>
  </cols>
  <sheetData>
    <row r="2" spans="1:16" ht="21.2" customHeight="1">
      <c r="A2" s="164"/>
      <c r="B2" s="165" t="s">
        <v>213</v>
      </c>
    </row>
    <row r="3" spans="1:16" ht="16.5" customHeight="1">
      <c r="A3" s="164"/>
      <c r="B3" s="164"/>
    </row>
    <row r="4" spans="1:16" ht="16.5" customHeight="1">
      <c r="A4" s="164"/>
      <c r="B4" s="164" t="s">
        <v>163</v>
      </c>
    </row>
    <row r="5" spans="1:16" ht="16.5" customHeight="1">
      <c r="A5" s="166"/>
      <c r="B5" s="167"/>
      <c r="C5" s="167"/>
      <c r="D5" s="167"/>
      <c r="E5" s="167"/>
      <c r="F5" s="167"/>
      <c r="G5" s="167"/>
      <c r="H5" s="168"/>
      <c r="J5" s="169"/>
      <c r="K5" s="169"/>
      <c r="L5" s="169"/>
      <c r="M5" s="169"/>
      <c r="N5" s="169"/>
      <c r="O5" s="169"/>
      <c r="P5" s="169"/>
    </row>
    <row r="6" spans="1:16" s="170" customFormat="1" ht="42" customHeight="1">
      <c r="B6" s="171"/>
      <c r="C6" s="172" t="s">
        <v>214</v>
      </c>
      <c r="D6" s="172" t="s">
        <v>215</v>
      </c>
      <c r="E6" s="172" t="s">
        <v>211</v>
      </c>
      <c r="F6" s="172" t="s">
        <v>216</v>
      </c>
      <c r="G6" s="172" t="s">
        <v>217</v>
      </c>
      <c r="H6" s="173" t="s">
        <v>164</v>
      </c>
      <c r="J6" s="169"/>
      <c r="K6" s="169"/>
      <c r="L6" s="169"/>
      <c r="M6" s="169"/>
      <c r="N6" s="169"/>
      <c r="O6" s="169"/>
      <c r="P6" s="169"/>
    </row>
    <row r="7" spans="1:16" ht="16.5" customHeight="1">
      <c r="A7" s="164"/>
      <c r="B7" s="174" t="s">
        <v>165</v>
      </c>
      <c r="C7" s="175">
        <v>639955</v>
      </c>
      <c r="D7" s="175">
        <v>617987</v>
      </c>
      <c r="E7" s="175">
        <v>579466</v>
      </c>
      <c r="F7" s="175">
        <v>653144</v>
      </c>
      <c r="G7" s="175">
        <v>563374</v>
      </c>
      <c r="H7" s="176"/>
    </row>
    <row r="8" spans="1:16" ht="16.5" customHeight="1">
      <c r="A8" s="164"/>
      <c r="B8" s="174" t="s">
        <v>166</v>
      </c>
      <c r="C8" s="177">
        <v>351513</v>
      </c>
      <c r="D8" s="177">
        <v>313182</v>
      </c>
      <c r="E8" s="177">
        <v>301350</v>
      </c>
      <c r="F8" s="177">
        <v>352132</v>
      </c>
      <c r="G8" s="177">
        <v>317952</v>
      </c>
      <c r="H8" s="178"/>
    </row>
    <row r="9" spans="1:16" ht="16.5" customHeight="1">
      <c r="A9" s="164"/>
      <c r="B9" s="174" t="s">
        <v>167</v>
      </c>
      <c r="C9" s="179">
        <v>0.54927768358712725</v>
      </c>
      <c r="D9" s="179">
        <v>0.50677765066255442</v>
      </c>
      <c r="E9" s="179">
        <v>0.52004776811754272</v>
      </c>
      <c r="F9" s="179">
        <v>0.53913378979214388</v>
      </c>
      <c r="G9" s="179">
        <v>0.56437109273768404</v>
      </c>
      <c r="H9" s="180">
        <f>AVERAGE(C9:G9)</f>
        <v>0.53592159697941044</v>
      </c>
    </row>
    <row r="10" spans="1:16" ht="6" customHeight="1">
      <c r="A10" s="164"/>
      <c r="B10" s="181"/>
      <c r="C10" s="182"/>
      <c r="D10" s="182"/>
      <c r="E10" s="182"/>
      <c r="F10" s="182"/>
      <c r="G10" s="182"/>
      <c r="H10" s="183"/>
    </row>
    <row r="11" spans="1:16" ht="16.5" customHeight="1">
      <c r="A11" s="164"/>
      <c r="B11" s="164" t="s">
        <v>168</v>
      </c>
      <c r="K11" s="184"/>
      <c r="L11" s="184"/>
      <c r="M11" s="184"/>
    </row>
    <row r="12" spans="1:16" ht="16.5" customHeight="1">
      <c r="A12" s="164"/>
      <c r="B12" s="185" t="s">
        <v>169</v>
      </c>
      <c r="C12" s="186"/>
      <c r="D12" s="186"/>
      <c r="E12" s="186"/>
      <c r="F12" s="186"/>
      <c r="G12" s="186"/>
      <c r="H12" s="186"/>
    </row>
    <row r="13" spans="1:16" ht="16.5" customHeight="1">
      <c r="B13" s="185" t="s">
        <v>170</v>
      </c>
      <c r="C13" s="186"/>
      <c r="D13" s="186"/>
      <c r="E13" s="186"/>
      <c r="F13" s="186"/>
      <c r="G13" s="186"/>
      <c r="H13" s="186"/>
    </row>
    <row r="17" spans="1:1" s="164" customFormat="1">
      <c r="A17" s="187"/>
    </row>
    <row r="18" spans="1:1" s="164" customFormat="1">
      <c r="A18" s="187"/>
    </row>
  </sheetData>
  <phoneticPr fontId="2"/>
  <pageMargins left="0.78740157480314965" right="0.78740157480314965" top="0.98425196850393704" bottom="0.98425196850393704" header="0.51181102362204722" footer="0.51181102362204722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2:AN75"/>
  <sheetViews>
    <sheetView showGridLines="0" zoomScale="90" zoomScaleNormal="90" workbookViewId="0"/>
  </sheetViews>
  <sheetFormatPr defaultRowHeight="13.5"/>
  <cols>
    <col min="1" max="1" width="2.25" style="189" customWidth="1"/>
    <col min="2" max="26" width="2.625" style="189" customWidth="1"/>
    <col min="27" max="38" width="2.25" style="189" customWidth="1"/>
    <col min="39" max="16384" width="9" style="189"/>
  </cols>
  <sheetData>
    <row r="2" spans="2:36">
      <c r="B2" s="188" t="s">
        <v>171</v>
      </c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  <c r="Q2" s="188"/>
      <c r="R2" s="188"/>
      <c r="S2" s="188"/>
      <c r="T2" s="188"/>
      <c r="U2" s="188"/>
      <c r="V2" s="188"/>
      <c r="W2" s="188"/>
      <c r="X2" s="188"/>
      <c r="Y2" s="188"/>
      <c r="Z2" s="188"/>
      <c r="AA2" s="188"/>
      <c r="AB2" s="188"/>
      <c r="AC2" s="188"/>
      <c r="AD2" s="188"/>
      <c r="AE2" s="188"/>
      <c r="AF2" s="188"/>
      <c r="AG2" s="188"/>
      <c r="AH2" s="188"/>
      <c r="AI2" s="188"/>
      <c r="AJ2" s="188"/>
    </row>
    <row r="3" spans="2:36" ht="14.25">
      <c r="B3" s="366" t="s">
        <v>172</v>
      </c>
      <c r="C3" s="367"/>
      <c r="D3" s="367"/>
      <c r="E3" s="367"/>
      <c r="F3" s="367"/>
      <c r="G3" s="367"/>
      <c r="H3" s="367"/>
      <c r="I3" s="367"/>
      <c r="J3" s="367"/>
      <c r="K3" s="367"/>
      <c r="L3" s="367"/>
      <c r="M3" s="367"/>
      <c r="N3" s="367"/>
      <c r="O3" s="367"/>
      <c r="P3" s="367"/>
      <c r="Q3" s="367"/>
      <c r="R3" s="367"/>
      <c r="S3" s="367"/>
      <c r="T3" s="367"/>
      <c r="U3" s="367"/>
      <c r="V3" s="367"/>
      <c r="W3" s="367"/>
      <c r="X3" s="367"/>
      <c r="Y3" s="367"/>
      <c r="Z3" s="367"/>
      <c r="AA3" s="367"/>
      <c r="AB3" s="367"/>
      <c r="AC3" s="367"/>
      <c r="AD3" s="367"/>
      <c r="AE3" s="367"/>
      <c r="AF3" s="367"/>
      <c r="AG3" s="367"/>
      <c r="AH3" s="367"/>
      <c r="AI3" s="367"/>
      <c r="AJ3" s="367"/>
    </row>
    <row r="4" spans="2:36"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  <c r="R4" s="188"/>
      <c r="S4" s="188"/>
      <c r="T4" s="188"/>
      <c r="U4" s="188"/>
      <c r="V4" s="188"/>
      <c r="W4" s="188"/>
      <c r="X4" s="188"/>
      <c r="Y4" s="188"/>
      <c r="Z4" s="188"/>
      <c r="AA4" s="188"/>
      <c r="AB4" s="188"/>
      <c r="AC4" s="188"/>
      <c r="AD4" s="188"/>
      <c r="AE4" s="188"/>
      <c r="AF4" s="188"/>
      <c r="AG4" s="188"/>
      <c r="AH4" s="188"/>
      <c r="AI4" s="188"/>
      <c r="AJ4" s="188"/>
    </row>
    <row r="5" spans="2:36"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  <c r="R5" s="188"/>
      <c r="S5" s="188"/>
      <c r="T5" s="188"/>
      <c r="U5" s="188"/>
      <c r="V5" s="188"/>
      <c r="W5" s="188"/>
      <c r="X5" s="188"/>
      <c r="Y5" s="188"/>
      <c r="Z5" s="188"/>
      <c r="AA5" s="188"/>
      <c r="AB5" s="188"/>
      <c r="AC5" s="188"/>
      <c r="AD5" s="188"/>
      <c r="AE5" s="188"/>
      <c r="AF5" s="188"/>
      <c r="AG5" s="188"/>
      <c r="AH5" s="188"/>
      <c r="AI5" s="188"/>
      <c r="AJ5" s="188"/>
    </row>
    <row r="6" spans="2:36">
      <c r="B6" s="188"/>
      <c r="C6" s="188"/>
      <c r="D6" s="188"/>
      <c r="E6" s="188"/>
      <c r="F6" s="188"/>
      <c r="G6" s="188"/>
      <c r="H6" s="188"/>
      <c r="I6" s="188"/>
      <c r="J6" s="188"/>
      <c r="K6" s="188"/>
      <c r="L6" s="188"/>
      <c r="M6" s="188"/>
      <c r="N6" s="188"/>
      <c r="O6" s="188"/>
      <c r="P6" s="188"/>
      <c r="Q6" s="188"/>
      <c r="R6" s="188"/>
      <c r="S6" s="188"/>
      <c r="T6" s="188"/>
      <c r="U6" s="188"/>
      <c r="V6" s="188"/>
      <c r="W6" s="188"/>
      <c r="X6" s="188"/>
      <c r="Y6" s="188"/>
      <c r="Z6" s="188"/>
      <c r="AA6" s="188"/>
      <c r="AB6" s="188"/>
      <c r="AC6" s="188"/>
      <c r="AD6" s="188"/>
      <c r="AE6" s="188"/>
      <c r="AF6" s="188"/>
      <c r="AG6" s="188"/>
      <c r="AH6" s="188"/>
      <c r="AI6" s="188"/>
      <c r="AJ6" s="188"/>
    </row>
    <row r="7" spans="2:36">
      <c r="B7" s="188"/>
      <c r="C7" s="188"/>
      <c r="D7" s="188"/>
      <c r="E7" s="349" t="s">
        <v>173</v>
      </c>
      <c r="F7" s="336"/>
      <c r="G7" s="336"/>
      <c r="H7" s="336"/>
      <c r="I7" s="336"/>
      <c r="J7" s="336"/>
      <c r="K7" s="336"/>
      <c r="L7" s="336"/>
      <c r="M7" s="337"/>
      <c r="N7" s="188"/>
      <c r="O7" s="188"/>
      <c r="P7" s="188"/>
      <c r="Q7" s="188"/>
      <c r="R7" s="188"/>
      <c r="S7" s="188"/>
      <c r="T7" s="188"/>
      <c r="U7" s="188"/>
      <c r="V7" s="188"/>
      <c r="W7" s="188"/>
      <c r="X7" s="188"/>
      <c r="Y7" s="188"/>
      <c r="Z7" s="188"/>
      <c r="AA7" s="188"/>
      <c r="AB7" s="188"/>
      <c r="AC7" s="188"/>
      <c r="AD7" s="188"/>
      <c r="AE7" s="188"/>
      <c r="AF7" s="188"/>
      <c r="AG7" s="188"/>
      <c r="AH7" s="188"/>
      <c r="AI7" s="188"/>
      <c r="AJ7" s="188"/>
    </row>
    <row r="8" spans="2:36">
      <c r="B8" s="188"/>
      <c r="C8" s="188"/>
      <c r="D8" s="188"/>
      <c r="E8" s="343">
        <f>計算過程!D51</f>
        <v>0</v>
      </c>
      <c r="F8" s="338"/>
      <c r="G8" s="338"/>
      <c r="H8" s="338"/>
      <c r="I8" s="338"/>
      <c r="J8" s="338"/>
      <c r="K8" s="338"/>
      <c r="L8" s="338"/>
      <c r="M8" s="339"/>
      <c r="N8" s="188"/>
      <c r="O8" s="188"/>
      <c r="P8" s="188"/>
      <c r="Q8" s="188"/>
      <c r="R8" s="188"/>
      <c r="S8" s="188"/>
      <c r="T8" s="188"/>
      <c r="U8" s="188"/>
      <c r="V8" s="188"/>
      <c r="W8" s="188"/>
      <c r="X8" s="188"/>
      <c r="Y8" s="188"/>
      <c r="Z8" s="188"/>
      <c r="AA8" s="188"/>
      <c r="AB8" s="188"/>
      <c r="AC8" s="188"/>
      <c r="AD8" s="188"/>
      <c r="AE8" s="188"/>
      <c r="AF8" s="188"/>
      <c r="AG8" s="188"/>
      <c r="AH8" s="188"/>
      <c r="AI8" s="188"/>
      <c r="AJ8" s="188"/>
    </row>
    <row r="9" spans="2:36">
      <c r="B9" s="188"/>
      <c r="C9" s="188"/>
      <c r="D9" s="188"/>
      <c r="E9" s="188"/>
      <c r="F9" s="188"/>
      <c r="G9" s="188"/>
      <c r="H9" s="188"/>
      <c r="I9" s="188"/>
      <c r="J9" s="188"/>
      <c r="K9" s="188"/>
      <c r="L9" s="188"/>
      <c r="M9" s="359" t="s">
        <v>174</v>
      </c>
      <c r="N9" s="359"/>
      <c r="O9" s="359"/>
      <c r="P9" s="359"/>
      <c r="Q9" s="359"/>
      <c r="R9" s="359"/>
      <c r="S9" s="359"/>
      <c r="T9" s="359"/>
      <c r="U9" s="359"/>
      <c r="V9" s="359"/>
      <c r="W9" s="188"/>
      <c r="X9" s="188"/>
      <c r="Y9" s="188"/>
      <c r="Z9" s="188"/>
      <c r="AA9" s="188"/>
      <c r="AB9" s="188"/>
      <c r="AC9" s="188"/>
      <c r="AD9" s="188"/>
      <c r="AE9" s="188"/>
      <c r="AF9" s="188"/>
      <c r="AG9" s="188"/>
      <c r="AH9" s="188"/>
      <c r="AI9" s="188"/>
      <c r="AJ9" s="188"/>
    </row>
    <row r="10" spans="2:36" ht="14.25" thickBot="1">
      <c r="B10" s="188"/>
      <c r="C10" s="190"/>
      <c r="D10" s="190"/>
      <c r="E10" s="190"/>
      <c r="F10" s="190"/>
      <c r="G10" s="190"/>
      <c r="H10" s="190"/>
      <c r="I10" s="188"/>
      <c r="J10" s="188"/>
      <c r="K10" s="188"/>
      <c r="L10" s="188"/>
      <c r="M10" s="368"/>
      <c r="N10" s="368"/>
      <c r="O10" s="368"/>
      <c r="P10" s="368"/>
      <c r="Q10" s="368"/>
      <c r="R10" s="368"/>
      <c r="S10" s="368"/>
      <c r="T10" s="368"/>
      <c r="U10" s="368"/>
      <c r="V10" s="368"/>
      <c r="W10" s="190"/>
      <c r="X10" s="190"/>
      <c r="Y10" s="188"/>
      <c r="Z10" s="188"/>
      <c r="AA10" s="188"/>
      <c r="AB10" s="188"/>
      <c r="AC10" s="188"/>
      <c r="AD10" s="188"/>
      <c r="AE10" s="188"/>
      <c r="AF10" s="188"/>
      <c r="AG10" s="188"/>
      <c r="AH10" s="188"/>
      <c r="AI10" s="188"/>
      <c r="AJ10" s="188"/>
    </row>
    <row r="11" spans="2:36" ht="15" thickTop="1" thickBot="1">
      <c r="B11" s="188"/>
      <c r="C11" s="191"/>
      <c r="D11" s="192"/>
      <c r="E11" s="192"/>
      <c r="F11" s="192"/>
      <c r="G11" s="192"/>
      <c r="H11" s="192"/>
      <c r="I11" s="192"/>
      <c r="J11" s="192"/>
      <c r="K11" s="192"/>
      <c r="L11" s="192"/>
      <c r="M11" s="192"/>
      <c r="N11" s="192"/>
      <c r="O11" s="192"/>
      <c r="P11" s="192"/>
      <c r="Q11" s="192"/>
      <c r="R11" s="192"/>
      <c r="S11" s="192"/>
      <c r="T11" s="192"/>
      <c r="U11" s="192"/>
      <c r="V11" s="192"/>
      <c r="W11" s="192"/>
      <c r="X11" s="192"/>
      <c r="Y11" s="192"/>
      <c r="Z11" s="192"/>
      <c r="AA11" s="192"/>
      <c r="AB11" s="192"/>
      <c r="AC11" s="192"/>
      <c r="AD11" s="192"/>
      <c r="AE11" s="192"/>
      <c r="AF11" s="192"/>
      <c r="AG11" s="192"/>
      <c r="AH11" s="192"/>
      <c r="AI11" s="192"/>
      <c r="AJ11" s="193"/>
    </row>
    <row r="12" spans="2:36" ht="14.25" thickTop="1">
      <c r="B12" s="188"/>
      <c r="C12" s="194"/>
      <c r="D12" s="188"/>
      <c r="E12" s="352" t="s">
        <v>175</v>
      </c>
      <c r="F12" s="353"/>
      <c r="G12" s="353"/>
      <c r="H12" s="353"/>
      <c r="I12" s="353"/>
      <c r="J12" s="353"/>
      <c r="K12" s="353"/>
      <c r="L12" s="353"/>
      <c r="M12" s="354"/>
      <c r="N12" s="164" t="s">
        <v>176</v>
      </c>
      <c r="O12" s="188"/>
      <c r="P12" s="188"/>
      <c r="Q12" s="188"/>
      <c r="R12" s="188"/>
      <c r="S12" s="188"/>
      <c r="T12" s="188"/>
      <c r="U12" s="188"/>
      <c r="V12" s="188"/>
      <c r="W12" s="188"/>
      <c r="X12" s="188"/>
      <c r="Y12" s="188"/>
      <c r="Z12" s="188"/>
      <c r="AA12" s="188"/>
      <c r="AB12" s="188"/>
      <c r="AC12" s="188"/>
      <c r="AD12" s="188"/>
      <c r="AE12" s="188"/>
      <c r="AF12" s="188"/>
      <c r="AG12" s="188"/>
      <c r="AH12" s="188"/>
      <c r="AI12" s="188"/>
      <c r="AJ12" s="195"/>
    </row>
    <row r="13" spans="2:36" ht="14.25" thickBot="1">
      <c r="B13" s="188"/>
      <c r="C13" s="194"/>
      <c r="D13" s="188"/>
      <c r="E13" s="355">
        <f>計算過程!N49</f>
        <v>0</v>
      </c>
      <c r="F13" s="356"/>
      <c r="G13" s="356"/>
      <c r="H13" s="356"/>
      <c r="I13" s="356"/>
      <c r="J13" s="356"/>
      <c r="K13" s="356"/>
      <c r="L13" s="356"/>
      <c r="M13" s="357"/>
      <c r="N13" s="188"/>
      <c r="O13" s="188"/>
      <c r="P13" s="188"/>
      <c r="Q13" s="188"/>
      <c r="R13" s="188"/>
      <c r="S13" s="188"/>
      <c r="T13" s="188"/>
      <c r="U13" s="188"/>
      <c r="V13" s="188"/>
      <c r="W13" s="188"/>
      <c r="X13" s="188"/>
      <c r="Y13" s="188"/>
      <c r="Z13" s="188"/>
      <c r="AA13" s="188"/>
      <c r="AB13" s="188"/>
      <c r="AC13" s="188"/>
      <c r="AD13" s="188"/>
      <c r="AE13" s="188"/>
      <c r="AF13" s="188"/>
      <c r="AG13" s="188"/>
      <c r="AH13" s="188"/>
      <c r="AI13" s="188"/>
      <c r="AJ13" s="195"/>
    </row>
    <row r="14" spans="2:36" ht="15" thickTop="1" thickBot="1">
      <c r="B14" s="188"/>
      <c r="C14" s="196"/>
      <c r="D14" s="190"/>
      <c r="E14" s="190"/>
      <c r="F14" s="190"/>
      <c r="G14" s="190"/>
      <c r="H14" s="190"/>
      <c r="I14" s="190"/>
      <c r="J14" s="190"/>
      <c r="K14" s="190"/>
      <c r="L14" s="190"/>
      <c r="M14" s="190"/>
      <c r="N14" s="190"/>
      <c r="O14" s="190"/>
      <c r="P14" s="190"/>
      <c r="Q14" s="190"/>
      <c r="R14" s="190"/>
      <c r="S14" s="190"/>
      <c r="T14" s="190"/>
      <c r="U14" s="190"/>
      <c r="V14" s="190"/>
      <c r="W14" s="190"/>
      <c r="X14" s="190"/>
      <c r="Y14" s="190"/>
      <c r="Z14" s="190"/>
      <c r="AA14" s="190"/>
      <c r="AB14" s="190"/>
      <c r="AC14" s="190"/>
      <c r="AD14" s="190"/>
      <c r="AE14" s="190"/>
      <c r="AF14" s="190"/>
      <c r="AG14" s="190"/>
      <c r="AH14" s="190"/>
      <c r="AI14" s="190"/>
      <c r="AJ14" s="197"/>
    </row>
    <row r="15" spans="2:36" ht="14.25" thickTop="1">
      <c r="B15" s="188"/>
      <c r="C15" s="198"/>
      <c r="D15" s="192"/>
      <c r="E15" s="192"/>
      <c r="F15" s="192"/>
      <c r="G15" s="192"/>
      <c r="H15" s="192"/>
      <c r="I15" s="192"/>
      <c r="J15" s="192"/>
      <c r="K15" s="192"/>
      <c r="L15" s="192"/>
      <c r="M15" s="199"/>
      <c r="N15" s="199"/>
      <c r="O15" s="199"/>
      <c r="P15" s="199"/>
      <c r="Q15" s="199"/>
      <c r="R15" s="199"/>
      <c r="S15" s="199"/>
      <c r="T15" s="199"/>
      <c r="U15" s="192"/>
      <c r="V15" s="192"/>
      <c r="W15" s="192"/>
      <c r="X15" s="192"/>
      <c r="Y15" s="192"/>
      <c r="Z15" s="192"/>
      <c r="AA15" s="192"/>
      <c r="AB15" s="192" t="s">
        <v>382</v>
      </c>
      <c r="AC15" s="192"/>
      <c r="AD15" s="192"/>
      <c r="AE15" s="192"/>
      <c r="AF15" s="192"/>
      <c r="AG15" s="192"/>
      <c r="AH15" s="192"/>
      <c r="AI15" s="192"/>
      <c r="AJ15" s="200"/>
    </row>
    <row r="16" spans="2:36">
      <c r="B16" s="188"/>
      <c r="C16" s="201"/>
      <c r="D16" s="188"/>
      <c r="E16" s="188"/>
      <c r="F16" s="188"/>
      <c r="G16" s="188"/>
      <c r="H16" s="188"/>
      <c r="I16" s="188"/>
      <c r="J16" s="188"/>
      <c r="K16" s="188"/>
      <c r="L16" s="188"/>
      <c r="M16" s="358" t="s">
        <v>177</v>
      </c>
      <c r="N16" s="358"/>
      <c r="O16" s="358"/>
      <c r="P16" s="358"/>
      <c r="Q16" s="358"/>
      <c r="R16" s="188"/>
      <c r="S16" s="188"/>
      <c r="T16" s="188"/>
      <c r="U16" s="188" t="s">
        <v>178</v>
      </c>
      <c r="V16" s="188"/>
      <c r="W16" s="188"/>
      <c r="X16" s="188"/>
      <c r="Y16" s="188"/>
      <c r="Z16" s="188"/>
      <c r="AA16" s="188"/>
      <c r="AB16" s="291" t="s">
        <v>378</v>
      </c>
      <c r="AC16" s="292"/>
      <c r="AD16" s="292"/>
      <c r="AE16" s="292"/>
      <c r="AF16" s="292"/>
      <c r="AG16" s="292"/>
      <c r="AH16" s="292"/>
      <c r="AI16" s="293"/>
      <c r="AJ16" s="202"/>
    </row>
    <row r="17" spans="2:40">
      <c r="B17" s="188"/>
      <c r="C17" s="201"/>
      <c r="D17" s="188"/>
      <c r="E17" s="188"/>
      <c r="F17" s="188"/>
      <c r="G17" s="188"/>
      <c r="H17" s="188"/>
      <c r="I17" s="188"/>
      <c r="J17" s="188"/>
      <c r="K17" s="188"/>
      <c r="L17" s="188"/>
      <c r="M17" s="359"/>
      <c r="N17" s="359"/>
      <c r="O17" s="359"/>
      <c r="P17" s="359"/>
      <c r="Q17" s="359"/>
      <c r="R17" s="188"/>
      <c r="S17" s="188"/>
      <c r="T17" s="188"/>
      <c r="U17" s="188" t="s">
        <v>207</v>
      </c>
      <c r="V17" s="188"/>
      <c r="W17" s="188"/>
      <c r="X17" s="188"/>
      <c r="Y17" s="188"/>
      <c r="Z17" s="188"/>
      <c r="AA17" s="188"/>
      <c r="AB17" s="294"/>
      <c r="AC17" s="327">
        <f>計算過程!AF49</f>
        <v>0</v>
      </c>
      <c r="AD17" s="328"/>
      <c r="AE17" s="328"/>
      <c r="AF17" s="328"/>
      <c r="AG17" s="328"/>
      <c r="AH17" s="328"/>
      <c r="AI17" s="329"/>
      <c r="AJ17" s="202"/>
    </row>
    <row r="18" spans="2:40">
      <c r="B18" s="188"/>
      <c r="C18" s="201"/>
      <c r="D18" s="188"/>
      <c r="E18" s="335" t="s">
        <v>179</v>
      </c>
      <c r="F18" s="336"/>
      <c r="G18" s="336"/>
      <c r="H18" s="336"/>
      <c r="I18" s="336"/>
      <c r="J18" s="336"/>
      <c r="K18" s="336"/>
      <c r="L18" s="336"/>
      <c r="M18" s="337"/>
      <c r="N18" s="188"/>
      <c r="O18" s="188"/>
      <c r="P18" s="188"/>
      <c r="Q18" s="335" t="s">
        <v>180</v>
      </c>
      <c r="R18" s="336"/>
      <c r="S18" s="336"/>
      <c r="T18" s="336"/>
      <c r="U18" s="336"/>
      <c r="V18" s="336"/>
      <c r="W18" s="336"/>
      <c r="X18" s="336"/>
      <c r="Y18" s="336"/>
      <c r="Z18" s="337"/>
      <c r="AA18" s="188"/>
      <c r="AB18" s="294" t="s">
        <v>379</v>
      </c>
      <c r="AC18" s="295"/>
      <c r="AD18" s="295"/>
      <c r="AE18" s="295"/>
      <c r="AF18" s="295"/>
      <c r="AG18" s="295"/>
      <c r="AH18" s="295"/>
      <c r="AI18" s="296"/>
      <c r="AJ18" s="202"/>
      <c r="AN18" s="203"/>
    </row>
    <row r="19" spans="2:40">
      <c r="B19" s="188"/>
      <c r="C19" s="201"/>
      <c r="D19" s="188"/>
      <c r="E19" s="360">
        <f>計算過程!O49</f>
        <v>0</v>
      </c>
      <c r="F19" s="361"/>
      <c r="G19" s="361"/>
      <c r="H19" s="361"/>
      <c r="I19" s="361"/>
      <c r="J19" s="361"/>
      <c r="K19" s="361"/>
      <c r="L19" s="361"/>
      <c r="M19" s="362"/>
      <c r="N19" s="188"/>
      <c r="O19" s="188"/>
      <c r="P19" s="188"/>
      <c r="Q19" s="204"/>
      <c r="R19" s="363">
        <f>計算過程!X49</f>
        <v>0</v>
      </c>
      <c r="S19" s="363"/>
      <c r="T19" s="363"/>
      <c r="U19" s="363"/>
      <c r="V19" s="363"/>
      <c r="W19" s="363"/>
      <c r="X19" s="363"/>
      <c r="Y19" s="363"/>
      <c r="Z19" s="364"/>
      <c r="AA19" s="188"/>
      <c r="AB19" s="297"/>
      <c r="AC19" s="330">
        <f>計算過程!AJ49</f>
        <v>0</v>
      </c>
      <c r="AD19" s="331"/>
      <c r="AE19" s="331"/>
      <c r="AF19" s="331"/>
      <c r="AG19" s="331"/>
      <c r="AH19" s="331"/>
      <c r="AI19" s="332"/>
      <c r="AJ19" s="202"/>
    </row>
    <row r="20" spans="2:40">
      <c r="B20" s="188"/>
      <c r="C20" s="201"/>
      <c r="D20" s="188" t="s">
        <v>181</v>
      </c>
      <c r="E20" s="188"/>
      <c r="F20" s="188"/>
      <c r="G20" s="188"/>
      <c r="H20" s="188"/>
      <c r="I20" s="188"/>
      <c r="J20" s="188"/>
      <c r="K20" s="188"/>
      <c r="L20" s="188"/>
      <c r="M20" s="188"/>
      <c r="N20" s="188"/>
      <c r="O20" s="188"/>
      <c r="P20" s="188"/>
      <c r="Q20" s="204"/>
      <c r="R20" s="340" t="s">
        <v>200</v>
      </c>
      <c r="S20" s="341"/>
      <c r="T20" s="341"/>
      <c r="U20" s="341"/>
      <c r="V20" s="341"/>
      <c r="W20" s="341"/>
      <c r="X20" s="341"/>
      <c r="Y20" s="341"/>
      <c r="Z20" s="342"/>
      <c r="AA20" s="205"/>
      <c r="AB20" s="206"/>
      <c r="AC20" s="206"/>
      <c r="AD20" s="188"/>
      <c r="AE20" s="188"/>
      <c r="AF20" s="188"/>
      <c r="AG20" s="188"/>
      <c r="AH20" s="188"/>
      <c r="AI20" s="188"/>
      <c r="AJ20" s="202"/>
    </row>
    <row r="21" spans="2:40">
      <c r="B21" s="188"/>
      <c r="C21" s="201"/>
      <c r="D21" s="188"/>
      <c r="E21" s="188" t="s">
        <v>182</v>
      </c>
      <c r="F21" s="188"/>
      <c r="G21" s="188"/>
      <c r="H21" s="188"/>
      <c r="I21" s="188"/>
      <c r="J21" s="188"/>
      <c r="K21" s="188"/>
      <c r="L21" s="188"/>
      <c r="M21" s="188"/>
      <c r="N21" s="188"/>
      <c r="O21" s="188"/>
      <c r="P21" s="188"/>
      <c r="Q21" s="207"/>
      <c r="R21" s="360">
        <f>計算過程!AB49</f>
        <v>0</v>
      </c>
      <c r="S21" s="363"/>
      <c r="T21" s="363"/>
      <c r="U21" s="363"/>
      <c r="V21" s="363"/>
      <c r="W21" s="363"/>
      <c r="X21" s="363"/>
      <c r="Y21" s="363"/>
      <c r="Z21" s="364"/>
      <c r="AA21" s="188"/>
      <c r="AB21" s="188"/>
      <c r="AC21" s="188"/>
      <c r="AD21" s="188"/>
      <c r="AE21" s="188"/>
      <c r="AF21" s="188"/>
      <c r="AG21" s="188"/>
      <c r="AH21" s="188"/>
      <c r="AI21" s="188"/>
      <c r="AJ21" s="202"/>
    </row>
    <row r="22" spans="2:40" ht="14.25" thickBot="1">
      <c r="B22" s="188"/>
      <c r="C22" s="208"/>
      <c r="D22" s="209"/>
      <c r="E22" s="209"/>
      <c r="F22" s="209"/>
      <c r="G22" s="209"/>
      <c r="H22" s="209"/>
      <c r="I22" s="209"/>
      <c r="J22" s="209"/>
      <c r="K22" s="209"/>
      <c r="L22" s="209"/>
      <c r="M22" s="209"/>
      <c r="N22" s="209"/>
      <c r="O22" s="209"/>
      <c r="P22" s="209"/>
      <c r="Q22" s="209"/>
      <c r="R22" s="209"/>
      <c r="S22" s="209"/>
      <c r="T22" s="209"/>
      <c r="U22" s="209"/>
      <c r="V22" s="209"/>
      <c r="W22" s="209"/>
      <c r="X22" s="209"/>
      <c r="Y22" s="209"/>
      <c r="Z22" s="209"/>
      <c r="AA22" s="209"/>
      <c r="AB22" s="209"/>
      <c r="AC22" s="209"/>
      <c r="AD22" s="209"/>
      <c r="AE22" s="209"/>
      <c r="AF22" s="209"/>
      <c r="AG22" s="209"/>
      <c r="AH22" s="209"/>
      <c r="AI22" s="209"/>
      <c r="AJ22" s="210"/>
    </row>
    <row r="23" spans="2:40">
      <c r="B23" s="188"/>
      <c r="C23" s="188"/>
      <c r="D23" s="188"/>
      <c r="E23" s="188"/>
      <c r="F23" s="188"/>
      <c r="G23" s="188"/>
      <c r="H23" s="188"/>
      <c r="I23" s="188"/>
      <c r="J23" s="188"/>
      <c r="K23" s="188"/>
      <c r="L23" s="188"/>
      <c r="M23" s="365" t="s">
        <v>183</v>
      </c>
      <c r="N23" s="365"/>
      <c r="O23" s="365"/>
      <c r="P23" s="365"/>
      <c r="Q23" s="365"/>
      <c r="R23" s="365"/>
      <c r="S23" s="211"/>
      <c r="T23" s="188"/>
      <c r="U23" s="188"/>
      <c r="V23" s="188"/>
      <c r="W23" s="188"/>
      <c r="X23" s="188"/>
      <c r="Y23" s="188"/>
      <c r="Z23" s="188"/>
      <c r="AA23" s="188"/>
      <c r="AB23" s="188"/>
      <c r="AC23" s="188"/>
      <c r="AD23" s="188"/>
      <c r="AE23" s="188"/>
      <c r="AF23" s="188"/>
      <c r="AG23" s="188"/>
      <c r="AH23" s="188"/>
      <c r="AI23" s="188"/>
      <c r="AJ23" s="188"/>
    </row>
    <row r="24" spans="2:40">
      <c r="B24" s="188"/>
      <c r="C24" s="188"/>
      <c r="D24" s="188"/>
      <c r="E24" s="188"/>
      <c r="F24" s="188"/>
      <c r="G24" s="188"/>
      <c r="H24" s="188"/>
      <c r="I24" s="188"/>
      <c r="J24" s="188"/>
      <c r="K24" s="188"/>
      <c r="L24" s="188"/>
      <c r="M24" s="359"/>
      <c r="N24" s="359"/>
      <c r="O24" s="359"/>
      <c r="P24" s="359"/>
      <c r="Q24" s="359"/>
      <c r="R24" s="359"/>
      <c r="S24" s="188"/>
      <c r="T24" s="188"/>
      <c r="U24" s="188"/>
      <c r="V24" s="188"/>
      <c r="W24" s="188"/>
      <c r="X24" s="188"/>
      <c r="Y24" s="188"/>
      <c r="Z24" s="188"/>
      <c r="AA24" s="188"/>
      <c r="AB24" s="188"/>
      <c r="AC24" s="188"/>
      <c r="AD24" s="188"/>
      <c r="AE24" s="188"/>
      <c r="AF24" s="188"/>
      <c r="AG24" s="188"/>
      <c r="AH24" s="188"/>
      <c r="AI24" s="188"/>
      <c r="AJ24" s="188"/>
    </row>
    <row r="25" spans="2:40">
      <c r="B25" s="188"/>
      <c r="C25" s="188"/>
      <c r="D25" s="188"/>
      <c r="E25" s="349" t="s">
        <v>184</v>
      </c>
      <c r="F25" s="336"/>
      <c r="G25" s="336"/>
      <c r="H25" s="336"/>
      <c r="I25" s="336"/>
      <c r="J25" s="336"/>
      <c r="K25" s="336"/>
      <c r="L25" s="336"/>
      <c r="M25" s="337"/>
      <c r="N25" s="188"/>
      <c r="O25" s="188"/>
      <c r="P25" s="188"/>
      <c r="Q25" s="188"/>
      <c r="R25" s="188"/>
      <c r="S25" s="188"/>
      <c r="T25" s="188"/>
      <c r="U25" s="188"/>
      <c r="V25" s="188"/>
      <c r="W25" s="188"/>
      <c r="X25" s="188"/>
      <c r="Y25" s="188"/>
      <c r="Z25" s="188"/>
      <c r="AA25" s="188"/>
      <c r="AB25" s="188"/>
      <c r="AC25" s="188"/>
      <c r="AD25" s="188"/>
      <c r="AE25" s="188"/>
      <c r="AF25" s="188"/>
      <c r="AG25" s="188"/>
      <c r="AH25" s="188"/>
      <c r="AI25" s="188"/>
      <c r="AJ25" s="188"/>
    </row>
    <row r="26" spans="2:40">
      <c r="B26" s="188"/>
      <c r="C26" s="188"/>
      <c r="D26" s="188"/>
      <c r="E26" s="360">
        <f>計算過程!P49</f>
        <v>0</v>
      </c>
      <c r="F26" s="363"/>
      <c r="G26" s="363"/>
      <c r="H26" s="363"/>
      <c r="I26" s="363"/>
      <c r="J26" s="363"/>
      <c r="K26" s="363"/>
      <c r="L26" s="363"/>
      <c r="M26" s="364"/>
      <c r="N26" s="188" t="s">
        <v>185</v>
      </c>
      <c r="O26" s="188"/>
      <c r="P26" s="188"/>
      <c r="Q26" s="188"/>
      <c r="R26" s="188"/>
      <c r="S26" s="188"/>
      <c r="T26" s="188"/>
      <c r="U26" s="188"/>
      <c r="V26" s="188"/>
      <c r="W26" s="188"/>
      <c r="X26" s="188"/>
      <c r="Y26" s="188"/>
      <c r="Z26" s="188"/>
      <c r="AA26" s="188"/>
      <c r="AB26" s="188"/>
      <c r="AC26" s="188"/>
      <c r="AD26" s="188"/>
      <c r="AE26" s="188"/>
      <c r="AF26" s="188"/>
      <c r="AG26" s="188"/>
      <c r="AH26" s="188"/>
      <c r="AI26" s="188"/>
      <c r="AJ26" s="188"/>
    </row>
    <row r="27" spans="2:40">
      <c r="B27" s="188"/>
      <c r="C27" s="188"/>
      <c r="D27" s="188"/>
      <c r="E27" s="188"/>
      <c r="F27" s="188"/>
      <c r="G27" s="188"/>
      <c r="H27" s="188"/>
      <c r="I27" s="188"/>
      <c r="J27" s="188"/>
      <c r="K27" s="188"/>
      <c r="L27" s="188"/>
      <c r="M27" s="188"/>
      <c r="N27" s="188"/>
      <c r="O27" s="188"/>
      <c r="P27" s="188"/>
      <c r="Q27" s="188"/>
      <c r="R27" s="188"/>
      <c r="S27" s="188"/>
      <c r="T27" s="188"/>
      <c r="U27" s="188"/>
      <c r="V27" s="188"/>
      <c r="W27" s="188"/>
      <c r="X27" s="188"/>
      <c r="Y27" s="188"/>
      <c r="Z27" s="188"/>
      <c r="AA27" s="188"/>
      <c r="AB27" s="188"/>
      <c r="AC27" s="188"/>
      <c r="AD27" s="188"/>
      <c r="AE27" s="188"/>
      <c r="AF27" s="188"/>
      <c r="AG27" s="188"/>
      <c r="AH27" s="188"/>
      <c r="AI27" s="188"/>
      <c r="AJ27" s="188"/>
    </row>
    <row r="28" spans="2:40">
      <c r="B28" s="188"/>
      <c r="C28" s="188"/>
      <c r="D28" s="188"/>
      <c r="E28" s="188"/>
      <c r="F28" s="188"/>
      <c r="G28" s="188"/>
      <c r="H28" s="188"/>
      <c r="I28" s="188"/>
      <c r="J28" s="188"/>
      <c r="K28" s="188"/>
      <c r="L28" s="188"/>
      <c r="M28" s="188" t="s">
        <v>186</v>
      </c>
      <c r="N28" s="188"/>
      <c r="O28" s="188"/>
      <c r="P28" s="188"/>
      <c r="Q28" s="188"/>
      <c r="R28" s="188"/>
      <c r="S28" s="188"/>
      <c r="T28" s="188"/>
      <c r="U28" s="188"/>
      <c r="V28" s="188"/>
      <c r="W28" s="188"/>
      <c r="X28" s="188"/>
      <c r="Y28" s="188"/>
      <c r="Z28" s="188"/>
      <c r="AA28" s="188"/>
      <c r="AB28" s="188"/>
      <c r="AC28" s="188"/>
      <c r="AD28" s="188"/>
      <c r="AE28" s="188"/>
      <c r="AF28" s="188"/>
      <c r="AG28" s="188"/>
      <c r="AH28" s="188"/>
      <c r="AI28" s="188"/>
      <c r="AJ28" s="188"/>
    </row>
    <row r="29" spans="2:40" ht="14.25" thickBot="1">
      <c r="B29" s="188"/>
      <c r="C29" s="190"/>
      <c r="D29" s="190"/>
      <c r="E29" s="190"/>
      <c r="F29" s="190"/>
      <c r="G29" s="190"/>
      <c r="H29" s="190"/>
      <c r="I29" s="190"/>
      <c r="J29" s="190"/>
      <c r="K29" s="190"/>
      <c r="L29" s="190"/>
      <c r="M29" s="190"/>
      <c r="N29" s="190"/>
      <c r="O29" s="190"/>
      <c r="P29" s="190"/>
      <c r="Q29" s="190"/>
      <c r="R29" s="190"/>
      <c r="S29" s="190"/>
      <c r="T29" s="190"/>
      <c r="U29" s="190"/>
      <c r="V29" s="190"/>
      <c r="W29" s="190"/>
      <c r="X29" s="190"/>
      <c r="Y29" s="190"/>
      <c r="Z29" s="190"/>
      <c r="AA29" s="190"/>
      <c r="AB29" s="190"/>
      <c r="AC29" s="190"/>
      <c r="AD29" s="190"/>
      <c r="AE29" s="190"/>
      <c r="AF29" s="190"/>
      <c r="AG29" s="190"/>
      <c r="AH29" s="190"/>
      <c r="AI29" s="190"/>
      <c r="AJ29" s="190"/>
    </row>
    <row r="30" spans="2:40" ht="14.25" thickTop="1">
      <c r="B30" s="188"/>
      <c r="C30" s="191"/>
      <c r="D30" s="192"/>
      <c r="E30" s="192"/>
      <c r="F30" s="192"/>
      <c r="G30" s="192"/>
      <c r="H30" s="192"/>
      <c r="I30" s="192"/>
      <c r="J30" s="192"/>
      <c r="K30" s="192"/>
      <c r="L30" s="192"/>
      <c r="M30" s="192"/>
      <c r="N30" s="192"/>
      <c r="O30" s="192"/>
      <c r="P30" s="192"/>
      <c r="Q30" s="192"/>
      <c r="R30" s="192"/>
      <c r="S30" s="192"/>
      <c r="T30" s="192"/>
      <c r="U30" s="192"/>
      <c r="V30" s="192"/>
      <c r="W30" s="192"/>
      <c r="X30" s="192"/>
      <c r="Y30" s="192"/>
      <c r="Z30" s="192"/>
      <c r="AA30" s="192"/>
      <c r="AB30" s="192"/>
      <c r="AC30" s="192"/>
      <c r="AD30" s="192"/>
      <c r="AE30" s="192"/>
      <c r="AF30" s="192"/>
      <c r="AG30" s="192"/>
      <c r="AH30" s="192"/>
      <c r="AI30" s="192"/>
      <c r="AJ30" s="193"/>
    </row>
    <row r="31" spans="2:40" ht="14.25" thickBot="1">
      <c r="B31" s="188"/>
      <c r="C31" s="194"/>
      <c r="D31" s="188"/>
      <c r="E31" s="188"/>
      <c r="F31" s="188"/>
      <c r="G31" s="188"/>
      <c r="H31" s="188"/>
      <c r="I31" s="188"/>
      <c r="J31" s="188"/>
      <c r="K31" s="188"/>
      <c r="L31" s="188"/>
      <c r="M31" s="188"/>
      <c r="N31" s="188"/>
      <c r="O31" s="188"/>
      <c r="P31" s="188"/>
      <c r="Q31" s="188"/>
      <c r="R31" s="188"/>
      <c r="S31" s="188"/>
      <c r="T31" s="188"/>
      <c r="U31" s="188"/>
      <c r="V31" s="188"/>
      <c r="W31" s="188"/>
      <c r="X31" s="188"/>
      <c r="Y31" s="188"/>
      <c r="Z31" s="188"/>
      <c r="AA31" s="188"/>
      <c r="AB31" s="188"/>
      <c r="AC31" s="188"/>
      <c r="AD31" s="188"/>
      <c r="AE31" s="188"/>
      <c r="AF31" s="188"/>
      <c r="AG31" s="188"/>
      <c r="AH31" s="188"/>
      <c r="AI31" s="188"/>
      <c r="AJ31" s="195"/>
    </row>
    <row r="32" spans="2:40" ht="14.25" thickTop="1">
      <c r="B32" s="188"/>
      <c r="C32" s="194"/>
      <c r="D32" s="188"/>
      <c r="E32" s="352" t="s">
        <v>187</v>
      </c>
      <c r="F32" s="353"/>
      <c r="G32" s="353"/>
      <c r="H32" s="353"/>
      <c r="I32" s="353"/>
      <c r="J32" s="353"/>
      <c r="K32" s="353"/>
      <c r="L32" s="353"/>
      <c r="M32" s="354"/>
      <c r="N32" s="206"/>
      <c r="O32" s="206"/>
      <c r="P32" s="206"/>
      <c r="Q32" s="206"/>
      <c r="R32" s="206"/>
      <c r="S32" s="206"/>
      <c r="T32" s="206"/>
      <c r="U32" s="188"/>
      <c r="V32" s="188"/>
      <c r="W32" s="188"/>
      <c r="X32" s="188"/>
      <c r="Y32" s="188"/>
      <c r="Z32" s="188"/>
      <c r="AA32" s="188"/>
      <c r="AB32" s="188"/>
      <c r="AC32" s="188"/>
      <c r="AD32" s="188"/>
      <c r="AE32" s="188"/>
      <c r="AF32" s="188"/>
      <c r="AG32" s="188"/>
      <c r="AH32" s="188"/>
      <c r="AI32" s="188"/>
      <c r="AJ32" s="195"/>
    </row>
    <row r="33" spans="2:36" ht="14.25" thickBot="1">
      <c r="B33" s="188"/>
      <c r="C33" s="194"/>
      <c r="D33" s="188"/>
      <c r="E33" s="355">
        <f>計算過程!Q49</f>
        <v>0</v>
      </c>
      <c r="F33" s="356"/>
      <c r="G33" s="356"/>
      <c r="H33" s="356"/>
      <c r="I33" s="356"/>
      <c r="J33" s="356"/>
      <c r="K33" s="356"/>
      <c r="L33" s="356"/>
      <c r="M33" s="357"/>
      <c r="N33" s="188"/>
      <c r="O33" s="188"/>
      <c r="P33" s="188"/>
      <c r="Q33" s="188"/>
      <c r="R33" s="188"/>
      <c r="S33" s="188"/>
      <c r="T33" s="188"/>
      <c r="U33" s="188"/>
      <c r="V33" s="188"/>
      <c r="W33" s="188"/>
      <c r="X33" s="188"/>
      <c r="Y33" s="188"/>
      <c r="Z33" s="188"/>
      <c r="AA33" s="188"/>
      <c r="AB33" s="188"/>
      <c r="AC33" s="188"/>
      <c r="AD33" s="188"/>
      <c r="AE33" s="188"/>
      <c r="AF33" s="188"/>
      <c r="AG33" s="188"/>
      <c r="AH33" s="188"/>
      <c r="AI33" s="188"/>
      <c r="AJ33" s="195"/>
    </row>
    <row r="34" spans="2:36" ht="15" thickTop="1" thickBot="1">
      <c r="B34" s="188"/>
      <c r="C34" s="196"/>
      <c r="D34" s="190"/>
      <c r="E34" s="212"/>
      <c r="F34" s="212"/>
      <c r="G34" s="212"/>
      <c r="H34" s="212"/>
      <c r="I34" s="212"/>
      <c r="J34" s="212"/>
      <c r="K34" s="212"/>
      <c r="L34" s="212"/>
      <c r="M34" s="212"/>
      <c r="N34" s="190"/>
      <c r="O34" s="190"/>
      <c r="P34" s="190"/>
      <c r="Q34" s="190"/>
      <c r="R34" s="190"/>
      <c r="S34" s="190"/>
      <c r="T34" s="190"/>
      <c r="U34" s="190"/>
      <c r="V34" s="190"/>
      <c r="W34" s="190"/>
      <c r="X34" s="190"/>
      <c r="Y34" s="190"/>
      <c r="Z34" s="190"/>
      <c r="AA34" s="190"/>
      <c r="AB34" s="190"/>
      <c r="AC34" s="190"/>
      <c r="AD34" s="190"/>
      <c r="AE34" s="190"/>
      <c r="AF34" s="190"/>
      <c r="AG34" s="190"/>
      <c r="AH34" s="190"/>
      <c r="AI34" s="190"/>
      <c r="AJ34" s="197"/>
    </row>
    <row r="35" spans="2:36" ht="14.25" thickTop="1">
      <c r="B35" s="188"/>
      <c r="C35" s="198"/>
      <c r="D35" s="192"/>
      <c r="E35" s="213"/>
      <c r="F35" s="213"/>
      <c r="G35" s="213"/>
      <c r="H35" s="213"/>
      <c r="I35" s="213"/>
      <c r="J35" s="213"/>
      <c r="K35" s="213"/>
      <c r="L35" s="213"/>
      <c r="M35" s="213"/>
      <c r="N35" s="192"/>
      <c r="O35" s="192"/>
      <c r="P35" s="192"/>
      <c r="Q35" s="192"/>
      <c r="R35" s="192"/>
      <c r="S35" s="192"/>
      <c r="T35" s="192"/>
      <c r="U35" s="192"/>
      <c r="V35" s="192"/>
      <c r="W35" s="192"/>
      <c r="X35" s="192"/>
      <c r="Y35" s="192"/>
      <c r="Z35" s="192"/>
      <c r="AA35" s="192"/>
      <c r="AB35" s="192"/>
      <c r="AC35" s="192"/>
      <c r="AD35" s="192"/>
      <c r="AE35" s="192"/>
      <c r="AF35" s="192"/>
      <c r="AG35" s="192"/>
      <c r="AH35" s="192"/>
      <c r="AI35" s="192"/>
      <c r="AJ35" s="200"/>
    </row>
    <row r="36" spans="2:36">
      <c r="B36" s="188"/>
      <c r="C36" s="201"/>
      <c r="D36" s="188"/>
      <c r="E36" s="214"/>
      <c r="F36" s="214"/>
      <c r="G36" s="214"/>
      <c r="H36" s="214"/>
      <c r="I36" s="214"/>
      <c r="J36" s="214"/>
      <c r="K36" s="214"/>
      <c r="L36" s="214"/>
      <c r="M36" s="214"/>
      <c r="N36" s="188"/>
      <c r="O36" s="188"/>
      <c r="P36" s="188"/>
      <c r="Q36" s="188"/>
      <c r="R36" s="188"/>
      <c r="S36" s="188"/>
      <c r="T36" s="188"/>
      <c r="U36" s="188" t="s">
        <v>178</v>
      </c>
      <c r="V36" s="188"/>
      <c r="W36" s="188"/>
      <c r="X36" s="188"/>
      <c r="Y36" s="188"/>
      <c r="Z36" s="188"/>
      <c r="AA36" s="188"/>
      <c r="AB36" s="188"/>
      <c r="AC36" s="188"/>
      <c r="AD36" s="188"/>
      <c r="AE36" s="188"/>
      <c r="AF36" s="188"/>
      <c r="AG36" s="188"/>
      <c r="AH36" s="188"/>
      <c r="AI36" s="188"/>
      <c r="AJ36" s="202"/>
    </row>
    <row r="37" spans="2:36">
      <c r="B37" s="188"/>
      <c r="C37" s="201"/>
      <c r="D37" s="188"/>
      <c r="E37" s="188"/>
      <c r="F37" s="188"/>
      <c r="G37" s="188"/>
      <c r="H37" s="188" t="s">
        <v>382</v>
      </c>
      <c r="I37" s="188"/>
      <c r="J37" s="188"/>
      <c r="K37" s="188"/>
      <c r="L37" s="188"/>
      <c r="M37" s="188"/>
      <c r="N37" s="188"/>
      <c r="O37" s="188"/>
      <c r="P37" s="188"/>
      <c r="Q37" s="188"/>
      <c r="R37" s="188"/>
      <c r="S37" s="188"/>
      <c r="T37" s="188"/>
      <c r="U37" s="188" t="s">
        <v>207</v>
      </c>
      <c r="V37" s="188"/>
      <c r="W37" s="188"/>
      <c r="X37" s="188"/>
      <c r="Y37" s="188"/>
      <c r="Z37" s="188"/>
      <c r="AA37" s="188"/>
      <c r="AB37" s="188"/>
      <c r="AC37" s="188"/>
      <c r="AD37" s="188"/>
      <c r="AE37" s="188"/>
      <c r="AF37" s="188"/>
      <c r="AG37" s="188"/>
      <c r="AH37" s="188"/>
      <c r="AI37" s="188"/>
      <c r="AJ37" s="202"/>
    </row>
    <row r="38" spans="2:36">
      <c r="B38" s="188"/>
      <c r="C38" s="201"/>
      <c r="D38" s="188"/>
      <c r="E38" s="188"/>
      <c r="F38" s="188"/>
      <c r="G38" s="188"/>
      <c r="H38" s="291" t="s">
        <v>378</v>
      </c>
      <c r="I38" s="292"/>
      <c r="J38" s="292"/>
      <c r="K38" s="292"/>
      <c r="L38" s="292"/>
      <c r="M38" s="292"/>
      <c r="N38" s="292"/>
      <c r="O38" s="293"/>
      <c r="P38" s="188"/>
      <c r="Q38" s="335" t="s">
        <v>188</v>
      </c>
      <c r="R38" s="336"/>
      <c r="S38" s="336"/>
      <c r="T38" s="336"/>
      <c r="U38" s="336"/>
      <c r="V38" s="336"/>
      <c r="W38" s="336"/>
      <c r="X38" s="336"/>
      <c r="Y38" s="336"/>
      <c r="Z38" s="337"/>
      <c r="AA38" s="188"/>
      <c r="AB38" s="188"/>
      <c r="AC38" s="188"/>
      <c r="AD38" s="188"/>
      <c r="AE38" s="188"/>
      <c r="AF38" s="188"/>
      <c r="AG38" s="188"/>
      <c r="AH38" s="188"/>
      <c r="AI38" s="188"/>
      <c r="AJ38" s="202"/>
    </row>
    <row r="39" spans="2:36">
      <c r="B39" s="188"/>
      <c r="C39" s="201"/>
      <c r="D39" s="188"/>
      <c r="E39" s="188"/>
      <c r="F39" s="188"/>
      <c r="G39" s="188"/>
      <c r="H39" s="294"/>
      <c r="I39" s="327">
        <f>計算過程!AG49</f>
        <v>0</v>
      </c>
      <c r="J39" s="328"/>
      <c r="K39" s="328"/>
      <c r="L39" s="328"/>
      <c r="M39" s="328"/>
      <c r="N39" s="328"/>
      <c r="O39" s="329"/>
      <c r="P39" s="188"/>
      <c r="Q39" s="204"/>
      <c r="R39" s="347">
        <f>計算過程!Y49</f>
        <v>0</v>
      </c>
      <c r="S39" s="347"/>
      <c r="T39" s="347"/>
      <c r="U39" s="347"/>
      <c r="V39" s="347"/>
      <c r="W39" s="347"/>
      <c r="X39" s="347"/>
      <c r="Y39" s="347"/>
      <c r="Z39" s="348"/>
      <c r="AA39" s="188"/>
      <c r="AB39" s="188"/>
      <c r="AC39" s="188"/>
      <c r="AD39" s="188"/>
      <c r="AE39" s="188"/>
      <c r="AF39" s="188"/>
      <c r="AG39" s="188"/>
      <c r="AH39" s="188"/>
      <c r="AI39" s="188"/>
      <c r="AJ39" s="202"/>
    </row>
    <row r="40" spans="2:36">
      <c r="B40" s="188"/>
      <c r="C40" s="201"/>
      <c r="D40" s="188"/>
      <c r="E40" s="188"/>
      <c r="F40" s="188"/>
      <c r="G40" s="188"/>
      <c r="H40" s="294" t="s">
        <v>379</v>
      </c>
      <c r="I40" s="295"/>
      <c r="J40" s="295"/>
      <c r="K40" s="295"/>
      <c r="L40" s="295"/>
      <c r="M40" s="295"/>
      <c r="N40" s="295"/>
      <c r="O40" s="296"/>
      <c r="P40" s="188"/>
      <c r="Q40" s="204"/>
      <c r="R40" s="340" t="s">
        <v>202</v>
      </c>
      <c r="S40" s="341"/>
      <c r="T40" s="341"/>
      <c r="U40" s="341"/>
      <c r="V40" s="341"/>
      <c r="W40" s="341"/>
      <c r="X40" s="341"/>
      <c r="Y40" s="341"/>
      <c r="Z40" s="342"/>
      <c r="AA40" s="205"/>
      <c r="AB40" s="188"/>
      <c r="AC40" s="188"/>
      <c r="AD40" s="188"/>
      <c r="AE40" s="188"/>
      <c r="AF40" s="188"/>
      <c r="AG40" s="188"/>
      <c r="AH40" s="188"/>
      <c r="AI40" s="188"/>
      <c r="AJ40" s="202"/>
    </row>
    <row r="41" spans="2:36">
      <c r="B41" s="188"/>
      <c r="C41" s="201"/>
      <c r="D41" s="188"/>
      <c r="E41" s="188"/>
      <c r="F41" s="188"/>
      <c r="G41" s="188"/>
      <c r="H41" s="297"/>
      <c r="I41" s="330">
        <f>計算過程!AK49</f>
        <v>0</v>
      </c>
      <c r="J41" s="331"/>
      <c r="K41" s="331"/>
      <c r="L41" s="331"/>
      <c r="M41" s="331"/>
      <c r="N41" s="331"/>
      <c r="O41" s="332"/>
      <c r="P41" s="188"/>
      <c r="Q41" s="205"/>
      <c r="R41" s="343">
        <f>計算過程!AC49</f>
        <v>0</v>
      </c>
      <c r="S41" s="338"/>
      <c r="T41" s="338"/>
      <c r="U41" s="338"/>
      <c r="V41" s="338"/>
      <c r="W41" s="338"/>
      <c r="X41" s="338"/>
      <c r="Y41" s="338"/>
      <c r="Z41" s="339"/>
      <c r="AA41" s="188"/>
      <c r="AB41" s="188"/>
      <c r="AC41" s="188"/>
      <c r="AD41" s="188"/>
      <c r="AE41" s="188"/>
      <c r="AF41" s="188"/>
      <c r="AG41" s="188"/>
      <c r="AH41" s="188"/>
      <c r="AI41" s="188"/>
      <c r="AJ41" s="202"/>
    </row>
    <row r="42" spans="2:36" ht="14.25" thickBot="1">
      <c r="B42" s="188"/>
      <c r="C42" s="208"/>
      <c r="D42" s="209"/>
      <c r="E42" s="209"/>
      <c r="F42" s="209"/>
      <c r="G42" s="209"/>
      <c r="H42" s="209"/>
      <c r="I42" s="209"/>
      <c r="J42" s="209"/>
      <c r="K42" s="209"/>
      <c r="L42" s="209"/>
      <c r="M42" s="209"/>
      <c r="N42" s="209"/>
      <c r="O42" s="209"/>
      <c r="P42" s="209"/>
      <c r="Q42" s="209"/>
      <c r="R42" s="209"/>
      <c r="S42" s="209"/>
      <c r="T42" s="209"/>
      <c r="U42" s="209"/>
      <c r="V42" s="209"/>
      <c r="W42" s="209"/>
      <c r="X42" s="209"/>
      <c r="Y42" s="209"/>
      <c r="Z42" s="209"/>
      <c r="AA42" s="209"/>
      <c r="AB42" s="209"/>
      <c r="AC42" s="209"/>
      <c r="AD42" s="209"/>
      <c r="AE42" s="209"/>
      <c r="AF42" s="209"/>
      <c r="AG42" s="209"/>
      <c r="AH42" s="209"/>
      <c r="AI42" s="209"/>
      <c r="AJ42" s="210"/>
    </row>
    <row r="43" spans="2:36">
      <c r="B43" s="188"/>
      <c r="C43" s="188"/>
      <c r="D43" s="188"/>
      <c r="E43" s="188"/>
      <c r="F43" s="188"/>
      <c r="G43" s="188"/>
      <c r="H43" s="188"/>
      <c r="I43" s="188"/>
      <c r="J43" s="188"/>
      <c r="K43" s="188"/>
      <c r="L43" s="188"/>
      <c r="M43" s="188"/>
      <c r="N43" s="188"/>
      <c r="O43" s="188"/>
      <c r="P43" s="188"/>
      <c r="Q43" s="188"/>
      <c r="R43" s="188"/>
      <c r="S43" s="188"/>
      <c r="T43" s="188"/>
      <c r="U43" s="188"/>
      <c r="V43" s="188"/>
      <c r="W43" s="188"/>
      <c r="X43" s="188"/>
      <c r="Y43" s="188"/>
      <c r="Z43" s="188"/>
      <c r="AA43" s="188"/>
      <c r="AB43" s="188"/>
      <c r="AC43" s="188"/>
      <c r="AD43" s="188"/>
      <c r="AE43" s="188"/>
      <c r="AF43" s="188"/>
      <c r="AG43" s="188"/>
      <c r="AH43" s="188"/>
      <c r="AI43" s="188"/>
      <c r="AJ43" s="188"/>
    </row>
    <row r="44" spans="2:36">
      <c r="B44" s="188"/>
      <c r="C44" s="188"/>
      <c r="D44" s="188"/>
      <c r="E44" s="188"/>
      <c r="F44" s="188"/>
      <c r="G44" s="188"/>
      <c r="H44" s="188"/>
      <c r="I44" s="188"/>
      <c r="J44" s="188"/>
      <c r="K44" s="188"/>
      <c r="L44" s="188"/>
      <c r="M44" s="188"/>
      <c r="N44" s="188"/>
      <c r="O44" s="188"/>
      <c r="P44" s="188"/>
      <c r="Q44" s="188"/>
      <c r="R44" s="188"/>
      <c r="S44" s="188"/>
      <c r="T44" s="188"/>
      <c r="U44" s="188"/>
      <c r="V44" s="188"/>
      <c r="W44" s="188"/>
      <c r="X44" s="188"/>
      <c r="Y44" s="188"/>
      <c r="Z44" s="188"/>
      <c r="AA44" s="188"/>
      <c r="AB44" s="188"/>
      <c r="AC44" s="188"/>
      <c r="AD44" s="188"/>
      <c r="AE44" s="188"/>
      <c r="AF44" s="188"/>
      <c r="AG44" s="188"/>
      <c r="AH44" s="188"/>
      <c r="AI44" s="188"/>
      <c r="AJ44" s="188"/>
    </row>
    <row r="45" spans="2:36">
      <c r="B45" s="188"/>
      <c r="C45" s="188"/>
      <c r="D45" s="188"/>
      <c r="E45" s="349" t="s">
        <v>189</v>
      </c>
      <c r="F45" s="336"/>
      <c r="G45" s="336"/>
      <c r="H45" s="336"/>
      <c r="I45" s="336"/>
      <c r="J45" s="336"/>
      <c r="K45" s="336"/>
      <c r="L45" s="336"/>
      <c r="M45" s="337"/>
      <c r="N45" s="188"/>
      <c r="O45" s="188"/>
      <c r="P45" s="188" t="s">
        <v>190</v>
      </c>
      <c r="Q45" s="188"/>
      <c r="R45" s="188"/>
      <c r="S45" s="188"/>
      <c r="T45" s="188"/>
      <c r="U45" s="188"/>
      <c r="V45" s="349" t="s">
        <v>203</v>
      </c>
      <c r="W45" s="336"/>
      <c r="X45" s="336"/>
      <c r="Y45" s="336"/>
      <c r="Z45" s="336"/>
      <c r="AA45" s="336"/>
      <c r="AB45" s="336"/>
      <c r="AC45" s="336"/>
      <c r="AD45" s="336"/>
      <c r="AE45" s="350"/>
      <c r="AF45" s="350"/>
      <c r="AG45" s="350"/>
      <c r="AH45" s="350"/>
      <c r="AI45" s="351"/>
      <c r="AJ45" s="188"/>
    </row>
    <row r="46" spans="2:36">
      <c r="B46" s="188"/>
      <c r="C46" s="188"/>
      <c r="D46" s="188"/>
      <c r="E46" s="343">
        <f>計算過程!S49</f>
        <v>0</v>
      </c>
      <c r="F46" s="338"/>
      <c r="G46" s="338"/>
      <c r="H46" s="338"/>
      <c r="I46" s="338"/>
      <c r="J46" s="338"/>
      <c r="K46" s="338"/>
      <c r="L46" s="338"/>
      <c r="M46" s="339"/>
      <c r="N46" s="188"/>
      <c r="O46" s="188"/>
      <c r="P46" s="188"/>
      <c r="Q46" s="188"/>
      <c r="R46" s="188"/>
      <c r="S46" s="188"/>
      <c r="T46" s="188"/>
      <c r="U46" s="188"/>
      <c r="V46" s="343">
        <f>計算過程!R49</f>
        <v>0</v>
      </c>
      <c r="W46" s="338"/>
      <c r="X46" s="338"/>
      <c r="Y46" s="338"/>
      <c r="Z46" s="338"/>
      <c r="AA46" s="338"/>
      <c r="AB46" s="338"/>
      <c r="AC46" s="338"/>
      <c r="AD46" s="338"/>
      <c r="AE46" s="338"/>
      <c r="AF46" s="338"/>
      <c r="AG46" s="338"/>
      <c r="AH46" s="338"/>
      <c r="AI46" s="339"/>
      <c r="AJ46" s="188"/>
    </row>
    <row r="47" spans="2:36">
      <c r="B47" s="188"/>
      <c r="C47" s="188"/>
      <c r="D47" s="188" t="s">
        <v>210</v>
      </c>
      <c r="E47" s="188"/>
      <c r="F47" s="188"/>
      <c r="G47" s="188"/>
      <c r="H47" s="188"/>
      <c r="I47" s="188"/>
      <c r="J47" s="188"/>
      <c r="K47" s="188"/>
      <c r="L47" s="188"/>
      <c r="M47" s="188"/>
      <c r="N47" s="188"/>
      <c r="O47" s="188"/>
      <c r="P47" s="188"/>
      <c r="Q47" s="188"/>
      <c r="R47" s="188"/>
      <c r="S47" s="188"/>
      <c r="T47" s="188"/>
      <c r="U47" s="188"/>
      <c r="V47" s="188"/>
      <c r="W47" s="188"/>
      <c r="X47" s="188"/>
      <c r="Y47" s="188"/>
      <c r="Z47" s="188"/>
      <c r="AA47" s="188"/>
      <c r="AB47" s="188"/>
      <c r="AC47" s="188"/>
      <c r="AD47" s="188"/>
      <c r="AE47" s="188"/>
      <c r="AF47" s="188"/>
      <c r="AG47" s="188"/>
      <c r="AH47" s="188"/>
      <c r="AI47" s="188"/>
      <c r="AJ47" s="188"/>
    </row>
    <row r="48" spans="2:36">
      <c r="B48" s="188"/>
      <c r="C48" s="188"/>
      <c r="D48" s="188"/>
      <c r="E48" s="188" t="s">
        <v>191</v>
      </c>
      <c r="F48" s="188"/>
      <c r="G48" s="188"/>
      <c r="H48" s="188"/>
      <c r="I48" s="188"/>
      <c r="J48" s="188"/>
      <c r="K48" s="188"/>
      <c r="L48" s="188"/>
      <c r="M48" s="188" t="s">
        <v>304</v>
      </c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8"/>
      <c r="AA48" s="188"/>
      <c r="AB48" s="188"/>
      <c r="AC48" s="188"/>
      <c r="AD48" s="188"/>
      <c r="AE48" s="188"/>
      <c r="AF48" s="188"/>
      <c r="AG48" s="188"/>
      <c r="AH48" s="188"/>
      <c r="AI48" s="188"/>
      <c r="AJ48" s="188"/>
    </row>
    <row r="49" spans="2:36">
      <c r="B49" s="188"/>
      <c r="C49" s="188"/>
      <c r="D49" s="188"/>
      <c r="E49" s="188"/>
      <c r="F49" s="188"/>
      <c r="G49" s="188"/>
      <c r="H49" s="188"/>
      <c r="I49" s="188"/>
      <c r="J49" s="188"/>
      <c r="K49" s="188"/>
      <c r="L49" s="188"/>
      <c r="M49" s="188"/>
      <c r="N49" s="188"/>
      <c r="O49" s="188"/>
      <c r="P49" s="188"/>
      <c r="Q49" s="188"/>
      <c r="R49" s="188"/>
      <c r="S49" s="188"/>
      <c r="T49" s="188"/>
      <c r="U49" s="188"/>
      <c r="V49" s="188"/>
      <c r="W49" s="188"/>
      <c r="X49" s="188"/>
      <c r="Y49" s="188"/>
      <c r="Z49" s="188"/>
      <c r="AA49" s="188"/>
      <c r="AB49" s="188"/>
      <c r="AC49" s="188"/>
      <c r="AD49" s="188"/>
      <c r="AE49" s="188"/>
      <c r="AF49" s="188"/>
      <c r="AG49" s="188"/>
      <c r="AH49" s="188"/>
      <c r="AI49" s="188"/>
      <c r="AJ49" s="188"/>
    </row>
    <row r="50" spans="2:36">
      <c r="B50" s="188"/>
      <c r="C50" s="188"/>
      <c r="D50" s="188"/>
      <c r="E50" s="349" t="s">
        <v>192</v>
      </c>
      <c r="F50" s="336"/>
      <c r="G50" s="336"/>
      <c r="H50" s="336"/>
      <c r="I50" s="336"/>
      <c r="J50" s="336"/>
      <c r="K50" s="336"/>
      <c r="L50" s="336"/>
      <c r="M50" s="337"/>
      <c r="N50" s="188"/>
      <c r="O50" s="188"/>
      <c r="P50" s="188"/>
      <c r="Q50" s="188"/>
      <c r="R50" s="188"/>
      <c r="S50" s="188"/>
      <c r="T50" s="188"/>
      <c r="U50" s="188"/>
      <c r="V50" s="188"/>
      <c r="W50" s="188"/>
      <c r="X50" s="188"/>
      <c r="Y50" s="188"/>
      <c r="Z50" s="188"/>
      <c r="AA50" s="188"/>
      <c r="AB50" s="188"/>
      <c r="AC50" s="188"/>
      <c r="AD50" s="188"/>
      <c r="AE50" s="188"/>
      <c r="AF50" s="188"/>
      <c r="AG50" s="188"/>
      <c r="AH50" s="188"/>
      <c r="AI50" s="188"/>
      <c r="AJ50" s="188"/>
    </row>
    <row r="51" spans="2:36">
      <c r="B51" s="188"/>
      <c r="C51" s="188"/>
      <c r="D51" s="188"/>
      <c r="E51" s="343">
        <f>計算過程!U49</f>
        <v>0</v>
      </c>
      <c r="F51" s="338"/>
      <c r="G51" s="338"/>
      <c r="H51" s="338"/>
      <c r="I51" s="338"/>
      <c r="J51" s="338"/>
      <c r="K51" s="338"/>
      <c r="L51" s="338"/>
      <c r="M51" s="339"/>
      <c r="N51" s="188" t="s">
        <v>193</v>
      </c>
      <c r="O51" s="188"/>
      <c r="P51" s="188"/>
      <c r="Q51" s="188"/>
      <c r="R51" s="188"/>
      <c r="S51" s="188"/>
      <c r="T51" s="188"/>
      <c r="U51" s="188"/>
      <c r="V51" s="188"/>
      <c r="W51" s="188"/>
      <c r="X51" s="188"/>
      <c r="Y51" s="188"/>
      <c r="Z51" s="188"/>
      <c r="AA51" s="188"/>
      <c r="AB51" s="188"/>
      <c r="AC51" s="188"/>
      <c r="AD51" s="188"/>
      <c r="AE51" s="188"/>
      <c r="AF51" s="188"/>
      <c r="AG51" s="188"/>
      <c r="AH51" s="188"/>
      <c r="AI51" s="188"/>
      <c r="AJ51" s="188"/>
    </row>
    <row r="52" spans="2:36">
      <c r="B52" s="188"/>
      <c r="C52" s="188"/>
      <c r="D52" s="188"/>
      <c r="E52" s="215"/>
      <c r="F52" s="215"/>
      <c r="G52" s="215"/>
      <c r="H52" s="215"/>
      <c r="I52" s="215"/>
      <c r="J52" s="215"/>
      <c r="K52" s="215"/>
      <c r="L52" s="215"/>
      <c r="M52" s="215"/>
      <c r="N52" s="188"/>
      <c r="O52" s="188"/>
      <c r="P52" s="188"/>
      <c r="Q52" s="188"/>
      <c r="R52" s="188"/>
      <c r="S52" s="188"/>
      <c r="T52" s="188"/>
      <c r="U52" s="188"/>
      <c r="V52" s="188"/>
      <c r="W52" s="188"/>
      <c r="X52" s="188"/>
      <c r="Y52" s="188"/>
      <c r="Z52" s="188"/>
      <c r="AA52" s="188"/>
      <c r="AB52" s="188"/>
      <c r="AC52" s="188"/>
      <c r="AD52" s="188"/>
      <c r="AE52" s="188"/>
      <c r="AF52" s="188"/>
      <c r="AG52" s="188"/>
      <c r="AH52" s="188"/>
      <c r="AI52" s="188"/>
      <c r="AJ52" s="188"/>
    </row>
    <row r="53" spans="2:36">
      <c r="B53" s="188"/>
      <c r="C53" s="188"/>
      <c r="D53" s="188"/>
      <c r="E53" s="188"/>
      <c r="F53" s="188"/>
      <c r="G53" s="188"/>
      <c r="H53" s="188"/>
      <c r="I53" s="188"/>
      <c r="J53" s="188"/>
      <c r="K53" s="188"/>
      <c r="L53" s="188"/>
      <c r="M53" s="188" t="s">
        <v>305</v>
      </c>
      <c r="N53" s="188"/>
      <c r="O53" s="188"/>
      <c r="P53" s="188"/>
      <c r="Q53" s="188"/>
      <c r="R53" s="188"/>
      <c r="S53" s="188"/>
      <c r="T53" s="188"/>
      <c r="U53" s="188"/>
      <c r="V53" s="188"/>
      <c r="W53" s="188"/>
      <c r="X53" s="188"/>
      <c r="Y53" s="188"/>
      <c r="Z53" s="188"/>
      <c r="AA53" s="188"/>
      <c r="AB53" s="188"/>
      <c r="AC53" s="188"/>
      <c r="AD53" s="188"/>
      <c r="AE53" s="188"/>
      <c r="AF53" s="188"/>
      <c r="AG53" s="188"/>
      <c r="AH53" s="188"/>
      <c r="AI53" s="188"/>
      <c r="AJ53" s="188"/>
    </row>
    <row r="54" spans="2:36" ht="14.25" thickBot="1">
      <c r="B54" s="188"/>
      <c r="C54" s="190"/>
      <c r="D54" s="190"/>
      <c r="E54" s="190"/>
      <c r="F54" s="190"/>
      <c r="G54" s="190"/>
      <c r="H54" s="190"/>
      <c r="I54" s="190"/>
      <c r="J54" s="190"/>
      <c r="K54" s="190"/>
      <c r="L54" s="190"/>
      <c r="M54" s="190"/>
      <c r="N54" s="190"/>
      <c r="O54" s="190"/>
      <c r="P54" s="190"/>
      <c r="Q54" s="190"/>
      <c r="R54" s="190"/>
      <c r="S54" s="190"/>
      <c r="T54" s="190"/>
      <c r="U54" s="190"/>
      <c r="V54" s="190"/>
      <c r="W54" s="190"/>
      <c r="X54" s="190"/>
      <c r="Y54" s="190"/>
      <c r="Z54" s="190"/>
      <c r="AA54" s="190"/>
      <c r="AB54" s="190"/>
      <c r="AC54" s="190"/>
      <c r="AD54" s="190"/>
      <c r="AE54" s="190"/>
      <c r="AF54" s="190"/>
      <c r="AG54" s="190"/>
      <c r="AH54" s="190"/>
      <c r="AI54" s="190"/>
      <c r="AJ54" s="190"/>
    </row>
    <row r="55" spans="2:36" ht="14.25" thickTop="1">
      <c r="B55" s="188"/>
      <c r="C55" s="191"/>
      <c r="D55" s="192"/>
      <c r="E55" s="192"/>
      <c r="F55" s="192"/>
      <c r="G55" s="192"/>
      <c r="H55" s="192"/>
      <c r="I55" s="192"/>
      <c r="J55" s="192"/>
      <c r="K55" s="192"/>
      <c r="L55" s="192"/>
      <c r="M55" s="192"/>
      <c r="N55" s="192"/>
      <c r="O55" s="192"/>
      <c r="P55" s="192"/>
      <c r="Q55" s="192"/>
      <c r="R55" s="192"/>
      <c r="S55" s="192"/>
      <c r="T55" s="192"/>
      <c r="U55" s="192"/>
      <c r="V55" s="192"/>
      <c r="W55" s="192"/>
      <c r="X55" s="192"/>
      <c r="Y55" s="192"/>
      <c r="Z55" s="192"/>
      <c r="AA55" s="192"/>
      <c r="AB55" s="192"/>
      <c r="AC55" s="192"/>
      <c r="AD55" s="192"/>
      <c r="AE55" s="192"/>
      <c r="AF55" s="192"/>
      <c r="AG55" s="192"/>
      <c r="AH55" s="192"/>
      <c r="AI55" s="192"/>
      <c r="AJ55" s="193"/>
    </row>
    <row r="56" spans="2:36" ht="14.25" thickBot="1">
      <c r="B56" s="188"/>
      <c r="C56" s="194"/>
      <c r="D56" s="188"/>
      <c r="E56" s="188"/>
      <c r="F56" s="188"/>
      <c r="G56" s="188"/>
      <c r="H56" s="188"/>
      <c r="I56" s="188"/>
      <c r="J56" s="188"/>
      <c r="K56" s="188"/>
      <c r="L56" s="188"/>
      <c r="M56" s="188"/>
      <c r="N56" s="188"/>
      <c r="O56" s="188"/>
      <c r="P56" s="188"/>
      <c r="Q56" s="188"/>
      <c r="R56" s="188"/>
      <c r="S56" s="188"/>
      <c r="T56" s="188"/>
      <c r="U56" s="188"/>
      <c r="V56" s="188"/>
      <c r="W56" s="188"/>
      <c r="X56" s="188"/>
      <c r="Y56" s="188"/>
      <c r="Z56" s="188"/>
      <c r="AA56" s="188"/>
      <c r="AB56" s="188"/>
      <c r="AC56" s="188"/>
      <c r="AD56" s="188"/>
      <c r="AE56" s="188"/>
      <c r="AF56" s="188"/>
      <c r="AG56" s="188"/>
      <c r="AH56" s="188"/>
      <c r="AI56" s="188"/>
      <c r="AJ56" s="195"/>
    </row>
    <row r="57" spans="2:36" ht="14.25" thickTop="1">
      <c r="B57" s="188"/>
      <c r="C57" s="194"/>
      <c r="D57" s="188"/>
      <c r="E57" s="352" t="s">
        <v>194</v>
      </c>
      <c r="F57" s="353"/>
      <c r="G57" s="353"/>
      <c r="H57" s="353"/>
      <c r="I57" s="353"/>
      <c r="J57" s="353"/>
      <c r="K57" s="353"/>
      <c r="L57" s="353"/>
      <c r="M57" s="354"/>
      <c r="N57" s="206"/>
      <c r="O57" s="206"/>
      <c r="P57" s="206"/>
      <c r="Q57" s="206"/>
      <c r="R57" s="206"/>
      <c r="S57" s="206"/>
      <c r="T57" s="206"/>
      <c r="U57" s="188"/>
      <c r="V57" s="188"/>
      <c r="W57" s="188"/>
      <c r="X57" s="188"/>
      <c r="Y57" s="188"/>
      <c r="Z57" s="188"/>
      <c r="AA57" s="188"/>
      <c r="AB57" s="188"/>
      <c r="AC57" s="188"/>
      <c r="AD57" s="188"/>
      <c r="AE57" s="188"/>
      <c r="AF57" s="188"/>
      <c r="AG57" s="188"/>
      <c r="AH57" s="188"/>
      <c r="AI57" s="188"/>
      <c r="AJ57" s="195"/>
    </row>
    <row r="58" spans="2:36" ht="14.25" thickBot="1">
      <c r="B58" s="188"/>
      <c r="C58" s="194"/>
      <c r="D58" s="188"/>
      <c r="E58" s="344">
        <f>計算過程!V49</f>
        <v>0</v>
      </c>
      <c r="F58" s="345"/>
      <c r="G58" s="345"/>
      <c r="H58" s="345"/>
      <c r="I58" s="345"/>
      <c r="J58" s="345"/>
      <c r="K58" s="345"/>
      <c r="L58" s="345"/>
      <c r="M58" s="346"/>
      <c r="N58" s="188"/>
      <c r="O58" s="188"/>
      <c r="P58" s="188"/>
      <c r="Q58" s="188"/>
      <c r="R58" s="188"/>
      <c r="S58" s="188"/>
      <c r="T58" s="188"/>
      <c r="U58" s="188"/>
      <c r="V58" s="188"/>
      <c r="W58" s="188"/>
      <c r="X58" s="188"/>
      <c r="Y58" s="188"/>
      <c r="Z58" s="188"/>
      <c r="AA58" s="188"/>
      <c r="AB58" s="188"/>
      <c r="AC58" s="188"/>
      <c r="AD58" s="188"/>
      <c r="AE58" s="188"/>
      <c r="AF58" s="188"/>
      <c r="AG58" s="188"/>
      <c r="AH58" s="188"/>
      <c r="AI58" s="188"/>
      <c r="AJ58" s="195"/>
    </row>
    <row r="59" spans="2:36" ht="14.25" thickTop="1">
      <c r="B59" s="188"/>
      <c r="C59" s="194"/>
      <c r="D59" s="188"/>
      <c r="E59" s="215"/>
      <c r="F59" s="215"/>
      <c r="G59" s="215"/>
      <c r="H59" s="215"/>
      <c r="I59" s="215"/>
      <c r="J59" s="215"/>
      <c r="K59" s="215"/>
      <c r="L59" s="215"/>
      <c r="M59" s="215"/>
      <c r="N59" s="188"/>
      <c r="O59" s="188"/>
      <c r="P59" s="188"/>
      <c r="Q59" s="188"/>
      <c r="R59" s="188"/>
      <c r="S59" s="188"/>
      <c r="T59" s="188"/>
      <c r="U59" s="188"/>
      <c r="V59" s="188"/>
      <c r="W59" s="188"/>
      <c r="X59" s="188"/>
      <c r="Y59" s="188"/>
      <c r="Z59" s="188"/>
      <c r="AA59" s="188"/>
      <c r="AB59" s="188"/>
      <c r="AC59" s="188"/>
      <c r="AD59" s="188"/>
      <c r="AE59" s="188"/>
      <c r="AF59" s="188"/>
      <c r="AG59" s="188"/>
      <c r="AH59" s="188"/>
      <c r="AI59" s="188"/>
      <c r="AJ59" s="195"/>
    </row>
    <row r="60" spans="2:36" ht="14.25" thickBot="1">
      <c r="B60" s="188"/>
      <c r="C60" s="196"/>
      <c r="D60" s="190"/>
      <c r="E60" s="216"/>
      <c r="F60" s="216"/>
      <c r="G60" s="216"/>
      <c r="H60" s="216"/>
      <c r="I60" s="216"/>
      <c r="J60" s="216"/>
      <c r="K60" s="216"/>
      <c r="L60" s="216"/>
      <c r="M60" s="216"/>
      <c r="N60" s="190"/>
      <c r="O60" s="190"/>
      <c r="P60" s="190"/>
      <c r="Q60" s="190"/>
      <c r="R60" s="190"/>
      <c r="S60" s="190"/>
      <c r="T60" s="190"/>
      <c r="U60" s="190"/>
      <c r="V60" s="190"/>
      <c r="W60" s="190"/>
      <c r="X60" s="190"/>
      <c r="Y60" s="190"/>
      <c r="Z60" s="190"/>
      <c r="AA60" s="190"/>
      <c r="AB60" s="190"/>
      <c r="AC60" s="190"/>
      <c r="AD60" s="190"/>
      <c r="AE60" s="190"/>
      <c r="AF60" s="190"/>
      <c r="AG60" s="190"/>
      <c r="AH60" s="190"/>
      <c r="AI60" s="190"/>
      <c r="AJ60" s="197"/>
    </row>
    <row r="61" spans="2:36" ht="14.25" thickTop="1">
      <c r="B61" s="188"/>
      <c r="C61" s="198"/>
      <c r="D61" s="192"/>
      <c r="E61" s="217"/>
      <c r="F61" s="217"/>
      <c r="G61" s="217"/>
      <c r="H61" s="217"/>
      <c r="I61" s="217"/>
      <c r="J61" s="217"/>
      <c r="K61" s="217"/>
      <c r="L61" s="217"/>
      <c r="M61" s="217"/>
      <c r="N61" s="192"/>
      <c r="O61" s="192"/>
      <c r="P61" s="192"/>
      <c r="Q61" s="192"/>
      <c r="R61" s="192"/>
      <c r="S61" s="192"/>
      <c r="T61" s="192"/>
      <c r="U61" s="192"/>
      <c r="V61" s="192"/>
      <c r="W61" s="192"/>
      <c r="X61" s="192"/>
      <c r="Y61" s="192"/>
      <c r="Z61" s="192"/>
      <c r="AA61" s="192"/>
      <c r="AB61" s="192"/>
      <c r="AC61" s="192"/>
      <c r="AD61" s="192"/>
      <c r="AE61" s="192"/>
      <c r="AF61" s="192"/>
      <c r="AG61" s="192"/>
      <c r="AH61" s="192"/>
      <c r="AI61" s="192"/>
      <c r="AJ61" s="200"/>
    </row>
    <row r="62" spans="2:36">
      <c r="B62" s="188"/>
      <c r="C62" s="201"/>
      <c r="D62" s="188"/>
      <c r="E62" s="188"/>
      <c r="F62" s="188"/>
      <c r="G62" s="188"/>
      <c r="H62" s="188"/>
      <c r="I62" s="188"/>
      <c r="J62" s="188"/>
      <c r="K62" s="188"/>
      <c r="L62" s="188"/>
      <c r="M62" s="188"/>
      <c r="N62" s="188"/>
      <c r="O62" s="188"/>
      <c r="P62" s="188"/>
      <c r="Q62" s="188"/>
      <c r="R62" s="188"/>
      <c r="S62" s="188"/>
      <c r="T62" s="188"/>
      <c r="U62" s="188" t="s">
        <v>178</v>
      </c>
      <c r="V62" s="188"/>
      <c r="W62" s="188"/>
      <c r="X62" s="188"/>
      <c r="Y62" s="188"/>
      <c r="Z62" s="188"/>
      <c r="AA62" s="188"/>
      <c r="AB62" s="188"/>
      <c r="AC62" s="188"/>
      <c r="AD62" s="188"/>
      <c r="AE62" s="188"/>
      <c r="AF62" s="188"/>
      <c r="AG62" s="188"/>
      <c r="AH62" s="188"/>
      <c r="AI62" s="188"/>
      <c r="AJ62" s="202"/>
    </row>
    <row r="63" spans="2:36">
      <c r="B63" s="188"/>
      <c r="C63" s="201"/>
      <c r="D63" s="188"/>
      <c r="E63" s="188"/>
      <c r="F63" s="188"/>
      <c r="G63" s="188"/>
      <c r="H63" s="188" t="s">
        <v>382</v>
      </c>
      <c r="I63" s="188"/>
      <c r="J63" s="188"/>
      <c r="K63" s="188"/>
      <c r="L63" s="188"/>
      <c r="M63" s="188"/>
      <c r="N63" s="188"/>
      <c r="O63" s="188"/>
      <c r="P63" s="188"/>
      <c r="Q63" s="188"/>
      <c r="R63" s="188"/>
      <c r="S63" s="188"/>
      <c r="T63" s="188"/>
      <c r="U63" s="188" t="s">
        <v>207</v>
      </c>
      <c r="V63" s="188"/>
      <c r="W63" s="188"/>
      <c r="X63" s="188"/>
      <c r="Y63" s="188"/>
      <c r="Z63" s="188"/>
      <c r="AA63" s="188"/>
      <c r="AB63" s="188"/>
      <c r="AC63" s="188"/>
      <c r="AD63" s="188"/>
      <c r="AE63" s="188"/>
      <c r="AF63" s="188"/>
      <c r="AG63" s="188"/>
      <c r="AH63" s="188"/>
      <c r="AI63" s="188"/>
      <c r="AJ63" s="202"/>
    </row>
    <row r="64" spans="2:36">
      <c r="B64" s="188"/>
      <c r="C64" s="201"/>
      <c r="D64" s="188"/>
      <c r="E64" s="188"/>
      <c r="F64" s="188"/>
      <c r="G64" s="188"/>
      <c r="H64" s="291" t="s">
        <v>378</v>
      </c>
      <c r="I64" s="292"/>
      <c r="J64" s="292"/>
      <c r="K64" s="292"/>
      <c r="L64" s="292"/>
      <c r="M64" s="292"/>
      <c r="N64" s="292"/>
      <c r="O64" s="293"/>
      <c r="P64" s="188"/>
      <c r="Q64" s="335" t="s">
        <v>195</v>
      </c>
      <c r="R64" s="336"/>
      <c r="S64" s="336"/>
      <c r="T64" s="336"/>
      <c r="U64" s="336"/>
      <c r="V64" s="336"/>
      <c r="W64" s="336"/>
      <c r="X64" s="336"/>
      <c r="Y64" s="336"/>
      <c r="Z64" s="337"/>
      <c r="AA64" s="188"/>
      <c r="AB64" s="188"/>
      <c r="AC64" s="188"/>
      <c r="AD64" s="188"/>
      <c r="AE64" s="188"/>
      <c r="AF64" s="188"/>
      <c r="AG64" s="188"/>
      <c r="AH64" s="188"/>
      <c r="AI64" s="188"/>
      <c r="AJ64" s="202"/>
    </row>
    <row r="65" spans="2:36">
      <c r="B65" s="188"/>
      <c r="C65" s="201"/>
      <c r="D65" s="188"/>
      <c r="E65" s="188"/>
      <c r="F65" s="188"/>
      <c r="G65" s="188"/>
      <c r="H65" s="294"/>
      <c r="I65" s="327">
        <f>計算過程!AH49</f>
        <v>0</v>
      </c>
      <c r="J65" s="328"/>
      <c r="K65" s="328"/>
      <c r="L65" s="328"/>
      <c r="M65" s="328"/>
      <c r="N65" s="328"/>
      <c r="O65" s="329"/>
      <c r="P65" s="188"/>
      <c r="Q65" s="204"/>
      <c r="R65" s="338">
        <f>計算過程!Z49</f>
        <v>0</v>
      </c>
      <c r="S65" s="338"/>
      <c r="T65" s="338"/>
      <c r="U65" s="338"/>
      <c r="V65" s="338"/>
      <c r="W65" s="338"/>
      <c r="X65" s="338"/>
      <c r="Y65" s="338"/>
      <c r="Z65" s="339"/>
      <c r="AA65" s="188"/>
      <c r="AB65" s="188"/>
      <c r="AC65" s="188"/>
      <c r="AD65" s="188"/>
      <c r="AE65" s="188"/>
      <c r="AF65" s="188"/>
      <c r="AG65" s="188"/>
      <c r="AH65" s="188"/>
      <c r="AI65" s="188"/>
      <c r="AJ65" s="202"/>
    </row>
    <row r="66" spans="2:36">
      <c r="B66" s="188"/>
      <c r="C66" s="201"/>
      <c r="D66" s="188"/>
      <c r="E66" s="188"/>
      <c r="F66" s="188"/>
      <c r="G66" s="188"/>
      <c r="H66" s="294" t="s">
        <v>379</v>
      </c>
      <c r="I66" s="295"/>
      <c r="J66" s="295"/>
      <c r="K66" s="295"/>
      <c r="L66" s="295"/>
      <c r="M66" s="295"/>
      <c r="N66" s="295"/>
      <c r="O66" s="296"/>
      <c r="P66" s="188"/>
      <c r="Q66" s="204"/>
      <c r="R66" s="340" t="s">
        <v>204</v>
      </c>
      <c r="S66" s="341"/>
      <c r="T66" s="341"/>
      <c r="U66" s="341"/>
      <c r="V66" s="341"/>
      <c r="W66" s="341"/>
      <c r="X66" s="341"/>
      <c r="Y66" s="341"/>
      <c r="Z66" s="342"/>
      <c r="AA66" s="188"/>
      <c r="AB66" s="188"/>
      <c r="AC66" s="188"/>
      <c r="AD66" s="188"/>
      <c r="AE66" s="188"/>
      <c r="AF66" s="188"/>
      <c r="AG66" s="188"/>
      <c r="AH66" s="188"/>
      <c r="AI66" s="188"/>
      <c r="AJ66" s="202"/>
    </row>
    <row r="67" spans="2:36">
      <c r="B67" s="188"/>
      <c r="C67" s="201"/>
      <c r="D67" s="188"/>
      <c r="E67" s="188"/>
      <c r="F67" s="188"/>
      <c r="G67" s="188"/>
      <c r="H67" s="297"/>
      <c r="I67" s="330">
        <f>計算過程!AL49</f>
        <v>0</v>
      </c>
      <c r="J67" s="331"/>
      <c r="K67" s="331"/>
      <c r="L67" s="331"/>
      <c r="M67" s="331"/>
      <c r="N67" s="331"/>
      <c r="O67" s="332"/>
      <c r="P67" s="188"/>
      <c r="Q67" s="205"/>
      <c r="R67" s="343">
        <f>計算過程!AD49</f>
        <v>0</v>
      </c>
      <c r="S67" s="338"/>
      <c r="T67" s="338"/>
      <c r="U67" s="338"/>
      <c r="V67" s="338"/>
      <c r="W67" s="338"/>
      <c r="X67" s="338"/>
      <c r="Y67" s="338"/>
      <c r="Z67" s="339"/>
      <c r="AA67" s="188"/>
      <c r="AB67" s="188"/>
      <c r="AC67" s="188"/>
      <c r="AD67" s="188"/>
      <c r="AE67" s="188"/>
      <c r="AF67" s="188"/>
      <c r="AG67" s="188"/>
      <c r="AH67" s="188"/>
      <c r="AI67" s="188"/>
      <c r="AJ67" s="202"/>
    </row>
    <row r="68" spans="2:36" ht="14.25" thickBot="1">
      <c r="B68" s="188"/>
      <c r="C68" s="208"/>
      <c r="D68" s="209"/>
      <c r="E68" s="209"/>
      <c r="F68" s="209"/>
      <c r="G68" s="209"/>
      <c r="H68" s="209"/>
      <c r="I68" s="209"/>
      <c r="J68" s="209"/>
      <c r="K68" s="209"/>
      <c r="L68" s="209"/>
      <c r="M68" s="209"/>
      <c r="N68" s="209"/>
      <c r="O68" s="209"/>
      <c r="P68" s="209"/>
      <c r="Q68" s="209"/>
      <c r="R68" s="209"/>
      <c r="S68" s="209"/>
      <c r="T68" s="209"/>
      <c r="U68" s="209"/>
      <c r="V68" s="209"/>
      <c r="W68" s="209"/>
      <c r="X68" s="209"/>
      <c r="Y68" s="209"/>
      <c r="Z68" s="209"/>
      <c r="AA68" s="209"/>
      <c r="AB68" s="209"/>
      <c r="AC68" s="209"/>
      <c r="AD68" s="209"/>
      <c r="AE68" s="209"/>
      <c r="AF68" s="209"/>
      <c r="AG68" s="209"/>
      <c r="AH68" s="209"/>
      <c r="AI68" s="209"/>
      <c r="AJ68" s="210"/>
    </row>
    <row r="69" spans="2:36">
      <c r="B69" s="188"/>
      <c r="C69" s="188"/>
      <c r="D69" s="188"/>
      <c r="E69" s="188"/>
      <c r="F69" s="188"/>
      <c r="G69" s="188"/>
      <c r="H69" s="188"/>
      <c r="I69" s="188"/>
      <c r="J69" s="188"/>
      <c r="K69" s="188"/>
      <c r="L69" s="188"/>
      <c r="M69" s="188"/>
      <c r="N69" s="188"/>
      <c r="O69" s="188"/>
      <c r="P69" s="188"/>
      <c r="Q69" s="188"/>
      <c r="R69" s="188"/>
      <c r="S69" s="188"/>
      <c r="T69" s="188"/>
      <c r="U69" s="188"/>
      <c r="V69" s="188"/>
      <c r="W69" s="188"/>
      <c r="X69" s="188"/>
      <c r="Y69" s="188"/>
      <c r="Z69" s="188"/>
      <c r="AA69" s="188"/>
      <c r="AB69" s="188"/>
      <c r="AC69" s="188"/>
      <c r="AD69" s="188"/>
      <c r="AE69" s="188"/>
      <c r="AF69" s="188"/>
      <c r="AG69" s="188"/>
      <c r="AH69" s="188"/>
      <c r="AI69" s="188"/>
      <c r="AJ69" s="188"/>
    </row>
    <row r="70" spans="2:36">
      <c r="B70" s="188"/>
      <c r="C70" s="188"/>
      <c r="D70" s="188"/>
      <c r="E70" s="188"/>
      <c r="F70" s="188"/>
      <c r="G70" s="188"/>
      <c r="H70" s="188"/>
      <c r="I70" s="188"/>
      <c r="J70" s="188"/>
      <c r="K70" s="188"/>
      <c r="L70" s="188"/>
      <c r="M70" s="188"/>
      <c r="N70" s="188"/>
      <c r="O70" s="188"/>
      <c r="P70" s="188"/>
      <c r="Q70" s="188"/>
      <c r="R70" s="188"/>
      <c r="S70" s="188"/>
      <c r="T70" s="188"/>
      <c r="U70" s="188"/>
      <c r="V70" s="188"/>
      <c r="W70" s="188"/>
      <c r="X70" s="188"/>
      <c r="Y70" s="188"/>
      <c r="Z70" s="188"/>
      <c r="AA70" s="188"/>
      <c r="AB70" s="188"/>
      <c r="AC70" s="188"/>
      <c r="AD70" s="188"/>
      <c r="AE70" s="188"/>
      <c r="AF70" s="188"/>
      <c r="AG70" s="188"/>
      <c r="AH70" s="188"/>
      <c r="AI70" s="188"/>
      <c r="AJ70" s="188"/>
    </row>
    <row r="71" spans="2:36" ht="14.25">
      <c r="B71" s="218" t="s">
        <v>196</v>
      </c>
      <c r="C71" s="219"/>
      <c r="D71" s="219"/>
      <c r="E71" s="219"/>
      <c r="F71" s="219"/>
      <c r="G71" s="219"/>
      <c r="H71" s="219"/>
      <c r="I71" s="219"/>
      <c r="J71" s="219"/>
      <c r="K71" s="333">
        <f>計算過程!N49</f>
        <v>0</v>
      </c>
      <c r="L71" s="333"/>
      <c r="M71" s="333"/>
      <c r="N71" s="333"/>
      <c r="O71" s="333"/>
      <c r="P71" s="333"/>
      <c r="Q71" s="333"/>
      <c r="R71" s="334"/>
      <c r="S71" s="188"/>
      <c r="T71" s="218" t="s">
        <v>197</v>
      </c>
      <c r="U71" s="220"/>
      <c r="V71" s="220"/>
      <c r="W71" s="220"/>
      <c r="X71" s="220"/>
      <c r="Y71" s="220"/>
      <c r="Z71" s="220"/>
      <c r="AA71" s="219"/>
      <c r="AB71" s="219"/>
      <c r="AC71" s="333">
        <f>計算過程!Q49</f>
        <v>0</v>
      </c>
      <c r="AD71" s="333"/>
      <c r="AE71" s="333"/>
      <c r="AF71" s="333"/>
      <c r="AG71" s="333"/>
      <c r="AH71" s="333"/>
      <c r="AI71" s="333"/>
      <c r="AJ71" s="334"/>
    </row>
    <row r="72" spans="2:36">
      <c r="B72" s="188"/>
      <c r="C72" s="188"/>
      <c r="D72" s="188"/>
      <c r="E72" s="188"/>
      <c r="F72" s="188"/>
      <c r="G72" s="188"/>
      <c r="H72" s="188"/>
      <c r="I72" s="188"/>
      <c r="J72" s="188"/>
      <c r="K72" s="188"/>
      <c r="L72" s="188"/>
      <c r="M72" s="188"/>
      <c r="N72" s="188"/>
      <c r="O72" s="188"/>
      <c r="P72" s="188"/>
      <c r="Q72" s="188"/>
      <c r="R72" s="188"/>
      <c r="S72" s="188"/>
      <c r="T72" s="188"/>
      <c r="U72" s="188"/>
      <c r="V72" s="188"/>
      <c r="W72" s="188"/>
      <c r="X72" s="188"/>
      <c r="Y72" s="188"/>
      <c r="Z72" s="188"/>
      <c r="AA72" s="188"/>
      <c r="AB72" s="188"/>
      <c r="AC72" s="188"/>
      <c r="AD72" s="188"/>
      <c r="AE72" s="188"/>
      <c r="AF72" s="188"/>
      <c r="AG72" s="188"/>
      <c r="AH72" s="188"/>
      <c r="AI72" s="188"/>
      <c r="AJ72" s="188"/>
    </row>
    <row r="73" spans="2:36" ht="14.25">
      <c r="B73" s="218" t="s">
        <v>198</v>
      </c>
      <c r="C73" s="219"/>
      <c r="D73" s="219"/>
      <c r="E73" s="219"/>
      <c r="F73" s="219"/>
      <c r="G73" s="219"/>
      <c r="H73" s="219"/>
      <c r="I73" s="219"/>
      <c r="J73" s="219"/>
      <c r="K73" s="333">
        <f>計算過程!V49</f>
        <v>0</v>
      </c>
      <c r="L73" s="333"/>
      <c r="M73" s="333"/>
      <c r="N73" s="333"/>
      <c r="O73" s="333"/>
      <c r="P73" s="333"/>
      <c r="Q73" s="333"/>
      <c r="R73" s="334"/>
      <c r="S73" s="188"/>
      <c r="T73" s="218" t="s">
        <v>199</v>
      </c>
      <c r="U73" s="220"/>
      <c r="V73" s="220"/>
      <c r="W73" s="220"/>
      <c r="X73" s="220"/>
      <c r="Y73" s="220"/>
      <c r="Z73" s="220"/>
      <c r="AA73" s="219"/>
      <c r="AB73" s="219"/>
      <c r="AC73" s="333">
        <f>計算過程!W49</f>
        <v>0</v>
      </c>
      <c r="AD73" s="333"/>
      <c r="AE73" s="333"/>
      <c r="AF73" s="333"/>
      <c r="AG73" s="333"/>
      <c r="AH73" s="333"/>
      <c r="AI73" s="333"/>
      <c r="AJ73" s="334"/>
    </row>
    <row r="75" spans="2:36" ht="14.25">
      <c r="B75" s="298" t="s">
        <v>380</v>
      </c>
      <c r="C75" s="299"/>
      <c r="D75" s="299"/>
      <c r="E75" s="299"/>
      <c r="F75" s="299"/>
      <c r="G75" s="299"/>
      <c r="H75" s="299"/>
      <c r="I75" s="299"/>
      <c r="J75" s="299"/>
      <c r="K75" s="325">
        <f>計算過程!AI49</f>
        <v>0</v>
      </c>
      <c r="L75" s="325"/>
      <c r="M75" s="325"/>
      <c r="N75" s="325"/>
      <c r="O75" s="325"/>
      <c r="P75" s="325"/>
      <c r="Q75" s="325"/>
      <c r="R75" s="326"/>
      <c r="S75" s="188"/>
      <c r="T75" s="298" t="s">
        <v>381</v>
      </c>
      <c r="U75" s="300"/>
      <c r="V75" s="300"/>
      <c r="W75" s="300"/>
      <c r="X75" s="300"/>
      <c r="Y75" s="300"/>
      <c r="Z75" s="300"/>
      <c r="AA75" s="299"/>
      <c r="AB75" s="299"/>
      <c r="AC75" s="325">
        <f>計算過程!AM49</f>
        <v>0</v>
      </c>
      <c r="AD75" s="325"/>
      <c r="AE75" s="325"/>
      <c r="AF75" s="325"/>
      <c r="AG75" s="325"/>
      <c r="AH75" s="325"/>
      <c r="AI75" s="325"/>
      <c r="AJ75" s="326"/>
    </row>
  </sheetData>
  <sheetProtection algorithmName="SHA-512" hashValue="RVvxF+sf657uGiIiFkSIC886RTXiN61ZMu3clz4JI7N0s8sSI1TqqsxVZT6MKFtca3CKAglddubAWza9oAfZPA==" saltValue="XsvZ6u6VnEYkse889xTLTQ==" spinCount="100000" sheet="1" selectLockedCells="1" selectUnlockedCells="1"/>
  <mergeCells count="46">
    <mergeCell ref="E13:M13"/>
    <mergeCell ref="B3:AJ3"/>
    <mergeCell ref="E7:M7"/>
    <mergeCell ref="E8:M8"/>
    <mergeCell ref="M9:V10"/>
    <mergeCell ref="E12:M12"/>
    <mergeCell ref="E33:M33"/>
    <mergeCell ref="M16:Q17"/>
    <mergeCell ref="E18:M18"/>
    <mergeCell ref="Q18:Z18"/>
    <mergeCell ref="E19:M19"/>
    <mergeCell ref="R19:Z19"/>
    <mergeCell ref="R20:Z20"/>
    <mergeCell ref="R21:Z21"/>
    <mergeCell ref="M23:R24"/>
    <mergeCell ref="E25:M25"/>
    <mergeCell ref="E26:M26"/>
    <mergeCell ref="E32:M32"/>
    <mergeCell ref="E58:M58"/>
    <mergeCell ref="Q38:Z38"/>
    <mergeCell ref="R39:Z39"/>
    <mergeCell ref="R40:Z40"/>
    <mergeCell ref="R41:Z41"/>
    <mergeCell ref="E45:M45"/>
    <mergeCell ref="V45:AI45"/>
    <mergeCell ref="E46:M46"/>
    <mergeCell ref="V46:AI46"/>
    <mergeCell ref="E50:M50"/>
    <mergeCell ref="E51:M51"/>
    <mergeCell ref="E57:M57"/>
    <mergeCell ref="K75:R75"/>
    <mergeCell ref="AC75:AJ75"/>
    <mergeCell ref="AC17:AI17"/>
    <mergeCell ref="AC19:AI19"/>
    <mergeCell ref="I39:O39"/>
    <mergeCell ref="I41:O41"/>
    <mergeCell ref="K73:R73"/>
    <mergeCell ref="AC73:AJ73"/>
    <mergeCell ref="Q64:Z64"/>
    <mergeCell ref="R65:Z65"/>
    <mergeCell ref="R66:Z66"/>
    <mergeCell ref="R67:Z67"/>
    <mergeCell ref="K71:R71"/>
    <mergeCell ref="AC71:AJ71"/>
    <mergeCell ref="I65:O65"/>
    <mergeCell ref="I67:O67"/>
  </mergeCells>
  <phoneticPr fontId="2"/>
  <printOptions horizontalCentered="1"/>
  <pageMargins left="0.78740157480314965" right="0.78740157480314965" top="0.59055118110236227" bottom="0.59055118110236227" header="0.51181102362204722" footer="0.51181102362204722"/>
  <pageSetup paperSize="9" scale="82"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F53F5E-B76F-427B-BBCF-60CF6AAE084F}">
  <sheetPr>
    <tabColor theme="7" tint="0.79998168889431442"/>
  </sheetPr>
  <dimension ref="A1:BJ55"/>
  <sheetViews>
    <sheetView zoomScale="60" zoomScaleNormal="60" workbookViewId="0">
      <pane xSplit="2" ySplit="3" topLeftCell="AQ4" activePane="bottomRight" state="frozen"/>
      <selection pane="topRight"/>
      <selection pane="bottomLeft"/>
      <selection pane="bottomRight"/>
    </sheetView>
  </sheetViews>
  <sheetFormatPr defaultRowHeight="13.5"/>
  <cols>
    <col min="1" max="1" width="9" style="4"/>
    <col min="2" max="59" width="18.625" style="4" customWidth="1"/>
    <col min="60" max="60" width="9" style="4"/>
    <col min="61" max="62" width="18.625" style="4" customWidth="1"/>
    <col min="63" max="16384" width="9" style="4"/>
  </cols>
  <sheetData>
    <row r="1" spans="1:62" ht="39.950000000000003" customHeight="1">
      <c r="A1" s="2" t="s">
        <v>262</v>
      </c>
      <c r="B1" s="3"/>
      <c r="BG1" s="5" t="s">
        <v>0</v>
      </c>
    </row>
    <row r="2" spans="1:62" ht="39.950000000000003" customHeight="1">
      <c r="A2" s="6"/>
      <c r="B2" s="7"/>
      <c r="C2" s="8" t="s">
        <v>218</v>
      </c>
      <c r="D2" s="8" t="s">
        <v>219</v>
      </c>
      <c r="E2" s="8" t="s">
        <v>220</v>
      </c>
      <c r="F2" s="8" t="s">
        <v>221</v>
      </c>
      <c r="G2" s="8" t="s">
        <v>222</v>
      </c>
      <c r="H2" s="8" t="s">
        <v>223</v>
      </c>
      <c r="I2" s="8" t="s">
        <v>224</v>
      </c>
      <c r="J2" s="8" t="s">
        <v>225</v>
      </c>
      <c r="K2" s="8" t="s">
        <v>226</v>
      </c>
      <c r="L2" s="8" t="s">
        <v>227</v>
      </c>
      <c r="M2" s="8" t="s">
        <v>228</v>
      </c>
      <c r="N2" s="8" t="s">
        <v>229</v>
      </c>
      <c r="O2" s="8" t="s">
        <v>230</v>
      </c>
      <c r="P2" s="8" t="s">
        <v>231</v>
      </c>
      <c r="Q2" s="8" t="s">
        <v>232</v>
      </c>
      <c r="R2" s="8" t="s">
        <v>233</v>
      </c>
      <c r="S2" s="8" t="s">
        <v>234</v>
      </c>
      <c r="T2" s="8" t="s">
        <v>235</v>
      </c>
      <c r="U2" s="8" t="s">
        <v>236</v>
      </c>
      <c r="V2" s="8" t="s">
        <v>237</v>
      </c>
      <c r="W2" s="8" t="s">
        <v>238</v>
      </c>
      <c r="X2" s="8" t="s">
        <v>239</v>
      </c>
      <c r="Y2" s="8" t="s">
        <v>240</v>
      </c>
      <c r="Z2" s="8" t="s">
        <v>241</v>
      </c>
      <c r="AA2" s="8" t="s">
        <v>242</v>
      </c>
      <c r="AB2" s="8" t="s">
        <v>243</v>
      </c>
      <c r="AC2" s="8" t="s">
        <v>245</v>
      </c>
      <c r="AD2" s="8" t="s">
        <v>246</v>
      </c>
      <c r="AE2" s="8" t="s">
        <v>247</v>
      </c>
      <c r="AF2" s="8" t="s">
        <v>248</v>
      </c>
      <c r="AG2" s="8" t="s">
        <v>249</v>
      </c>
      <c r="AH2" s="8" t="s">
        <v>250</v>
      </c>
      <c r="AI2" s="8" t="s">
        <v>251</v>
      </c>
      <c r="AJ2" s="8" t="s">
        <v>252</v>
      </c>
      <c r="AK2" s="8" t="s">
        <v>253</v>
      </c>
      <c r="AL2" s="8" t="s">
        <v>254</v>
      </c>
      <c r="AM2" s="8" t="s">
        <v>255</v>
      </c>
      <c r="AN2" s="8" t="s">
        <v>256</v>
      </c>
      <c r="AO2" s="8" t="s">
        <v>257</v>
      </c>
      <c r="AP2" s="8" t="s">
        <v>258</v>
      </c>
      <c r="AQ2" s="8" t="s">
        <v>259</v>
      </c>
      <c r="AR2" s="9" t="s">
        <v>263</v>
      </c>
      <c r="AS2" s="8" t="s">
        <v>264</v>
      </c>
      <c r="AT2" s="8" t="s">
        <v>265</v>
      </c>
      <c r="AU2" s="8" t="s">
        <v>266</v>
      </c>
      <c r="AV2" s="8" t="s">
        <v>267</v>
      </c>
      <c r="AW2" s="8" t="s">
        <v>268</v>
      </c>
      <c r="AX2" s="8" t="s">
        <v>269</v>
      </c>
      <c r="AY2" s="8" t="s">
        <v>270</v>
      </c>
      <c r="AZ2" s="9" t="s">
        <v>271</v>
      </c>
      <c r="BA2" s="9" t="s">
        <v>272</v>
      </c>
      <c r="BB2" s="9" t="s">
        <v>273</v>
      </c>
      <c r="BC2" s="9" t="s">
        <v>274</v>
      </c>
      <c r="BD2" s="9" t="s">
        <v>275</v>
      </c>
      <c r="BE2" s="9" t="s">
        <v>276</v>
      </c>
      <c r="BF2" s="9" t="s">
        <v>277</v>
      </c>
      <c r="BG2" s="9" t="s">
        <v>278</v>
      </c>
    </row>
    <row r="3" spans="1:62" ht="60" customHeight="1">
      <c r="A3" s="10"/>
      <c r="B3" s="3"/>
      <c r="C3" s="3" t="s">
        <v>279</v>
      </c>
      <c r="D3" s="3" t="s">
        <v>280</v>
      </c>
      <c r="E3" s="3" t="s">
        <v>281</v>
      </c>
      <c r="F3" s="3" t="s">
        <v>1</v>
      </c>
      <c r="G3" s="3" t="s">
        <v>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3" t="s">
        <v>10</v>
      </c>
      <c r="P3" s="3" t="s">
        <v>11</v>
      </c>
      <c r="Q3" s="3" t="s">
        <v>12</v>
      </c>
      <c r="R3" s="3" t="s">
        <v>13</v>
      </c>
      <c r="S3" s="3" t="s">
        <v>14</v>
      </c>
      <c r="T3" s="3" t="s">
        <v>15</v>
      </c>
      <c r="U3" s="3" t="s">
        <v>16</v>
      </c>
      <c r="V3" s="3" t="s">
        <v>17</v>
      </c>
      <c r="W3" s="3" t="s">
        <v>18</v>
      </c>
      <c r="X3" s="3" t="s">
        <v>19</v>
      </c>
      <c r="Y3" s="3" t="s">
        <v>20</v>
      </c>
      <c r="Z3" s="3" t="s">
        <v>21</v>
      </c>
      <c r="AA3" s="3" t="s">
        <v>282</v>
      </c>
      <c r="AB3" s="3" t="s">
        <v>283</v>
      </c>
      <c r="AC3" s="3" t="s">
        <v>22</v>
      </c>
      <c r="AD3" s="3" t="s">
        <v>284</v>
      </c>
      <c r="AE3" s="3" t="s">
        <v>285</v>
      </c>
      <c r="AF3" s="3" t="s">
        <v>24</v>
      </c>
      <c r="AG3" s="3" t="s">
        <v>25</v>
      </c>
      <c r="AH3" s="3" t="s">
        <v>26</v>
      </c>
      <c r="AI3" s="3" t="s">
        <v>27</v>
      </c>
      <c r="AJ3" s="3" t="s">
        <v>28</v>
      </c>
      <c r="AK3" s="3" t="s">
        <v>29</v>
      </c>
      <c r="AL3" s="3" t="s">
        <v>30</v>
      </c>
      <c r="AM3" s="3" t="s">
        <v>142</v>
      </c>
      <c r="AN3" s="3" t="s">
        <v>143</v>
      </c>
      <c r="AO3" s="3" t="s">
        <v>31</v>
      </c>
      <c r="AP3" s="3" t="s">
        <v>32</v>
      </c>
      <c r="AQ3" s="3" t="s">
        <v>33</v>
      </c>
      <c r="AR3" s="11" t="s">
        <v>34</v>
      </c>
      <c r="AS3" s="12" t="s">
        <v>35</v>
      </c>
      <c r="AT3" s="12" t="s">
        <v>55</v>
      </c>
      <c r="AU3" s="12" t="s">
        <v>56</v>
      </c>
      <c r="AV3" s="12" t="s">
        <v>36</v>
      </c>
      <c r="AW3" s="12" t="s">
        <v>286</v>
      </c>
      <c r="AX3" s="12" t="s">
        <v>287</v>
      </c>
      <c r="AY3" s="12" t="s">
        <v>37</v>
      </c>
      <c r="AZ3" s="11" t="s">
        <v>38</v>
      </c>
      <c r="BA3" s="13" t="s">
        <v>39</v>
      </c>
      <c r="BB3" s="13" t="s">
        <v>288</v>
      </c>
      <c r="BC3" s="13" t="s">
        <v>40</v>
      </c>
      <c r="BD3" s="13" t="s">
        <v>41</v>
      </c>
      <c r="BE3" s="11" t="s">
        <v>289</v>
      </c>
      <c r="BF3" s="11" t="s">
        <v>42</v>
      </c>
      <c r="BG3" s="11" t="s">
        <v>43</v>
      </c>
      <c r="BI3" s="4" t="s">
        <v>148</v>
      </c>
      <c r="BJ3" s="1" t="s">
        <v>149</v>
      </c>
    </row>
    <row r="4" spans="1:62" ht="39.950000000000003" customHeight="1">
      <c r="A4" s="10" t="s">
        <v>218</v>
      </c>
      <c r="B4" s="3" t="s">
        <v>279</v>
      </c>
      <c r="C4" s="14">
        <v>637</v>
      </c>
      <c r="D4" s="14">
        <v>1</v>
      </c>
      <c r="E4" s="14">
        <v>0</v>
      </c>
      <c r="F4" s="14">
        <v>0</v>
      </c>
      <c r="G4" s="14">
        <v>46600</v>
      </c>
      <c r="H4" s="14">
        <v>4</v>
      </c>
      <c r="I4" s="14">
        <v>1</v>
      </c>
      <c r="J4" s="14">
        <v>1</v>
      </c>
      <c r="K4" s="14">
        <v>0</v>
      </c>
      <c r="L4" s="14">
        <v>0</v>
      </c>
      <c r="M4" s="14">
        <v>0</v>
      </c>
      <c r="N4" s="14">
        <v>0</v>
      </c>
      <c r="O4" s="14">
        <v>0</v>
      </c>
      <c r="P4" s="14">
        <v>0</v>
      </c>
      <c r="Q4" s="14">
        <v>0</v>
      </c>
      <c r="R4" s="14">
        <v>0</v>
      </c>
      <c r="S4" s="14">
        <v>0</v>
      </c>
      <c r="T4" s="14">
        <v>0</v>
      </c>
      <c r="U4" s="14">
        <v>0</v>
      </c>
      <c r="V4" s="14">
        <v>115</v>
      </c>
      <c r="W4" s="14">
        <v>735</v>
      </c>
      <c r="X4" s="14">
        <v>0</v>
      </c>
      <c r="Y4" s="14">
        <v>0</v>
      </c>
      <c r="Z4" s="14">
        <v>0</v>
      </c>
      <c r="AA4" s="14">
        <v>0</v>
      </c>
      <c r="AB4" s="14">
        <v>227</v>
      </c>
      <c r="AC4" s="14">
        <v>0</v>
      </c>
      <c r="AD4" s="14">
        <v>1</v>
      </c>
      <c r="AE4" s="14">
        <v>4</v>
      </c>
      <c r="AF4" s="14">
        <v>56</v>
      </c>
      <c r="AG4" s="14">
        <v>0</v>
      </c>
      <c r="AH4" s="14">
        <v>15</v>
      </c>
      <c r="AI4" s="14">
        <v>803</v>
      </c>
      <c r="AJ4" s="14">
        <v>1351</v>
      </c>
      <c r="AK4" s="14">
        <v>98</v>
      </c>
      <c r="AL4" s="14">
        <v>8</v>
      </c>
      <c r="AM4" s="14">
        <v>998</v>
      </c>
      <c r="AN4" s="14">
        <v>6438</v>
      </c>
      <c r="AO4" s="14">
        <v>1117</v>
      </c>
      <c r="AP4" s="14">
        <v>0</v>
      </c>
      <c r="AQ4" s="14">
        <v>0</v>
      </c>
      <c r="AR4" s="15">
        <v>59210</v>
      </c>
      <c r="AS4" s="14">
        <v>676</v>
      </c>
      <c r="AT4" s="14">
        <v>40623</v>
      </c>
      <c r="AU4" s="14">
        <v>0</v>
      </c>
      <c r="AV4" s="14">
        <v>0</v>
      </c>
      <c r="AW4" s="14">
        <v>0</v>
      </c>
      <c r="AX4" s="14">
        <v>880</v>
      </c>
      <c r="AY4" s="14">
        <v>139</v>
      </c>
      <c r="AZ4" s="15">
        <v>42318</v>
      </c>
      <c r="BA4" s="16">
        <v>101528</v>
      </c>
      <c r="BB4" s="15">
        <v>3145</v>
      </c>
      <c r="BC4" s="17">
        <f>AZ4+BB4</f>
        <v>45463</v>
      </c>
      <c r="BD4" s="15">
        <v>104673</v>
      </c>
      <c r="BE4" s="15">
        <v>-98329</v>
      </c>
      <c r="BF4" s="18">
        <f>BC4+BE4</f>
        <v>-52866</v>
      </c>
      <c r="BG4" s="15">
        <v>6344</v>
      </c>
      <c r="BH4" s="14"/>
      <c r="BI4" s="47">
        <f>1-ABS(BE4)/BA4</f>
        <v>3.1508549365692251E-2</v>
      </c>
      <c r="BJ4" s="47">
        <f>AT4/(AT$45-AT$32)</f>
        <v>1.2021825904145004E-2</v>
      </c>
    </row>
    <row r="5" spans="1:62" ht="39.950000000000003" customHeight="1">
      <c r="A5" s="10" t="s">
        <v>219</v>
      </c>
      <c r="B5" s="3" t="s">
        <v>280</v>
      </c>
      <c r="C5" s="14">
        <v>5</v>
      </c>
      <c r="D5" s="14">
        <v>91</v>
      </c>
      <c r="E5" s="14">
        <v>0</v>
      </c>
      <c r="F5" s="14">
        <v>0</v>
      </c>
      <c r="G5" s="14">
        <v>103</v>
      </c>
      <c r="H5" s="14">
        <v>0</v>
      </c>
      <c r="I5" s="14">
        <v>37</v>
      </c>
      <c r="J5" s="14">
        <v>1</v>
      </c>
      <c r="K5" s="14">
        <v>0</v>
      </c>
      <c r="L5" s="14">
        <v>0</v>
      </c>
      <c r="M5" s="14">
        <v>0</v>
      </c>
      <c r="N5" s="14">
        <v>0</v>
      </c>
      <c r="O5" s="14">
        <v>0</v>
      </c>
      <c r="P5" s="14">
        <v>0</v>
      </c>
      <c r="Q5" s="14">
        <v>0</v>
      </c>
      <c r="R5" s="14">
        <v>0</v>
      </c>
      <c r="S5" s="14">
        <v>0</v>
      </c>
      <c r="T5" s="14">
        <v>0</v>
      </c>
      <c r="U5" s="14">
        <v>0</v>
      </c>
      <c r="V5" s="14">
        <v>3</v>
      </c>
      <c r="W5" s="14">
        <v>27</v>
      </c>
      <c r="X5" s="14">
        <v>0</v>
      </c>
      <c r="Y5" s="14">
        <v>0</v>
      </c>
      <c r="Z5" s="14">
        <v>0</v>
      </c>
      <c r="AA5" s="14">
        <v>0</v>
      </c>
      <c r="AB5" s="14">
        <v>0</v>
      </c>
      <c r="AC5" s="14">
        <v>0</v>
      </c>
      <c r="AD5" s="14">
        <v>0</v>
      </c>
      <c r="AE5" s="14">
        <v>0</v>
      </c>
      <c r="AF5" s="14">
        <v>0</v>
      </c>
      <c r="AG5" s="14">
        <v>0</v>
      </c>
      <c r="AH5" s="14">
        <v>3</v>
      </c>
      <c r="AI5" s="14">
        <v>32</v>
      </c>
      <c r="AJ5" s="14">
        <v>35</v>
      </c>
      <c r="AK5" s="14">
        <v>0</v>
      </c>
      <c r="AL5" s="14">
        <v>0</v>
      </c>
      <c r="AM5" s="14">
        <v>86</v>
      </c>
      <c r="AN5" s="14">
        <v>710</v>
      </c>
      <c r="AO5" s="14">
        <v>11</v>
      </c>
      <c r="AP5" s="14">
        <v>0</v>
      </c>
      <c r="AQ5" s="14">
        <v>0</v>
      </c>
      <c r="AR5" s="15">
        <v>1144</v>
      </c>
      <c r="AS5" s="14">
        <v>42</v>
      </c>
      <c r="AT5" s="14">
        <v>2458</v>
      </c>
      <c r="AU5" s="14">
        <v>0</v>
      </c>
      <c r="AV5" s="14">
        <v>0</v>
      </c>
      <c r="AW5" s="14">
        <v>0</v>
      </c>
      <c r="AX5" s="14">
        <v>0</v>
      </c>
      <c r="AY5" s="14">
        <v>57</v>
      </c>
      <c r="AZ5" s="15">
        <v>2557</v>
      </c>
      <c r="BA5" s="16">
        <v>3701</v>
      </c>
      <c r="BB5" s="15">
        <v>150</v>
      </c>
      <c r="BC5" s="17">
        <f t="shared" ref="BC5:BC45" si="0">AZ5+BB5</f>
        <v>2707</v>
      </c>
      <c r="BD5" s="15">
        <v>3851</v>
      </c>
      <c r="BE5" s="15">
        <v>-3452</v>
      </c>
      <c r="BF5" s="18">
        <f t="shared" ref="BF5:BF45" si="1">BC5+BE5</f>
        <v>-745</v>
      </c>
      <c r="BG5" s="15">
        <v>399</v>
      </c>
      <c r="BH5" s="14"/>
      <c r="BI5" s="47">
        <f t="shared" ref="BI5:BI44" si="2">1-ABS(BE5)/BA5</f>
        <v>6.7279113753039743E-2</v>
      </c>
      <c r="BJ5" s="47">
        <f t="shared" ref="BJ5:BJ43" si="3">AT5/(AT$45-AT$32)</f>
        <v>7.2741176359176866E-4</v>
      </c>
    </row>
    <row r="6" spans="1:62" ht="39.950000000000003" customHeight="1">
      <c r="A6" s="10" t="s">
        <v>220</v>
      </c>
      <c r="B6" s="3" t="s">
        <v>281</v>
      </c>
      <c r="C6" s="14">
        <v>0</v>
      </c>
      <c r="D6" s="14">
        <v>0</v>
      </c>
      <c r="E6" s="14">
        <v>28</v>
      </c>
      <c r="F6" s="14">
        <v>0</v>
      </c>
      <c r="G6" s="14">
        <v>9653</v>
      </c>
      <c r="H6" s="14">
        <v>0</v>
      </c>
      <c r="I6" s="14">
        <v>0</v>
      </c>
      <c r="J6" s="14">
        <v>0</v>
      </c>
      <c r="K6" s="14">
        <v>0</v>
      </c>
      <c r="L6" s="14">
        <v>0</v>
      </c>
      <c r="M6" s="14">
        <v>0</v>
      </c>
      <c r="N6" s="14">
        <v>0</v>
      </c>
      <c r="O6" s="14">
        <v>0</v>
      </c>
      <c r="P6" s="14">
        <v>0</v>
      </c>
      <c r="Q6" s="14">
        <v>0</v>
      </c>
      <c r="R6" s="14">
        <v>0</v>
      </c>
      <c r="S6" s="14">
        <v>0</v>
      </c>
      <c r="T6" s="14">
        <v>0</v>
      </c>
      <c r="U6" s="14">
        <v>0</v>
      </c>
      <c r="V6" s="14">
        <v>9</v>
      </c>
      <c r="W6" s="14">
        <v>0</v>
      </c>
      <c r="X6" s="14">
        <v>0</v>
      </c>
      <c r="Y6" s="14">
        <v>0</v>
      </c>
      <c r="Z6" s="14">
        <v>0</v>
      </c>
      <c r="AA6" s="14">
        <v>0</v>
      </c>
      <c r="AB6" s="14">
        <v>0</v>
      </c>
      <c r="AC6" s="14">
        <v>0</v>
      </c>
      <c r="AD6" s="14">
        <v>0</v>
      </c>
      <c r="AE6" s="14">
        <v>0</v>
      </c>
      <c r="AF6" s="14">
        <v>5</v>
      </c>
      <c r="AG6" s="14">
        <v>0</v>
      </c>
      <c r="AH6" s="14">
        <v>4</v>
      </c>
      <c r="AI6" s="14">
        <v>70</v>
      </c>
      <c r="AJ6" s="14">
        <v>239</v>
      </c>
      <c r="AK6" s="14">
        <v>0</v>
      </c>
      <c r="AL6" s="14">
        <v>0</v>
      </c>
      <c r="AM6" s="14">
        <v>305</v>
      </c>
      <c r="AN6" s="14">
        <v>2276</v>
      </c>
      <c r="AO6" s="14">
        <v>29</v>
      </c>
      <c r="AP6" s="14">
        <v>0</v>
      </c>
      <c r="AQ6" s="14">
        <v>0</v>
      </c>
      <c r="AR6" s="15">
        <v>12618</v>
      </c>
      <c r="AS6" s="14">
        <v>174</v>
      </c>
      <c r="AT6" s="14">
        <v>4429</v>
      </c>
      <c r="AU6" s="14">
        <v>0</v>
      </c>
      <c r="AV6" s="14">
        <v>0</v>
      </c>
      <c r="AW6" s="14">
        <v>0</v>
      </c>
      <c r="AX6" s="14">
        <v>0</v>
      </c>
      <c r="AY6" s="14">
        <v>0</v>
      </c>
      <c r="AZ6" s="15">
        <v>4603</v>
      </c>
      <c r="BA6" s="16">
        <v>17221</v>
      </c>
      <c r="BB6" s="15">
        <v>1058</v>
      </c>
      <c r="BC6" s="17">
        <f t="shared" si="0"/>
        <v>5661</v>
      </c>
      <c r="BD6" s="15">
        <v>18279</v>
      </c>
      <c r="BE6" s="15">
        <v>-15447</v>
      </c>
      <c r="BF6" s="18">
        <f t="shared" si="1"/>
        <v>-9786</v>
      </c>
      <c r="BG6" s="15">
        <v>2832</v>
      </c>
      <c r="BH6" s="14"/>
      <c r="BI6" s="47">
        <f t="shared" si="2"/>
        <v>0.10301376226699954</v>
      </c>
      <c r="BJ6" s="47">
        <f t="shared" si="3"/>
        <v>1.3107024820780894E-3</v>
      </c>
    </row>
    <row r="7" spans="1:62" ht="39.950000000000003" customHeight="1">
      <c r="A7" s="10" t="s">
        <v>221</v>
      </c>
      <c r="B7" s="3" t="s">
        <v>1</v>
      </c>
      <c r="C7" s="14">
        <v>0</v>
      </c>
      <c r="D7" s="14">
        <v>0</v>
      </c>
      <c r="E7" s="14">
        <v>0</v>
      </c>
      <c r="F7" s="14">
        <v>0</v>
      </c>
      <c r="G7" s="14">
        <v>48</v>
      </c>
      <c r="H7" s="14">
        <v>0</v>
      </c>
      <c r="I7" s="14">
        <v>0</v>
      </c>
      <c r="J7" s="14">
        <v>37</v>
      </c>
      <c r="K7" s="14">
        <v>625</v>
      </c>
      <c r="L7" s="14">
        <v>4</v>
      </c>
      <c r="M7" s="14">
        <v>1</v>
      </c>
      <c r="N7" s="14">
        <v>0</v>
      </c>
      <c r="O7" s="14">
        <v>0</v>
      </c>
      <c r="P7" s="14">
        <v>0</v>
      </c>
      <c r="Q7" s="14">
        <v>0</v>
      </c>
      <c r="R7" s="14">
        <v>8</v>
      </c>
      <c r="S7" s="14">
        <v>1</v>
      </c>
      <c r="T7" s="14">
        <v>0</v>
      </c>
      <c r="U7" s="14">
        <v>0</v>
      </c>
      <c r="V7" s="14">
        <v>139</v>
      </c>
      <c r="W7" s="14">
        <v>1561</v>
      </c>
      <c r="X7" s="14">
        <v>72364</v>
      </c>
      <c r="Y7" s="14">
        <v>0</v>
      </c>
      <c r="Z7" s="14">
        <v>0</v>
      </c>
      <c r="AA7" s="14">
        <v>1</v>
      </c>
      <c r="AB7" s="14">
        <v>2</v>
      </c>
      <c r="AC7" s="14">
        <v>1</v>
      </c>
      <c r="AD7" s="14">
        <v>2</v>
      </c>
      <c r="AE7" s="14">
        <v>0</v>
      </c>
      <c r="AF7" s="14">
        <v>1</v>
      </c>
      <c r="AG7" s="14">
        <v>0</v>
      </c>
      <c r="AH7" s="14">
        <v>5</v>
      </c>
      <c r="AI7" s="14">
        <v>32</v>
      </c>
      <c r="AJ7" s="14">
        <v>5</v>
      </c>
      <c r="AK7" s="14">
        <v>2</v>
      </c>
      <c r="AL7" s="14">
        <v>3</v>
      </c>
      <c r="AM7" s="14">
        <v>0</v>
      </c>
      <c r="AN7" s="14">
        <v>-13</v>
      </c>
      <c r="AO7" s="14">
        <v>15</v>
      </c>
      <c r="AP7" s="14">
        <v>0</v>
      </c>
      <c r="AQ7" s="14">
        <v>9</v>
      </c>
      <c r="AR7" s="15">
        <v>74853</v>
      </c>
      <c r="AS7" s="14">
        <v>-62</v>
      </c>
      <c r="AT7" s="14">
        <v>-76</v>
      </c>
      <c r="AU7" s="14">
        <v>0</v>
      </c>
      <c r="AV7" s="14">
        <v>0</v>
      </c>
      <c r="AW7" s="14">
        <v>0</v>
      </c>
      <c r="AX7" s="14">
        <v>-59</v>
      </c>
      <c r="AY7" s="14">
        <v>1713</v>
      </c>
      <c r="AZ7" s="15">
        <v>1516</v>
      </c>
      <c r="BA7" s="16">
        <v>76369</v>
      </c>
      <c r="BB7" s="15">
        <v>218</v>
      </c>
      <c r="BC7" s="17">
        <f t="shared" si="0"/>
        <v>1734</v>
      </c>
      <c r="BD7" s="15">
        <v>76587</v>
      </c>
      <c r="BE7" s="15">
        <v>-74630</v>
      </c>
      <c r="BF7" s="18">
        <f t="shared" si="1"/>
        <v>-72896</v>
      </c>
      <c r="BG7" s="15">
        <v>1957</v>
      </c>
      <c r="BH7" s="14"/>
      <c r="BI7" s="47">
        <f t="shared" si="2"/>
        <v>2.2771019654571845E-2</v>
      </c>
      <c r="BJ7" s="47">
        <f t="shared" si="3"/>
        <v>-2.2491169256702368E-5</v>
      </c>
    </row>
    <row r="8" spans="1:62" ht="39.950000000000003" customHeight="1">
      <c r="A8" s="10" t="s">
        <v>222</v>
      </c>
      <c r="B8" s="3" t="s">
        <v>2</v>
      </c>
      <c r="C8" s="14">
        <v>560</v>
      </c>
      <c r="D8" s="14">
        <v>10</v>
      </c>
      <c r="E8" s="14">
        <v>148</v>
      </c>
      <c r="F8" s="14">
        <v>0</v>
      </c>
      <c r="G8" s="14">
        <v>42400</v>
      </c>
      <c r="H8" s="14">
        <v>1</v>
      </c>
      <c r="I8" s="14">
        <v>1</v>
      </c>
      <c r="J8" s="14">
        <v>32</v>
      </c>
      <c r="K8" s="14">
        <v>3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>
        <v>0</v>
      </c>
      <c r="U8" s="14">
        <v>0</v>
      </c>
      <c r="V8" s="14">
        <v>33</v>
      </c>
      <c r="W8" s="14">
        <v>21</v>
      </c>
      <c r="X8" s="14">
        <v>0</v>
      </c>
      <c r="Y8" s="14">
        <v>0</v>
      </c>
      <c r="Z8" s="14">
        <v>0</v>
      </c>
      <c r="AA8" s="14">
        <v>139</v>
      </c>
      <c r="AB8" s="14">
        <v>130</v>
      </c>
      <c r="AC8" s="14">
        <v>0</v>
      </c>
      <c r="AD8" s="14">
        <v>0</v>
      </c>
      <c r="AE8" s="14">
        <v>0</v>
      </c>
      <c r="AF8" s="14">
        <v>165</v>
      </c>
      <c r="AG8" s="14">
        <v>0</v>
      </c>
      <c r="AH8" s="14">
        <v>363</v>
      </c>
      <c r="AI8" s="14">
        <v>3506</v>
      </c>
      <c r="AJ8" s="14">
        <v>5730</v>
      </c>
      <c r="AK8" s="14">
        <v>73</v>
      </c>
      <c r="AL8" s="14">
        <v>8</v>
      </c>
      <c r="AM8" s="14">
        <v>5098</v>
      </c>
      <c r="AN8" s="14">
        <v>70095</v>
      </c>
      <c r="AO8" s="14">
        <v>802</v>
      </c>
      <c r="AP8" s="14">
        <v>0</v>
      </c>
      <c r="AQ8" s="14">
        <v>269</v>
      </c>
      <c r="AR8" s="15">
        <v>129587</v>
      </c>
      <c r="AS8" s="14">
        <v>11582</v>
      </c>
      <c r="AT8" s="14">
        <v>393744</v>
      </c>
      <c r="AU8" s="14">
        <v>0</v>
      </c>
      <c r="AV8" s="14">
        <v>0</v>
      </c>
      <c r="AW8" s="14">
        <v>0</v>
      </c>
      <c r="AX8" s="14">
        <v>0</v>
      </c>
      <c r="AY8" s="14">
        <v>-1679</v>
      </c>
      <c r="AZ8" s="15">
        <v>403647</v>
      </c>
      <c r="BA8" s="16">
        <v>533234</v>
      </c>
      <c r="BB8" s="15">
        <v>200528</v>
      </c>
      <c r="BC8" s="17">
        <f t="shared" si="0"/>
        <v>604175</v>
      </c>
      <c r="BD8" s="15">
        <v>733762</v>
      </c>
      <c r="BE8" s="15">
        <v>-452479</v>
      </c>
      <c r="BF8" s="18">
        <f t="shared" si="1"/>
        <v>151696</v>
      </c>
      <c r="BG8" s="15">
        <v>281283</v>
      </c>
      <c r="BH8" s="14"/>
      <c r="BI8" s="47">
        <f t="shared" si="2"/>
        <v>0.15144383141360074</v>
      </c>
      <c r="BJ8" s="47">
        <f t="shared" si="3"/>
        <v>0.11652319668172391</v>
      </c>
    </row>
    <row r="9" spans="1:62" ht="39.950000000000003" customHeight="1">
      <c r="A9" s="10" t="s">
        <v>223</v>
      </c>
      <c r="B9" s="3" t="s">
        <v>3</v>
      </c>
      <c r="C9" s="14">
        <v>13</v>
      </c>
      <c r="D9" s="14">
        <v>0</v>
      </c>
      <c r="E9" s="14">
        <v>76</v>
      </c>
      <c r="F9" s="14">
        <v>6</v>
      </c>
      <c r="G9" s="14">
        <v>214</v>
      </c>
      <c r="H9" s="14">
        <v>578</v>
      </c>
      <c r="I9" s="14">
        <v>30</v>
      </c>
      <c r="J9" s="14">
        <v>4</v>
      </c>
      <c r="K9" s="14">
        <v>19</v>
      </c>
      <c r="L9" s="14">
        <v>2</v>
      </c>
      <c r="M9" s="14">
        <v>3</v>
      </c>
      <c r="N9" s="14">
        <v>7</v>
      </c>
      <c r="O9" s="14">
        <v>21</v>
      </c>
      <c r="P9" s="14">
        <v>13</v>
      </c>
      <c r="Q9" s="14">
        <v>10</v>
      </c>
      <c r="R9" s="14">
        <v>433</v>
      </c>
      <c r="S9" s="14">
        <v>42</v>
      </c>
      <c r="T9" s="14">
        <v>6</v>
      </c>
      <c r="U9" s="14">
        <v>41</v>
      </c>
      <c r="V9" s="14">
        <v>158</v>
      </c>
      <c r="W9" s="14">
        <v>3551</v>
      </c>
      <c r="X9" s="14">
        <v>57</v>
      </c>
      <c r="Y9" s="14">
        <v>57</v>
      </c>
      <c r="Z9" s="14">
        <v>171</v>
      </c>
      <c r="AA9" s="14">
        <v>4120</v>
      </c>
      <c r="AB9" s="14">
        <v>4054</v>
      </c>
      <c r="AC9" s="14">
        <v>898</v>
      </c>
      <c r="AD9" s="14">
        <v>121</v>
      </c>
      <c r="AE9" s="14">
        <v>0</v>
      </c>
      <c r="AF9" s="14">
        <v>1385</v>
      </c>
      <c r="AG9" s="14">
        <v>1119</v>
      </c>
      <c r="AH9" s="14">
        <v>2073</v>
      </c>
      <c r="AI9" s="14">
        <v>286</v>
      </c>
      <c r="AJ9" s="14">
        <v>3601</v>
      </c>
      <c r="AK9" s="14">
        <v>1216</v>
      </c>
      <c r="AL9" s="14">
        <v>3071</v>
      </c>
      <c r="AM9" s="14">
        <v>336</v>
      </c>
      <c r="AN9" s="14">
        <v>353</v>
      </c>
      <c r="AO9" s="14">
        <v>2049</v>
      </c>
      <c r="AP9" s="14">
        <v>454</v>
      </c>
      <c r="AQ9" s="14">
        <v>16</v>
      </c>
      <c r="AR9" s="15">
        <v>30664</v>
      </c>
      <c r="AS9" s="14">
        <v>1597</v>
      </c>
      <c r="AT9" s="14">
        <v>59363</v>
      </c>
      <c r="AU9" s="14">
        <v>0</v>
      </c>
      <c r="AV9" s="14">
        <v>0</v>
      </c>
      <c r="AW9" s="14">
        <v>12</v>
      </c>
      <c r="AX9" s="14">
        <v>3474</v>
      </c>
      <c r="AY9" s="14">
        <v>-709</v>
      </c>
      <c r="AZ9" s="15">
        <v>63737</v>
      </c>
      <c r="BA9" s="16">
        <v>94401</v>
      </c>
      <c r="BB9" s="15">
        <v>1420</v>
      </c>
      <c r="BC9" s="17">
        <f t="shared" si="0"/>
        <v>65157</v>
      </c>
      <c r="BD9" s="15">
        <v>95821</v>
      </c>
      <c r="BE9" s="15">
        <v>-93126</v>
      </c>
      <c r="BF9" s="18">
        <f t="shared" si="1"/>
        <v>-27969</v>
      </c>
      <c r="BG9" s="15">
        <v>2695</v>
      </c>
      <c r="BH9" s="14"/>
      <c r="BI9" s="47">
        <f t="shared" si="2"/>
        <v>1.3506212857914646E-2</v>
      </c>
      <c r="BJ9" s="47">
        <f t="shared" si="3"/>
        <v>1.7567674744547668E-2</v>
      </c>
    </row>
    <row r="10" spans="1:62" ht="39.950000000000003" customHeight="1">
      <c r="A10" s="10" t="s">
        <v>224</v>
      </c>
      <c r="B10" s="3" t="s">
        <v>4</v>
      </c>
      <c r="C10" s="14">
        <v>252</v>
      </c>
      <c r="D10" s="14">
        <v>12</v>
      </c>
      <c r="E10" s="14">
        <v>6</v>
      </c>
      <c r="F10" s="14">
        <v>1</v>
      </c>
      <c r="G10" s="14">
        <v>3497</v>
      </c>
      <c r="H10" s="14">
        <v>9</v>
      </c>
      <c r="I10" s="14">
        <v>2545</v>
      </c>
      <c r="J10" s="14">
        <v>64</v>
      </c>
      <c r="K10" s="14">
        <v>19</v>
      </c>
      <c r="L10" s="14">
        <v>1</v>
      </c>
      <c r="M10" s="14">
        <v>3</v>
      </c>
      <c r="N10" s="14">
        <v>27</v>
      </c>
      <c r="O10" s="14">
        <v>23</v>
      </c>
      <c r="P10" s="14">
        <v>7</v>
      </c>
      <c r="Q10" s="14">
        <v>20</v>
      </c>
      <c r="R10" s="14">
        <v>365</v>
      </c>
      <c r="S10" s="14">
        <v>89</v>
      </c>
      <c r="T10" s="14">
        <v>42</v>
      </c>
      <c r="U10" s="14">
        <v>86</v>
      </c>
      <c r="V10" s="14">
        <v>5113</v>
      </c>
      <c r="W10" s="14">
        <v>35516</v>
      </c>
      <c r="X10" s="14">
        <v>980</v>
      </c>
      <c r="Y10" s="14">
        <v>243</v>
      </c>
      <c r="Z10" s="14">
        <v>282</v>
      </c>
      <c r="AA10" s="14">
        <v>8295</v>
      </c>
      <c r="AB10" s="14">
        <v>6217</v>
      </c>
      <c r="AC10" s="14">
        <v>2627</v>
      </c>
      <c r="AD10" s="14">
        <v>1028</v>
      </c>
      <c r="AE10" s="14">
        <v>108</v>
      </c>
      <c r="AF10" s="14">
        <v>3488</v>
      </c>
      <c r="AG10" s="14">
        <v>11525</v>
      </c>
      <c r="AH10" s="14">
        <v>580</v>
      </c>
      <c r="AI10" s="14">
        <v>6290</v>
      </c>
      <c r="AJ10" s="14">
        <v>5777</v>
      </c>
      <c r="AK10" s="14">
        <v>918</v>
      </c>
      <c r="AL10" s="14">
        <v>10018</v>
      </c>
      <c r="AM10" s="14">
        <v>217</v>
      </c>
      <c r="AN10" s="14">
        <v>1867</v>
      </c>
      <c r="AO10" s="14">
        <v>1353</v>
      </c>
      <c r="AP10" s="14">
        <v>9788</v>
      </c>
      <c r="AQ10" s="14">
        <v>42</v>
      </c>
      <c r="AR10" s="15">
        <v>119340</v>
      </c>
      <c r="AS10" s="14">
        <v>1237</v>
      </c>
      <c r="AT10" s="14">
        <v>6244</v>
      </c>
      <c r="AU10" s="14">
        <v>0</v>
      </c>
      <c r="AV10" s="14">
        <v>12</v>
      </c>
      <c r="AW10" s="14">
        <v>134</v>
      </c>
      <c r="AX10" s="14">
        <v>3889</v>
      </c>
      <c r="AY10" s="14">
        <v>-1282</v>
      </c>
      <c r="AZ10" s="15">
        <v>10234</v>
      </c>
      <c r="BA10" s="16">
        <v>129574</v>
      </c>
      <c r="BB10" s="15">
        <v>11008</v>
      </c>
      <c r="BC10" s="17">
        <f t="shared" si="0"/>
        <v>21242</v>
      </c>
      <c r="BD10" s="15">
        <v>140582</v>
      </c>
      <c r="BE10" s="15">
        <v>-128125</v>
      </c>
      <c r="BF10" s="18">
        <f t="shared" si="1"/>
        <v>-106883</v>
      </c>
      <c r="BG10" s="15">
        <v>12457</v>
      </c>
      <c r="BH10" s="14"/>
      <c r="BI10" s="47">
        <f t="shared" si="2"/>
        <v>1.1182799018321532E-2</v>
      </c>
      <c r="BJ10" s="47">
        <f t="shared" si="3"/>
        <v>1.8478271163006525E-3</v>
      </c>
    </row>
    <row r="11" spans="1:62" ht="39.950000000000003" customHeight="1">
      <c r="A11" s="10" t="s">
        <v>225</v>
      </c>
      <c r="B11" s="3" t="s">
        <v>5</v>
      </c>
      <c r="C11" s="14">
        <v>289</v>
      </c>
      <c r="D11" s="14">
        <v>0</v>
      </c>
      <c r="E11" s="14">
        <v>13</v>
      </c>
      <c r="F11" s="14">
        <v>5</v>
      </c>
      <c r="G11" s="14">
        <v>1724</v>
      </c>
      <c r="H11" s="14">
        <v>243</v>
      </c>
      <c r="I11" s="14">
        <v>381</v>
      </c>
      <c r="J11" s="14">
        <v>1760</v>
      </c>
      <c r="K11" s="14">
        <v>194</v>
      </c>
      <c r="L11" s="14">
        <v>5</v>
      </c>
      <c r="M11" s="14">
        <v>2</v>
      </c>
      <c r="N11" s="14">
        <v>85</v>
      </c>
      <c r="O11" s="14">
        <v>68</v>
      </c>
      <c r="P11" s="14">
        <v>43</v>
      </c>
      <c r="Q11" s="14">
        <v>80</v>
      </c>
      <c r="R11" s="14">
        <v>1802</v>
      </c>
      <c r="S11" s="14">
        <v>188</v>
      </c>
      <c r="T11" s="14">
        <v>21</v>
      </c>
      <c r="U11" s="14">
        <v>280</v>
      </c>
      <c r="V11" s="14">
        <v>3035</v>
      </c>
      <c r="W11" s="14">
        <v>4590</v>
      </c>
      <c r="X11" s="14">
        <v>584</v>
      </c>
      <c r="Y11" s="14">
        <v>586</v>
      </c>
      <c r="Z11" s="14">
        <v>963</v>
      </c>
      <c r="AA11" s="14">
        <v>9</v>
      </c>
      <c r="AB11" s="14">
        <v>14</v>
      </c>
      <c r="AC11" s="14">
        <v>18</v>
      </c>
      <c r="AD11" s="14">
        <v>21</v>
      </c>
      <c r="AE11" s="14">
        <v>21</v>
      </c>
      <c r="AF11" s="14">
        <v>377</v>
      </c>
      <c r="AG11" s="14">
        <v>884</v>
      </c>
      <c r="AH11" s="14">
        <v>530</v>
      </c>
      <c r="AI11" s="14">
        <v>7599</v>
      </c>
      <c r="AJ11" s="14">
        <v>159637</v>
      </c>
      <c r="AK11" s="14">
        <v>117</v>
      </c>
      <c r="AL11" s="14">
        <v>6291</v>
      </c>
      <c r="AM11" s="14">
        <v>242</v>
      </c>
      <c r="AN11" s="14">
        <v>915</v>
      </c>
      <c r="AO11" s="14">
        <v>5301</v>
      </c>
      <c r="AP11" s="14">
        <v>212</v>
      </c>
      <c r="AQ11" s="14">
        <v>252</v>
      </c>
      <c r="AR11" s="15">
        <v>199381</v>
      </c>
      <c r="AS11" s="14">
        <v>2697</v>
      </c>
      <c r="AT11" s="14">
        <v>37427</v>
      </c>
      <c r="AU11" s="14">
        <v>0</v>
      </c>
      <c r="AV11" s="14">
        <v>0</v>
      </c>
      <c r="AW11" s="14">
        <v>0</v>
      </c>
      <c r="AX11" s="14">
        <v>0</v>
      </c>
      <c r="AY11" s="14">
        <v>3285</v>
      </c>
      <c r="AZ11" s="15">
        <v>43409</v>
      </c>
      <c r="BA11" s="16">
        <v>242790</v>
      </c>
      <c r="BB11" s="15">
        <v>2967</v>
      </c>
      <c r="BC11" s="17">
        <f t="shared" si="0"/>
        <v>46376</v>
      </c>
      <c r="BD11" s="15">
        <v>245757</v>
      </c>
      <c r="BE11" s="15">
        <v>-240751</v>
      </c>
      <c r="BF11" s="18">
        <f t="shared" si="1"/>
        <v>-194375</v>
      </c>
      <c r="BG11" s="15">
        <v>5006</v>
      </c>
      <c r="BH11" s="14"/>
      <c r="BI11" s="47">
        <f t="shared" si="2"/>
        <v>8.3982042093990739E-3</v>
      </c>
      <c r="BJ11" s="47">
        <f t="shared" si="3"/>
        <v>1.1076013049613151E-2</v>
      </c>
    </row>
    <row r="12" spans="1:62" ht="39.950000000000003" customHeight="1">
      <c r="A12" s="10" t="s">
        <v>226</v>
      </c>
      <c r="B12" s="3" t="s">
        <v>6</v>
      </c>
      <c r="C12" s="14">
        <v>24</v>
      </c>
      <c r="D12" s="14">
        <v>0</v>
      </c>
      <c r="E12" s="14">
        <v>0</v>
      </c>
      <c r="F12" s="14">
        <v>0</v>
      </c>
      <c r="G12" s="14">
        <v>658</v>
      </c>
      <c r="H12" s="14">
        <v>2</v>
      </c>
      <c r="I12" s="14">
        <v>28</v>
      </c>
      <c r="J12" s="14">
        <v>34</v>
      </c>
      <c r="K12" s="14">
        <v>3223</v>
      </c>
      <c r="L12" s="14">
        <v>1</v>
      </c>
      <c r="M12" s="14">
        <v>8</v>
      </c>
      <c r="N12" s="14">
        <v>47</v>
      </c>
      <c r="O12" s="14">
        <v>180</v>
      </c>
      <c r="P12" s="14">
        <v>80</v>
      </c>
      <c r="Q12" s="14">
        <v>107</v>
      </c>
      <c r="R12" s="14">
        <v>2134</v>
      </c>
      <c r="S12" s="14">
        <v>146</v>
      </c>
      <c r="T12" s="14">
        <v>8</v>
      </c>
      <c r="U12" s="14">
        <v>34</v>
      </c>
      <c r="V12" s="14">
        <v>162</v>
      </c>
      <c r="W12" s="14">
        <v>47192</v>
      </c>
      <c r="X12" s="14">
        <v>18</v>
      </c>
      <c r="Y12" s="14">
        <v>349</v>
      </c>
      <c r="Z12" s="14">
        <v>32</v>
      </c>
      <c r="AA12" s="14">
        <v>148</v>
      </c>
      <c r="AB12" s="14">
        <v>221</v>
      </c>
      <c r="AC12" s="14">
        <v>8</v>
      </c>
      <c r="AD12" s="14">
        <v>19</v>
      </c>
      <c r="AE12" s="14">
        <v>48</v>
      </c>
      <c r="AF12" s="14">
        <v>31</v>
      </c>
      <c r="AG12" s="14">
        <v>5</v>
      </c>
      <c r="AH12" s="14">
        <v>94</v>
      </c>
      <c r="AI12" s="14">
        <v>1350</v>
      </c>
      <c r="AJ12" s="14">
        <v>695</v>
      </c>
      <c r="AK12" s="14">
        <v>26</v>
      </c>
      <c r="AL12" s="14">
        <v>555</v>
      </c>
      <c r="AM12" s="14">
        <v>83</v>
      </c>
      <c r="AN12" s="14">
        <v>313</v>
      </c>
      <c r="AO12" s="14">
        <v>291</v>
      </c>
      <c r="AP12" s="14">
        <v>122</v>
      </c>
      <c r="AQ12" s="14">
        <v>191</v>
      </c>
      <c r="AR12" s="15">
        <v>58667</v>
      </c>
      <c r="AS12" s="14">
        <v>130</v>
      </c>
      <c r="AT12" s="14">
        <v>1939</v>
      </c>
      <c r="AU12" s="14">
        <v>0</v>
      </c>
      <c r="AV12" s="14">
        <v>0</v>
      </c>
      <c r="AW12" s="14">
        <v>0</v>
      </c>
      <c r="AX12" s="14">
        <v>0</v>
      </c>
      <c r="AY12" s="14">
        <v>-101</v>
      </c>
      <c r="AZ12" s="15">
        <v>1968</v>
      </c>
      <c r="BA12" s="16">
        <v>60635</v>
      </c>
      <c r="BB12" s="15">
        <v>19275</v>
      </c>
      <c r="BC12" s="17">
        <f t="shared" si="0"/>
        <v>21243</v>
      </c>
      <c r="BD12" s="15">
        <v>79910</v>
      </c>
      <c r="BE12" s="15">
        <v>-60550</v>
      </c>
      <c r="BF12" s="18">
        <f t="shared" si="1"/>
        <v>-39307</v>
      </c>
      <c r="BG12" s="15">
        <v>19360</v>
      </c>
      <c r="BH12" s="14"/>
      <c r="BI12" s="47">
        <f t="shared" si="2"/>
        <v>1.401830625876177E-3</v>
      </c>
      <c r="BJ12" s="47">
        <f t="shared" si="3"/>
        <v>5.7382075248349853E-4</v>
      </c>
    </row>
    <row r="13" spans="1:62" ht="39.950000000000003" customHeight="1">
      <c r="A13" s="10" t="s">
        <v>227</v>
      </c>
      <c r="B13" s="3" t="s">
        <v>7</v>
      </c>
      <c r="C13" s="14">
        <v>0</v>
      </c>
      <c r="D13" s="14">
        <v>0</v>
      </c>
      <c r="E13" s="14">
        <v>0</v>
      </c>
      <c r="F13" s="14">
        <v>5</v>
      </c>
      <c r="G13" s="14">
        <v>0</v>
      </c>
      <c r="H13" s="14">
        <v>1</v>
      </c>
      <c r="I13" s="14">
        <v>229</v>
      </c>
      <c r="J13" s="14">
        <v>0</v>
      </c>
      <c r="K13" s="14">
        <v>139</v>
      </c>
      <c r="L13" s="14">
        <v>1964</v>
      </c>
      <c r="M13" s="14">
        <v>2</v>
      </c>
      <c r="N13" s="14">
        <v>1714</v>
      </c>
      <c r="O13" s="14">
        <v>1409</v>
      </c>
      <c r="P13" s="14">
        <v>1186</v>
      </c>
      <c r="Q13" s="14">
        <v>139</v>
      </c>
      <c r="R13" s="14">
        <v>38</v>
      </c>
      <c r="S13" s="14">
        <v>951</v>
      </c>
      <c r="T13" s="14">
        <v>34</v>
      </c>
      <c r="U13" s="14">
        <v>2077</v>
      </c>
      <c r="V13" s="14">
        <v>55</v>
      </c>
      <c r="W13" s="14">
        <v>17767</v>
      </c>
      <c r="X13" s="14">
        <v>0</v>
      </c>
      <c r="Y13" s="14">
        <v>2</v>
      </c>
      <c r="Z13" s="14">
        <v>0</v>
      </c>
      <c r="AA13" s="14">
        <v>0</v>
      </c>
      <c r="AB13" s="14">
        <v>0</v>
      </c>
      <c r="AC13" s="14">
        <v>0</v>
      </c>
      <c r="AD13" s="14">
        <v>0</v>
      </c>
      <c r="AE13" s="14">
        <v>0</v>
      </c>
      <c r="AF13" s="14">
        <v>119</v>
      </c>
      <c r="AG13" s="14">
        <v>0</v>
      </c>
      <c r="AH13" s="14">
        <v>26</v>
      </c>
      <c r="AI13" s="14">
        <v>0</v>
      </c>
      <c r="AJ13" s="14">
        <v>1</v>
      </c>
      <c r="AK13" s="14">
        <v>0</v>
      </c>
      <c r="AL13" s="14">
        <v>157</v>
      </c>
      <c r="AM13" s="14">
        <v>1</v>
      </c>
      <c r="AN13" s="14">
        <v>7</v>
      </c>
      <c r="AO13" s="14">
        <v>25</v>
      </c>
      <c r="AP13" s="14">
        <v>0</v>
      </c>
      <c r="AQ13" s="14">
        <v>173</v>
      </c>
      <c r="AR13" s="15">
        <v>28221</v>
      </c>
      <c r="AS13" s="14">
        <v>0</v>
      </c>
      <c r="AT13" s="14">
        <v>-495</v>
      </c>
      <c r="AU13" s="14">
        <v>0</v>
      </c>
      <c r="AV13" s="14">
        <v>0</v>
      </c>
      <c r="AW13" s="14">
        <v>-298</v>
      </c>
      <c r="AX13" s="14">
        <v>-1922</v>
      </c>
      <c r="AY13" s="14">
        <v>-189</v>
      </c>
      <c r="AZ13" s="15">
        <v>-2904</v>
      </c>
      <c r="BA13" s="16">
        <v>25317</v>
      </c>
      <c r="BB13" s="15">
        <v>5072</v>
      </c>
      <c r="BC13" s="17">
        <f t="shared" si="0"/>
        <v>2168</v>
      </c>
      <c r="BD13" s="15">
        <v>30389</v>
      </c>
      <c r="BE13" s="15">
        <v>-26919</v>
      </c>
      <c r="BF13" s="18">
        <f t="shared" si="1"/>
        <v>-24751</v>
      </c>
      <c r="BG13" s="15">
        <v>3470</v>
      </c>
      <c r="BH13" s="14"/>
      <c r="BI13" s="47">
        <f t="shared" si="2"/>
        <v>-6.3277639530750163E-2</v>
      </c>
      <c r="BJ13" s="47">
        <f t="shared" si="3"/>
        <v>-1.4648853660615359E-4</v>
      </c>
    </row>
    <row r="14" spans="1:62" ht="39.950000000000003" customHeight="1">
      <c r="A14" s="10" t="s">
        <v>228</v>
      </c>
      <c r="B14" s="3" t="s">
        <v>8</v>
      </c>
      <c r="C14" s="14">
        <v>0</v>
      </c>
      <c r="D14" s="14">
        <v>0</v>
      </c>
      <c r="E14" s="14">
        <v>0</v>
      </c>
      <c r="F14" s="14">
        <v>0</v>
      </c>
      <c r="G14" s="14">
        <v>304</v>
      </c>
      <c r="H14" s="14">
        <v>0</v>
      </c>
      <c r="I14" s="14">
        <v>61</v>
      </c>
      <c r="J14" s="14">
        <v>46</v>
      </c>
      <c r="K14" s="14">
        <v>10</v>
      </c>
      <c r="L14" s="14">
        <v>-1</v>
      </c>
      <c r="M14" s="14">
        <v>537</v>
      </c>
      <c r="N14" s="14">
        <v>384</v>
      </c>
      <c r="O14" s="14">
        <v>519</v>
      </c>
      <c r="P14" s="14">
        <v>181</v>
      </c>
      <c r="Q14" s="14">
        <v>248</v>
      </c>
      <c r="R14" s="14">
        <v>2107</v>
      </c>
      <c r="S14" s="14">
        <v>1109</v>
      </c>
      <c r="T14" s="14">
        <v>50</v>
      </c>
      <c r="U14" s="14">
        <v>279</v>
      </c>
      <c r="V14" s="14">
        <v>223</v>
      </c>
      <c r="W14" s="14">
        <v>6596</v>
      </c>
      <c r="X14" s="14">
        <v>87</v>
      </c>
      <c r="Y14" s="14">
        <v>15</v>
      </c>
      <c r="Z14" s="14">
        <v>0</v>
      </c>
      <c r="AA14" s="14">
        <v>17</v>
      </c>
      <c r="AB14" s="14">
        <v>9</v>
      </c>
      <c r="AC14" s="14">
        <v>0</v>
      </c>
      <c r="AD14" s="14">
        <v>0</v>
      </c>
      <c r="AE14" s="14">
        <v>0</v>
      </c>
      <c r="AF14" s="14">
        <v>8</v>
      </c>
      <c r="AG14" s="14">
        <v>72</v>
      </c>
      <c r="AH14" s="14">
        <v>157</v>
      </c>
      <c r="AI14" s="14">
        <v>74</v>
      </c>
      <c r="AJ14" s="14">
        <v>1800</v>
      </c>
      <c r="AK14" s="14">
        <v>11</v>
      </c>
      <c r="AL14" s="14">
        <v>425</v>
      </c>
      <c r="AM14" s="14">
        <v>39</v>
      </c>
      <c r="AN14" s="14">
        <v>98</v>
      </c>
      <c r="AO14" s="14">
        <v>124</v>
      </c>
      <c r="AP14" s="14">
        <v>22</v>
      </c>
      <c r="AQ14" s="14">
        <v>152</v>
      </c>
      <c r="AR14" s="15">
        <v>15763</v>
      </c>
      <c r="AS14" s="14">
        <v>18</v>
      </c>
      <c r="AT14" s="14">
        <v>2795</v>
      </c>
      <c r="AU14" s="14">
        <v>0</v>
      </c>
      <c r="AV14" s="14">
        <v>0</v>
      </c>
      <c r="AW14" s="14">
        <v>0</v>
      </c>
      <c r="AX14" s="14">
        <v>-3114</v>
      </c>
      <c r="AY14" s="14">
        <v>-37</v>
      </c>
      <c r="AZ14" s="15">
        <v>-338</v>
      </c>
      <c r="BA14" s="16">
        <v>15425</v>
      </c>
      <c r="BB14" s="15">
        <v>8327</v>
      </c>
      <c r="BC14" s="17">
        <f t="shared" si="0"/>
        <v>7989</v>
      </c>
      <c r="BD14" s="15">
        <v>23752</v>
      </c>
      <c r="BE14" s="15">
        <v>-22807</v>
      </c>
      <c r="BF14" s="18">
        <f t="shared" si="1"/>
        <v>-14818</v>
      </c>
      <c r="BG14" s="15">
        <v>945</v>
      </c>
      <c r="BH14" s="14"/>
      <c r="BI14" s="47">
        <f t="shared" si="2"/>
        <v>-0.4785737439222042</v>
      </c>
      <c r="BJ14" s="47">
        <f t="shared" si="3"/>
        <v>8.2714234305898845E-4</v>
      </c>
    </row>
    <row r="15" spans="1:62" ht="39.950000000000003" customHeight="1">
      <c r="A15" s="10" t="s">
        <v>229</v>
      </c>
      <c r="B15" s="3" t="s">
        <v>9</v>
      </c>
      <c r="C15" s="14">
        <v>17</v>
      </c>
      <c r="D15" s="14">
        <v>0</v>
      </c>
      <c r="E15" s="14">
        <v>5</v>
      </c>
      <c r="F15" s="14">
        <v>18</v>
      </c>
      <c r="G15" s="14">
        <v>4359</v>
      </c>
      <c r="H15" s="14">
        <v>4</v>
      </c>
      <c r="I15" s="14">
        <v>362</v>
      </c>
      <c r="J15" s="14">
        <v>94</v>
      </c>
      <c r="K15" s="14">
        <v>105</v>
      </c>
      <c r="L15" s="14">
        <v>1</v>
      </c>
      <c r="M15" s="14">
        <v>6</v>
      </c>
      <c r="N15" s="14">
        <v>573</v>
      </c>
      <c r="O15" s="14">
        <v>329</v>
      </c>
      <c r="P15" s="14">
        <v>382</v>
      </c>
      <c r="Q15" s="14">
        <v>247</v>
      </c>
      <c r="R15" s="14">
        <v>1118</v>
      </c>
      <c r="S15" s="14">
        <v>589</v>
      </c>
      <c r="T15" s="14">
        <v>112</v>
      </c>
      <c r="U15" s="14">
        <v>642</v>
      </c>
      <c r="V15" s="14">
        <v>209</v>
      </c>
      <c r="W15" s="14">
        <v>89979</v>
      </c>
      <c r="X15" s="14">
        <v>206</v>
      </c>
      <c r="Y15" s="14">
        <v>50</v>
      </c>
      <c r="Z15" s="14">
        <v>9</v>
      </c>
      <c r="AA15" s="14">
        <v>4038</v>
      </c>
      <c r="AB15" s="14">
        <v>1631</v>
      </c>
      <c r="AC15" s="14">
        <v>67</v>
      </c>
      <c r="AD15" s="14">
        <v>153</v>
      </c>
      <c r="AE15" s="14">
        <v>186</v>
      </c>
      <c r="AF15" s="14">
        <v>963</v>
      </c>
      <c r="AG15" s="14">
        <v>456</v>
      </c>
      <c r="AH15" s="14">
        <v>2590</v>
      </c>
      <c r="AI15" s="14">
        <v>161</v>
      </c>
      <c r="AJ15" s="14">
        <v>382</v>
      </c>
      <c r="AK15" s="14">
        <v>119</v>
      </c>
      <c r="AL15" s="14">
        <v>1628</v>
      </c>
      <c r="AM15" s="14">
        <v>62</v>
      </c>
      <c r="AN15" s="14">
        <v>808</v>
      </c>
      <c r="AO15" s="14">
        <v>977</v>
      </c>
      <c r="AP15" s="14">
        <v>9</v>
      </c>
      <c r="AQ15" s="14">
        <v>209</v>
      </c>
      <c r="AR15" s="15">
        <v>113855</v>
      </c>
      <c r="AS15" s="14">
        <v>418</v>
      </c>
      <c r="AT15" s="14">
        <v>4068</v>
      </c>
      <c r="AU15" s="14">
        <v>0</v>
      </c>
      <c r="AV15" s="14">
        <v>1</v>
      </c>
      <c r="AW15" s="14">
        <v>376</v>
      </c>
      <c r="AX15" s="14">
        <v>4966</v>
      </c>
      <c r="AY15" s="14">
        <v>-730</v>
      </c>
      <c r="AZ15" s="15">
        <v>9099</v>
      </c>
      <c r="BA15" s="16">
        <v>122954</v>
      </c>
      <c r="BB15" s="15">
        <v>3465</v>
      </c>
      <c r="BC15" s="17">
        <f t="shared" si="0"/>
        <v>12564</v>
      </c>
      <c r="BD15" s="15">
        <v>126419</v>
      </c>
      <c r="BE15" s="15">
        <v>-118344</v>
      </c>
      <c r="BF15" s="18">
        <f t="shared" si="1"/>
        <v>-105780</v>
      </c>
      <c r="BG15" s="15">
        <v>8075</v>
      </c>
      <c r="BH15" s="14"/>
      <c r="BI15" s="47">
        <f t="shared" si="2"/>
        <v>3.7493696829708711E-2</v>
      </c>
      <c r="BJ15" s="47">
        <f t="shared" si="3"/>
        <v>1.2038694281087531E-3</v>
      </c>
    </row>
    <row r="16" spans="1:62" ht="39.950000000000003" customHeight="1">
      <c r="A16" s="10" t="s">
        <v>230</v>
      </c>
      <c r="B16" s="3" t="s">
        <v>10</v>
      </c>
      <c r="C16" s="14">
        <v>0</v>
      </c>
      <c r="D16" s="14">
        <v>0</v>
      </c>
      <c r="E16" s="14">
        <v>0</v>
      </c>
      <c r="F16" s="14">
        <v>9</v>
      </c>
      <c r="G16" s="14">
        <v>0</v>
      </c>
      <c r="H16" s="14">
        <v>0</v>
      </c>
      <c r="I16" s="14">
        <v>2</v>
      </c>
      <c r="J16" s="14">
        <v>0</v>
      </c>
      <c r="K16" s="14">
        <v>2</v>
      </c>
      <c r="L16" s="14">
        <v>0</v>
      </c>
      <c r="M16" s="14">
        <v>0</v>
      </c>
      <c r="N16" s="14">
        <v>5</v>
      </c>
      <c r="O16" s="14">
        <v>2921</v>
      </c>
      <c r="P16" s="14">
        <v>670</v>
      </c>
      <c r="Q16" s="14">
        <v>95</v>
      </c>
      <c r="R16" s="14">
        <v>179</v>
      </c>
      <c r="S16" s="14">
        <v>118</v>
      </c>
      <c r="T16" s="14">
        <v>9</v>
      </c>
      <c r="U16" s="14">
        <v>395</v>
      </c>
      <c r="V16" s="14">
        <v>4</v>
      </c>
      <c r="W16" s="14">
        <v>6854</v>
      </c>
      <c r="X16" s="14">
        <v>0</v>
      </c>
      <c r="Y16" s="14">
        <v>772</v>
      </c>
      <c r="Z16" s="14">
        <v>0</v>
      </c>
      <c r="AA16" s="14">
        <v>4</v>
      </c>
      <c r="AB16" s="14">
        <v>4</v>
      </c>
      <c r="AC16" s="14">
        <v>0</v>
      </c>
      <c r="AD16" s="14">
        <v>0</v>
      </c>
      <c r="AE16" s="14">
        <v>0</v>
      </c>
      <c r="AF16" s="14">
        <v>79</v>
      </c>
      <c r="AG16" s="14">
        <v>3</v>
      </c>
      <c r="AH16" s="14">
        <v>231</v>
      </c>
      <c r="AI16" s="14">
        <v>0</v>
      </c>
      <c r="AJ16" s="14">
        <v>0</v>
      </c>
      <c r="AK16" s="14">
        <v>0</v>
      </c>
      <c r="AL16" s="14">
        <v>10341</v>
      </c>
      <c r="AM16" s="14">
        <v>0</v>
      </c>
      <c r="AN16" s="14">
        <v>0</v>
      </c>
      <c r="AO16" s="14">
        <v>18</v>
      </c>
      <c r="AP16" s="14">
        <v>0</v>
      </c>
      <c r="AQ16" s="14">
        <v>0</v>
      </c>
      <c r="AR16" s="15">
        <v>22715</v>
      </c>
      <c r="AS16" s="14">
        <v>0</v>
      </c>
      <c r="AT16" s="14">
        <v>206</v>
      </c>
      <c r="AU16" s="14">
        <v>0</v>
      </c>
      <c r="AV16" s="14">
        <v>0</v>
      </c>
      <c r="AW16" s="14">
        <v>3939</v>
      </c>
      <c r="AX16" s="14">
        <v>38734</v>
      </c>
      <c r="AY16" s="14">
        <v>70</v>
      </c>
      <c r="AZ16" s="15">
        <v>42949</v>
      </c>
      <c r="BA16" s="16">
        <v>65664</v>
      </c>
      <c r="BB16" s="15">
        <v>14003</v>
      </c>
      <c r="BC16" s="17">
        <f t="shared" si="0"/>
        <v>56952</v>
      </c>
      <c r="BD16" s="15">
        <v>79667</v>
      </c>
      <c r="BE16" s="15">
        <v>-63541</v>
      </c>
      <c r="BF16" s="18">
        <f t="shared" si="1"/>
        <v>-6589</v>
      </c>
      <c r="BG16" s="15">
        <v>16126</v>
      </c>
      <c r="BH16" s="14"/>
      <c r="BI16" s="47">
        <f t="shared" si="2"/>
        <v>3.2331262183235898E-2</v>
      </c>
      <c r="BJ16" s="47">
        <f t="shared" si="3"/>
        <v>6.0962906143166947E-5</v>
      </c>
    </row>
    <row r="17" spans="1:62" ht="39.950000000000003" customHeight="1">
      <c r="A17" s="10" t="s">
        <v>231</v>
      </c>
      <c r="B17" s="3" t="s">
        <v>11</v>
      </c>
      <c r="C17" s="14">
        <v>0</v>
      </c>
      <c r="D17" s="14">
        <v>0</v>
      </c>
      <c r="E17" s="14">
        <v>0</v>
      </c>
      <c r="F17" s="14">
        <v>1</v>
      </c>
      <c r="G17" s="14">
        <v>0</v>
      </c>
      <c r="H17" s="14">
        <v>0</v>
      </c>
      <c r="I17" s="14">
        <v>4</v>
      </c>
      <c r="J17" s="14">
        <v>0</v>
      </c>
      <c r="K17" s="14">
        <v>3</v>
      </c>
      <c r="L17" s="14">
        <v>1</v>
      </c>
      <c r="M17" s="14">
        <v>1</v>
      </c>
      <c r="N17" s="14">
        <v>1</v>
      </c>
      <c r="O17" s="14">
        <v>126</v>
      </c>
      <c r="P17" s="14">
        <v>2278</v>
      </c>
      <c r="Q17" s="14">
        <v>13</v>
      </c>
      <c r="R17" s="14">
        <v>421</v>
      </c>
      <c r="S17" s="14">
        <v>101</v>
      </c>
      <c r="T17" s="14">
        <v>1</v>
      </c>
      <c r="U17" s="14">
        <v>58</v>
      </c>
      <c r="V17" s="14">
        <v>23</v>
      </c>
      <c r="W17" s="14">
        <v>45</v>
      </c>
      <c r="X17" s="14">
        <v>4</v>
      </c>
      <c r="Y17" s="14">
        <v>21</v>
      </c>
      <c r="Z17" s="14">
        <v>0</v>
      </c>
      <c r="AA17" s="14">
        <v>4</v>
      </c>
      <c r="AB17" s="14">
        <v>2</v>
      </c>
      <c r="AC17" s="14">
        <v>0</v>
      </c>
      <c r="AD17" s="14">
        <v>0</v>
      </c>
      <c r="AE17" s="14">
        <v>0</v>
      </c>
      <c r="AF17" s="14">
        <v>49</v>
      </c>
      <c r="AG17" s="14">
        <v>7</v>
      </c>
      <c r="AH17" s="14">
        <v>14</v>
      </c>
      <c r="AI17" s="14">
        <v>0</v>
      </c>
      <c r="AJ17" s="14">
        <v>0</v>
      </c>
      <c r="AK17" s="14">
        <v>0</v>
      </c>
      <c r="AL17" s="14">
        <v>16225</v>
      </c>
      <c r="AM17" s="14">
        <v>0</v>
      </c>
      <c r="AN17" s="14">
        <v>0</v>
      </c>
      <c r="AO17" s="14">
        <v>6</v>
      </c>
      <c r="AP17" s="14">
        <v>0</v>
      </c>
      <c r="AQ17" s="14">
        <v>0</v>
      </c>
      <c r="AR17" s="15">
        <v>19409</v>
      </c>
      <c r="AS17" s="14">
        <v>0</v>
      </c>
      <c r="AT17" s="14">
        <v>41</v>
      </c>
      <c r="AU17" s="14">
        <v>0</v>
      </c>
      <c r="AV17" s="14">
        <v>0</v>
      </c>
      <c r="AW17" s="14">
        <v>568</v>
      </c>
      <c r="AX17" s="14">
        <v>52786</v>
      </c>
      <c r="AY17" s="14">
        <v>141</v>
      </c>
      <c r="AZ17" s="15">
        <v>53536</v>
      </c>
      <c r="BA17" s="16">
        <v>72945</v>
      </c>
      <c r="BB17" s="15">
        <v>12319</v>
      </c>
      <c r="BC17" s="17">
        <f t="shared" si="0"/>
        <v>65855</v>
      </c>
      <c r="BD17" s="15">
        <v>85264</v>
      </c>
      <c r="BE17" s="15">
        <v>-71755</v>
      </c>
      <c r="BF17" s="18">
        <f t="shared" si="1"/>
        <v>-5900</v>
      </c>
      <c r="BG17" s="15">
        <v>13509</v>
      </c>
      <c r="BH17" s="14"/>
      <c r="BI17" s="47">
        <f t="shared" si="2"/>
        <v>1.6313660977448796E-2</v>
      </c>
      <c r="BJ17" s="47">
        <f t="shared" si="3"/>
        <v>1.2133393941115752E-5</v>
      </c>
    </row>
    <row r="18" spans="1:62" ht="39.950000000000003" customHeight="1">
      <c r="A18" s="10" t="s">
        <v>232</v>
      </c>
      <c r="B18" s="3" t="s">
        <v>12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54</v>
      </c>
      <c r="P18" s="14">
        <v>51</v>
      </c>
      <c r="Q18" s="14">
        <v>399</v>
      </c>
      <c r="R18" s="14">
        <v>0</v>
      </c>
      <c r="S18" s="14">
        <v>35</v>
      </c>
      <c r="T18" s="14">
        <v>9</v>
      </c>
      <c r="U18" s="14">
        <v>19</v>
      </c>
      <c r="V18" s="14">
        <v>1</v>
      </c>
      <c r="W18" s="14">
        <v>184</v>
      </c>
      <c r="X18" s="14">
        <v>0</v>
      </c>
      <c r="Y18" s="14">
        <v>8</v>
      </c>
      <c r="Z18" s="14">
        <v>1</v>
      </c>
      <c r="AA18" s="14">
        <v>1820</v>
      </c>
      <c r="AB18" s="14">
        <v>257</v>
      </c>
      <c r="AC18" s="14">
        <v>9</v>
      </c>
      <c r="AD18" s="14">
        <v>0</v>
      </c>
      <c r="AE18" s="14">
        <v>0</v>
      </c>
      <c r="AF18" s="14">
        <v>49</v>
      </c>
      <c r="AG18" s="14">
        <v>112</v>
      </c>
      <c r="AH18" s="14">
        <v>2740</v>
      </c>
      <c r="AI18" s="14">
        <v>0</v>
      </c>
      <c r="AJ18" s="14">
        <v>12916</v>
      </c>
      <c r="AK18" s="14">
        <v>0</v>
      </c>
      <c r="AL18" s="14">
        <v>5000</v>
      </c>
      <c r="AM18" s="14">
        <v>2</v>
      </c>
      <c r="AN18" s="14">
        <v>0</v>
      </c>
      <c r="AO18" s="14">
        <v>556</v>
      </c>
      <c r="AP18" s="14">
        <v>531</v>
      </c>
      <c r="AQ18" s="14">
        <v>0</v>
      </c>
      <c r="AR18" s="15">
        <v>24753</v>
      </c>
      <c r="AS18" s="14">
        <v>30</v>
      </c>
      <c r="AT18" s="14">
        <v>1279</v>
      </c>
      <c r="AU18" s="14">
        <v>0</v>
      </c>
      <c r="AV18" s="14">
        <v>0</v>
      </c>
      <c r="AW18" s="14">
        <v>6938</v>
      </c>
      <c r="AX18" s="14">
        <v>40573</v>
      </c>
      <c r="AY18" s="14">
        <v>-770</v>
      </c>
      <c r="AZ18" s="15">
        <v>48050</v>
      </c>
      <c r="BA18" s="16">
        <v>72803</v>
      </c>
      <c r="BB18" s="15">
        <v>4121</v>
      </c>
      <c r="BC18" s="17">
        <f t="shared" si="0"/>
        <v>52171</v>
      </c>
      <c r="BD18" s="15">
        <v>76924</v>
      </c>
      <c r="BE18" s="15">
        <v>-71039</v>
      </c>
      <c r="BF18" s="18">
        <f t="shared" si="1"/>
        <v>-18868</v>
      </c>
      <c r="BG18" s="15">
        <v>5885</v>
      </c>
      <c r="BH18" s="14"/>
      <c r="BI18" s="47">
        <f t="shared" si="2"/>
        <v>2.422977075120536E-2</v>
      </c>
      <c r="BJ18" s="47">
        <f t="shared" si="3"/>
        <v>3.7850270367529383E-4</v>
      </c>
    </row>
    <row r="19" spans="1:62" ht="39.950000000000003" customHeight="1">
      <c r="A19" s="10" t="s">
        <v>233</v>
      </c>
      <c r="B19" s="3" t="s">
        <v>13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9</v>
      </c>
      <c r="O19" s="14">
        <v>308</v>
      </c>
      <c r="P19" s="14">
        <v>51</v>
      </c>
      <c r="Q19" s="14">
        <v>661</v>
      </c>
      <c r="R19" s="14">
        <v>36092</v>
      </c>
      <c r="S19" s="14">
        <v>3906</v>
      </c>
      <c r="T19" s="14">
        <v>819</v>
      </c>
      <c r="U19" s="14">
        <v>56</v>
      </c>
      <c r="V19" s="14">
        <v>103</v>
      </c>
      <c r="W19" s="14">
        <v>364</v>
      </c>
      <c r="X19" s="14">
        <v>1</v>
      </c>
      <c r="Y19" s="14">
        <v>1</v>
      </c>
      <c r="Z19" s="14">
        <v>0</v>
      </c>
      <c r="AA19" s="14">
        <v>13</v>
      </c>
      <c r="AB19" s="14">
        <v>33</v>
      </c>
      <c r="AC19" s="14">
        <v>29</v>
      </c>
      <c r="AD19" s="14">
        <v>0</v>
      </c>
      <c r="AE19" s="14">
        <v>0</v>
      </c>
      <c r="AF19" s="14">
        <v>5</v>
      </c>
      <c r="AG19" s="14">
        <v>978</v>
      </c>
      <c r="AH19" s="14">
        <v>1359</v>
      </c>
      <c r="AI19" s="14">
        <v>814</v>
      </c>
      <c r="AJ19" s="14">
        <v>3</v>
      </c>
      <c r="AK19" s="14">
        <v>0</v>
      </c>
      <c r="AL19" s="14">
        <v>16580</v>
      </c>
      <c r="AM19" s="14">
        <v>0</v>
      </c>
      <c r="AN19" s="14">
        <v>0</v>
      </c>
      <c r="AO19" s="14">
        <v>17</v>
      </c>
      <c r="AP19" s="14">
        <v>725</v>
      </c>
      <c r="AQ19" s="14">
        <v>0</v>
      </c>
      <c r="AR19" s="15">
        <v>62927</v>
      </c>
      <c r="AS19" s="14">
        <v>6</v>
      </c>
      <c r="AT19" s="14">
        <v>359</v>
      </c>
      <c r="AU19" s="14">
        <v>0</v>
      </c>
      <c r="AV19" s="14">
        <v>0</v>
      </c>
      <c r="AW19" s="14">
        <v>0</v>
      </c>
      <c r="AX19" s="14">
        <v>0</v>
      </c>
      <c r="AY19" s="14">
        <v>2087</v>
      </c>
      <c r="AZ19" s="15">
        <v>2452</v>
      </c>
      <c r="BA19" s="16">
        <v>65379</v>
      </c>
      <c r="BB19" s="15">
        <v>117708</v>
      </c>
      <c r="BC19" s="17">
        <f t="shared" si="0"/>
        <v>120160</v>
      </c>
      <c r="BD19" s="15">
        <v>183087</v>
      </c>
      <c r="BE19" s="15">
        <v>-62129</v>
      </c>
      <c r="BF19" s="18">
        <f t="shared" si="1"/>
        <v>58031</v>
      </c>
      <c r="BG19" s="15">
        <v>120958</v>
      </c>
      <c r="BH19" s="14"/>
      <c r="BI19" s="47">
        <f t="shared" si="2"/>
        <v>4.9710151577723738E-2</v>
      </c>
      <c r="BJ19" s="47">
        <f t="shared" si="3"/>
        <v>1.0624118109415987E-4</v>
      </c>
    </row>
    <row r="20" spans="1:62" ht="39.950000000000003" customHeight="1">
      <c r="A20" s="10" t="s">
        <v>234</v>
      </c>
      <c r="B20" s="3" t="s">
        <v>14</v>
      </c>
      <c r="C20" s="14">
        <v>0</v>
      </c>
      <c r="D20" s="14">
        <v>0</v>
      </c>
      <c r="E20" s="14">
        <v>5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5</v>
      </c>
      <c r="O20" s="14">
        <v>230</v>
      </c>
      <c r="P20" s="14">
        <v>238</v>
      </c>
      <c r="Q20" s="14">
        <v>112</v>
      </c>
      <c r="R20" s="14">
        <v>1627</v>
      </c>
      <c r="S20" s="14">
        <v>1363</v>
      </c>
      <c r="T20" s="14">
        <v>51</v>
      </c>
      <c r="U20" s="14">
        <v>304</v>
      </c>
      <c r="V20" s="14">
        <v>20</v>
      </c>
      <c r="W20" s="14">
        <v>7567</v>
      </c>
      <c r="X20" s="14">
        <v>1</v>
      </c>
      <c r="Y20" s="14">
        <v>17</v>
      </c>
      <c r="Z20" s="14">
        <v>0</v>
      </c>
      <c r="AA20" s="14">
        <v>253</v>
      </c>
      <c r="AB20" s="14">
        <v>148</v>
      </c>
      <c r="AC20" s="14">
        <v>2</v>
      </c>
      <c r="AD20" s="14">
        <v>52</v>
      </c>
      <c r="AE20" s="14">
        <v>0</v>
      </c>
      <c r="AF20" s="14">
        <v>183</v>
      </c>
      <c r="AG20" s="14">
        <v>138</v>
      </c>
      <c r="AH20" s="14">
        <v>1157</v>
      </c>
      <c r="AI20" s="14">
        <v>446</v>
      </c>
      <c r="AJ20" s="14">
        <v>71</v>
      </c>
      <c r="AK20" s="14">
        <v>0</v>
      </c>
      <c r="AL20" s="14">
        <v>6793</v>
      </c>
      <c r="AM20" s="14">
        <v>4</v>
      </c>
      <c r="AN20" s="14">
        <v>7</v>
      </c>
      <c r="AO20" s="14">
        <v>70</v>
      </c>
      <c r="AP20" s="14">
        <v>0</v>
      </c>
      <c r="AQ20" s="14">
        <v>16</v>
      </c>
      <c r="AR20" s="15">
        <v>20880</v>
      </c>
      <c r="AS20" s="14">
        <v>950</v>
      </c>
      <c r="AT20" s="14">
        <v>50982</v>
      </c>
      <c r="AU20" s="14">
        <v>0</v>
      </c>
      <c r="AV20" s="14">
        <v>0</v>
      </c>
      <c r="AW20" s="14">
        <v>6389</v>
      </c>
      <c r="AX20" s="14">
        <v>38614</v>
      </c>
      <c r="AY20" s="14">
        <v>-163</v>
      </c>
      <c r="AZ20" s="15">
        <v>96772</v>
      </c>
      <c r="BA20" s="16">
        <v>117652</v>
      </c>
      <c r="BB20" s="15">
        <v>18665</v>
      </c>
      <c r="BC20" s="17">
        <f t="shared" si="0"/>
        <v>115437</v>
      </c>
      <c r="BD20" s="15">
        <v>136317</v>
      </c>
      <c r="BE20" s="15">
        <v>-115941</v>
      </c>
      <c r="BF20" s="18">
        <f t="shared" si="1"/>
        <v>-504</v>
      </c>
      <c r="BG20" s="15">
        <v>20376</v>
      </c>
      <c r="BH20" s="14"/>
      <c r="BI20" s="47">
        <f t="shared" si="2"/>
        <v>1.4542889198653652E-2</v>
      </c>
      <c r="BJ20" s="47">
        <f t="shared" si="3"/>
        <v>1.5087431461121055E-2</v>
      </c>
    </row>
    <row r="21" spans="1:62" ht="39.950000000000003" customHeight="1">
      <c r="A21" s="10" t="s">
        <v>235</v>
      </c>
      <c r="B21" s="3" t="s">
        <v>15</v>
      </c>
      <c r="C21" s="14">
        <v>0</v>
      </c>
      <c r="D21" s="14">
        <v>0</v>
      </c>
      <c r="E21" s="14">
        <v>0</v>
      </c>
      <c r="F21" s="14">
        <v>0</v>
      </c>
      <c r="G21" s="14">
        <v>4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53</v>
      </c>
      <c r="P21" s="14">
        <v>3</v>
      </c>
      <c r="Q21" s="14">
        <v>0</v>
      </c>
      <c r="R21" s="14">
        <v>9</v>
      </c>
      <c r="S21" s="14">
        <v>0</v>
      </c>
      <c r="T21" s="14">
        <v>84</v>
      </c>
      <c r="U21" s="14">
        <v>89</v>
      </c>
      <c r="V21" s="14">
        <v>0</v>
      </c>
      <c r="W21" s="14">
        <v>1639</v>
      </c>
      <c r="X21" s="14">
        <v>3</v>
      </c>
      <c r="Y21" s="14">
        <v>0</v>
      </c>
      <c r="Z21" s="14">
        <v>2</v>
      </c>
      <c r="AA21" s="14">
        <v>274</v>
      </c>
      <c r="AB21" s="14">
        <v>164</v>
      </c>
      <c r="AC21" s="14">
        <v>70</v>
      </c>
      <c r="AD21" s="14">
        <v>148</v>
      </c>
      <c r="AE21" s="14">
        <v>0</v>
      </c>
      <c r="AF21" s="14">
        <v>82</v>
      </c>
      <c r="AG21" s="14">
        <v>219</v>
      </c>
      <c r="AH21" s="14">
        <v>1484</v>
      </c>
      <c r="AI21" s="14">
        <v>78</v>
      </c>
      <c r="AJ21" s="14">
        <v>23</v>
      </c>
      <c r="AK21" s="14">
        <v>3</v>
      </c>
      <c r="AL21" s="14">
        <v>1688</v>
      </c>
      <c r="AM21" s="14">
        <v>0</v>
      </c>
      <c r="AN21" s="14">
        <v>26</v>
      </c>
      <c r="AO21" s="14">
        <v>29</v>
      </c>
      <c r="AP21" s="14">
        <v>0</v>
      </c>
      <c r="AQ21" s="14">
        <v>0</v>
      </c>
      <c r="AR21" s="15">
        <v>6174</v>
      </c>
      <c r="AS21" s="14">
        <v>478</v>
      </c>
      <c r="AT21" s="14">
        <v>40614</v>
      </c>
      <c r="AU21" s="14">
        <v>0</v>
      </c>
      <c r="AV21" s="14">
        <v>0</v>
      </c>
      <c r="AW21" s="14">
        <v>20595</v>
      </c>
      <c r="AX21" s="14">
        <v>70756</v>
      </c>
      <c r="AY21" s="14">
        <v>144</v>
      </c>
      <c r="AZ21" s="15">
        <v>132587</v>
      </c>
      <c r="BA21" s="16">
        <v>138761</v>
      </c>
      <c r="BB21" s="15">
        <v>1522</v>
      </c>
      <c r="BC21" s="17">
        <f t="shared" si="0"/>
        <v>134109</v>
      </c>
      <c r="BD21" s="15">
        <v>140283</v>
      </c>
      <c r="BE21" s="15">
        <v>-137584</v>
      </c>
      <c r="BF21" s="18">
        <f t="shared" si="1"/>
        <v>-3475</v>
      </c>
      <c r="BG21" s="15">
        <v>2699</v>
      </c>
      <c r="BH21" s="14"/>
      <c r="BI21" s="47">
        <f t="shared" si="2"/>
        <v>8.4822104193541525E-3</v>
      </c>
      <c r="BJ21" s="47">
        <f t="shared" si="3"/>
        <v>1.2019162476206711E-2</v>
      </c>
    </row>
    <row r="22" spans="1:62" ht="39.950000000000003" customHeight="1">
      <c r="A22" s="10" t="s">
        <v>236</v>
      </c>
      <c r="B22" s="3" t="s">
        <v>16</v>
      </c>
      <c r="C22" s="14">
        <v>0</v>
      </c>
      <c r="D22" s="14">
        <v>0</v>
      </c>
      <c r="E22" s="14">
        <v>139</v>
      </c>
      <c r="F22" s="14">
        <v>0</v>
      </c>
      <c r="G22" s="14">
        <v>0</v>
      </c>
      <c r="H22" s="14"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10</v>
      </c>
      <c r="Q22" s="14">
        <v>0</v>
      </c>
      <c r="R22" s="14">
        <v>0</v>
      </c>
      <c r="S22" s="14">
        <v>0</v>
      </c>
      <c r="T22" s="14">
        <v>0</v>
      </c>
      <c r="U22" s="14">
        <v>1780</v>
      </c>
      <c r="V22" s="14">
        <v>0</v>
      </c>
      <c r="W22" s="14">
        <v>1</v>
      </c>
      <c r="X22" s="14">
        <v>0</v>
      </c>
      <c r="Y22" s="14">
        <v>0</v>
      </c>
      <c r="Z22" s="14">
        <v>0</v>
      </c>
      <c r="AA22" s="14">
        <v>5</v>
      </c>
      <c r="AB22" s="14">
        <v>5</v>
      </c>
      <c r="AC22" s="14">
        <v>0</v>
      </c>
      <c r="AD22" s="14">
        <v>0</v>
      </c>
      <c r="AE22" s="14">
        <v>0</v>
      </c>
      <c r="AF22" s="14">
        <v>23349</v>
      </c>
      <c r="AG22" s="14">
        <v>0</v>
      </c>
      <c r="AH22" s="14">
        <v>6018</v>
      </c>
      <c r="AI22" s="14">
        <v>60</v>
      </c>
      <c r="AJ22" s="14">
        <v>0</v>
      </c>
      <c r="AK22" s="14">
        <v>0</v>
      </c>
      <c r="AL22" s="14">
        <v>15058</v>
      </c>
      <c r="AM22" s="14">
        <v>0</v>
      </c>
      <c r="AN22" s="14">
        <v>0</v>
      </c>
      <c r="AO22" s="14">
        <v>64</v>
      </c>
      <c r="AP22" s="14">
        <v>0</v>
      </c>
      <c r="AQ22" s="14">
        <v>0</v>
      </c>
      <c r="AR22" s="15">
        <v>46489</v>
      </c>
      <c r="AS22" s="14">
        <v>0</v>
      </c>
      <c r="AT22" s="14">
        <v>49118</v>
      </c>
      <c r="AU22" s="14">
        <v>0</v>
      </c>
      <c r="AV22" s="14">
        <v>0</v>
      </c>
      <c r="AW22" s="14">
        <v>10305</v>
      </c>
      <c r="AX22" s="14">
        <v>125836</v>
      </c>
      <c r="AY22" s="14">
        <v>-60</v>
      </c>
      <c r="AZ22" s="15">
        <v>185199</v>
      </c>
      <c r="BA22" s="16">
        <v>231688</v>
      </c>
      <c r="BB22" s="15">
        <v>5951</v>
      </c>
      <c r="BC22" s="17">
        <f t="shared" si="0"/>
        <v>191150</v>
      </c>
      <c r="BD22" s="15">
        <v>237639</v>
      </c>
      <c r="BE22" s="15">
        <v>-226843</v>
      </c>
      <c r="BF22" s="18">
        <f t="shared" si="1"/>
        <v>-35693</v>
      </c>
      <c r="BG22" s="15">
        <v>10796</v>
      </c>
      <c r="BH22" s="14"/>
      <c r="BI22" s="47">
        <f t="shared" si="2"/>
        <v>2.0911743379027015E-2</v>
      </c>
      <c r="BJ22" s="47">
        <f t="shared" si="3"/>
        <v>1.453580594145667E-2</v>
      </c>
    </row>
    <row r="23" spans="1:62" ht="39.950000000000003" customHeight="1">
      <c r="A23" s="10" t="s">
        <v>237</v>
      </c>
      <c r="B23" s="3" t="s">
        <v>17</v>
      </c>
      <c r="C23" s="14">
        <v>269</v>
      </c>
      <c r="D23" s="14">
        <v>15</v>
      </c>
      <c r="E23" s="14">
        <v>252</v>
      </c>
      <c r="F23" s="14">
        <v>223</v>
      </c>
      <c r="G23" s="14">
        <v>7679</v>
      </c>
      <c r="H23" s="14">
        <v>95</v>
      </c>
      <c r="I23" s="14">
        <v>488</v>
      </c>
      <c r="J23" s="14">
        <v>162</v>
      </c>
      <c r="K23" s="14">
        <v>458</v>
      </c>
      <c r="L23" s="14">
        <v>35</v>
      </c>
      <c r="M23" s="14">
        <v>19</v>
      </c>
      <c r="N23" s="14">
        <v>94</v>
      </c>
      <c r="O23" s="14">
        <v>308</v>
      </c>
      <c r="P23" s="14">
        <v>322</v>
      </c>
      <c r="Q23" s="14">
        <v>240</v>
      </c>
      <c r="R23" s="14">
        <v>3645</v>
      </c>
      <c r="S23" s="14">
        <v>652</v>
      </c>
      <c r="T23" s="14">
        <v>125</v>
      </c>
      <c r="U23" s="14">
        <v>265</v>
      </c>
      <c r="V23" s="14">
        <v>6819</v>
      </c>
      <c r="W23" s="14">
        <v>27765</v>
      </c>
      <c r="X23" s="14">
        <v>12216</v>
      </c>
      <c r="Y23" s="14">
        <v>3765</v>
      </c>
      <c r="Z23" s="14">
        <v>2720</v>
      </c>
      <c r="AA23" s="14">
        <v>15755</v>
      </c>
      <c r="AB23" s="14">
        <v>22914</v>
      </c>
      <c r="AC23" s="14">
        <v>11061</v>
      </c>
      <c r="AD23" s="14">
        <v>3026</v>
      </c>
      <c r="AE23" s="14">
        <v>300</v>
      </c>
      <c r="AF23" s="14">
        <v>35690</v>
      </c>
      <c r="AG23" s="14">
        <v>28543</v>
      </c>
      <c r="AH23" s="14">
        <v>12255</v>
      </c>
      <c r="AI23" s="14">
        <v>19380</v>
      </c>
      <c r="AJ23" s="14">
        <v>9523</v>
      </c>
      <c r="AK23" s="14">
        <v>2508</v>
      </c>
      <c r="AL23" s="14">
        <v>30070</v>
      </c>
      <c r="AM23" s="14">
        <v>1026</v>
      </c>
      <c r="AN23" s="14">
        <v>2248</v>
      </c>
      <c r="AO23" s="14">
        <v>7824</v>
      </c>
      <c r="AP23" s="14">
        <v>3961</v>
      </c>
      <c r="AQ23" s="14">
        <v>956</v>
      </c>
      <c r="AR23" s="15">
        <v>275671</v>
      </c>
      <c r="AS23" s="14">
        <v>3304</v>
      </c>
      <c r="AT23" s="14">
        <v>87804</v>
      </c>
      <c r="AU23" s="14">
        <v>0</v>
      </c>
      <c r="AV23" s="14">
        <v>1</v>
      </c>
      <c r="AW23" s="14">
        <v>1147</v>
      </c>
      <c r="AX23" s="14">
        <v>13730</v>
      </c>
      <c r="AY23" s="14">
        <v>-1331</v>
      </c>
      <c r="AZ23" s="15">
        <v>104655</v>
      </c>
      <c r="BA23" s="16">
        <v>380326</v>
      </c>
      <c r="BB23" s="15">
        <v>27926</v>
      </c>
      <c r="BC23" s="17">
        <f t="shared" si="0"/>
        <v>132581</v>
      </c>
      <c r="BD23" s="15">
        <v>408252</v>
      </c>
      <c r="BE23" s="15">
        <v>-346096</v>
      </c>
      <c r="BF23" s="18">
        <f t="shared" si="1"/>
        <v>-213515</v>
      </c>
      <c r="BG23" s="15">
        <v>62156</v>
      </c>
      <c r="BH23" s="14"/>
      <c r="BI23" s="47">
        <f t="shared" si="2"/>
        <v>9.0001735353354761E-2</v>
      </c>
      <c r="BJ23" s="47">
        <f t="shared" si="3"/>
        <v>2.5984402965993351E-2</v>
      </c>
    </row>
    <row r="24" spans="1:62" ht="39.950000000000003" customHeight="1">
      <c r="A24" s="10" t="s">
        <v>238</v>
      </c>
      <c r="B24" s="3" t="s">
        <v>18</v>
      </c>
      <c r="C24" s="14">
        <v>33</v>
      </c>
      <c r="D24" s="14">
        <v>0</v>
      </c>
      <c r="E24" s="14">
        <v>3</v>
      </c>
      <c r="F24" s="14">
        <v>19</v>
      </c>
      <c r="G24" s="14">
        <v>224</v>
      </c>
      <c r="H24" s="14">
        <v>9</v>
      </c>
      <c r="I24" s="14">
        <v>42</v>
      </c>
      <c r="J24" s="14">
        <v>16</v>
      </c>
      <c r="K24" s="14">
        <v>89</v>
      </c>
      <c r="L24" s="14">
        <v>11</v>
      </c>
      <c r="M24" s="14">
        <v>4</v>
      </c>
      <c r="N24" s="14">
        <v>46</v>
      </c>
      <c r="O24" s="14">
        <v>42</v>
      </c>
      <c r="P24" s="14">
        <v>46</v>
      </c>
      <c r="Q24" s="14">
        <v>13</v>
      </c>
      <c r="R24" s="14">
        <v>255</v>
      </c>
      <c r="S24" s="14">
        <v>52</v>
      </c>
      <c r="T24" s="14">
        <v>8</v>
      </c>
      <c r="U24" s="14">
        <v>14</v>
      </c>
      <c r="V24" s="14">
        <v>175</v>
      </c>
      <c r="W24" s="14">
        <v>1111</v>
      </c>
      <c r="X24" s="14">
        <v>7646</v>
      </c>
      <c r="Y24" s="14">
        <v>3266</v>
      </c>
      <c r="Z24" s="14">
        <v>219</v>
      </c>
      <c r="AA24" s="14">
        <v>4071</v>
      </c>
      <c r="AB24" s="14">
        <v>4211</v>
      </c>
      <c r="AC24" s="14">
        <v>1988</v>
      </c>
      <c r="AD24" s="14">
        <v>9518</v>
      </c>
      <c r="AE24" s="14">
        <v>7917</v>
      </c>
      <c r="AF24" s="14">
        <v>4945</v>
      </c>
      <c r="AG24" s="14">
        <v>5740</v>
      </c>
      <c r="AH24" s="14">
        <v>4078</v>
      </c>
      <c r="AI24" s="14">
        <v>6779</v>
      </c>
      <c r="AJ24" s="14">
        <v>2986</v>
      </c>
      <c r="AK24" s="14">
        <v>100</v>
      </c>
      <c r="AL24" s="14">
        <v>2819</v>
      </c>
      <c r="AM24" s="14">
        <v>156</v>
      </c>
      <c r="AN24" s="14">
        <v>559</v>
      </c>
      <c r="AO24" s="14">
        <v>1442</v>
      </c>
      <c r="AP24" s="14">
        <v>0</v>
      </c>
      <c r="AQ24" s="14">
        <v>1023</v>
      </c>
      <c r="AR24" s="15">
        <v>71675</v>
      </c>
      <c r="AS24" s="14">
        <v>0</v>
      </c>
      <c r="AT24" s="14">
        <v>0</v>
      </c>
      <c r="AU24" s="14">
        <v>0</v>
      </c>
      <c r="AV24" s="14">
        <v>0</v>
      </c>
      <c r="AW24" s="14">
        <v>265553</v>
      </c>
      <c r="AX24" s="14">
        <v>563148</v>
      </c>
      <c r="AY24" s="14">
        <v>0</v>
      </c>
      <c r="AZ24" s="15">
        <v>828701</v>
      </c>
      <c r="BA24" s="16">
        <v>900376</v>
      </c>
      <c r="BB24" s="15">
        <v>0</v>
      </c>
      <c r="BC24" s="17">
        <f t="shared" si="0"/>
        <v>828701</v>
      </c>
      <c r="BD24" s="15">
        <v>900376</v>
      </c>
      <c r="BE24" s="15">
        <v>0</v>
      </c>
      <c r="BF24" s="18">
        <f t="shared" si="1"/>
        <v>828701</v>
      </c>
      <c r="BG24" s="15">
        <v>900376</v>
      </c>
      <c r="BH24" s="14"/>
      <c r="BI24" s="47">
        <f t="shared" si="2"/>
        <v>1</v>
      </c>
      <c r="BJ24" s="47">
        <f t="shared" si="3"/>
        <v>0</v>
      </c>
    </row>
    <row r="25" spans="1:62" ht="39.950000000000003" customHeight="1">
      <c r="A25" s="10" t="s">
        <v>239</v>
      </c>
      <c r="B25" s="3" t="s">
        <v>19</v>
      </c>
      <c r="C25" s="14">
        <v>94</v>
      </c>
      <c r="D25" s="14">
        <v>4</v>
      </c>
      <c r="E25" s="14">
        <v>4</v>
      </c>
      <c r="F25" s="14">
        <v>34</v>
      </c>
      <c r="G25" s="14">
        <v>3141</v>
      </c>
      <c r="H25" s="14">
        <v>56</v>
      </c>
      <c r="I25" s="14">
        <v>261</v>
      </c>
      <c r="J25" s="14">
        <v>178</v>
      </c>
      <c r="K25" s="14">
        <v>688</v>
      </c>
      <c r="L25" s="14">
        <v>71</v>
      </c>
      <c r="M25" s="14">
        <v>29</v>
      </c>
      <c r="N25" s="14">
        <v>122</v>
      </c>
      <c r="O25" s="14">
        <v>183</v>
      </c>
      <c r="P25" s="14">
        <v>114</v>
      </c>
      <c r="Q25" s="14">
        <v>56</v>
      </c>
      <c r="R25" s="14">
        <v>3597</v>
      </c>
      <c r="S25" s="14">
        <v>178</v>
      </c>
      <c r="T25" s="14">
        <v>16</v>
      </c>
      <c r="U25" s="14">
        <v>151</v>
      </c>
      <c r="V25" s="14">
        <v>1409</v>
      </c>
      <c r="W25" s="14">
        <v>2624</v>
      </c>
      <c r="X25" s="14">
        <v>23925</v>
      </c>
      <c r="Y25" s="14">
        <v>3646</v>
      </c>
      <c r="Z25" s="14">
        <v>4274</v>
      </c>
      <c r="AA25" s="14">
        <v>5215</v>
      </c>
      <c r="AB25" s="14">
        <v>35092</v>
      </c>
      <c r="AC25" s="14">
        <v>2743</v>
      </c>
      <c r="AD25" s="14">
        <v>11027</v>
      </c>
      <c r="AE25" s="14">
        <v>0</v>
      </c>
      <c r="AF25" s="14">
        <v>8540</v>
      </c>
      <c r="AG25" s="14">
        <v>6318</v>
      </c>
      <c r="AH25" s="14">
        <v>5717</v>
      </c>
      <c r="AI25" s="14">
        <v>9145</v>
      </c>
      <c r="AJ25" s="14">
        <v>13016</v>
      </c>
      <c r="AK25" s="14">
        <v>193</v>
      </c>
      <c r="AL25" s="14">
        <v>10269</v>
      </c>
      <c r="AM25" s="14">
        <v>3157</v>
      </c>
      <c r="AN25" s="14">
        <v>9255</v>
      </c>
      <c r="AO25" s="14">
        <v>7242</v>
      </c>
      <c r="AP25" s="14">
        <v>0</v>
      </c>
      <c r="AQ25" s="14">
        <v>191</v>
      </c>
      <c r="AR25" s="15">
        <v>171975</v>
      </c>
      <c r="AS25" s="14">
        <v>79</v>
      </c>
      <c r="AT25" s="14">
        <v>89411</v>
      </c>
      <c r="AU25" s="14">
        <v>0</v>
      </c>
      <c r="AV25" s="14">
        <v>0</v>
      </c>
      <c r="AW25" s="14">
        <v>0</v>
      </c>
      <c r="AX25" s="14">
        <v>0</v>
      </c>
      <c r="AY25" s="14">
        <v>0</v>
      </c>
      <c r="AZ25" s="15">
        <v>89490</v>
      </c>
      <c r="BA25" s="16">
        <v>261465</v>
      </c>
      <c r="BB25" s="15">
        <v>136668</v>
      </c>
      <c r="BC25" s="17">
        <f t="shared" si="0"/>
        <v>226158</v>
      </c>
      <c r="BD25" s="15">
        <v>398133</v>
      </c>
      <c r="BE25" s="15">
        <v>-127077</v>
      </c>
      <c r="BF25" s="18">
        <f t="shared" si="1"/>
        <v>99081</v>
      </c>
      <c r="BG25" s="15">
        <v>271056</v>
      </c>
      <c r="BH25" s="14"/>
      <c r="BI25" s="47">
        <f>1-ABS(BE25)/BA25</f>
        <v>0.51398083873558598</v>
      </c>
      <c r="BJ25" s="47">
        <f>AT25/(AT$45-AT$32)</f>
        <v>2.6459972821197573E-2</v>
      </c>
    </row>
    <row r="26" spans="1:62" ht="39.950000000000003" customHeight="1">
      <c r="A26" s="10" t="s">
        <v>240</v>
      </c>
      <c r="B26" s="3" t="s">
        <v>20</v>
      </c>
      <c r="C26" s="14">
        <v>6</v>
      </c>
      <c r="D26" s="14">
        <v>0</v>
      </c>
      <c r="E26" s="14">
        <v>0</v>
      </c>
      <c r="F26" s="14">
        <v>5</v>
      </c>
      <c r="G26" s="14">
        <v>485</v>
      </c>
      <c r="H26" s="14">
        <v>3</v>
      </c>
      <c r="I26" s="14">
        <v>8</v>
      </c>
      <c r="J26" s="14">
        <v>6</v>
      </c>
      <c r="K26" s="14">
        <v>27</v>
      </c>
      <c r="L26" s="14">
        <v>4</v>
      </c>
      <c r="M26" s="14">
        <v>0</v>
      </c>
      <c r="N26" s="14">
        <v>3</v>
      </c>
      <c r="O26" s="14">
        <v>8</v>
      </c>
      <c r="P26" s="14">
        <v>7</v>
      </c>
      <c r="Q26" s="14">
        <v>3</v>
      </c>
      <c r="R26" s="14">
        <v>78</v>
      </c>
      <c r="S26" s="14">
        <v>8</v>
      </c>
      <c r="T26" s="14">
        <v>1</v>
      </c>
      <c r="U26" s="14">
        <v>8</v>
      </c>
      <c r="V26" s="14">
        <v>30</v>
      </c>
      <c r="W26" s="14">
        <v>971</v>
      </c>
      <c r="X26" s="14">
        <v>365</v>
      </c>
      <c r="Y26" s="14">
        <v>6440</v>
      </c>
      <c r="Z26" s="14">
        <v>524</v>
      </c>
      <c r="AA26" s="14">
        <v>1175</v>
      </c>
      <c r="AB26" s="14">
        <v>4006</v>
      </c>
      <c r="AC26" s="14">
        <v>742</v>
      </c>
      <c r="AD26" s="14">
        <v>1249</v>
      </c>
      <c r="AE26" s="14">
        <v>3</v>
      </c>
      <c r="AF26" s="14">
        <v>1724</v>
      </c>
      <c r="AG26" s="14">
        <v>1952</v>
      </c>
      <c r="AH26" s="14">
        <v>1958</v>
      </c>
      <c r="AI26" s="14">
        <v>5851</v>
      </c>
      <c r="AJ26" s="14">
        <v>4372</v>
      </c>
      <c r="AK26" s="14">
        <v>104</v>
      </c>
      <c r="AL26" s="14">
        <v>1351</v>
      </c>
      <c r="AM26" s="14">
        <v>708</v>
      </c>
      <c r="AN26" s="14">
        <v>2693</v>
      </c>
      <c r="AO26" s="14">
        <v>2367</v>
      </c>
      <c r="AP26" s="14">
        <v>0</v>
      </c>
      <c r="AQ26" s="14">
        <v>66</v>
      </c>
      <c r="AR26" s="15">
        <v>39311</v>
      </c>
      <c r="AS26" s="14">
        <v>36</v>
      </c>
      <c r="AT26" s="14">
        <v>31909</v>
      </c>
      <c r="AU26" s="14">
        <v>0</v>
      </c>
      <c r="AV26" s="14">
        <v>-2261</v>
      </c>
      <c r="AW26" s="14">
        <v>0</v>
      </c>
      <c r="AX26" s="14">
        <v>0</v>
      </c>
      <c r="AY26" s="14">
        <v>0</v>
      </c>
      <c r="AZ26" s="15">
        <v>29684</v>
      </c>
      <c r="BA26" s="16">
        <v>68995</v>
      </c>
      <c r="BB26" s="15">
        <v>377</v>
      </c>
      <c r="BC26" s="17">
        <f t="shared" si="0"/>
        <v>30061</v>
      </c>
      <c r="BD26" s="15">
        <v>69372</v>
      </c>
      <c r="BE26" s="15">
        <v>-1503</v>
      </c>
      <c r="BF26" s="18">
        <f t="shared" si="1"/>
        <v>28558</v>
      </c>
      <c r="BG26" s="15">
        <v>67869</v>
      </c>
      <c r="BH26" s="14"/>
      <c r="BI26" s="47">
        <f t="shared" si="2"/>
        <v>0.97821581274005365</v>
      </c>
      <c r="BJ26" s="47">
        <f t="shared" si="3"/>
        <v>9.4430357870015254E-3</v>
      </c>
    </row>
    <row r="27" spans="1:62" ht="39.950000000000003" customHeight="1">
      <c r="A27" s="10" t="s">
        <v>241</v>
      </c>
      <c r="B27" s="3" t="s">
        <v>21</v>
      </c>
      <c r="C27" s="14">
        <v>1</v>
      </c>
      <c r="D27" s="14">
        <v>0</v>
      </c>
      <c r="E27" s="14">
        <v>0</v>
      </c>
      <c r="F27" s="14">
        <v>2</v>
      </c>
      <c r="G27" s="14">
        <v>288</v>
      </c>
      <c r="H27" s="14">
        <v>1</v>
      </c>
      <c r="I27" s="14">
        <v>3</v>
      </c>
      <c r="J27" s="14">
        <v>25</v>
      </c>
      <c r="K27" s="14">
        <v>89</v>
      </c>
      <c r="L27" s="14">
        <v>0</v>
      </c>
      <c r="M27" s="14">
        <v>0</v>
      </c>
      <c r="N27" s="14">
        <v>1</v>
      </c>
      <c r="O27" s="14">
        <v>4</v>
      </c>
      <c r="P27" s="14">
        <v>1</v>
      </c>
      <c r="Q27" s="14">
        <v>5</v>
      </c>
      <c r="R27" s="14">
        <v>138</v>
      </c>
      <c r="S27" s="14">
        <v>11</v>
      </c>
      <c r="T27" s="14">
        <v>0</v>
      </c>
      <c r="U27" s="14">
        <v>19</v>
      </c>
      <c r="V27" s="14">
        <v>38</v>
      </c>
      <c r="W27" s="14">
        <v>1825</v>
      </c>
      <c r="X27" s="14">
        <v>3640</v>
      </c>
      <c r="Y27" s="14">
        <v>189</v>
      </c>
      <c r="Z27" s="14">
        <v>0</v>
      </c>
      <c r="AA27" s="14">
        <v>1291</v>
      </c>
      <c r="AB27" s="14">
        <v>1565</v>
      </c>
      <c r="AC27" s="14">
        <v>2758</v>
      </c>
      <c r="AD27" s="14">
        <v>56</v>
      </c>
      <c r="AE27" s="14">
        <v>0</v>
      </c>
      <c r="AF27" s="14">
        <v>6646</v>
      </c>
      <c r="AG27" s="14">
        <v>5200</v>
      </c>
      <c r="AH27" s="14">
        <v>12826</v>
      </c>
      <c r="AI27" s="14">
        <v>5083</v>
      </c>
      <c r="AJ27" s="14">
        <v>5273</v>
      </c>
      <c r="AK27" s="14">
        <v>3</v>
      </c>
      <c r="AL27" s="14">
        <v>2388</v>
      </c>
      <c r="AM27" s="14">
        <v>3085</v>
      </c>
      <c r="AN27" s="14">
        <v>6492</v>
      </c>
      <c r="AO27" s="14">
        <v>4624</v>
      </c>
      <c r="AP27" s="14">
        <v>0</v>
      </c>
      <c r="AQ27" s="14">
        <v>870</v>
      </c>
      <c r="AR27" s="15">
        <v>64440</v>
      </c>
      <c r="AS27" s="14">
        <v>0</v>
      </c>
      <c r="AT27" s="14">
        <v>4312</v>
      </c>
      <c r="AU27" s="14">
        <v>0</v>
      </c>
      <c r="AV27" s="14">
        <v>7579</v>
      </c>
      <c r="AW27" s="14">
        <v>0</v>
      </c>
      <c r="AX27" s="14">
        <v>0</v>
      </c>
      <c r="AY27" s="14">
        <v>0</v>
      </c>
      <c r="AZ27" s="15">
        <v>11891</v>
      </c>
      <c r="BA27" s="16">
        <v>76331</v>
      </c>
      <c r="BB27" s="15">
        <v>79</v>
      </c>
      <c r="BC27" s="17">
        <f t="shared" si="0"/>
        <v>11970</v>
      </c>
      <c r="BD27" s="15">
        <v>76410</v>
      </c>
      <c r="BE27" s="15">
        <v>-14607</v>
      </c>
      <c r="BF27" s="18">
        <f t="shared" si="1"/>
        <v>-2637</v>
      </c>
      <c r="BG27" s="15">
        <v>61803</v>
      </c>
      <c r="BH27" s="14"/>
      <c r="BI27" s="47">
        <f t="shared" si="2"/>
        <v>0.80863607184499087</v>
      </c>
      <c r="BJ27" s="47">
        <f t="shared" si="3"/>
        <v>1.2760779188802712E-3</v>
      </c>
    </row>
    <row r="28" spans="1:62" ht="39.950000000000003" customHeight="1">
      <c r="A28" s="10" t="s">
        <v>242</v>
      </c>
      <c r="B28" s="3" t="s">
        <v>282</v>
      </c>
      <c r="C28" s="14">
        <v>190</v>
      </c>
      <c r="D28" s="14">
        <v>9</v>
      </c>
      <c r="E28" s="14">
        <v>74</v>
      </c>
      <c r="F28" s="14">
        <v>30</v>
      </c>
      <c r="G28" s="14">
        <v>14625</v>
      </c>
      <c r="H28" s="14">
        <v>171</v>
      </c>
      <c r="I28" s="14">
        <v>736</v>
      </c>
      <c r="J28" s="14">
        <v>301</v>
      </c>
      <c r="K28" s="14">
        <v>613</v>
      </c>
      <c r="L28" s="14">
        <v>94</v>
      </c>
      <c r="M28" s="14">
        <v>39</v>
      </c>
      <c r="N28" s="14">
        <v>226</v>
      </c>
      <c r="O28" s="14">
        <v>600</v>
      </c>
      <c r="P28" s="14">
        <v>418</v>
      </c>
      <c r="Q28" s="14">
        <v>260</v>
      </c>
      <c r="R28" s="14">
        <v>5784</v>
      </c>
      <c r="S28" s="14">
        <v>984</v>
      </c>
      <c r="T28" s="14">
        <v>132</v>
      </c>
      <c r="U28" s="14">
        <v>612</v>
      </c>
      <c r="V28" s="14">
        <v>3155</v>
      </c>
      <c r="W28" s="14">
        <v>42456</v>
      </c>
      <c r="X28" s="14">
        <v>1534</v>
      </c>
      <c r="Y28" s="14">
        <v>1113</v>
      </c>
      <c r="Z28" s="14">
        <v>797</v>
      </c>
      <c r="AA28" s="14">
        <v>7826</v>
      </c>
      <c r="AB28" s="14">
        <v>6294</v>
      </c>
      <c r="AC28" s="14">
        <v>2209</v>
      </c>
      <c r="AD28" s="14">
        <v>1147</v>
      </c>
      <c r="AE28" s="14">
        <v>140</v>
      </c>
      <c r="AF28" s="14">
        <v>3293</v>
      </c>
      <c r="AG28" s="14">
        <v>8061</v>
      </c>
      <c r="AH28" s="14">
        <v>2878</v>
      </c>
      <c r="AI28" s="14">
        <v>8425</v>
      </c>
      <c r="AJ28" s="14">
        <v>39448</v>
      </c>
      <c r="AK28" s="14">
        <v>1061</v>
      </c>
      <c r="AL28" s="14">
        <v>20658</v>
      </c>
      <c r="AM28" s="14">
        <v>2037</v>
      </c>
      <c r="AN28" s="14">
        <v>18867</v>
      </c>
      <c r="AO28" s="14">
        <v>6008</v>
      </c>
      <c r="AP28" s="14">
        <v>3010</v>
      </c>
      <c r="AQ28" s="14">
        <v>294</v>
      </c>
      <c r="AR28" s="15">
        <v>206609</v>
      </c>
      <c r="AS28" s="14">
        <v>5207</v>
      </c>
      <c r="AT28" s="14">
        <v>166022</v>
      </c>
      <c r="AU28" s="14">
        <v>0</v>
      </c>
      <c r="AV28" s="14">
        <v>72</v>
      </c>
      <c r="AW28" s="14">
        <v>6749</v>
      </c>
      <c r="AX28" s="14">
        <v>66355</v>
      </c>
      <c r="AY28" s="14">
        <v>1730</v>
      </c>
      <c r="AZ28" s="15">
        <v>246135</v>
      </c>
      <c r="BA28" s="16">
        <v>452744</v>
      </c>
      <c r="BB28" s="15">
        <v>743456</v>
      </c>
      <c r="BC28" s="17">
        <f t="shared" si="0"/>
        <v>989591</v>
      </c>
      <c r="BD28" s="15">
        <v>1196200</v>
      </c>
      <c r="BE28" s="15">
        <v>-142588</v>
      </c>
      <c r="BF28" s="18">
        <f t="shared" si="1"/>
        <v>847003</v>
      </c>
      <c r="BG28" s="15">
        <v>1053612</v>
      </c>
      <c r="BH28" s="14"/>
      <c r="BI28" s="47">
        <f t="shared" si="2"/>
        <v>0.68505822274839645</v>
      </c>
      <c r="BJ28" s="47">
        <f t="shared" si="3"/>
        <v>4.9131959241266322E-2</v>
      </c>
    </row>
    <row r="29" spans="1:62" ht="39.950000000000003" customHeight="1">
      <c r="A29" s="10" t="s">
        <v>243</v>
      </c>
      <c r="B29" s="3" t="s">
        <v>283</v>
      </c>
      <c r="C29" s="14">
        <v>230</v>
      </c>
      <c r="D29" s="14">
        <v>3</v>
      </c>
      <c r="E29" s="14">
        <v>40</v>
      </c>
      <c r="F29" s="14">
        <v>34</v>
      </c>
      <c r="G29" s="14">
        <v>1028</v>
      </c>
      <c r="H29" s="14">
        <v>53</v>
      </c>
      <c r="I29" s="14">
        <v>53</v>
      </c>
      <c r="J29" s="14">
        <v>9</v>
      </c>
      <c r="K29" s="14">
        <v>73</v>
      </c>
      <c r="L29" s="14">
        <v>3</v>
      </c>
      <c r="M29" s="14">
        <v>3</v>
      </c>
      <c r="N29" s="14">
        <v>10</v>
      </c>
      <c r="O29" s="14">
        <v>59</v>
      </c>
      <c r="P29" s="14">
        <v>52</v>
      </c>
      <c r="Q29" s="14">
        <v>31</v>
      </c>
      <c r="R29" s="14">
        <v>128</v>
      </c>
      <c r="S29" s="14">
        <v>84</v>
      </c>
      <c r="T29" s="14">
        <v>13</v>
      </c>
      <c r="U29" s="14">
        <v>33</v>
      </c>
      <c r="V29" s="14">
        <v>157</v>
      </c>
      <c r="W29" s="14">
        <v>4505</v>
      </c>
      <c r="X29" s="14">
        <v>225</v>
      </c>
      <c r="Y29" s="14">
        <v>216</v>
      </c>
      <c r="Z29" s="14">
        <v>407</v>
      </c>
      <c r="AA29" s="14">
        <v>5360</v>
      </c>
      <c r="AB29" s="14">
        <v>4135</v>
      </c>
      <c r="AC29" s="14">
        <v>1281</v>
      </c>
      <c r="AD29" s="14">
        <v>1648</v>
      </c>
      <c r="AE29" s="14">
        <v>227</v>
      </c>
      <c r="AF29" s="14">
        <v>2144</v>
      </c>
      <c r="AG29" s="14">
        <v>4630</v>
      </c>
      <c r="AH29" s="14">
        <v>2534</v>
      </c>
      <c r="AI29" s="14">
        <v>5452</v>
      </c>
      <c r="AJ29" s="14">
        <v>4128</v>
      </c>
      <c r="AK29" s="14">
        <v>767</v>
      </c>
      <c r="AL29" s="14">
        <v>7148</v>
      </c>
      <c r="AM29" s="14">
        <v>1447</v>
      </c>
      <c r="AN29" s="14">
        <v>13273</v>
      </c>
      <c r="AO29" s="14">
        <v>3840</v>
      </c>
      <c r="AP29" s="14">
        <v>2396</v>
      </c>
      <c r="AQ29" s="14">
        <v>28</v>
      </c>
      <c r="AR29" s="15">
        <v>67887</v>
      </c>
      <c r="AS29" s="14">
        <v>17398</v>
      </c>
      <c r="AT29" s="14">
        <v>459884</v>
      </c>
      <c r="AU29" s="14">
        <v>0</v>
      </c>
      <c r="AV29" s="14">
        <v>125</v>
      </c>
      <c r="AW29" s="14">
        <v>1207</v>
      </c>
      <c r="AX29" s="14">
        <v>17125</v>
      </c>
      <c r="AY29" s="14">
        <v>0</v>
      </c>
      <c r="AZ29" s="15">
        <v>495739</v>
      </c>
      <c r="BA29" s="16">
        <v>563626</v>
      </c>
      <c r="BB29" s="15">
        <v>432646</v>
      </c>
      <c r="BC29" s="17">
        <f t="shared" si="0"/>
        <v>928385</v>
      </c>
      <c r="BD29" s="15">
        <v>996272</v>
      </c>
      <c r="BE29" s="15">
        <v>-131477</v>
      </c>
      <c r="BF29" s="18">
        <f t="shared" si="1"/>
        <v>796908</v>
      </c>
      <c r="BG29" s="15">
        <v>864795</v>
      </c>
      <c r="BH29" s="14"/>
      <c r="BI29" s="47">
        <f t="shared" si="2"/>
        <v>0.76673006568185287</v>
      </c>
      <c r="BJ29" s="47">
        <f t="shared" si="3"/>
        <v>0.13609643266380675</v>
      </c>
    </row>
    <row r="30" spans="1:62" ht="39.950000000000003" customHeight="1">
      <c r="A30" s="10" t="s">
        <v>245</v>
      </c>
      <c r="B30" s="3" t="s">
        <v>22</v>
      </c>
      <c r="C30" s="14">
        <v>51</v>
      </c>
      <c r="D30" s="14">
        <v>6</v>
      </c>
      <c r="E30" s="14">
        <v>32</v>
      </c>
      <c r="F30" s="14">
        <v>142</v>
      </c>
      <c r="G30" s="14">
        <v>2517</v>
      </c>
      <c r="H30" s="14">
        <v>52</v>
      </c>
      <c r="I30" s="14">
        <v>131</v>
      </c>
      <c r="J30" s="14">
        <v>36</v>
      </c>
      <c r="K30" s="14">
        <v>218</v>
      </c>
      <c r="L30" s="14">
        <v>22</v>
      </c>
      <c r="M30" s="14">
        <v>7</v>
      </c>
      <c r="N30" s="14">
        <v>102</v>
      </c>
      <c r="O30" s="14">
        <v>120</v>
      </c>
      <c r="P30" s="14">
        <v>87</v>
      </c>
      <c r="Q30" s="14">
        <v>82</v>
      </c>
      <c r="R30" s="14">
        <v>615</v>
      </c>
      <c r="S30" s="14">
        <v>176</v>
      </c>
      <c r="T30" s="14">
        <v>20</v>
      </c>
      <c r="U30" s="14">
        <v>155</v>
      </c>
      <c r="V30" s="14">
        <v>836</v>
      </c>
      <c r="W30" s="14">
        <v>9975</v>
      </c>
      <c r="X30" s="14">
        <v>4673</v>
      </c>
      <c r="Y30" s="14">
        <v>1257</v>
      </c>
      <c r="Z30" s="14">
        <v>1804</v>
      </c>
      <c r="AA30" s="14">
        <v>24775</v>
      </c>
      <c r="AB30" s="14">
        <v>15071</v>
      </c>
      <c r="AC30" s="14">
        <v>43776</v>
      </c>
      <c r="AD30" s="14">
        <v>88493</v>
      </c>
      <c r="AE30" s="14">
        <v>35300</v>
      </c>
      <c r="AF30" s="14">
        <v>14981</v>
      </c>
      <c r="AG30" s="14">
        <v>7352</v>
      </c>
      <c r="AH30" s="14">
        <v>11014</v>
      </c>
      <c r="AI30" s="14">
        <v>6724</v>
      </c>
      <c r="AJ30" s="14">
        <v>8108</v>
      </c>
      <c r="AK30" s="14">
        <v>1176</v>
      </c>
      <c r="AL30" s="14">
        <v>15313</v>
      </c>
      <c r="AM30" s="14">
        <v>1775</v>
      </c>
      <c r="AN30" s="14">
        <v>3295</v>
      </c>
      <c r="AO30" s="14">
        <v>3689</v>
      </c>
      <c r="AP30" s="14">
        <v>0</v>
      </c>
      <c r="AQ30" s="14">
        <v>2415</v>
      </c>
      <c r="AR30" s="15">
        <v>306373</v>
      </c>
      <c r="AS30" s="14">
        <v>4</v>
      </c>
      <c r="AT30" s="14">
        <v>272220</v>
      </c>
      <c r="AU30" s="14">
        <v>0</v>
      </c>
      <c r="AV30" s="14">
        <v>0</v>
      </c>
      <c r="AW30" s="14">
        <v>0</v>
      </c>
      <c r="AX30" s="14">
        <v>0</v>
      </c>
      <c r="AY30" s="14">
        <v>0</v>
      </c>
      <c r="AZ30" s="15">
        <v>272224</v>
      </c>
      <c r="BA30" s="16">
        <v>578597</v>
      </c>
      <c r="BB30" s="15">
        <v>159731</v>
      </c>
      <c r="BC30" s="17">
        <f t="shared" si="0"/>
        <v>431955</v>
      </c>
      <c r="BD30" s="15">
        <v>738328</v>
      </c>
      <c r="BE30" s="15">
        <v>-152966</v>
      </c>
      <c r="BF30" s="18">
        <f t="shared" si="1"/>
        <v>278989</v>
      </c>
      <c r="BG30" s="15">
        <v>585362</v>
      </c>
      <c r="BH30" s="14"/>
      <c r="BI30" s="47">
        <f t="shared" si="2"/>
        <v>0.73562600566542868</v>
      </c>
      <c r="BJ30" s="47">
        <f t="shared" si="3"/>
        <v>8.0559817040256831E-2</v>
      </c>
    </row>
    <row r="31" spans="1:62" ht="39.950000000000003" customHeight="1">
      <c r="A31" s="10" t="s">
        <v>246</v>
      </c>
      <c r="B31" s="3" t="s">
        <v>284</v>
      </c>
      <c r="C31" s="14">
        <v>6</v>
      </c>
      <c r="D31" s="14">
        <v>1</v>
      </c>
      <c r="E31" s="14">
        <v>2</v>
      </c>
      <c r="F31" s="14">
        <v>15</v>
      </c>
      <c r="G31" s="14">
        <v>910</v>
      </c>
      <c r="H31" s="14">
        <v>17</v>
      </c>
      <c r="I31" s="14">
        <v>55</v>
      </c>
      <c r="J31" s="14">
        <v>9</v>
      </c>
      <c r="K31" s="14">
        <v>119</v>
      </c>
      <c r="L31" s="14">
        <v>6</v>
      </c>
      <c r="M31" s="14">
        <v>3</v>
      </c>
      <c r="N31" s="14">
        <v>45</v>
      </c>
      <c r="O31" s="14">
        <v>83</v>
      </c>
      <c r="P31" s="14">
        <v>52</v>
      </c>
      <c r="Q31" s="14">
        <v>16</v>
      </c>
      <c r="R31" s="14">
        <v>184</v>
      </c>
      <c r="S31" s="14">
        <v>64</v>
      </c>
      <c r="T31" s="14">
        <v>21</v>
      </c>
      <c r="U31" s="14">
        <v>16</v>
      </c>
      <c r="V31" s="14">
        <v>351</v>
      </c>
      <c r="W31" s="14">
        <v>5303</v>
      </c>
      <c r="X31" s="14">
        <v>2510</v>
      </c>
      <c r="Y31" s="14">
        <v>92</v>
      </c>
      <c r="Z31" s="14">
        <v>116</v>
      </c>
      <c r="AA31" s="14">
        <v>33788</v>
      </c>
      <c r="AB31" s="14">
        <v>34047</v>
      </c>
      <c r="AC31" s="14">
        <v>10738</v>
      </c>
      <c r="AD31" s="14">
        <v>95267</v>
      </c>
      <c r="AE31" s="14">
        <v>9117</v>
      </c>
      <c r="AF31" s="14">
        <v>18662</v>
      </c>
      <c r="AG31" s="14">
        <v>43258</v>
      </c>
      <c r="AH31" s="14">
        <v>2207</v>
      </c>
      <c r="AI31" s="14">
        <v>7352</v>
      </c>
      <c r="AJ31" s="14">
        <v>20806</v>
      </c>
      <c r="AK31" s="14">
        <v>892</v>
      </c>
      <c r="AL31" s="14">
        <v>21917</v>
      </c>
      <c r="AM31" s="14">
        <v>900</v>
      </c>
      <c r="AN31" s="14">
        <v>18285</v>
      </c>
      <c r="AO31" s="14">
        <v>6233</v>
      </c>
      <c r="AP31" s="14">
        <v>0</v>
      </c>
      <c r="AQ31" s="14">
        <v>1330</v>
      </c>
      <c r="AR31" s="15">
        <v>334795</v>
      </c>
      <c r="AS31" s="14">
        <v>0</v>
      </c>
      <c r="AT31" s="14">
        <v>382848</v>
      </c>
      <c r="AU31" s="14">
        <v>0</v>
      </c>
      <c r="AV31" s="14">
        <v>103</v>
      </c>
      <c r="AW31" s="14">
        <v>0</v>
      </c>
      <c r="AX31" s="14">
        <v>73980</v>
      </c>
      <c r="AY31" s="14">
        <v>0</v>
      </c>
      <c r="AZ31" s="15">
        <v>456931</v>
      </c>
      <c r="BA31" s="16">
        <v>791726</v>
      </c>
      <c r="BB31" s="15">
        <v>169704</v>
      </c>
      <c r="BC31" s="17">
        <f t="shared" si="0"/>
        <v>626635</v>
      </c>
      <c r="BD31" s="15">
        <v>961430</v>
      </c>
      <c r="BE31" s="15">
        <v>-31</v>
      </c>
      <c r="BF31" s="18">
        <f t="shared" si="1"/>
        <v>626604</v>
      </c>
      <c r="BG31" s="15">
        <v>961399</v>
      </c>
      <c r="BH31" s="14"/>
      <c r="BI31" s="47">
        <f t="shared" si="2"/>
        <v>0.99996084503982441</v>
      </c>
      <c r="BJ31" s="47">
        <f t="shared" si="3"/>
        <v>0.11329867325776301</v>
      </c>
    </row>
    <row r="32" spans="1:62" ht="39.950000000000003" customHeight="1">
      <c r="A32" s="10" t="s">
        <v>247</v>
      </c>
      <c r="B32" s="3" t="s">
        <v>285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  <c r="S32" s="14">
        <v>0</v>
      </c>
      <c r="T32" s="14">
        <v>0</v>
      </c>
      <c r="U32" s="14">
        <v>0</v>
      </c>
      <c r="V32" s="14">
        <v>0</v>
      </c>
      <c r="W32" s="14">
        <v>0</v>
      </c>
      <c r="X32" s="14">
        <v>0</v>
      </c>
      <c r="Y32" s="14">
        <v>0</v>
      </c>
      <c r="Z32" s="14">
        <v>0</v>
      </c>
      <c r="AA32" s="14">
        <v>0</v>
      </c>
      <c r="AB32" s="14">
        <v>0</v>
      </c>
      <c r="AC32" s="14">
        <v>0</v>
      </c>
      <c r="AD32" s="14">
        <v>0</v>
      </c>
      <c r="AE32" s="14">
        <v>0</v>
      </c>
      <c r="AF32" s="14">
        <v>0</v>
      </c>
      <c r="AG32" s="14">
        <v>0</v>
      </c>
      <c r="AH32" s="14">
        <v>0</v>
      </c>
      <c r="AI32" s="14">
        <v>0</v>
      </c>
      <c r="AJ32" s="14">
        <v>0</v>
      </c>
      <c r="AK32" s="14">
        <v>0</v>
      </c>
      <c r="AL32" s="14">
        <v>0</v>
      </c>
      <c r="AM32" s="14">
        <v>0</v>
      </c>
      <c r="AN32" s="14">
        <v>0</v>
      </c>
      <c r="AO32" s="14">
        <v>0</v>
      </c>
      <c r="AP32" s="14">
        <v>0</v>
      </c>
      <c r="AQ32" s="14">
        <v>0</v>
      </c>
      <c r="AR32" s="15">
        <v>0</v>
      </c>
      <c r="AS32" s="14">
        <v>0</v>
      </c>
      <c r="AT32" s="14">
        <v>499890</v>
      </c>
      <c r="AU32" s="14">
        <v>0</v>
      </c>
      <c r="AV32" s="14">
        <v>0</v>
      </c>
      <c r="AW32" s="14">
        <v>0</v>
      </c>
      <c r="AX32" s="14">
        <v>0</v>
      </c>
      <c r="AY32" s="14">
        <v>0</v>
      </c>
      <c r="AZ32" s="15">
        <v>499890</v>
      </c>
      <c r="BA32" s="16">
        <v>499890</v>
      </c>
      <c r="BB32" s="15">
        <v>0</v>
      </c>
      <c r="BC32" s="17">
        <f t="shared" si="0"/>
        <v>499890</v>
      </c>
      <c r="BD32" s="15">
        <v>499890</v>
      </c>
      <c r="BE32" s="15">
        <v>0</v>
      </c>
      <c r="BF32" s="18">
        <f t="shared" si="1"/>
        <v>499890</v>
      </c>
      <c r="BG32" s="15">
        <v>499890</v>
      </c>
      <c r="BH32" s="14"/>
      <c r="BI32" s="47">
        <f t="shared" si="2"/>
        <v>1</v>
      </c>
      <c r="BJ32" s="47">
        <f t="shared" si="3"/>
        <v>0.14793566578595982</v>
      </c>
    </row>
    <row r="33" spans="1:62" ht="39.950000000000003" customHeight="1">
      <c r="A33" s="10" t="s">
        <v>248</v>
      </c>
      <c r="B33" s="3" t="s">
        <v>24</v>
      </c>
      <c r="C33" s="14">
        <v>174</v>
      </c>
      <c r="D33" s="14">
        <v>13</v>
      </c>
      <c r="E33" s="14">
        <v>54</v>
      </c>
      <c r="F33" s="14">
        <v>58</v>
      </c>
      <c r="G33" s="14">
        <v>13632</v>
      </c>
      <c r="H33" s="14">
        <v>50</v>
      </c>
      <c r="I33" s="14">
        <v>414</v>
      </c>
      <c r="J33" s="14">
        <v>146</v>
      </c>
      <c r="K33" s="14">
        <v>1412</v>
      </c>
      <c r="L33" s="14">
        <v>70</v>
      </c>
      <c r="M33" s="14">
        <v>30</v>
      </c>
      <c r="N33" s="14">
        <v>170</v>
      </c>
      <c r="O33" s="14">
        <v>261</v>
      </c>
      <c r="P33" s="14">
        <v>190</v>
      </c>
      <c r="Q33" s="14">
        <v>105</v>
      </c>
      <c r="R33" s="14">
        <v>1745</v>
      </c>
      <c r="S33" s="14">
        <v>385</v>
      </c>
      <c r="T33" s="14">
        <v>45</v>
      </c>
      <c r="U33" s="14">
        <v>253</v>
      </c>
      <c r="V33" s="14">
        <v>1657</v>
      </c>
      <c r="W33" s="14">
        <v>25411</v>
      </c>
      <c r="X33" s="14">
        <v>9632</v>
      </c>
      <c r="Y33" s="14">
        <v>1146</v>
      </c>
      <c r="Z33" s="14">
        <v>3666</v>
      </c>
      <c r="AA33" s="14">
        <v>34225</v>
      </c>
      <c r="AB33" s="14">
        <v>11325</v>
      </c>
      <c r="AC33" s="14">
        <v>15338</v>
      </c>
      <c r="AD33" s="14">
        <v>3075</v>
      </c>
      <c r="AE33" s="14">
        <v>105</v>
      </c>
      <c r="AF33" s="14">
        <v>75648</v>
      </c>
      <c r="AG33" s="14">
        <v>19411</v>
      </c>
      <c r="AH33" s="14">
        <v>13740</v>
      </c>
      <c r="AI33" s="14">
        <v>13663</v>
      </c>
      <c r="AJ33" s="14">
        <v>13891</v>
      </c>
      <c r="AK33" s="14">
        <v>1474</v>
      </c>
      <c r="AL33" s="14">
        <v>17494</v>
      </c>
      <c r="AM33" s="14">
        <v>2389</v>
      </c>
      <c r="AN33" s="14">
        <v>6984</v>
      </c>
      <c r="AO33" s="14">
        <v>5346</v>
      </c>
      <c r="AP33" s="14">
        <v>1394</v>
      </c>
      <c r="AQ33" s="14">
        <v>3104</v>
      </c>
      <c r="AR33" s="15">
        <v>299325</v>
      </c>
      <c r="AS33" s="14">
        <v>5076</v>
      </c>
      <c r="AT33" s="14">
        <v>173988</v>
      </c>
      <c r="AU33" s="14">
        <v>2</v>
      </c>
      <c r="AV33" s="14">
        <v>1237</v>
      </c>
      <c r="AW33" s="14">
        <v>978</v>
      </c>
      <c r="AX33" s="14">
        <v>9682</v>
      </c>
      <c r="AY33" s="14">
        <v>681</v>
      </c>
      <c r="AZ33" s="15">
        <v>191644</v>
      </c>
      <c r="BA33" s="16">
        <v>490969</v>
      </c>
      <c r="BB33" s="15">
        <v>314999</v>
      </c>
      <c r="BC33" s="17">
        <f t="shared" si="0"/>
        <v>506643</v>
      </c>
      <c r="BD33" s="15">
        <v>805968</v>
      </c>
      <c r="BE33" s="15">
        <v>-130380</v>
      </c>
      <c r="BF33" s="18">
        <f t="shared" si="1"/>
        <v>376263</v>
      </c>
      <c r="BG33" s="15">
        <v>675588</v>
      </c>
      <c r="BH33" s="14"/>
      <c r="BI33" s="47">
        <f t="shared" si="2"/>
        <v>0.73444351883723824</v>
      </c>
      <c r="BJ33" s="47">
        <f t="shared" si="3"/>
        <v>5.148938890309384E-2</v>
      </c>
    </row>
    <row r="34" spans="1:62" ht="39.950000000000003" customHeight="1">
      <c r="A34" s="10" t="s">
        <v>249</v>
      </c>
      <c r="B34" s="3" t="s">
        <v>25</v>
      </c>
      <c r="C34" s="14">
        <v>24</v>
      </c>
      <c r="D34" s="14">
        <v>0</v>
      </c>
      <c r="E34" s="14">
        <v>14</v>
      </c>
      <c r="F34" s="14">
        <v>7</v>
      </c>
      <c r="G34" s="14">
        <v>1220</v>
      </c>
      <c r="H34" s="14">
        <v>9</v>
      </c>
      <c r="I34" s="14">
        <v>42</v>
      </c>
      <c r="J34" s="14">
        <v>31</v>
      </c>
      <c r="K34" s="14">
        <v>76</v>
      </c>
      <c r="L34" s="14">
        <v>10</v>
      </c>
      <c r="M34" s="14">
        <v>2</v>
      </c>
      <c r="N34" s="14">
        <v>76</v>
      </c>
      <c r="O34" s="14">
        <v>119</v>
      </c>
      <c r="P34" s="14">
        <v>142</v>
      </c>
      <c r="Q34" s="14">
        <v>40</v>
      </c>
      <c r="R34" s="14">
        <v>592</v>
      </c>
      <c r="S34" s="14">
        <v>279</v>
      </c>
      <c r="T34" s="14">
        <v>25</v>
      </c>
      <c r="U34" s="14">
        <v>45</v>
      </c>
      <c r="V34" s="14">
        <v>331</v>
      </c>
      <c r="W34" s="14">
        <v>7654</v>
      </c>
      <c r="X34" s="14">
        <v>3315</v>
      </c>
      <c r="Y34" s="14">
        <v>2467</v>
      </c>
      <c r="Z34" s="14">
        <v>606</v>
      </c>
      <c r="AA34" s="14">
        <v>32207</v>
      </c>
      <c r="AB34" s="14">
        <v>42389</v>
      </c>
      <c r="AC34" s="14">
        <v>32546</v>
      </c>
      <c r="AD34" s="14">
        <v>7732</v>
      </c>
      <c r="AE34" s="14">
        <v>0</v>
      </c>
      <c r="AF34" s="14">
        <v>9356</v>
      </c>
      <c r="AG34" s="14">
        <v>246486</v>
      </c>
      <c r="AH34" s="14">
        <v>16221</v>
      </c>
      <c r="AI34" s="14">
        <v>23858</v>
      </c>
      <c r="AJ34" s="14">
        <v>16349</v>
      </c>
      <c r="AK34" s="14">
        <v>3204</v>
      </c>
      <c r="AL34" s="14">
        <v>206094</v>
      </c>
      <c r="AM34" s="14">
        <v>1858</v>
      </c>
      <c r="AN34" s="14">
        <v>6260</v>
      </c>
      <c r="AO34" s="14">
        <v>7393</v>
      </c>
      <c r="AP34" s="14">
        <v>0</v>
      </c>
      <c r="AQ34" s="14">
        <v>3008</v>
      </c>
      <c r="AR34" s="15">
        <v>672087</v>
      </c>
      <c r="AS34" s="14">
        <v>2502</v>
      </c>
      <c r="AT34" s="14">
        <v>240736</v>
      </c>
      <c r="AU34" s="14">
        <v>0</v>
      </c>
      <c r="AV34" s="14">
        <v>220</v>
      </c>
      <c r="AW34" s="14">
        <v>20304</v>
      </c>
      <c r="AX34" s="14">
        <v>248338</v>
      </c>
      <c r="AY34" s="14">
        <v>-590</v>
      </c>
      <c r="AZ34" s="15">
        <v>511510</v>
      </c>
      <c r="BA34" s="16">
        <v>1183597</v>
      </c>
      <c r="BB34" s="15">
        <v>393684</v>
      </c>
      <c r="BC34" s="17">
        <f t="shared" si="0"/>
        <v>905194</v>
      </c>
      <c r="BD34" s="15">
        <v>1577281</v>
      </c>
      <c r="BE34" s="15">
        <v>-263581</v>
      </c>
      <c r="BF34" s="18">
        <f t="shared" si="1"/>
        <v>641613</v>
      </c>
      <c r="BG34" s="15">
        <v>1313700</v>
      </c>
      <c r="BH34" s="14"/>
      <c r="BI34" s="47">
        <f t="shared" si="2"/>
        <v>0.77730511314239559</v>
      </c>
      <c r="BJ34" s="47">
        <f t="shared" si="3"/>
        <v>7.1242554239230288E-2</v>
      </c>
    </row>
    <row r="35" spans="1:62" ht="39.950000000000003" customHeight="1">
      <c r="A35" s="10" t="s">
        <v>250</v>
      </c>
      <c r="B35" s="3" t="s">
        <v>26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  <c r="S35" s="14">
        <v>0</v>
      </c>
      <c r="T35" s="14">
        <v>0</v>
      </c>
      <c r="U35" s="14">
        <v>0</v>
      </c>
      <c r="V35" s="14">
        <v>0</v>
      </c>
      <c r="W35" s="14">
        <v>0</v>
      </c>
      <c r="X35" s="14">
        <v>0</v>
      </c>
      <c r="Y35" s="14">
        <v>0</v>
      </c>
      <c r="Z35" s="14">
        <v>0</v>
      </c>
      <c r="AA35" s="14">
        <v>0</v>
      </c>
      <c r="AB35" s="14">
        <v>0</v>
      </c>
      <c r="AC35" s="14">
        <v>0</v>
      </c>
      <c r="AD35" s="14">
        <v>0</v>
      </c>
      <c r="AE35" s="14">
        <v>0</v>
      </c>
      <c r="AF35" s="14">
        <v>0</v>
      </c>
      <c r="AG35" s="14">
        <v>0</v>
      </c>
      <c r="AH35" s="14">
        <v>0</v>
      </c>
      <c r="AI35" s="14">
        <v>0</v>
      </c>
      <c r="AJ35" s="14">
        <v>0</v>
      </c>
      <c r="AK35" s="14">
        <v>0</v>
      </c>
      <c r="AL35" s="14">
        <v>0</v>
      </c>
      <c r="AM35" s="14">
        <v>0</v>
      </c>
      <c r="AN35" s="14">
        <v>0</v>
      </c>
      <c r="AO35" s="14">
        <v>0</v>
      </c>
      <c r="AP35" s="14">
        <v>0</v>
      </c>
      <c r="AQ35" s="14">
        <v>7027</v>
      </c>
      <c r="AR35" s="15">
        <v>7027</v>
      </c>
      <c r="AS35" s="14">
        <v>0</v>
      </c>
      <c r="AT35" s="14">
        <v>19279</v>
      </c>
      <c r="AU35" s="14">
        <v>0</v>
      </c>
      <c r="AV35" s="14">
        <v>503533</v>
      </c>
      <c r="AW35" s="14">
        <v>0</v>
      </c>
      <c r="AX35" s="14">
        <v>0</v>
      </c>
      <c r="AY35" s="14">
        <v>0</v>
      </c>
      <c r="AZ35" s="15">
        <v>522812</v>
      </c>
      <c r="BA35" s="16">
        <v>529839</v>
      </c>
      <c r="BB35" s="15">
        <v>0</v>
      </c>
      <c r="BC35" s="17">
        <f t="shared" si="0"/>
        <v>522812</v>
      </c>
      <c r="BD35" s="15">
        <v>529839</v>
      </c>
      <c r="BE35" s="15">
        <v>0</v>
      </c>
      <c r="BF35" s="18">
        <f t="shared" si="1"/>
        <v>522812</v>
      </c>
      <c r="BG35" s="15">
        <v>529839</v>
      </c>
      <c r="BH35" s="14"/>
      <c r="BI35" s="47">
        <f t="shared" si="2"/>
        <v>1</v>
      </c>
      <c r="BJ35" s="47">
        <f t="shared" si="3"/>
        <v>5.7053585802626971E-3</v>
      </c>
    </row>
    <row r="36" spans="1:62" ht="39.950000000000003" customHeight="1">
      <c r="A36" s="10" t="s">
        <v>251</v>
      </c>
      <c r="B36" s="3" t="s">
        <v>27</v>
      </c>
      <c r="C36" s="14">
        <v>0</v>
      </c>
      <c r="D36" s="14">
        <v>0</v>
      </c>
      <c r="E36" s="14">
        <v>0</v>
      </c>
      <c r="F36" s="14">
        <v>1</v>
      </c>
      <c r="G36" s="14">
        <v>63</v>
      </c>
      <c r="H36" s="14">
        <v>0</v>
      </c>
      <c r="I36" s="14">
        <v>2</v>
      </c>
      <c r="J36" s="14">
        <v>2</v>
      </c>
      <c r="K36" s="14">
        <v>5</v>
      </c>
      <c r="L36" s="14">
        <v>0</v>
      </c>
      <c r="M36" s="14">
        <v>0</v>
      </c>
      <c r="N36" s="14">
        <v>4</v>
      </c>
      <c r="O36" s="14">
        <v>18</v>
      </c>
      <c r="P36" s="14">
        <v>7</v>
      </c>
      <c r="Q36" s="14">
        <v>2</v>
      </c>
      <c r="R36" s="14">
        <v>101</v>
      </c>
      <c r="S36" s="14">
        <v>28</v>
      </c>
      <c r="T36" s="14">
        <v>2</v>
      </c>
      <c r="U36" s="14">
        <v>4</v>
      </c>
      <c r="V36" s="14">
        <v>2</v>
      </c>
      <c r="W36" s="14">
        <v>154</v>
      </c>
      <c r="X36" s="14">
        <v>173</v>
      </c>
      <c r="Y36" s="14">
        <v>8</v>
      </c>
      <c r="Z36" s="14">
        <v>16</v>
      </c>
      <c r="AA36" s="14">
        <v>198</v>
      </c>
      <c r="AB36" s="14">
        <v>245</v>
      </c>
      <c r="AC36" s="14">
        <v>126</v>
      </c>
      <c r="AD36" s="14">
        <v>4</v>
      </c>
      <c r="AE36" s="14">
        <v>0</v>
      </c>
      <c r="AF36" s="14">
        <v>624</v>
      </c>
      <c r="AG36" s="14">
        <v>6193</v>
      </c>
      <c r="AH36" s="14">
        <v>112</v>
      </c>
      <c r="AI36" s="14">
        <v>5</v>
      </c>
      <c r="AJ36" s="14">
        <v>128</v>
      </c>
      <c r="AK36" s="14">
        <v>0</v>
      </c>
      <c r="AL36" s="14">
        <v>923</v>
      </c>
      <c r="AM36" s="14">
        <v>14</v>
      </c>
      <c r="AN36" s="14">
        <v>201</v>
      </c>
      <c r="AO36" s="14">
        <v>180</v>
      </c>
      <c r="AP36" s="14">
        <v>0</v>
      </c>
      <c r="AQ36" s="14">
        <v>171</v>
      </c>
      <c r="AR36" s="15">
        <v>9716</v>
      </c>
      <c r="AS36" s="14">
        <v>0</v>
      </c>
      <c r="AT36" s="14">
        <v>80525</v>
      </c>
      <c r="AU36" s="14">
        <v>109180</v>
      </c>
      <c r="AV36" s="14">
        <v>248979</v>
      </c>
      <c r="AW36" s="14">
        <v>36193</v>
      </c>
      <c r="AX36" s="14">
        <v>202908</v>
      </c>
      <c r="AY36" s="14">
        <v>0</v>
      </c>
      <c r="AZ36" s="15">
        <v>677785</v>
      </c>
      <c r="BA36" s="16">
        <v>687501</v>
      </c>
      <c r="BB36" s="15">
        <v>131930</v>
      </c>
      <c r="BC36" s="17">
        <f t="shared" si="0"/>
        <v>809715</v>
      </c>
      <c r="BD36" s="15">
        <v>819431</v>
      </c>
      <c r="BE36" s="15">
        <v>-83312</v>
      </c>
      <c r="BF36" s="18">
        <f t="shared" si="1"/>
        <v>726403</v>
      </c>
      <c r="BG36" s="15">
        <v>736119</v>
      </c>
      <c r="BH36" s="14"/>
      <c r="BI36" s="47">
        <f t="shared" si="2"/>
        <v>0.87881908535405762</v>
      </c>
      <c r="BJ36" s="47">
        <f t="shared" si="3"/>
        <v>2.3830281636788925E-2</v>
      </c>
    </row>
    <row r="37" spans="1:62" ht="39.950000000000003" customHeight="1">
      <c r="A37" s="10" t="s">
        <v>252</v>
      </c>
      <c r="B37" s="3" t="s">
        <v>28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  <c r="S37" s="14">
        <v>0</v>
      </c>
      <c r="T37" s="14">
        <v>0</v>
      </c>
      <c r="U37" s="14">
        <v>0</v>
      </c>
      <c r="V37" s="14">
        <v>0</v>
      </c>
      <c r="W37" s="14">
        <v>0</v>
      </c>
      <c r="X37" s="14">
        <v>0</v>
      </c>
      <c r="Y37" s="14">
        <v>8</v>
      </c>
      <c r="Z37" s="14">
        <v>0</v>
      </c>
      <c r="AA37" s="14">
        <v>16</v>
      </c>
      <c r="AB37" s="14">
        <v>21</v>
      </c>
      <c r="AC37" s="14">
        <v>64</v>
      </c>
      <c r="AD37" s="14">
        <v>26</v>
      </c>
      <c r="AE37" s="14">
        <v>0</v>
      </c>
      <c r="AF37" s="14">
        <v>673</v>
      </c>
      <c r="AG37" s="14">
        <v>365</v>
      </c>
      <c r="AH37" s="14">
        <v>12</v>
      </c>
      <c r="AI37" s="14">
        <v>7</v>
      </c>
      <c r="AJ37" s="14">
        <v>16335</v>
      </c>
      <c r="AK37" s="14">
        <v>0</v>
      </c>
      <c r="AL37" s="14">
        <v>54</v>
      </c>
      <c r="AM37" s="14">
        <v>0</v>
      </c>
      <c r="AN37" s="14">
        <v>141</v>
      </c>
      <c r="AO37" s="14">
        <v>45</v>
      </c>
      <c r="AP37" s="14">
        <v>0</v>
      </c>
      <c r="AQ37" s="14">
        <v>9</v>
      </c>
      <c r="AR37" s="15">
        <v>17776</v>
      </c>
      <c r="AS37" s="14">
        <v>8688</v>
      </c>
      <c r="AT37" s="14">
        <v>126662</v>
      </c>
      <c r="AU37" s="14">
        <v>47116</v>
      </c>
      <c r="AV37" s="14">
        <v>780552</v>
      </c>
      <c r="AW37" s="14">
        <v>0</v>
      </c>
      <c r="AX37" s="14">
        <v>0</v>
      </c>
      <c r="AY37" s="14">
        <v>0</v>
      </c>
      <c r="AZ37" s="15">
        <v>963018</v>
      </c>
      <c r="BA37" s="16">
        <v>980794</v>
      </c>
      <c r="BB37" s="15">
        <v>121350</v>
      </c>
      <c r="BC37" s="17">
        <f t="shared" si="0"/>
        <v>1084368</v>
      </c>
      <c r="BD37" s="15">
        <v>1102144</v>
      </c>
      <c r="BE37" s="15">
        <v>-74951</v>
      </c>
      <c r="BF37" s="18">
        <f t="shared" si="1"/>
        <v>1009417</v>
      </c>
      <c r="BG37" s="15">
        <v>1027193</v>
      </c>
      <c r="BH37" s="14"/>
      <c r="BI37" s="47">
        <f t="shared" si="2"/>
        <v>0.923581302495733</v>
      </c>
      <c r="BJ37" s="47">
        <f t="shared" si="3"/>
        <v>3.7483901057795199E-2</v>
      </c>
    </row>
    <row r="38" spans="1:62" ht="39.950000000000003" customHeight="1">
      <c r="A38" s="10" t="s">
        <v>253</v>
      </c>
      <c r="B38" s="3" t="s">
        <v>29</v>
      </c>
      <c r="C38" s="14">
        <v>14</v>
      </c>
      <c r="D38" s="14">
        <v>0</v>
      </c>
      <c r="E38" s="14">
        <v>37</v>
      </c>
      <c r="F38" s="14">
        <v>4</v>
      </c>
      <c r="G38" s="14">
        <v>367</v>
      </c>
      <c r="H38" s="14">
        <v>4</v>
      </c>
      <c r="I38" s="14">
        <v>3</v>
      </c>
      <c r="J38" s="14">
        <v>4</v>
      </c>
      <c r="K38" s="14">
        <v>31</v>
      </c>
      <c r="L38" s="14">
        <v>3</v>
      </c>
      <c r="M38" s="14">
        <v>1</v>
      </c>
      <c r="N38" s="14">
        <v>2</v>
      </c>
      <c r="O38" s="14">
        <v>25</v>
      </c>
      <c r="P38" s="14">
        <v>8</v>
      </c>
      <c r="Q38" s="14">
        <v>3</v>
      </c>
      <c r="R38" s="14">
        <v>59</v>
      </c>
      <c r="S38" s="14">
        <v>14</v>
      </c>
      <c r="T38" s="14">
        <v>0</v>
      </c>
      <c r="U38" s="14">
        <v>6</v>
      </c>
      <c r="V38" s="14">
        <v>39</v>
      </c>
      <c r="W38" s="14">
        <v>893</v>
      </c>
      <c r="X38" s="14">
        <v>681</v>
      </c>
      <c r="Y38" s="14">
        <v>553</v>
      </c>
      <c r="Z38" s="14">
        <v>117</v>
      </c>
      <c r="AA38" s="14">
        <v>367</v>
      </c>
      <c r="AB38" s="14">
        <v>699</v>
      </c>
      <c r="AC38" s="14">
        <v>1616</v>
      </c>
      <c r="AD38" s="14">
        <v>552</v>
      </c>
      <c r="AE38" s="14">
        <v>0</v>
      </c>
      <c r="AF38" s="14">
        <v>1072</v>
      </c>
      <c r="AG38" s="14">
        <v>1226</v>
      </c>
      <c r="AH38" s="14">
        <v>2</v>
      </c>
      <c r="AI38" s="14">
        <v>1875</v>
      </c>
      <c r="AJ38" s="14">
        <v>1167</v>
      </c>
      <c r="AK38" s="14">
        <v>0</v>
      </c>
      <c r="AL38" s="14">
        <v>3748</v>
      </c>
      <c r="AM38" s="14">
        <v>70</v>
      </c>
      <c r="AN38" s="14">
        <v>328</v>
      </c>
      <c r="AO38" s="14">
        <v>1374</v>
      </c>
      <c r="AP38" s="14">
        <v>0</v>
      </c>
      <c r="AQ38" s="14">
        <v>16</v>
      </c>
      <c r="AR38" s="15">
        <v>16980</v>
      </c>
      <c r="AS38" s="14">
        <v>0</v>
      </c>
      <c r="AT38" s="14">
        <v>21895</v>
      </c>
      <c r="AU38" s="14">
        <v>12900</v>
      </c>
      <c r="AV38" s="14">
        <v>0</v>
      </c>
      <c r="AW38" s="14">
        <v>0</v>
      </c>
      <c r="AX38" s="14">
        <v>0</v>
      </c>
      <c r="AY38" s="14">
        <v>0</v>
      </c>
      <c r="AZ38" s="15">
        <v>34795</v>
      </c>
      <c r="BA38" s="16">
        <v>51775</v>
      </c>
      <c r="BB38" s="15">
        <v>7304</v>
      </c>
      <c r="BC38" s="17">
        <f t="shared" si="0"/>
        <v>42099</v>
      </c>
      <c r="BD38" s="15">
        <v>59079</v>
      </c>
      <c r="BE38" s="15">
        <v>-10897</v>
      </c>
      <c r="BF38" s="18">
        <f t="shared" si="1"/>
        <v>31202</v>
      </c>
      <c r="BG38" s="15">
        <v>48182</v>
      </c>
      <c r="BH38" s="14"/>
      <c r="BI38" s="47">
        <f t="shared" si="2"/>
        <v>0.78953162723322068</v>
      </c>
      <c r="BJ38" s="47">
        <f t="shared" si="3"/>
        <v>6.4795283009933995E-3</v>
      </c>
    </row>
    <row r="39" spans="1:62" ht="39.950000000000003" customHeight="1">
      <c r="A39" s="10" t="s">
        <v>254</v>
      </c>
      <c r="B39" s="3" t="s">
        <v>30</v>
      </c>
      <c r="C39" s="14">
        <v>275</v>
      </c>
      <c r="D39" s="14">
        <v>14</v>
      </c>
      <c r="E39" s="14">
        <v>63</v>
      </c>
      <c r="F39" s="14">
        <v>238</v>
      </c>
      <c r="G39" s="14">
        <v>10485</v>
      </c>
      <c r="H39" s="14">
        <v>135</v>
      </c>
      <c r="I39" s="14">
        <v>548</v>
      </c>
      <c r="J39" s="14">
        <v>254</v>
      </c>
      <c r="K39" s="14">
        <v>1413</v>
      </c>
      <c r="L39" s="14">
        <v>37</v>
      </c>
      <c r="M39" s="14">
        <v>34</v>
      </c>
      <c r="N39" s="14">
        <v>266</v>
      </c>
      <c r="O39" s="14">
        <v>939</v>
      </c>
      <c r="P39" s="14">
        <v>499</v>
      </c>
      <c r="Q39" s="14">
        <v>242</v>
      </c>
      <c r="R39" s="14">
        <v>6665</v>
      </c>
      <c r="S39" s="14">
        <v>1125</v>
      </c>
      <c r="T39" s="14">
        <v>118</v>
      </c>
      <c r="U39" s="14">
        <v>243</v>
      </c>
      <c r="V39" s="14">
        <v>2747</v>
      </c>
      <c r="W39" s="14">
        <v>97502</v>
      </c>
      <c r="X39" s="14">
        <v>18540</v>
      </c>
      <c r="Y39" s="14">
        <v>10652</v>
      </c>
      <c r="Z39" s="14">
        <v>4354</v>
      </c>
      <c r="AA39" s="14">
        <v>77079</v>
      </c>
      <c r="AB39" s="14">
        <v>93466</v>
      </c>
      <c r="AC39" s="14">
        <v>72572</v>
      </c>
      <c r="AD39" s="14">
        <v>63911</v>
      </c>
      <c r="AE39" s="14">
        <v>776</v>
      </c>
      <c r="AF39" s="14">
        <v>59243</v>
      </c>
      <c r="AG39" s="14">
        <v>229055</v>
      </c>
      <c r="AH39" s="14">
        <v>53369</v>
      </c>
      <c r="AI39" s="14">
        <v>72832</v>
      </c>
      <c r="AJ39" s="14">
        <v>53446</v>
      </c>
      <c r="AK39" s="14">
        <v>4160</v>
      </c>
      <c r="AL39" s="14">
        <v>268475</v>
      </c>
      <c r="AM39" s="14">
        <v>3353</v>
      </c>
      <c r="AN39" s="14">
        <v>9063</v>
      </c>
      <c r="AO39" s="14">
        <v>18931</v>
      </c>
      <c r="AP39" s="14">
        <v>0</v>
      </c>
      <c r="AQ39" s="14">
        <v>2148</v>
      </c>
      <c r="AR39" s="15">
        <v>1239267</v>
      </c>
      <c r="AS39" s="14">
        <v>1087</v>
      </c>
      <c r="AT39" s="14">
        <v>44791</v>
      </c>
      <c r="AU39" s="14">
        <v>0</v>
      </c>
      <c r="AV39" s="14">
        <v>0</v>
      </c>
      <c r="AW39" s="14">
        <v>2899</v>
      </c>
      <c r="AX39" s="14">
        <v>13297</v>
      </c>
      <c r="AY39" s="14">
        <v>0</v>
      </c>
      <c r="AZ39" s="15">
        <v>62074</v>
      </c>
      <c r="BA39" s="16">
        <v>1301341</v>
      </c>
      <c r="BB39" s="15">
        <v>758598</v>
      </c>
      <c r="BC39" s="17">
        <f t="shared" si="0"/>
        <v>820672</v>
      </c>
      <c r="BD39" s="15">
        <v>2059939</v>
      </c>
      <c r="BE39" s="15">
        <v>-218296</v>
      </c>
      <c r="BF39" s="18">
        <f t="shared" si="1"/>
        <v>602376</v>
      </c>
      <c r="BG39" s="15">
        <v>1841643</v>
      </c>
      <c r="BH39" s="14"/>
      <c r="BI39" s="47">
        <f t="shared" si="2"/>
        <v>0.83225303744368306</v>
      </c>
      <c r="BJ39" s="47">
        <f t="shared" si="3"/>
        <v>1.3255288976012577E-2</v>
      </c>
    </row>
    <row r="40" spans="1:62" ht="39.950000000000003" customHeight="1">
      <c r="A40" s="10" t="s">
        <v>255</v>
      </c>
      <c r="B40" s="3" t="s">
        <v>142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  <c r="S40" s="14">
        <v>0</v>
      </c>
      <c r="T40" s="14">
        <v>0</v>
      </c>
      <c r="U40" s="14">
        <v>0</v>
      </c>
      <c r="V40" s="14">
        <v>0</v>
      </c>
      <c r="W40" s="14">
        <v>0</v>
      </c>
      <c r="X40" s="14">
        <v>0</v>
      </c>
      <c r="Y40" s="14">
        <v>0</v>
      </c>
      <c r="Z40" s="14">
        <v>0</v>
      </c>
      <c r="AA40" s="14">
        <v>0</v>
      </c>
      <c r="AB40" s="14">
        <v>0</v>
      </c>
      <c r="AC40" s="14">
        <v>0</v>
      </c>
      <c r="AD40" s="14">
        <v>0</v>
      </c>
      <c r="AE40" s="14">
        <v>0</v>
      </c>
      <c r="AF40" s="14">
        <v>0</v>
      </c>
      <c r="AG40" s="14">
        <v>0</v>
      </c>
      <c r="AH40" s="14">
        <v>0</v>
      </c>
      <c r="AI40" s="14">
        <v>0</v>
      </c>
      <c r="AJ40" s="14">
        <v>0</v>
      </c>
      <c r="AK40" s="14">
        <v>0</v>
      </c>
      <c r="AL40" s="14">
        <v>0</v>
      </c>
      <c r="AM40" s="14">
        <v>66</v>
      </c>
      <c r="AN40" s="14">
        <v>0</v>
      </c>
      <c r="AO40" s="14">
        <v>0</v>
      </c>
      <c r="AP40" s="14">
        <v>0</v>
      </c>
      <c r="AQ40" s="14">
        <v>0</v>
      </c>
      <c r="AR40" s="15">
        <v>66</v>
      </c>
      <c r="AS40" s="14">
        <v>14754</v>
      </c>
      <c r="AT40" s="14">
        <v>41865</v>
      </c>
      <c r="AU40" s="14">
        <v>0</v>
      </c>
      <c r="AV40" s="14">
        <v>0</v>
      </c>
      <c r="AW40" s="14">
        <v>0</v>
      </c>
      <c r="AX40" s="14">
        <v>0</v>
      </c>
      <c r="AY40" s="14">
        <v>0</v>
      </c>
      <c r="AZ40" s="15">
        <v>56619</v>
      </c>
      <c r="BA40" s="16">
        <v>56685</v>
      </c>
      <c r="BB40" s="15">
        <v>22276</v>
      </c>
      <c r="BC40" s="17">
        <f t="shared" si="0"/>
        <v>78895</v>
      </c>
      <c r="BD40" s="15">
        <v>78961</v>
      </c>
      <c r="BE40" s="15">
        <v>-24872</v>
      </c>
      <c r="BF40" s="18">
        <f t="shared" si="1"/>
        <v>54023</v>
      </c>
      <c r="BG40" s="15">
        <v>54089</v>
      </c>
      <c r="BH40" s="14"/>
      <c r="BI40" s="47">
        <f t="shared" si="2"/>
        <v>0.56122430978212934</v>
      </c>
      <c r="BJ40" s="47">
        <f t="shared" si="3"/>
        <v>1.2389378959629535E-2</v>
      </c>
    </row>
    <row r="41" spans="1:62" ht="39.950000000000003" customHeight="1">
      <c r="A41" s="10" t="s">
        <v>256</v>
      </c>
      <c r="B41" s="3" t="s">
        <v>143</v>
      </c>
      <c r="C41" s="14">
        <v>0</v>
      </c>
      <c r="D41" s="14">
        <v>0</v>
      </c>
      <c r="E41" s="14">
        <v>0</v>
      </c>
      <c r="F41" s="14">
        <v>0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  <c r="S41" s="14">
        <v>0</v>
      </c>
      <c r="T41" s="14">
        <v>0</v>
      </c>
      <c r="U41" s="14">
        <v>0</v>
      </c>
      <c r="V41" s="14">
        <v>0</v>
      </c>
      <c r="W41" s="14">
        <v>0</v>
      </c>
      <c r="X41" s="14">
        <v>0</v>
      </c>
      <c r="Y41" s="14">
        <v>0</v>
      </c>
      <c r="Z41" s="14">
        <v>0</v>
      </c>
      <c r="AA41" s="14">
        <v>0</v>
      </c>
      <c r="AB41" s="14">
        <v>0</v>
      </c>
      <c r="AC41" s="14">
        <v>0</v>
      </c>
      <c r="AD41" s="14">
        <v>0</v>
      </c>
      <c r="AE41" s="14">
        <v>0</v>
      </c>
      <c r="AF41" s="14">
        <v>0</v>
      </c>
      <c r="AG41" s="14">
        <v>0</v>
      </c>
      <c r="AH41" s="14">
        <v>0</v>
      </c>
      <c r="AI41" s="14">
        <v>3322</v>
      </c>
      <c r="AJ41" s="14">
        <v>10578</v>
      </c>
      <c r="AK41" s="14">
        <v>0</v>
      </c>
      <c r="AL41" s="14">
        <v>0</v>
      </c>
      <c r="AM41" s="14">
        <v>118</v>
      </c>
      <c r="AN41" s="14">
        <v>1587</v>
      </c>
      <c r="AO41" s="14">
        <v>0</v>
      </c>
      <c r="AP41" s="14">
        <v>0</v>
      </c>
      <c r="AQ41" s="14">
        <v>0</v>
      </c>
      <c r="AR41" s="15">
        <v>15605</v>
      </c>
      <c r="AS41" s="14">
        <v>40857</v>
      </c>
      <c r="AT41" s="14">
        <v>210282</v>
      </c>
      <c r="AU41" s="14">
        <v>0</v>
      </c>
      <c r="AV41" s="14">
        <v>0</v>
      </c>
      <c r="AW41" s="14">
        <v>0</v>
      </c>
      <c r="AX41" s="14">
        <v>0</v>
      </c>
      <c r="AY41" s="14">
        <v>0</v>
      </c>
      <c r="AZ41" s="15">
        <v>251139</v>
      </c>
      <c r="BA41" s="16">
        <v>266744</v>
      </c>
      <c r="BB41" s="15">
        <v>65529</v>
      </c>
      <c r="BC41" s="17">
        <f t="shared" si="0"/>
        <v>316668</v>
      </c>
      <c r="BD41" s="15">
        <v>332273</v>
      </c>
      <c r="BE41" s="15">
        <v>-18336</v>
      </c>
      <c r="BF41" s="18">
        <f t="shared" si="1"/>
        <v>298332</v>
      </c>
      <c r="BG41" s="15">
        <v>313937</v>
      </c>
      <c r="BH41" s="14"/>
      <c r="BI41" s="47">
        <f t="shared" si="2"/>
        <v>0.93125993461896051</v>
      </c>
      <c r="BJ41" s="47">
        <f t="shared" si="3"/>
        <v>6.223010596891957E-2</v>
      </c>
    </row>
    <row r="42" spans="1:62" ht="39.950000000000003" customHeight="1">
      <c r="A42" s="10" t="s">
        <v>257</v>
      </c>
      <c r="B42" s="3" t="s">
        <v>31</v>
      </c>
      <c r="C42" s="14">
        <v>8</v>
      </c>
      <c r="D42" s="14">
        <v>0</v>
      </c>
      <c r="E42" s="14">
        <v>3</v>
      </c>
      <c r="F42" s="14">
        <v>0</v>
      </c>
      <c r="G42" s="14">
        <v>73</v>
      </c>
      <c r="H42" s="14">
        <v>0</v>
      </c>
      <c r="I42" s="14">
        <v>0</v>
      </c>
      <c r="J42" s="14">
        <v>1</v>
      </c>
      <c r="K42" s="14">
        <v>1</v>
      </c>
      <c r="L42" s="14">
        <v>0</v>
      </c>
      <c r="M42" s="14">
        <v>0</v>
      </c>
      <c r="N42" s="14">
        <v>0</v>
      </c>
      <c r="O42" s="14">
        <v>1</v>
      </c>
      <c r="P42" s="14">
        <v>1</v>
      </c>
      <c r="Q42" s="14">
        <v>0</v>
      </c>
      <c r="R42" s="14">
        <v>27</v>
      </c>
      <c r="S42" s="14">
        <v>1</v>
      </c>
      <c r="T42" s="14">
        <v>0</v>
      </c>
      <c r="U42" s="14">
        <v>4</v>
      </c>
      <c r="V42" s="14">
        <v>8</v>
      </c>
      <c r="W42" s="14">
        <v>267</v>
      </c>
      <c r="X42" s="14">
        <v>28</v>
      </c>
      <c r="Y42" s="14">
        <v>26</v>
      </c>
      <c r="Z42" s="14">
        <v>4</v>
      </c>
      <c r="AA42" s="14">
        <v>826</v>
      </c>
      <c r="AB42" s="14">
        <v>486</v>
      </c>
      <c r="AC42" s="14">
        <v>154</v>
      </c>
      <c r="AD42" s="14">
        <v>1286</v>
      </c>
      <c r="AE42" s="14">
        <v>216</v>
      </c>
      <c r="AF42" s="14">
        <v>495</v>
      </c>
      <c r="AG42" s="14">
        <v>7690</v>
      </c>
      <c r="AH42" s="14">
        <v>260</v>
      </c>
      <c r="AI42" s="14">
        <v>2848</v>
      </c>
      <c r="AJ42" s="14">
        <v>11472</v>
      </c>
      <c r="AK42" s="14">
        <v>115</v>
      </c>
      <c r="AL42" s="14">
        <v>6185</v>
      </c>
      <c r="AM42" s="14">
        <v>775</v>
      </c>
      <c r="AN42" s="14">
        <v>810</v>
      </c>
      <c r="AO42" s="14">
        <v>11817</v>
      </c>
      <c r="AP42" s="14">
        <v>0</v>
      </c>
      <c r="AQ42" s="14">
        <v>238</v>
      </c>
      <c r="AR42" s="15">
        <v>46126</v>
      </c>
      <c r="AS42" s="14">
        <v>9800</v>
      </c>
      <c r="AT42" s="14">
        <v>229526</v>
      </c>
      <c r="AU42" s="14">
        <v>0</v>
      </c>
      <c r="AV42" s="14">
        <v>0</v>
      </c>
      <c r="AW42" s="14">
        <v>0</v>
      </c>
      <c r="AX42" s="14">
        <v>3031</v>
      </c>
      <c r="AY42" s="14">
        <v>0</v>
      </c>
      <c r="AZ42" s="15">
        <v>242357</v>
      </c>
      <c r="BA42" s="16">
        <v>288483</v>
      </c>
      <c r="BB42" s="15">
        <v>92029</v>
      </c>
      <c r="BC42" s="17">
        <f t="shared" si="0"/>
        <v>334386</v>
      </c>
      <c r="BD42" s="15">
        <v>380512</v>
      </c>
      <c r="BE42" s="15">
        <v>-57566</v>
      </c>
      <c r="BF42" s="18">
        <f t="shared" si="1"/>
        <v>276820</v>
      </c>
      <c r="BG42" s="15">
        <v>322946</v>
      </c>
      <c r="BH42" s="14"/>
      <c r="BI42" s="47">
        <f t="shared" si="2"/>
        <v>0.80045271298482057</v>
      </c>
      <c r="BJ42" s="47">
        <f t="shared" si="3"/>
        <v>6.7925106773866678E-2</v>
      </c>
    </row>
    <row r="43" spans="1:62" ht="39.950000000000003" customHeight="1">
      <c r="A43" s="10" t="s">
        <v>258</v>
      </c>
      <c r="B43" s="3" t="s">
        <v>32</v>
      </c>
      <c r="C43" s="14">
        <v>2</v>
      </c>
      <c r="D43" s="14">
        <v>1</v>
      </c>
      <c r="E43" s="14">
        <v>3</v>
      </c>
      <c r="F43" s="14">
        <v>2</v>
      </c>
      <c r="G43" s="14">
        <v>170</v>
      </c>
      <c r="H43" s="14">
        <v>3</v>
      </c>
      <c r="I43" s="14">
        <v>14</v>
      </c>
      <c r="J43" s="14">
        <v>4</v>
      </c>
      <c r="K43" s="14">
        <v>12</v>
      </c>
      <c r="L43" s="14">
        <v>1</v>
      </c>
      <c r="M43" s="14">
        <v>0</v>
      </c>
      <c r="N43" s="14">
        <v>6</v>
      </c>
      <c r="O43" s="14">
        <v>18</v>
      </c>
      <c r="P43" s="14">
        <v>8</v>
      </c>
      <c r="Q43" s="14">
        <v>4</v>
      </c>
      <c r="R43" s="14">
        <v>117</v>
      </c>
      <c r="S43" s="14">
        <v>21</v>
      </c>
      <c r="T43" s="14">
        <v>3</v>
      </c>
      <c r="U43" s="14">
        <v>5</v>
      </c>
      <c r="V43" s="14">
        <v>52</v>
      </c>
      <c r="W43" s="14">
        <v>546</v>
      </c>
      <c r="X43" s="14">
        <v>19</v>
      </c>
      <c r="Y43" s="14">
        <v>65</v>
      </c>
      <c r="Z43" s="14">
        <v>179</v>
      </c>
      <c r="AA43" s="14">
        <v>1776</v>
      </c>
      <c r="AB43" s="14">
        <v>1954</v>
      </c>
      <c r="AC43" s="14">
        <v>2082</v>
      </c>
      <c r="AD43" s="14">
        <v>865</v>
      </c>
      <c r="AE43" s="14">
        <v>0</v>
      </c>
      <c r="AF43" s="14">
        <v>1800</v>
      </c>
      <c r="AG43" s="14">
        <v>2242</v>
      </c>
      <c r="AH43" s="14">
        <v>1308</v>
      </c>
      <c r="AI43" s="14">
        <v>2876</v>
      </c>
      <c r="AJ43" s="14">
        <v>2320</v>
      </c>
      <c r="AK43" s="14">
        <v>231</v>
      </c>
      <c r="AL43" s="14">
        <v>2734</v>
      </c>
      <c r="AM43" s="14">
        <v>127</v>
      </c>
      <c r="AN43" s="14">
        <v>199</v>
      </c>
      <c r="AO43" s="14">
        <v>859</v>
      </c>
      <c r="AP43" s="14">
        <v>0</v>
      </c>
      <c r="AQ43" s="14">
        <v>7</v>
      </c>
      <c r="AR43" s="15">
        <v>22635</v>
      </c>
      <c r="AS43" s="14">
        <v>0</v>
      </c>
      <c r="AT43" s="14">
        <v>0</v>
      </c>
      <c r="AU43" s="14">
        <v>0</v>
      </c>
      <c r="AV43" s="14">
        <v>0</v>
      </c>
      <c r="AW43" s="14">
        <v>0</v>
      </c>
      <c r="AX43" s="14">
        <v>0</v>
      </c>
      <c r="AY43" s="14">
        <v>0</v>
      </c>
      <c r="AZ43" s="15">
        <v>0</v>
      </c>
      <c r="BA43" s="16">
        <v>22635</v>
      </c>
      <c r="BB43" s="15">
        <v>0</v>
      </c>
      <c r="BC43" s="17">
        <f t="shared" si="0"/>
        <v>0</v>
      </c>
      <c r="BD43" s="15">
        <v>22635</v>
      </c>
      <c r="BE43" s="15">
        <v>0</v>
      </c>
      <c r="BF43" s="18">
        <f t="shared" si="1"/>
        <v>0</v>
      </c>
      <c r="BG43" s="15">
        <v>22635</v>
      </c>
      <c r="BH43" s="14"/>
      <c r="BI43" s="47">
        <f t="shared" si="2"/>
        <v>1</v>
      </c>
      <c r="BJ43" s="47">
        <f t="shared" si="3"/>
        <v>0</v>
      </c>
    </row>
    <row r="44" spans="1:62" ht="39.950000000000003" customHeight="1">
      <c r="A44" s="10" t="s">
        <v>259</v>
      </c>
      <c r="B44" s="3" t="s">
        <v>33</v>
      </c>
      <c r="C44" s="14">
        <v>41</v>
      </c>
      <c r="D44" s="14">
        <v>0</v>
      </c>
      <c r="E44" s="14">
        <v>22</v>
      </c>
      <c r="F44" s="14">
        <v>9</v>
      </c>
      <c r="G44" s="14">
        <v>1507</v>
      </c>
      <c r="H44" s="14">
        <v>10</v>
      </c>
      <c r="I44" s="14">
        <v>33</v>
      </c>
      <c r="J44" s="14">
        <v>5</v>
      </c>
      <c r="K44" s="14">
        <v>208</v>
      </c>
      <c r="L44" s="14">
        <v>16</v>
      </c>
      <c r="M44" s="14">
        <v>1</v>
      </c>
      <c r="N44" s="14">
        <v>33</v>
      </c>
      <c r="O44" s="14">
        <v>135</v>
      </c>
      <c r="P44" s="14">
        <v>88</v>
      </c>
      <c r="Q44" s="14">
        <v>14</v>
      </c>
      <c r="R44" s="14">
        <v>117</v>
      </c>
      <c r="S44" s="14">
        <v>24</v>
      </c>
      <c r="T44" s="14">
        <v>6</v>
      </c>
      <c r="U44" s="14">
        <v>31</v>
      </c>
      <c r="V44" s="14">
        <v>176</v>
      </c>
      <c r="W44" s="14">
        <v>13654</v>
      </c>
      <c r="X44" s="14">
        <v>839</v>
      </c>
      <c r="Y44" s="14">
        <v>470</v>
      </c>
      <c r="Z44" s="14">
        <v>468</v>
      </c>
      <c r="AA44" s="14">
        <v>5871</v>
      </c>
      <c r="AB44" s="14">
        <v>2880</v>
      </c>
      <c r="AC44" s="14">
        <v>5291</v>
      </c>
      <c r="AD44" s="14">
        <v>8526</v>
      </c>
      <c r="AE44" s="14">
        <v>41</v>
      </c>
      <c r="AF44" s="14">
        <v>2890</v>
      </c>
      <c r="AG44" s="14">
        <v>8173</v>
      </c>
      <c r="AH44" s="14">
        <v>239</v>
      </c>
      <c r="AI44" s="14">
        <v>3350</v>
      </c>
      <c r="AJ44" s="14">
        <v>3095</v>
      </c>
      <c r="AK44" s="14">
        <v>631</v>
      </c>
      <c r="AL44" s="14">
        <v>7338</v>
      </c>
      <c r="AM44" s="14">
        <v>1060</v>
      </c>
      <c r="AN44" s="14">
        <v>461</v>
      </c>
      <c r="AO44" s="14">
        <v>1450</v>
      </c>
      <c r="AP44" s="14">
        <v>11</v>
      </c>
      <c r="AQ44" s="14">
        <v>0</v>
      </c>
      <c r="AR44" s="15">
        <v>69214</v>
      </c>
      <c r="AS44" s="14">
        <v>0</v>
      </c>
      <c r="AT44" s="14">
        <v>27</v>
      </c>
      <c r="AU44" s="14">
        <v>0</v>
      </c>
      <c r="AV44" s="14">
        <v>0</v>
      </c>
      <c r="AW44" s="14">
        <v>0</v>
      </c>
      <c r="AX44" s="14">
        <v>0</v>
      </c>
      <c r="AY44" s="14">
        <v>0</v>
      </c>
      <c r="AZ44" s="15">
        <v>27</v>
      </c>
      <c r="BA44" s="16">
        <v>69241</v>
      </c>
      <c r="BB44" s="15">
        <v>13508</v>
      </c>
      <c r="BC44" s="17">
        <f t="shared" si="0"/>
        <v>13535</v>
      </c>
      <c r="BD44" s="15">
        <v>82749</v>
      </c>
      <c r="BE44" s="15">
        <v>-13508</v>
      </c>
      <c r="BF44" s="18">
        <f t="shared" si="1"/>
        <v>27</v>
      </c>
      <c r="BG44" s="15">
        <v>69241</v>
      </c>
      <c r="BH44" s="14"/>
      <c r="BI44" s="47">
        <f t="shared" si="2"/>
        <v>0.80491327392729739</v>
      </c>
      <c r="BJ44" s="47">
        <f>AT44/(AT$45-AT$32)</f>
        <v>7.9902838148811052E-6</v>
      </c>
    </row>
    <row r="45" spans="1:62" ht="39.950000000000003" customHeight="1">
      <c r="A45" s="20" t="s">
        <v>263</v>
      </c>
      <c r="B45" s="21" t="s">
        <v>34</v>
      </c>
      <c r="C45" s="22">
        <v>3215</v>
      </c>
      <c r="D45" s="22">
        <v>180</v>
      </c>
      <c r="E45" s="22">
        <v>1023</v>
      </c>
      <c r="F45" s="22">
        <v>868</v>
      </c>
      <c r="G45" s="22">
        <v>167978</v>
      </c>
      <c r="H45" s="22">
        <v>1510</v>
      </c>
      <c r="I45" s="22">
        <v>6514</v>
      </c>
      <c r="J45" s="22">
        <v>3262</v>
      </c>
      <c r="K45" s="22">
        <v>9874</v>
      </c>
      <c r="L45" s="22">
        <v>2361</v>
      </c>
      <c r="M45" s="22">
        <v>735</v>
      </c>
      <c r="N45" s="22">
        <v>4063</v>
      </c>
      <c r="O45" s="22">
        <v>9164</v>
      </c>
      <c r="P45" s="22">
        <v>7235</v>
      </c>
      <c r="Q45" s="22">
        <v>3247</v>
      </c>
      <c r="R45" s="22">
        <v>70180</v>
      </c>
      <c r="S45" s="22">
        <v>12724</v>
      </c>
      <c r="T45" s="22">
        <v>1781</v>
      </c>
      <c r="U45" s="22">
        <v>8004</v>
      </c>
      <c r="V45" s="22">
        <v>27387</v>
      </c>
      <c r="W45" s="22">
        <v>466805</v>
      </c>
      <c r="X45" s="22">
        <v>164266</v>
      </c>
      <c r="Y45" s="22">
        <v>37500</v>
      </c>
      <c r="Z45" s="22">
        <v>21731</v>
      </c>
      <c r="AA45" s="22">
        <v>270961</v>
      </c>
      <c r="AB45" s="22">
        <v>293918</v>
      </c>
      <c r="AC45" s="22">
        <v>210814</v>
      </c>
      <c r="AD45" s="22">
        <v>298953</v>
      </c>
      <c r="AE45" s="22">
        <v>54509</v>
      </c>
      <c r="AF45" s="22">
        <v>278820</v>
      </c>
      <c r="AG45" s="22">
        <v>647413</v>
      </c>
      <c r="AH45" s="22">
        <v>160173</v>
      </c>
      <c r="AI45" s="22">
        <v>220428</v>
      </c>
      <c r="AJ45" s="22">
        <v>428707</v>
      </c>
      <c r="AK45" s="22">
        <v>19202</v>
      </c>
      <c r="AL45" s="22">
        <v>718827</v>
      </c>
      <c r="AM45" s="22">
        <v>31594</v>
      </c>
      <c r="AN45" s="22">
        <v>184901</v>
      </c>
      <c r="AO45" s="22">
        <v>103518</v>
      </c>
      <c r="AP45" s="22">
        <v>22635</v>
      </c>
      <c r="AQ45" s="22">
        <v>24230</v>
      </c>
      <c r="AR45" s="23">
        <v>5001210</v>
      </c>
      <c r="AS45" s="22">
        <v>128765</v>
      </c>
      <c r="AT45" s="22">
        <v>3878994</v>
      </c>
      <c r="AU45" s="22">
        <v>169198</v>
      </c>
      <c r="AV45" s="22">
        <v>1540153</v>
      </c>
      <c r="AW45" s="22">
        <v>383988</v>
      </c>
      <c r="AX45" s="22">
        <v>1587007</v>
      </c>
      <c r="AY45" s="22">
        <v>2406</v>
      </c>
      <c r="AZ45" s="23">
        <v>7690511</v>
      </c>
      <c r="BA45" s="23">
        <v>12691721</v>
      </c>
      <c r="BB45" s="23">
        <v>4022716</v>
      </c>
      <c r="BC45" s="24">
        <f t="shared" si="0"/>
        <v>11713227</v>
      </c>
      <c r="BD45" s="23">
        <v>16714437</v>
      </c>
      <c r="BE45" s="23">
        <v>-3895835</v>
      </c>
      <c r="BF45" s="25">
        <f t="shared" si="1"/>
        <v>7817392</v>
      </c>
      <c r="BG45" s="23">
        <v>12818602</v>
      </c>
      <c r="BH45" s="14"/>
    </row>
    <row r="46" spans="1:62" ht="39.950000000000003" customHeight="1">
      <c r="A46" s="10" t="s">
        <v>264</v>
      </c>
      <c r="B46" s="3" t="s">
        <v>44</v>
      </c>
      <c r="C46" s="14">
        <v>12</v>
      </c>
      <c r="D46" s="14">
        <v>4</v>
      </c>
      <c r="E46" s="14">
        <v>104</v>
      </c>
      <c r="F46" s="14">
        <v>19</v>
      </c>
      <c r="G46" s="14">
        <v>1248</v>
      </c>
      <c r="H46" s="14">
        <v>21</v>
      </c>
      <c r="I46" s="14">
        <v>112</v>
      </c>
      <c r="J46" s="14">
        <v>48</v>
      </c>
      <c r="K46" s="14">
        <v>175</v>
      </c>
      <c r="L46" s="14">
        <v>6</v>
      </c>
      <c r="M46" s="14">
        <v>7</v>
      </c>
      <c r="N46" s="14">
        <v>90</v>
      </c>
      <c r="O46" s="14">
        <v>136</v>
      </c>
      <c r="P46" s="14">
        <v>143</v>
      </c>
      <c r="Q46" s="14">
        <v>78</v>
      </c>
      <c r="R46" s="14">
        <v>1418</v>
      </c>
      <c r="S46" s="14">
        <v>221</v>
      </c>
      <c r="T46" s="14">
        <v>26</v>
      </c>
      <c r="U46" s="14">
        <v>77</v>
      </c>
      <c r="V46" s="14">
        <v>804</v>
      </c>
      <c r="W46" s="14">
        <v>11056</v>
      </c>
      <c r="X46" s="14">
        <v>1418</v>
      </c>
      <c r="Y46" s="14">
        <v>559</v>
      </c>
      <c r="Z46" s="14">
        <v>1075</v>
      </c>
      <c r="AA46" s="14">
        <v>16945</v>
      </c>
      <c r="AB46" s="14">
        <v>10490</v>
      </c>
      <c r="AC46" s="14">
        <v>13520</v>
      </c>
      <c r="AD46" s="14">
        <v>4446</v>
      </c>
      <c r="AE46" s="14">
        <v>0</v>
      </c>
      <c r="AF46" s="14">
        <v>7640</v>
      </c>
      <c r="AG46" s="14">
        <v>9078</v>
      </c>
      <c r="AH46" s="14">
        <v>5686</v>
      </c>
      <c r="AI46" s="14">
        <v>2746</v>
      </c>
      <c r="AJ46" s="14">
        <v>9192</v>
      </c>
      <c r="AK46" s="14">
        <v>1687</v>
      </c>
      <c r="AL46" s="14">
        <v>18272</v>
      </c>
      <c r="AM46" s="14">
        <v>1101</v>
      </c>
      <c r="AN46" s="14">
        <v>3858</v>
      </c>
      <c r="AO46" s="14">
        <v>5107</v>
      </c>
      <c r="AP46" s="14">
        <v>0</v>
      </c>
      <c r="AQ46" s="14">
        <v>140</v>
      </c>
      <c r="AR46" s="15">
        <v>128765</v>
      </c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</row>
    <row r="47" spans="1:62" ht="39.950000000000003" customHeight="1">
      <c r="A47" s="10" t="s">
        <v>290</v>
      </c>
      <c r="B47" s="3" t="s">
        <v>291</v>
      </c>
      <c r="C47" s="14">
        <v>1104</v>
      </c>
      <c r="D47" s="14">
        <v>86</v>
      </c>
      <c r="E47" s="14">
        <v>493</v>
      </c>
      <c r="F47" s="14">
        <v>455</v>
      </c>
      <c r="G47" s="14">
        <v>26643</v>
      </c>
      <c r="H47" s="14">
        <v>653</v>
      </c>
      <c r="I47" s="14">
        <v>2025</v>
      </c>
      <c r="J47" s="14">
        <v>513</v>
      </c>
      <c r="K47" s="14">
        <v>3406</v>
      </c>
      <c r="L47" s="14">
        <v>250</v>
      </c>
      <c r="M47" s="14">
        <v>173</v>
      </c>
      <c r="N47" s="14">
        <v>1943</v>
      </c>
      <c r="O47" s="14">
        <v>3820</v>
      </c>
      <c r="P47" s="14">
        <v>3111</v>
      </c>
      <c r="Q47" s="14">
        <v>1282</v>
      </c>
      <c r="R47" s="14">
        <v>20192</v>
      </c>
      <c r="S47" s="14">
        <v>3989</v>
      </c>
      <c r="T47" s="14">
        <v>549</v>
      </c>
      <c r="U47" s="14">
        <v>1597</v>
      </c>
      <c r="V47" s="14">
        <v>14381</v>
      </c>
      <c r="W47" s="14">
        <v>265568</v>
      </c>
      <c r="X47" s="14">
        <v>13702</v>
      </c>
      <c r="Y47" s="14">
        <v>6641</v>
      </c>
      <c r="Z47" s="14">
        <v>24387</v>
      </c>
      <c r="AA47" s="14">
        <v>373135</v>
      </c>
      <c r="AB47" s="14">
        <v>330765</v>
      </c>
      <c r="AC47" s="14">
        <v>147530</v>
      </c>
      <c r="AD47" s="14">
        <v>132438</v>
      </c>
      <c r="AE47" s="14">
        <v>0</v>
      </c>
      <c r="AF47" s="14">
        <v>217261</v>
      </c>
      <c r="AG47" s="14">
        <v>254076</v>
      </c>
      <c r="AH47" s="14">
        <v>131218</v>
      </c>
      <c r="AI47" s="14">
        <v>296693</v>
      </c>
      <c r="AJ47" s="14">
        <v>443909</v>
      </c>
      <c r="AK47" s="14">
        <v>22703</v>
      </c>
      <c r="AL47" s="14">
        <v>575343</v>
      </c>
      <c r="AM47" s="14">
        <v>15404</v>
      </c>
      <c r="AN47" s="14">
        <v>88386</v>
      </c>
      <c r="AO47" s="14">
        <v>89517</v>
      </c>
      <c r="AP47" s="14">
        <v>0</v>
      </c>
      <c r="AQ47" s="14">
        <v>474</v>
      </c>
      <c r="AR47" s="15">
        <v>3515815</v>
      </c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</row>
    <row r="48" spans="1:62" ht="39.950000000000003" customHeight="1">
      <c r="A48" s="10" t="s">
        <v>292</v>
      </c>
      <c r="B48" s="3" t="s">
        <v>53</v>
      </c>
      <c r="C48" s="14">
        <v>61</v>
      </c>
      <c r="D48" s="14">
        <v>6</v>
      </c>
      <c r="E48" s="14">
        <v>43</v>
      </c>
      <c r="F48" s="14">
        <v>54</v>
      </c>
      <c r="G48" s="14">
        <v>3898</v>
      </c>
      <c r="H48" s="14">
        <v>88</v>
      </c>
      <c r="I48" s="14">
        <v>269</v>
      </c>
      <c r="J48" s="14">
        <v>69</v>
      </c>
      <c r="K48" s="14">
        <v>456</v>
      </c>
      <c r="L48" s="14">
        <v>33</v>
      </c>
      <c r="M48" s="14">
        <v>23</v>
      </c>
      <c r="N48" s="14">
        <v>262</v>
      </c>
      <c r="O48" s="14">
        <v>511</v>
      </c>
      <c r="P48" s="14">
        <v>416</v>
      </c>
      <c r="Q48" s="14">
        <v>171</v>
      </c>
      <c r="R48" s="14">
        <v>2700</v>
      </c>
      <c r="S48" s="14">
        <v>535</v>
      </c>
      <c r="T48" s="14">
        <v>74</v>
      </c>
      <c r="U48" s="14">
        <v>239</v>
      </c>
      <c r="V48" s="14">
        <v>1918</v>
      </c>
      <c r="W48" s="14">
        <v>31182</v>
      </c>
      <c r="X48" s="14">
        <v>3701</v>
      </c>
      <c r="Y48" s="14">
        <v>978</v>
      </c>
      <c r="Z48" s="14">
        <v>3169</v>
      </c>
      <c r="AA48" s="14">
        <v>50686</v>
      </c>
      <c r="AB48" s="14">
        <v>43285</v>
      </c>
      <c r="AC48" s="14">
        <v>21240</v>
      </c>
      <c r="AD48" s="14">
        <v>12410</v>
      </c>
      <c r="AE48" s="14">
        <v>0</v>
      </c>
      <c r="AF48" s="14">
        <v>32719</v>
      </c>
      <c r="AG48" s="14">
        <v>38995</v>
      </c>
      <c r="AH48" s="14">
        <v>29927</v>
      </c>
      <c r="AI48" s="14">
        <v>43915</v>
      </c>
      <c r="AJ48" s="14">
        <v>59600</v>
      </c>
      <c r="AK48" s="14">
        <v>2129</v>
      </c>
      <c r="AL48" s="14">
        <v>81728</v>
      </c>
      <c r="AM48" s="14">
        <v>1828</v>
      </c>
      <c r="AN48" s="14">
        <v>7741</v>
      </c>
      <c r="AO48" s="14">
        <v>11281</v>
      </c>
      <c r="AP48" s="14">
        <v>0</v>
      </c>
      <c r="AQ48" s="14">
        <v>25</v>
      </c>
      <c r="AR48" s="15">
        <v>488365</v>
      </c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</row>
    <row r="49" spans="1:60" ht="39.950000000000003" customHeight="1">
      <c r="A49" s="10" t="s">
        <v>293</v>
      </c>
      <c r="B49" s="3" t="s">
        <v>54</v>
      </c>
      <c r="C49" s="14">
        <v>8</v>
      </c>
      <c r="D49" s="14">
        <v>1</v>
      </c>
      <c r="E49" s="14">
        <v>9</v>
      </c>
      <c r="F49" s="14">
        <v>19</v>
      </c>
      <c r="G49" s="14">
        <v>1306</v>
      </c>
      <c r="H49" s="14">
        <v>32</v>
      </c>
      <c r="I49" s="14">
        <v>106</v>
      </c>
      <c r="J49" s="14">
        <v>42</v>
      </c>
      <c r="K49" s="14">
        <v>107</v>
      </c>
      <c r="L49" s="14">
        <v>11</v>
      </c>
      <c r="M49" s="14">
        <v>7</v>
      </c>
      <c r="N49" s="14">
        <v>81</v>
      </c>
      <c r="O49" s="14">
        <v>106</v>
      </c>
      <c r="P49" s="14">
        <v>139</v>
      </c>
      <c r="Q49" s="14">
        <v>84</v>
      </c>
      <c r="R49" s="14">
        <v>1372</v>
      </c>
      <c r="S49" s="14">
        <v>310</v>
      </c>
      <c r="T49" s="14">
        <v>28</v>
      </c>
      <c r="U49" s="14">
        <v>84</v>
      </c>
      <c r="V49" s="14">
        <v>741</v>
      </c>
      <c r="W49" s="14">
        <v>8276</v>
      </c>
      <c r="X49" s="14">
        <v>2201</v>
      </c>
      <c r="Y49" s="14">
        <v>322</v>
      </c>
      <c r="Z49" s="14">
        <v>476</v>
      </c>
      <c r="AA49" s="14">
        <v>21819</v>
      </c>
      <c r="AB49" s="14">
        <v>13299</v>
      </c>
      <c r="AC49" s="14">
        <v>10090</v>
      </c>
      <c r="AD49" s="14">
        <v>4761</v>
      </c>
      <c r="AE49" s="14">
        <v>0</v>
      </c>
      <c r="AF49" s="14">
        <v>9320</v>
      </c>
      <c r="AG49" s="14">
        <v>12410</v>
      </c>
      <c r="AH49" s="14">
        <v>16189</v>
      </c>
      <c r="AI49" s="14">
        <v>24500</v>
      </c>
      <c r="AJ49" s="14">
        <v>14310</v>
      </c>
      <c r="AK49" s="14">
        <v>564</v>
      </c>
      <c r="AL49" s="14">
        <v>16827</v>
      </c>
      <c r="AM49" s="14">
        <v>754</v>
      </c>
      <c r="AN49" s="14">
        <v>673</v>
      </c>
      <c r="AO49" s="14">
        <v>3300</v>
      </c>
      <c r="AP49" s="14">
        <v>0</v>
      </c>
      <c r="AQ49" s="14">
        <v>16</v>
      </c>
      <c r="AR49" s="15">
        <v>164700</v>
      </c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</row>
    <row r="50" spans="1:60" ht="39.950000000000003" customHeight="1">
      <c r="A50" s="10" t="s">
        <v>294</v>
      </c>
      <c r="B50" s="3" t="s">
        <v>45</v>
      </c>
      <c r="C50" s="14">
        <v>905</v>
      </c>
      <c r="D50" s="14">
        <v>79</v>
      </c>
      <c r="E50" s="14">
        <v>616</v>
      </c>
      <c r="F50" s="14">
        <v>229</v>
      </c>
      <c r="G50" s="14">
        <v>25457</v>
      </c>
      <c r="H50" s="14">
        <v>37</v>
      </c>
      <c r="I50" s="14">
        <v>1966</v>
      </c>
      <c r="J50" s="14">
        <v>603</v>
      </c>
      <c r="K50" s="14">
        <v>2553</v>
      </c>
      <c r="L50" s="14">
        <v>658</v>
      </c>
      <c r="M50" s="14">
        <v>-34</v>
      </c>
      <c r="N50" s="14">
        <v>642</v>
      </c>
      <c r="O50" s="14">
        <v>807</v>
      </c>
      <c r="P50" s="14">
        <v>816</v>
      </c>
      <c r="Q50" s="14">
        <v>176</v>
      </c>
      <c r="R50" s="14">
        <v>7945</v>
      </c>
      <c r="S50" s="14">
        <v>-360</v>
      </c>
      <c r="T50" s="14">
        <v>34</v>
      </c>
      <c r="U50" s="14">
        <v>-233</v>
      </c>
      <c r="V50" s="14">
        <v>7086</v>
      </c>
      <c r="W50" s="14">
        <v>36447</v>
      </c>
      <c r="X50" s="14">
        <v>23932</v>
      </c>
      <c r="Y50" s="14">
        <v>7944</v>
      </c>
      <c r="Z50" s="14">
        <v>3454</v>
      </c>
      <c r="AA50" s="14">
        <v>163896</v>
      </c>
      <c r="AB50" s="14">
        <v>36281</v>
      </c>
      <c r="AC50" s="14">
        <v>134819</v>
      </c>
      <c r="AD50" s="14">
        <v>185661</v>
      </c>
      <c r="AE50" s="14">
        <v>221702</v>
      </c>
      <c r="AF50" s="14">
        <v>-38030</v>
      </c>
      <c r="AG50" s="14">
        <v>166533</v>
      </c>
      <c r="AH50" s="14">
        <v>0</v>
      </c>
      <c r="AI50" s="14">
        <v>13696</v>
      </c>
      <c r="AJ50" s="14">
        <v>12966</v>
      </c>
      <c r="AK50" s="14">
        <v>-548</v>
      </c>
      <c r="AL50" s="14">
        <v>145391</v>
      </c>
      <c r="AM50" s="14">
        <v>-7003</v>
      </c>
      <c r="AN50" s="14">
        <v>-3827</v>
      </c>
      <c r="AO50" s="14">
        <v>26844</v>
      </c>
      <c r="AP50" s="14">
        <v>0</v>
      </c>
      <c r="AQ50" s="14">
        <v>39847</v>
      </c>
      <c r="AR50" s="15">
        <v>1219987</v>
      </c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</row>
    <row r="51" spans="1:60" ht="39.950000000000003" customHeight="1">
      <c r="A51" s="10" t="s">
        <v>295</v>
      </c>
      <c r="B51" s="3" t="s">
        <v>46</v>
      </c>
      <c r="C51" s="14">
        <v>1091</v>
      </c>
      <c r="D51" s="14">
        <v>34</v>
      </c>
      <c r="E51" s="14">
        <v>435</v>
      </c>
      <c r="F51" s="14">
        <v>211</v>
      </c>
      <c r="G51" s="14">
        <v>19249</v>
      </c>
      <c r="H51" s="14">
        <v>291</v>
      </c>
      <c r="I51" s="14">
        <v>904</v>
      </c>
      <c r="J51" s="14">
        <v>469</v>
      </c>
      <c r="K51" s="14">
        <v>1833</v>
      </c>
      <c r="L51" s="14">
        <v>84</v>
      </c>
      <c r="M51" s="14">
        <v>20</v>
      </c>
      <c r="N51" s="14">
        <v>652</v>
      </c>
      <c r="O51" s="14">
        <v>1481</v>
      </c>
      <c r="P51" s="14">
        <v>1535</v>
      </c>
      <c r="Q51" s="14">
        <v>1027</v>
      </c>
      <c r="R51" s="14">
        <v>27164</v>
      </c>
      <c r="S51" s="14">
        <v>3595</v>
      </c>
      <c r="T51" s="14">
        <v>347</v>
      </c>
      <c r="U51" s="14">
        <v>1316</v>
      </c>
      <c r="V51" s="14">
        <v>7382</v>
      </c>
      <c r="W51" s="14">
        <v>40497</v>
      </c>
      <c r="X51" s="14">
        <v>53419</v>
      </c>
      <c r="Y51" s="14">
        <v>13756</v>
      </c>
      <c r="Z51" s="14">
        <v>4865</v>
      </c>
      <c r="AA51" s="14">
        <v>96786</v>
      </c>
      <c r="AB51" s="14">
        <v>86973</v>
      </c>
      <c r="AC51" s="14">
        <v>42161</v>
      </c>
      <c r="AD51" s="14">
        <v>255101</v>
      </c>
      <c r="AE51" s="14">
        <v>187768</v>
      </c>
      <c r="AF51" s="14">
        <v>149522</v>
      </c>
      <c r="AG51" s="14">
        <v>140352</v>
      </c>
      <c r="AH51" s="14">
        <v>185725</v>
      </c>
      <c r="AI51" s="14">
        <v>125811</v>
      </c>
      <c r="AJ51" s="14">
        <v>60339</v>
      </c>
      <c r="AK51" s="14">
        <v>2047</v>
      </c>
      <c r="AL51" s="14">
        <v>186125</v>
      </c>
      <c r="AM51" s="14">
        <v>10384</v>
      </c>
      <c r="AN51" s="14">
        <v>21204</v>
      </c>
      <c r="AO51" s="14">
        <v>53870</v>
      </c>
      <c r="AP51" s="14">
        <v>0</v>
      </c>
      <c r="AQ51" s="14">
        <v>2436</v>
      </c>
      <c r="AR51" s="15">
        <v>1788261</v>
      </c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</row>
    <row r="52" spans="1:60" ht="39.950000000000003" customHeight="1">
      <c r="A52" s="10" t="s">
        <v>296</v>
      </c>
      <c r="B52" s="3" t="s">
        <v>47</v>
      </c>
      <c r="C52" s="14">
        <v>170</v>
      </c>
      <c r="D52" s="14">
        <v>14</v>
      </c>
      <c r="E52" s="14">
        <v>117</v>
      </c>
      <c r="F52" s="14">
        <v>102</v>
      </c>
      <c r="G52" s="14">
        <v>35945</v>
      </c>
      <c r="H52" s="14">
        <v>63</v>
      </c>
      <c r="I52" s="14">
        <v>561</v>
      </c>
      <c r="J52" s="14">
        <v>0</v>
      </c>
      <c r="K52" s="14">
        <v>956</v>
      </c>
      <c r="L52" s="14">
        <v>67</v>
      </c>
      <c r="M52" s="14">
        <v>14</v>
      </c>
      <c r="N52" s="14">
        <v>342</v>
      </c>
      <c r="O52" s="14">
        <v>101</v>
      </c>
      <c r="P52" s="14">
        <v>114</v>
      </c>
      <c r="Q52" s="14">
        <v>-180</v>
      </c>
      <c r="R52" s="14">
        <v>-10013</v>
      </c>
      <c r="S52" s="14">
        <v>-638</v>
      </c>
      <c r="T52" s="14">
        <v>-140</v>
      </c>
      <c r="U52" s="14">
        <v>-288</v>
      </c>
      <c r="V52" s="14">
        <v>2457</v>
      </c>
      <c r="W52" s="14">
        <v>43061</v>
      </c>
      <c r="X52" s="14">
        <v>8487</v>
      </c>
      <c r="Y52" s="14">
        <v>2532</v>
      </c>
      <c r="Z52" s="14">
        <v>2646</v>
      </c>
      <c r="AA52" s="14">
        <v>60061</v>
      </c>
      <c r="AB52" s="14">
        <v>50450</v>
      </c>
      <c r="AC52" s="14">
        <v>11006</v>
      </c>
      <c r="AD52" s="14">
        <v>68182</v>
      </c>
      <c r="AE52" s="14">
        <v>35911</v>
      </c>
      <c r="AF52" s="14">
        <v>21256</v>
      </c>
      <c r="AG52" s="14">
        <v>44850</v>
      </c>
      <c r="AH52" s="14">
        <v>921</v>
      </c>
      <c r="AI52" s="14">
        <v>8648</v>
      </c>
      <c r="AJ52" s="14">
        <v>12384</v>
      </c>
      <c r="AK52" s="14">
        <v>1466</v>
      </c>
      <c r="AL52" s="14">
        <v>99188</v>
      </c>
      <c r="AM52" s="14">
        <v>27</v>
      </c>
      <c r="AN52" s="14">
        <v>11001</v>
      </c>
      <c r="AO52" s="14">
        <v>29510</v>
      </c>
      <c r="AP52" s="14">
        <v>0</v>
      </c>
      <c r="AQ52" s="14">
        <v>2277</v>
      </c>
      <c r="AR52" s="15">
        <v>543628</v>
      </c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</row>
    <row r="53" spans="1:60" ht="39.950000000000003" customHeight="1">
      <c r="A53" s="10" t="s">
        <v>297</v>
      </c>
      <c r="B53" s="3" t="s">
        <v>48</v>
      </c>
      <c r="C53" s="14">
        <v>-222</v>
      </c>
      <c r="D53" s="14">
        <v>-5</v>
      </c>
      <c r="E53" s="14">
        <v>-8</v>
      </c>
      <c r="F53" s="14">
        <v>0</v>
      </c>
      <c r="G53" s="14">
        <v>-441</v>
      </c>
      <c r="H53" s="14"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  <c r="S53" s="14">
        <v>0</v>
      </c>
      <c r="T53" s="14">
        <v>0</v>
      </c>
      <c r="U53" s="14">
        <v>0</v>
      </c>
      <c r="V53" s="14">
        <v>0</v>
      </c>
      <c r="W53" s="14">
        <v>-2516</v>
      </c>
      <c r="X53" s="14">
        <v>-70</v>
      </c>
      <c r="Y53" s="14">
        <v>-2363</v>
      </c>
      <c r="Z53" s="14">
        <v>0</v>
      </c>
      <c r="AA53" s="14">
        <v>-677</v>
      </c>
      <c r="AB53" s="14">
        <v>-666</v>
      </c>
      <c r="AC53" s="14">
        <v>-5818</v>
      </c>
      <c r="AD53" s="14">
        <v>-553</v>
      </c>
      <c r="AE53" s="14">
        <v>0</v>
      </c>
      <c r="AF53" s="14">
        <v>-2920</v>
      </c>
      <c r="AG53" s="14">
        <v>-7</v>
      </c>
      <c r="AH53" s="14">
        <v>0</v>
      </c>
      <c r="AI53" s="14">
        <v>-318</v>
      </c>
      <c r="AJ53" s="14">
        <v>-14214</v>
      </c>
      <c r="AK53" s="14">
        <v>-1068</v>
      </c>
      <c r="AL53" s="14">
        <v>-58</v>
      </c>
      <c r="AM53" s="14">
        <v>0</v>
      </c>
      <c r="AN53" s="14">
        <v>0</v>
      </c>
      <c r="AO53" s="14">
        <v>-1</v>
      </c>
      <c r="AP53" s="14">
        <v>0</v>
      </c>
      <c r="AQ53" s="14">
        <v>-204</v>
      </c>
      <c r="AR53" s="15">
        <v>-32129</v>
      </c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H53" s="14"/>
    </row>
    <row r="54" spans="1:60" ht="39.950000000000003" customHeight="1">
      <c r="A54" s="20" t="s">
        <v>298</v>
      </c>
      <c r="B54" s="21" t="s">
        <v>49</v>
      </c>
      <c r="C54" s="22">
        <v>3129</v>
      </c>
      <c r="D54" s="22">
        <v>219</v>
      </c>
      <c r="E54" s="22">
        <v>1809</v>
      </c>
      <c r="F54" s="22">
        <v>1089</v>
      </c>
      <c r="G54" s="22">
        <v>113305</v>
      </c>
      <c r="H54" s="22">
        <v>1185</v>
      </c>
      <c r="I54" s="22">
        <v>5943</v>
      </c>
      <c r="J54" s="22">
        <v>1744</v>
      </c>
      <c r="K54" s="22">
        <v>9486</v>
      </c>
      <c r="L54" s="22">
        <v>1109</v>
      </c>
      <c r="M54" s="22">
        <v>210</v>
      </c>
      <c r="N54" s="22">
        <v>4012</v>
      </c>
      <c r="O54" s="22">
        <v>6962</v>
      </c>
      <c r="P54" s="22">
        <v>6274</v>
      </c>
      <c r="Q54" s="22">
        <v>2638</v>
      </c>
      <c r="R54" s="22">
        <v>50778</v>
      </c>
      <c r="S54" s="22">
        <v>7652</v>
      </c>
      <c r="T54" s="22">
        <v>918</v>
      </c>
      <c r="U54" s="22">
        <v>2792</v>
      </c>
      <c r="V54" s="22">
        <v>34769</v>
      </c>
      <c r="W54" s="22">
        <v>433571</v>
      </c>
      <c r="X54" s="22">
        <v>106790</v>
      </c>
      <c r="Y54" s="22">
        <v>30369</v>
      </c>
      <c r="Z54" s="22">
        <v>40072</v>
      </c>
      <c r="AA54" s="22">
        <v>782651</v>
      </c>
      <c r="AB54" s="22">
        <v>570877</v>
      </c>
      <c r="AC54" s="22">
        <v>374548</v>
      </c>
      <c r="AD54" s="22">
        <v>662446</v>
      </c>
      <c r="AE54" s="22">
        <v>445381</v>
      </c>
      <c r="AF54" s="22">
        <v>396768</v>
      </c>
      <c r="AG54" s="22">
        <v>666287</v>
      </c>
      <c r="AH54" s="22">
        <v>369666</v>
      </c>
      <c r="AI54" s="22">
        <v>515691</v>
      </c>
      <c r="AJ54" s="22">
        <v>598486</v>
      </c>
      <c r="AK54" s="22">
        <v>28980</v>
      </c>
      <c r="AL54" s="22">
        <v>1122816</v>
      </c>
      <c r="AM54" s="22">
        <v>22495</v>
      </c>
      <c r="AN54" s="22">
        <v>129036</v>
      </c>
      <c r="AO54" s="22">
        <v>219428</v>
      </c>
      <c r="AP54" s="22">
        <v>0</v>
      </c>
      <c r="AQ54" s="22">
        <v>45011</v>
      </c>
      <c r="AR54" s="23">
        <v>7817392</v>
      </c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</row>
    <row r="55" spans="1:60" ht="39.950000000000003" customHeight="1">
      <c r="A55" s="20" t="s">
        <v>278</v>
      </c>
      <c r="B55" s="21" t="s">
        <v>43</v>
      </c>
      <c r="C55" s="22">
        <v>6344</v>
      </c>
      <c r="D55" s="22">
        <v>399</v>
      </c>
      <c r="E55" s="22">
        <v>2832</v>
      </c>
      <c r="F55" s="22">
        <v>1957</v>
      </c>
      <c r="G55" s="22">
        <v>281283</v>
      </c>
      <c r="H55" s="22">
        <v>2695</v>
      </c>
      <c r="I55" s="22">
        <v>12457</v>
      </c>
      <c r="J55" s="22">
        <v>5006</v>
      </c>
      <c r="K55" s="22">
        <v>19360</v>
      </c>
      <c r="L55" s="22">
        <v>3470</v>
      </c>
      <c r="M55" s="22">
        <v>945</v>
      </c>
      <c r="N55" s="22">
        <v>8075</v>
      </c>
      <c r="O55" s="22">
        <v>16126</v>
      </c>
      <c r="P55" s="22">
        <v>13509</v>
      </c>
      <c r="Q55" s="22">
        <v>5885</v>
      </c>
      <c r="R55" s="22">
        <v>120958</v>
      </c>
      <c r="S55" s="22">
        <v>20376</v>
      </c>
      <c r="T55" s="22">
        <v>2699</v>
      </c>
      <c r="U55" s="22">
        <v>10796</v>
      </c>
      <c r="V55" s="22">
        <v>62156</v>
      </c>
      <c r="W55" s="22">
        <v>900376</v>
      </c>
      <c r="X55" s="22">
        <v>271056</v>
      </c>
      <c r="Y55" s="22">
        <v>67869</v>
      </c>
      <c r="Z55" s="22">
        <v>61803</v>
      </c>
      <c r="AA55" s="22">
        <v>1053612</v>
      </c>
      <c r="AB55" s="22">
        <v>864795</v>
      </c>
      <c r="AC55" s="22">
        <v>585362</v>
      </c>
      <c r="AD55" s="22">
        <v>961399</v>
      </c>
      <c r="AE55" s="22">
        <v>499890</v>
      </c>
      <c r="AF55" s="22">
        <v>675588</v>
      </c>
      <c r="AG55" s="22">
        <v>1313700</v>
      </c>
      <c r="AH55" s="22">
        <v>529839</v>
      </c>
      <c r="AI55" s="22">
        <v>736119</v>
      </c>
      <c r="AJ55" s="22">
        <v>1027193</v>
      </c>
      <c r="AK55" s="22">
        <v>48182</v>
      </c>
      <c r="AL55" s="22">
        <v>1841643</v>
      </c>
      <c r="AM55" s="22">
        <v>54089</v>
      </c>
      <c r="AN55" s="22">
        <v>313937</v>
      </c>
      <c r="AO55" s="22">
        <v>322946</v>
      </c>
      <c r="AP55" s="22">
        <v>22635</v>
      </c>
      <c r="AQ55" s="22">
        <v>69241</v>
      </c>
      <c r="AR55" s="23">
        <v>12818602</v>
      </c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</row>
  </sheetData>
  <phoneticPr fontId="2"/>
  <printOptions verticalCentered="1"/>
  <pageMargins left="0.43307086614173229" right="0.23622047244094491" top="0.35433070866141736" bottom="0.35433070866141736" header="0.31496062992125984" footer="0.31496062992125984"/>
  <pageSetup paperSize="9" scale="3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D5A9A-0698-4D4E-AB69-D82590F5B4C5}">
  <sheetPr>
    <tabColor theme="7" tint="0.79998168889431442"/>
  </sheetPr>
  <dimension ref="A1:AS58"/>
  <sheetViews>
    <sheetView zoomScale="60" zoomScaleNormal="6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3.5"/>
  <cols>
    <col min="1" max="1" width="9" style="4"/>
    <col min="2" max="43" width="18.625" style="4" customWidth="1"/>
    <col min="44" max="16384" width="9" style="4"/>
  </cols>
  <sheetData>
    <row r="1" spans="1:45" ht="39.950000000000003" customHeight="1">
      <c r="A1" s="2" t="s">
        <v>299</v>
      </c>
      <c r="B1" s="3"/>
    </row>
    <row r="2" spans="1:45" ht="39.950000000000003" customHeight="1">
      <c r="A2" s="6"/>
      <c r="B2" s="7"/>
      <c r="C2" s="8" t="s">
        <v>218</v>
      </c>
      <c r="D2" s="8" t="s">
        <v>219</v>
      </c>
      <c r="E2" s="8" t="s">
        <v>220</v>
      </c>
      <c r="F2" s="8" t="s">
        <v>221</v>
      </c>
      <c r="G2" s="8" t="s">
        <v>222</v>
      </c>
      <c r="H2" s="8" t="s">
        <v>223</v>
      </c>
      <c r="I2" s="8" t="s">
        <v>224</v>
      </c>
      <c r="J2" s="8" t="s">
        <v>225</v>
      </c>
      <c r="K2" s="8" t="s">
        <v>226</v>
      </c>
      <c r="L2" s="8" t="s">
        <v>227</v>
      </c>
      <c r="M2" s="8" t="s">
        <v>228</v>
      </c>
      <c r="N2" s="8" t="s">
        <v>229</v>
      </c>
      <c r="O2" s="8" t="s">
        <v>230</v>
      </c>
      <c r="P2" s="8" t="s">
        <v>231</v>
      </c>
      <c r="Q2" s="8" t="s">
        <v>232</v>
      </c>
      <c r="R2" s="8" t="s">
        <v>233</v>
      </c>
      <c r="S2" s="8" t="s">
        <v>234</v>
      </c>
      <c r="T2" s="8" t="s">
        <v>235</v>
      </c>
      <c r="U2" s="8" t="s">
        <v>236</v>
      </c>
      <c r="V2" s="8" t="s">
        <v>237</v>
      </c>
      <c r="W2" s="8" t="s">
        <v>238</v>
      </c>
      <c r="X2" s="8" t="s">
        <v>239</v>
      </c>
      <c r="Y2" s="8" t="s">
        <v>240</v>
      </c>
      <c r="Z2" s="8" t="s">
        <v>241</v>
      </c>
      <c r="AA2" s="8" t="s">
        <v>242</v>
      </c>
      <c r="AB2" s="8" t="s">
        <v>243</v>
      </c>
      <c r="AC2" s="8" t="s">
        <v>245</v>
      </c>
      <c r="AD2" s="8" t="s">
        <v>246</v>
      </c>
      <c r="AE2" s="8" t="s">
        <v>247</v>
      </c>
      <c r="AF2" s="8" t="s">
        <v>248</v>
      </c>
      <c r="AG2" s="8" t="s">
        <v>249</v>
      </c>
      <c r="AH2" s="8" t="s">
        <v>250</v>
      </c>
      <c r="AI2" s="8" t="s">
        <v>251</v>
      </c>
      <c r="AJ2" s="8" t="s">
        <v>252</v>
      </c>
      <c r="AK2" s="8" t="s">
        <v>253</v>
      </c>
      <c r="AL2" s="8" t="s">
        <v>254</v>
      </c>
      <c r="AM2" s="8" t="s">
        <v>255</v>
      </c>
      <c r="AN2" s="8" t="s">
        <v>256</v>
      </c>
      <c r="AO2" s="8" t="s">
        <v>257</v>
      </c>
      <c r="AP2" s="8" t="s">
        <v>258</v>
      </c>
      <c r="AQ2" s="26" t="s">
        <v>259</v>
      </c>
    </row>
    <row r="3" spans="1:45" ht="60" customHeight="1">
      <c r="A3" s="10"/>
      <c r="B3" s="3"/>
      <c r="C3" s="3" t="s">
        <v>279</v>
      </c>
      <c r="D3" s="3" t="s">
        <v>280</v>
      </c>
      <c r="E3" s="3" t="s">
        <v>281</v>
      </c>
      <c r="F3" s="3" t="s">
        <v>1</v>
      </c>
      <c r="G3" s="3" t="s">
        <v>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3" t="s">
        <v>10</v>
      </c>
      <c r="P3" s="3" t="s">
        <v>11</v>
      </c>
      <c r="Q3" s="3" t="s">
        <v>12</v>
      </c>
      <c r="R3" s="3" t="s">
        <v>13</v>
      </c>
      <c r="S3" s="3" t="s">
        <v>14</v>
      </c>
      <c r="T3" s="3" t="s">
        <v>15</v>
      </c>
      <c r="U3" s="3" t="s">
        <v>16</v>
      </c>
      <c r="V3" s="3" t="s">
        <v>17</v>
      </c>
      <c r="W3" s="3" t="s">
        <v>18</v>
      </c>
      <c r="X3" s="3" t="s">
        <v>19</v>
      </c>
      <c r="Y3" s="3" t="s">
        <v>20</v>
      </c>
      <c r="Z3" s="3" t="s">
        <v>21</v>
      </c>
      <c r="AA3" s="3" t="s">
        <v>282</v>
      </c>
      <c r="AB3" s="3" t="s">
        <v>283</v>
      </c>
      <c r="AC3" s="3" t="s">
        <v>22</v>
      </c>
      <c r="AD3" s="3" t="s">
        <v>284</v>
      </c>
      <c r="AE3" s="3" t="s">
        <v>285</v>
      </c>
      <c r="AF3" s="3" t="s">
        <v>24</v>
      </c>
      <c r="AG3" s="3" t="s">
        <v>25</v>
      </c>
      <c r="AH3" s="3" t="s">
        <v>26</v>
      </c>
      <c r="AI3" s="3" t="s">
        <v>27</v>
      </c>
      <c r="AJ3" s="3" t="s">
        <v>28</v>
      </c>
      <c r="AK3" s="3" t="s">
        <v>29</v>
      </c>
      <c r="AL3" s="3" t="s">
        <v>30</v>
      </c>
      <c r="AM3" s="3" t="s">
        <v>142</v>
      </c>
      <c r="AN3" s="3" t="s">
        <v>143</v>
      </c>
      <c r="AO3" s="3" t="s">
        <v>31</v>
      </c>
      <c r="AP3" s="3" t="s">
        <v>32</v>
      </c>
      <c r="AQ3" s="27" t="s">
        <v>33</v>
      </c>
    </row>
    <row r="4" spans="1:45" ht="39.950000000000003" customHeight="1">
      <c r="A4" s="10" t="s">
        <v>218</v>
      </c>
      <c r="B4" s="3" t="s">
        <v>279</v>
      </c>
      <c r="C4" s="28">
        <v>0.10040983606557377</v>
      </c>
      <c r="D4" s="28">
        <v>2.5062656641604009E-3</v>
      </c>
      <c r="E4" s="28">
        <v>0</v>
      </c>
      <c r="F4" s="28">
        <v>0</v>
      </c>
      <c r="G4" s="28">
        <v>0.16566945034004898</v>
      </c>
      <c r="H4" s="28">
        <v>1.484230055658627E-3</v>
      </c>
      <c r="I4" s="28">
        <v>8.0276149955848115E-5</v>
      </c>
      <c r="J4" s="28">
        <v>1.9976028765481422E-4</v>
      </c>
      <c r="K4" s="28">
        <v>0</v>
      </c>
      <c r="L4" s="28">
        <v>0</v>
      </c>
      <c r="M4" s="28">
        <v>0</v>
      </c>
      <c r="N4" s="28">
        <v>0</v>
      </c>
      <c r="O4" s="28">
        <v>0</v>
      </c>
      <c r="P4" s="28">
        <v>0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v>1.8501834094858099E-3</v>
      </c>
      <c r="W4" s="28">
        <v>8.1632562396154499E-4</v>
      </c>
      <c r="X4" s="28">
        <v>0</v>
      </c>
      <c r="Y4" s="28">
        <v>0</v>
      </c>
      <c r="Z4" s="28">
        <v>0</v>
      </c>
      <c r="AA4" s="28">
        <v>0</v>
      </c>
      <c r="AB4" s="28">
        <v>2.6248995426661812E-4</v>
      </c>
      <c r="AC4" s="28">
        <v>0</v>
      </c>
      <c r="AD4" s="28">
        <v>1.0401508634812394E-6</v>
      </c>
      <c r="AE4" s="28">
        <v>8.0017603872852025E-6</v>
      </c>
      <c r="AF4" s="28">
        <v>8.2890755904486168E-5</v>
      </c>
      <c r="AG4" s="28">
        <v>0</v>
      </c>
      <c r="AH4" s="28">
        <v>2.8310486770509532E-5</v>
      </c>
      <c r="AI4" s="28">
        <v>1.0908562338426259E-3</v>
      </c>
      <c r="AJ4" s="28">
        <v>1.3152348195519246E-3</v>
      </c>
      <c r="AK4" s="28">
        <v>2.0339545888506082E-3</v>
      </c>
      <c r="AL4" s="28">
        <v>4.3439472253851591E-6</v>
      </c>
      <c r="AM4" s="28">
        <v>1.845107138235131E-2</v>
      </c>
      <c r="AN4" s="28">
        <v>2.0507299235196872E-2</v>
      </c>
      <c r="AO4" s="28">
        <v>3.4587825828466677E-3</v>
      </c>
      <c r="AP4" s="28">
        <v>0</v>
      </c>
      <c r="AQ4" s="29">
        <v>0</v>
      </c>
      <c r="AR4" s="14"/>
    </row>
    <row r="5" spans="1:45" ht="39.950000000000003" customHeight="1">
      <c r="A5" s="10" t="s">
        <v>219</v>
      </c>
      <c r="B5" s="3" t="s">
        <v>280</v>
      </c>
      <c r="C5" s="28">
        <v>7.8814627994955864E-4</v>
      </c>
      <c r="D5" s="28">
        <v>0.22807017543859648</v>
      </c>
      <c r="E5" s="28">
        <v>0</v>
      </c>
      <c r="F5" s="28">
        <v>0</v>
      </c>
      <c r="G5" s="28">
        <v>3.6617925718937869E-4</v>
      </c>
      <c r="H5" s="28">
        <v>0</v>
      </c>
      <c r="I5" s="28">
        <v>2.9702175483663803E-3</v>
      </c>
      <c r="J5" s="28">
        <v>1.9976028765481422E-4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  <c r="P5" s="28">
        <v>0</v>
      </c>
      <c r="Q5" s="28">
        <v>0</v>
      </c>
      <c r="R5" s="28">
        <v>0</v>
      </c>
      <c r="S5" s="28">
        <v>0</v>
      </c>
      <c r="T5" s="28">
        <v>0</v>
      </c>
      <c r="U5" s="28">
        <v>0</v>
      </c>
      <c r="V5" s="28">
        <v>4.8265654160499389E-5</v>
      </c>
      <c r="W5" s="28">
        <v>2.9987471900628182E-5</v>
      </c>
      <c r="X5" s="28">
        <v>0</v>
      </c>
      <c r="Y5" s="28">
        <v>0</v>
      </c>
      <c r="Z5" s="28">
        <v>0</v>
      </c>
      <c r="AA5" s="28">
        <v>0</v>
      </c>
      <c r="AB5" s="28">
        <v>0</v>
      </c>
      <c r="AC5" s="28">
        <v>0</v>
      </c>
      <c r="AD5" s="28">
        <v>0</v>
      </c>
      <c r="AE5" s="28">
        <v>0</v>
      </c>
      <c r="AF5" s="28">
        <v>0</v>
      </c>
      <c r="AG5" s="28">
        <v>0</v>
      </c>
      <c r="AH5" s="28">
        <v>5.6620973541019064E-6</v>
      </c>
      <c r="AI5" s="28">
        <v>4.3471232232831921E-5</v>
      </c>
      <c r="AJ5" s="28">
        <v>3.4073440921034314E-5</v>
      </c>
      <c r="AK5" s="28">
        <v>0</v>
      </c>
      <c r="AL5" s="28">
        <v>0</v>
      </c>
      <c r="AM5" s="28">
        <v>1.5899720830483094E-3</v>
      </c>
      <c r="AN5" s="28">
        <v>2.2616002573764798E-3</v>
      </c>
      <c r="AO5" s="28">
        <v>3.4061422033404966E-5</v>
      </c>
      <c r="AP5" s="28">
        <v>0</v>
      </c>
      <c r="AQ5" s="29">
        <v>0</v>
      </c>
      <c r="AR5" s="14"/>
      <c r="AS5" s="19"/>
    </row>
    <row r="6" spans="1:45" ht="39.950000000000003" customHeight="1">
      <c r="A6" s="10" t="s">
        <v>220</v>
      </c>
      <c r="B6" s="3" t="s">
        <v>281</v>
      </c>
      <c r="C6" s="28">
        <v>0</v>
      </c>
      <c r="D6" s="28">
        <v>0</v>
      </c>
      <c r="E6" s="28">
        <v>9.887005649717515E-3</v>
      </c>
      <c r="F6" s="28">
        <v>0</v>
      </c>
      <c r="G6" s="28">
        <v>3.4317751161641478E-2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1.4479696248149816E-4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0</v>
      </c>
      <c r="AC6" s="28">
        <v>0</v>
      </c>
      <c r="AD6" s="28">
        <v>0</v>
      </c>
      <c r="AE6" s="28">
        <v>0</v>
      </c>
      <c r="AF6" s="28">
        <v>7.4009603486148363E-6</v>
      </c>
      <c r="AG6" s="28">
        <v>0</v>
      </c>
      <c r="AH6" s="28">
        <v>7.5494631388025419E-6</v>
      </c>
      <c r="AI6" s="28">
        <v>9.5093320509319828E-5</v>
      </c>
      <c r="AJ6" s="28">
        <v>2.3267292514649146E-4</v>
      </c>
      <c r="AK6" s="28">
        <v>0</v>
      </c>
      <c r="AL6" s="28">
        <v>0</v>
      </c>
      <c r="AM6" s="28">
        <v>5.6388544805783059E-3</v>
      </c>
      <c r="AN6" s="28">
        <v>7.2498622335054486E-3</v>
      </c>
      <c r="AO6" s="28">
        <v>8.9798294451703996E-5</v>
      </c>
      <c r="AP6" s="28">
        <v>0</v>
      </c>
      <c r="AQ6" s="29">
        <v>0</v>
      </c>
      <c r="AR6" s="14"/>
    </row>
    <row r="7" spans="1:45" ht="39.950000000000003" customHeight="1">
      <c r="A7" s="10" t="s">
        <v>221</v>
      </c>
      <c r="B7" s="3" t="s">
        <v>1</v>
      </c>
      <c r="C7" s="28">
        <v>0</v>
      </c>
      <c r="D7" s="28">
        <v>0</v>
      </c>
      <c r="E7" s="28">
        <v>0</v>
      </c>
      <c r="F7" s="28">
        <v>0</v>
      </c>
      <c r="G7" s="28">
        <v>1.7064664412708909E-4</v>
      </c>
      <c r="H7" s="28">
        <v>0</v>
      </c>
      <c r="I7" s="28">
        <v>0</v>
      </c>
      <c r="J7" s="28">
        <v>7.3911306432281262E-3</v>
      </c>
      <c r="K7" s="28">
        <v>3.2283057851239666E-2</v>
      </c>
      <c r="L7" s="28">
        <v>1.1527377521613833E-3</v>
      </c>
      <c r="M7" s="28">
        <v>1.0582010582010583E-3</v>
      </c>
      <c r="N7" s="28">
        <v>0</v>
      </c>
      <c r="O7" s="28">
        <v>0</v>
      </c>
      <c r="P7" s="28">
        <v>0</v>
      </c>
      <c r="Q7" s="28">
        <v>0</v>
      </c>
      <c r="R7" s="28">
        <v>6.6138659700061176E-5</v>
      </c>
      <c r="S7" s="28">
        <v>4.9077345897133884E-5</v>
      </c>
      <c r="T7" s="28">
        <v>0</v>
      </c>
      <c r="U7" s="28">
        <v>0</v>
      </c>
      <c r="V7" s="28">
        <v>2.236308642769805E-3</v>
      </c>
      <c r="W7" s="28">
        <v>1.7337201346992813E-3</v>
      </c>
      <c r="X7" s="28">
        <v>0.26697066288884952</v>
      </c>
      <c r="Y7" s="28">
        <v>0</v>
      </c>
      <c r="Z7" s="28">
        <v>0</v>
      </c>
      <c r="AA7" s="28">
        <v>9.49115993363781E-7</v>
      </c>
      <c r="AB7" s="28">
        <v>2.3126868217323183E-6</v>
      </c>
      <c r="AC7" s="28">
        <v>1.7083445799351513E-6</v>
      </c>
      <c r="AD7" s="28">
        <v>2.0803017269624788E-6</v>
      </c>
      <c r="AE7" s="28">
        <v>0</v>
      </c>
      <c r="AF7" s="28">
        <v>1.4801920697229674E-6</v>
      </c>
      <c r="AG7" s="28">
        <v>0</v>
      </c>
      <c r="AH7" s="28">
        <v>9.4368289235031774E-6</v>
      </c>
      <c r="AI7" s="28">
        <v>4.3471232232831921E-5</v>
      </c>
      <c r="AJ7" s="28">
        <v>4.8676344172906166E-6</v>
      </c>
      <c r="AK7" s="28">
        <v>4.1509277323481797E-5</v>
      </c>
      <c r="AL7" s="28">
        <v>1.6289802095194346E-6</v>
      </c>
      <c r="AM7" s="28">
        <v>0</v>
      </c>
      <c r="AN7" s="28">
        <v>-4.1409582177315832E-5</v>
      </c>
      <c r="AO7" s="28">
        <v>4.6447393681915861E-5</v>
      </c>
      <c r="AP7" s="28">
        <v>0</v>
      </c>
      <c r="AQ7" s="29">
        <v>1.2998079172744473E-4</v>
      </c>
      <c r="AR7" s="14"/>
    </row>
    <row r="8" spans="1:45" ht="39.950000000000003" customHeight="1">
      <c r="A8" s="10" t="s">
        <v>222</v>
      </c>
      <c r="B8" s="3" t="s">
        <v>2</v>
      </c>
      <c r="C8" s="28">
        <v>8.8272383354350573E-2</v>
      </c>
      <c r="D8" s="28">
        <v>2.5062656641604009E-2</v>
      </c>
      <c r="E8" s="28">
        <v>5.2259887005649715E-2</v>
      </c>
      <c r="F8" s="28">
        <v>0</v>
      </c>
      <c r="G8" s="28">
        <v>0.15073786897892869</v>
      </c>
      <c r="H8" s="28">
        <v>3.7105751391465676E-4</v>
      </c>
      <c r="I8" s="28">
        <v>8.0276149955848115E-5</v>
      </c>
      <c r="J8" s="28">
        <v>6.392329204954055E-3</v>
      </c>
      <c r="K8" s="28">
        <v>1.5495867768595042E-4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5.309221957654933E-4</v>
      </c>
      <c r="W8" s="28">
        <v>2.3323589256044143E-5</v>
      </c>
      <c r="X8" s="28">
        <v>0</v>
      </c>
      <c r="Y8" s="28">
        <v>0</v>
      </c>
      <c r="Z8" s="28">
        <v>0</v>
      </c>
      <c r="AA8" s="28">
        <v>1.3192712307756555E-4</v>
      </c>
      <c r="AB8" s="28">
        <v>1.5032464341260067E-4</v>
      </c>
      <c r="AC8" s="28">
        <v>0</v>
      </c>
      <c r="AD8" s="28">
        <v>0</v>
      </c>
      <c r="AE8" s="28">
        <v>0</v>
      </c>
      <c r="AF8" s="28">
        <v>2.4423169150428962E-4</v>
      </c>
      <c r="AG8" s="28">
        <v>0</v>
      </c>
      <c r="AH8" s="28">
        <v>6.8511377984633063E-4</v>
      </c>
      <c r="AI8" s="28">
        <v>4.762816881509647E-3</v>
      </c>
      <c r="AJ8" s="28">
        <v>5.5783090422150466E-3</v>
      </c>
      <c r="AK8" s="28">
        <v>1.5150886223070856E-3</v>
      </c>
      <c r="AL8" s="28">
        <v>4.3439472253851591E-6</v>
      </c>
      <c r="AM8" s="28">
        <v>9.4252066039305582E-2</v>
      </c>
      <c r="AN8" s="28">
        <v>0.22327728174761177</v>
      </c>
      <c r="AO8" s="28">
        <v>2.4833873155264349E-3</v>
      </c>
      <c r="AP8" s="28">
        <v>0</v>
      </c>
      <c r="AQ8" s="29">
        <v>3.8849814416314033E-3</v>
      </c>
      <c r="AR8" s="14"/>
    </row>
    <row r="9" spans="1:45" ht="39.950000000000003" customHeight="1">
      <c r="A9" s="10" t="s">
        <v>223</v>
      </c>
      <c r="B9" s="3" t="s">
        <v>3</v>
      </c>
      <c r="C9" s="28">
        <v>2.0491803278688526E-3</v>
      </c>
      <c r="D9" s="28">
        <v>0</v>
      </c>
      <c r="E9" s="28">
        <v>2.6836158192090395E-2</v>
      </c>
      <c r="F9" s="28">
        <v>3.0659172202350538E-3</v>
      </c>
      <c r="G9" s="28">
        <v>7.6079962173327222E-4</v>
      </c>
      <c r="H9" s="28">
        <v>0.21447124304267162</v>
      </c>
      <c r="I9" s="28">
        <v>2.4082844986754435E-3</v>
      </c>
      <c r="J9" s="28">
        <v>7.9904115061925688E-4</v>
      </c>
      <c r="K9" s="28">
        <v>9.8140495867768602E-4</v>
      </c>
      <c r="L9" s="28">
        <v>5.7636887608069167E-4</v>
      </c>
      <c r="M9" s="28">
        <v>3.1746031746031746E-3</v>
      </c>
      <c r="N9" s="28">
        <v>8.6687306501547986E-4</v>
      </c>
      <c r="O9" s="28">
        <v>1.3022448220265409E-3</v>
      </c>
      <c r="P9" s="28">
        <v>9.6232141535272783E-4</v>
      </c>
      <c r="Q9" s="28">
        <v>1.6992353440951572E-3</v>
      </c>
      <c r="R9" s="28">
        <v>3.5797549562658114E-3</v>
      </c>
      <c r="S9" s="28">
        <v>2.061248527679623E-3</v>
      </c>
      <c r="T9" s="28">
        <v>2.2230455724342349E-3</v>
      </c>
      <c r="U9" s="28">
        <v>3.7977028529084847E-3</v>
      </c>
      <c r="V9" s="28">
        <v>2.5419911191196347E-3</v>
      </c>
      <c r="W9" s="28">
        <v>3.943907878486321E-3</v>
      </c>
      <c r="X9" s="28">
        <v>2.1028864884009208E-4</v>
      </c>
      <c r="Y9" s="28">
        <v>8.3985324669584051E-4</v>
      </c>
      <c r="Z9" s="28">
        <v>2.7668559778651521E-3</v>
      </c>
      <c r="AA9" s="28">
        <v>3.9103578926587773E-3</v>
      </c>
      <c r="AB9" s="28">
        <v>4.6878161876514083E-3</v>
      </c>
      <c r="AC9" s="28">
        <v>1.5340934327817658E-3</v>
      </c>
      <c r="AD9" s="28">
        <v>1.2585825448122997E-4</v>
      </c>
      <c r="AE9" s="28">
        <v>0</v>
      </c>
      <c r="AF9" s="28">
        <v>2.0500660165663096E-3</v>
      </c>
      <c r="AG9" s="28">
        <v>8.517926467229961E-4</v>
      </c>
      <c r="AH9" s="28">
        <v>3.9125092716844169E-3</v>
      </c>
      <c r="AI9" s="28">
        <v>3.8852413808093526E-4</v>
      </c>
      <c r="AJ9" s="28">
        <v>3.505670307332702E-3</v>
      </c>
      <c r="AK9" s="28">
        <v>2.5237640612676932E-2</v>
      </c>
      <c r="AL9" s="28">
        <v>1.6675327411447278E-3</v>
      </c>
      <c r="AM9" s="28">
        <v>6.2119839523747901E-3</v>
      </c>
      <c r="AN9" s="28">
        <v>1.1244294237378837E-3</v>
      </c>
      <c r="AO9" s="28">
        <v>6.344713976949707E-3</v>
      </c>
      <c r="AP9" s="28">
        <v>2.0057433178705543E-2</v>
      </c>
      <c r="AQ9" s="29">
        <v>2.3107696307101284E-4</v>
      </c>
      <c r="AR9" s="14"/>
    </row>
    <row r="10" spans="1:45" ht="39.950000000000003" customHeight="1">
      <c r="A10" s="10" t="s">
        <v>224</v>
      </c>
      <c r="B10" s="3" t="s">
        <v>4</v>
      </c>
      <c r="C10" s="28">
        <v>3.9722572509457758E-2</v>
      </c>
      <c r="D10" s="28">
        <v>3.007518796992481E-2</v>
      </c>
      <c r="E10" s="28">
        <v>2.1186440677966102E-3</v>
      </c>
      <c r="F10" s="28">
        <v>5.1098620337250899E-4</v>
      </c>
      <c r="G10" s="28">
        <v>1.2432319052342303E-2</v>
      </c>
      <c r="H10" s="28">
        <v>3.3395176252319111E-3</v>
      </c>
      <c r="I10" s="28">
        <v>0.20430280163763345</v>
      </c>
      <c r="J10" s="28">
        <v>1.278465840990811E-2</v>
      </c>
      <c r="K10" s="28">
        <v>9.8140495867768602E-4</v>
      </c>
      <c r="L10" s="28">
        <v>2.8818443804034583E-4</v>
      </c>
      <c r="M10" s="28">
        <v>3.1746031746031746E-3</v>
      </c>
      <c r="N10" s="28">
        <v>3.3436532507739938E-3</v>
      </c>
      <c r="O10" s="28">
        <v>1.4262681384100211E-3</v>
      </c>
      <c r="P10" s="28">
        <v>5.1817306980531498E-4</v>
      </c>
      <c r="Q10" s="28">
        <v>3.3984706881903144E-3</v>
      </c>
      <c r="R10" s="28">
        <v>3.0175763488152914E-3</v>
      </c>
      <c r="S10" s="28">
        <v>4.367883784844916E-3</v>
      </c>
      <c r="T10" s="28">
        <v>1.5561319007039644E-2</v>
      </c>
      <c r="U10" s="28">
        <v>7.9659133012226751E-3</v>
      </c>
      <c r="V10" s="28">
        <v>8.2260763240877791E-2</v>
      </c>
      <c r="W10" s="28">
        <v>3.9445742667507798E-2</v>
      </c>
      <c r="X10" s="28">
        <v>3.6154890502331622E-3</v>
      </c>
      <c r="Y10" s="28">
        <v>3.580426999071741E-3</v>
      </c>
      <c r="Z10" s="28">
        <v>4.5628852968302514E-3</v>
      </c>
      <c r="AA10" s="28">
        <v>7.8729171649525639E-3</v>
      </c>
      <c r="AB10" s="28">
        <v>7.188986985354911E-3</v>
      </c>
      <c r="AC10" s="28">
        <v>4.4878212114896421E-3</v>
      </c>
      <c r="AD10" s="28">
        <v>1.069275087658714E-3</v>
      </c>
      <c r="AE10" s="28">
        <v>2.1604753045670048E-4</v>
      </c>
      <c r="AF10" s="28">
        <v>5.16290993919371E-3</v>
      </c>
      <c r="AG10" s="28">
        <v>8.7729314150871585E-3</v>
      </c>
      <c r="AH10" s="28">
        <v>1.0946721551263687E-3</v>
      </c>
      <c r="AI10" s="28">
        <v>8.544814085766024E-3</v>
      </c>
      <c r="AJ10" s="28">
        <v>5.624064805737578E-3</v>
      </c>
      <c r="AK10" s="28">
        <v>1.9052758291478147E-2</v>
      </c>
      <c r="AL10" s="28">
        <v>5.4397079129885652E-3</v>
      </c>
      <c r="AM10" s="28">
        <v>4.0119063025753849E-3</v>
      </c>
      <c r="AN10" s="28">
        <v>5.9470530711575893E-3</v>
      </c>
      <c r="AO10" s="28">
        <v>4.1895549101088111E-3</v>
      </c>
      <c r="AP10" s="28">
        <v>0.43242765628451513</v>
      </c>
      <c r="AQ10" s="29">
        <v>6.0657702806140874E-4</v>
      </c>
      <c r="AR10" s="14"/>
    </row>
    <row r="11" spans="1:45" ht="39.950000000000003" customHeight="1">
      <c r="A11" s="10" t="s">
        <v>225</v>
      </c>
      <c r="B11" s="3" t="s">
        <v>5</v>
      </c>
      <c r="C11" s="28">
        <v>4.555485498108449E-2</v>
      </c>
      <c r="D11" s="28">
        <v>0</v>
      </c>
      <c r="E11" s="28">
        <v>4.5903954802259889E-3</v>
      </c>
      <c r="F11" s="28">
        <v>2.5549310168625446E-3</v>
      </c>
      <c r="G11" s="28">
        <v>6.1290586348979499E-3</v>
      </c>
      <c r="H11" s="28">
        <v>9.0166975881261602E-2</v>
      </c>
      <c r="I11" s="28">
        <v>3.0585213133178132E-2</v>
      </c>
      <c r="J11" s="28">
        <v>0.35157810627247305</v>
      </c>
      <c r="K11" s="28">
        <v>1.0020661157024793E-2</v>
      </c>
      <c r="L11" s="28">
        <v>1.440922190201729E-3</v>
      </c>
      <c r="M11" s="28">
        <v>2.1164021164021165E-3</v>
      </c>
      <c r="N11" s="28">
        <v>1.0526315789473684E-2</v>
      </c>
      <c r="O11" s="28">
        <v>4.2167927570383231E-3</v>
      </c>
      <c r="P11" s="28">
        <v>3.183063143089792E-3</v>
      </c>
      <c r="Q11" s="28">
        <v>1.3593882752761258E-2</v>
      </c>
      <c r="R11" s="28">
        <v>1.4897733097438781E-2</v>
      </c>
      <c r="S11" s="28">
        <v>9.2265410286611702E-3</v>
      </c>
      <c r="T11" s="28">
        <v>7.7806595035198219E-3</v>
      </c>
      <c r="U11" s="28">
        <v>2.5935531678399407E-2</v>
      </c>
      <c r="V11" s="28">
        <v>4.8828753459038546E-2</v>
      </c>
      <c r="W11" s="28">
        <v>5.0978702231067909E-3</v>
      </c>
      <c r="X11" s="28">
        <v>2.1545363319756803E-3</v>
      </c>
      <c r="Y11" s="28">
        <v>8.6342807467326768E-3</v>
      </c>
      <c r="Z11" s="28">
        <v>1.5581767875345856E-2</v>
      </c>
      <c r="AA11" s="28">
        <v>8.542043940274029E-6</v>
      </c>
      <c r="AB11" s="28">
        <v>1.6188807752126225E-5</v>
      </c>
      <c r="AC11" s="28">
        <v>3.0750202438832721E-5</v>
      </c>
      <c r="AD11" s="28">
        <v>2.1843168133106027E-5</v>
      </c>
      <c r="AE11" s="28">
        <v>4.2009242033247316E-5</v>
      </c>
      <c r="AF11" s="28">
        <v>5.5803241028555865E-4</v>
      </c>
      <c r="AG11" s="28">
        <v>6.729085788231712E-4</v>
      </c>
      <c r="AH11" s="28">
        <v>1.0003038658913368E-3</v>
      </c>
      <c r="AI11" s="28">
        <v>1.0323059179290306E-2</v>
      </c>
      <c r="AJ11" s="28">
        <v>0.15541091109460442</v>
      </c>
      <c r="AK11" s="28">
        <v>2.4282927234236854E-3</v>
      </c>
      <c r="AL11" s="28">
        <v>3.4159714993622541E-3</v>
      </c>
      <c r="AM11" s="28">
        <v>4.4741074895080328E-3</v>
      </c>
      <c r="AN11" s="28">
        <v>2.9145975147879988E-3</v>
      </c>
      <c r="AO11" s="28">
        <v>1.6414508927189066E-2</v>
      </c>
      <c r="AP11" s="28">
        <v>9.3660260658272581E-3</v>
      </c>
      <c r="AQ11" s="29">
        <v>3.6394621683684524E-3</v>
      </c>
      <c r="AR11" s="14"/>
    </row>
    <row r="12" spans="1:45" ht="39.950000000000003" customHeight="1">
      <c r="A12" s="10" t="s">
        <v>226</v>
      </c>
      <c r="B12" s="3" t="s">
        <v>6</v>
      </c>
      <c r="C12" s="28">
        <v>3.7831021437578815E-3</v>
      </c>
      <c r="D12" s="28">
        <v>0</v>
      </c>
      <c r="E12" s="28">
        <v>0</v>
      </c>
      <c r="F12" s="28">
        <v>0</v>
      </c>
      <c r="G12" s="28">
        <v>2.3392810799088464E-3</v>
      </c>
      <c r="H12" s="28">
        <v>7.4211502782931351E-4</v>
      </c>
      <c r="I12" s="28">
        <v>2.2477321987637473E-3</v>
      </c>
      <c r="J12" s="28">
        <v>6.7918497802636835E-3</v>
      </c>
      <c r="K12" s="28">
        <v>0.16647727272727272</v>
      </c>
      <c r="L12" s="28">
        <v>2.8818443804034583E-4</v>
      </c>
      <c r="M12" s="28">
        <v>8.4656084656084662E-3</v>
      </c>
      <c r="N12" s="28">
        <v>5.8204334365325079E-3</v>
      </c>
      <c r="O12" s="28">
        <v>1.1162098474513209E-2</v>
      </c>
      <c r="P12" s="28">
        <v>5.9219779406321713E-3</v>
      </c>
      <c r="Q12" s="28">
        <v>1.8181818181818181E-2</v>
      </c>
      <c r="R12" s="28">
        <v>1.7642487474991319E-2</v>
      </c>
      <c r="S12" s="28">
        <v>7.1652925009815472E-3</v>
      </c>
      <c r="T12" s="28">
        <v>2.9640607632456465E-3</v>
      </c>
      <c r="U12" s="28">
        <v>3.1493145609484993E-3</v>
      </c>
      <c r="V12" s="28">
        <v>2.6063453246669669E-3</v>
      </c>
      <c r="W12" s="28">
        <v>5.2413658293868341E-2</v>
      </c>
      <c r="X12" s="28">
        <v>6.6406941738976448E-5</v>
      </c>
      <c r="Y12" s="28">
        <v>5.1422593525762865E-3</v>
      </c>
      <c r="Z12" s="28">
        <v>5.1777421808002846E-4</v>
      </c>
      <c r="AA12" s="28">
        <v>1.4046916701783958E-4</v>
      </c>
      <c r="AB12" s="28">
        <v>2.5555189380142113E-4</v>
      </c>
      <c r="AC12" s="28">
        <v>1.3666756639481211E-5</v>
      </c>
      <c r="AD12" s="28">
        <v>1.9762866406143547E-5</v>
      </c>
      <c r="AE12" s="28">
        <v>9.6021124647422437E-5</v>
      </c>
      <c r="AF12" s="28">
        <v>4.5885954161411982E-5</v>
      </c>
      <c r="AG12" s="28">
        <v>3.8060439978686152E-6</v>
      </c>
      <c r="AH12" s="28">
        <v>1.7741238376185972E-4</v>
      </c>
      <c r="AI12" s="28">
        <v>1.8339426098225966E-3</v>
      </c>
      <c r="AJ12" s="28">
        <v>6.7660118400339562E-4</v>
      </c>
      <c r="AK12" s="28">
        <v>5.3962060520526339E-4</v>
      </c>
      <c r="AL12" s="28">
        <v>3.0136133876109539E-4</v>
      </c>
      <c r="AM12" s="28">
        <v>1.5345079406163915E-3</v>
      </c>
      <c r="AN12" s="28">
        <v>9.9701532473075809E-4</v>
      </c>
      <c r="AO12" s="28">
        <v>9.010794374291677E-4</v>
      </c>
      <c r="AP12" s="28">
        <v>5.389882924674177E-3</v>
      </c>
      <c r="AQ12" s="29">
        <v>2.7584812466602158E-3</v>
      </c>
      <c r="AR12" s="14"/>
    </row>
    <row r="13" spans="1:45" ht="39.950000000000003" customHeight="1">
      <c r="A13" s="10" t="s">
        <v>227</v>
      </c>
      <c r="B13" s="3" t="s">
        <v>7</v>
      </c>
      <c r="C13" s="28">
        <v>0</v>
      </c>
      <c r="D13" s="28">
        <v>0</v>
      </c>
      <c r="E13" s="28">
        <v>0</v>
      </c>
      <c r="F13" s="28">
        <v>2.5549310168625446E-3</v>
      </c>
      <c r="G13" s="28">
        <v>0</v>
      </c>
      <c r="H13" s="28">
        <v>3.7105751391465676E-4</v>
      </c>
      <c r="I13" s="28">
        <v>1.8383238339889221E-2</v>
      </c>
      <c r="J13" s="28">
        <v>0</v>
      </c>
      <c r="K13" s="28">
        <v>7.1797520661157025E-3</v>
      </c>
      <c r="L13" s="28">
        <v>0.56599423631123924</v>
      </c>
      <c r="M13" s="28">
        <v>2.1164021164021165E-3</v>
      </c>
      <c r="N13" s="28">
        <v>0.21226006191950464</v>
      </c>
      <c r="O13" s="28">
        <v>8.7374426392161725E-2</v>
      </c>
      <c r="P13" s="28">
        <v>8.779332296987194E-2</v>
      </c>
      <c r="Q13" s="28">
        <v>2.3619371282922685E-2</v>
      </c>
      <c r="R13" s="28">
        <v>3.1415863357529058E-4</v>
      </c>
      <c r="S13" s="28">
        <v>4.6672555948174321E-2</v>
      </c>
      <c r="T13" s="28">
        <v>1.2597258243793997E-2</v>
      </c>
      <c r="U13" s="28">
        <v>0.19238606891441273</v>
      </c>
      <c r="V13" s="28">
        <v>8.8487032627582217E-4</v>
      </c>
      <c r="W13" s="28">
        <v>1.9732867157720775E-2</v>
      </c>
      <c r="X13" s="28">
        <v>0</v>
      </c>
      <c r="Y13" s="28">
        <v>2.9468534971783879E-5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  <c r="AE13" s="28">
        <v>0</v>
      </c>
      <c r="AF13" s="28">
        <v>1.761428562970331E-4</v>
      </c>
      <c r="AG13" s="28">
        <v>0</v>
      </c>
      <c r="AH13" s="28">
        <v>4.9071510402216522E-5</v>
      </c>
      <c r="AI13" s="28">
        <v>0</v>
      </c>
      <c r="AJ13" s="28">
        <v>9.7352688345812336E-7</v>
      </c>
      <c r="AK13" s="28">
        <v>0</v>
      </c>
      <c r="AL13" s="28">
        <v>8.5249964298183739E-5</v>
      </c>
      <c r="AM13" s="28">
        <v>1.848804747730592E-5</v>
      </c>
      <c r="AN13" s="28">
        <v>2.2297467326246985E-5</v>
      </c>
      <c r="AO13" s="28">
        <v>7.7412322803193108E-5</v>
      </c>
      <c r="AP13" s="28">
        <v>0</v>
      </c>
      <c r="AQ13" s="29">
        <v>2.4985196632053264E-3</v>
      </c>
      <c r="AR13" s="14"/>
    </row>
    <row r="14" spans="1:45" ht="39.950000000000003" customHeight="1">
      <c r="A14" s="10" t="s">
        <v>228</v>
      </c>
      <c r="B14" s="3" t="s">
        <v>8</v>
      </c>
      <c r="C14" s="28">
        <v>0</v>
      </c>
      <c r="D14" s="28">
        <v>0</v>
      </c>
      <c r="E14" s="28">
        <v>0</v>
      </c>
      <c r="F14" s="28">
        <v>0</v>
      </c>
      <c r="G14" s="28">
        <v>1.0807620794715642E-3</v>
      </c>
      <c r="H14" s="28">
        <v>0</v>
      </c>
      <c r="I14" s="28">
        <v>4.8968451473067349E-3</v>
      </c>
      <c r="J14" s="28">
        <v>9.1889732321214536E-3</v>
      </c>
      <c r="K14" s="28">
        <v>5.1652892561983473E-4</v>
      </c>
      <c r="L14" s="28">
        <v>-2.8818443804034583E-4</v>
      </c>
      <c r="M14" s="28">
        <v>0.56825396825396823</v>
      </c>
      <c r="N14" s="28">
        <v>4.7554179566563465E-2</v>
      </c>
      <c r="O14" s="28">
        <v>3.2184050601513081E-2</v>
      </c>
      <c r="P14" s="28">
        <v>1.3398475090680288E-2</v>
      </c>
      <c r="Q14" s="28">
        <v>4.2141036533559897E-2</v>
      </c>
      <c r="R14" s="28">
        <v>1.7419269498503615E-2</v>
      </c>
      <c r="S14" s="28">
        <v>5.4426776599921477E-2</v>
      </c>
      <c r="T14" s="28">
        <v>1.8525379770285292E-2</v>
      </c>
      <c r="U14" s="28">
        <v>2.5842904779547982E-2</v>
      </c>
      <c r="V14" s="28">
        <v>3.5877469592637879E-3</v>
      </c>
      <c r="W14" s="28">
        <v>7.3258283206127216E-3</v>
      </c>
      <c r="X14" s="28">
        <v>3.2096688507171948E-4</v>
      </c>
      <c r="Y14" s="28">
        <v>2.2101401228837909E-4</v>
      </c>
      <c r="Z14" s="28">
        <v>0</v>
      </c>
      <c r="AA14" s="28">
        <v>1.6134971887184275E-5</v>
      </c>
      <c r="AB14" s="28">
        <v>1.0407090697795432E-5</v>
      </c>
      <c r="AC14" s="28">
        <v>0</v>
      </c>
      <c r="AD14" s="28">
        <v>0</v>
      </c>
      <c r="AE14" s="28">
        <v>0</v>
      </c>
      <c r="AF14" s="28">
        <v>1.1841536557783739E-5</v>
      </c>
      <c r="AG14" s="28">
        <v>5.4807033569308058E-5</v>
      </c>
      <c r="AH14" s="28">
        <v>2.9631642819799976E-4</v>
      </c>
      <c r="AI14" s="28">
        <v>1.0052722453842382E-4</v>
      </c>
      <c r="AJ14" s="28">
        <v>1.7523483902246219E-3</v>
      </c>
      <c r="AK14" s="28">
        <v>2.283010252791499E-4</v>
      </c>
      <c r="AL14" s="28">
        <v>2.3077219634858655E-4</v>
      </c>
      <c r="AM14" s="28">
        <v>7.2103385161493097E-4</v>
      </c>
      <c r="AN14" s="28">
        <v>3.1216454256745779E-4</v>
      </c>
      <c r="AO14" s="28">
        <v>3.8396512110383779E-4</v>
      </c>
      <c r="AP14" s="28">
        <v>9.7194610117075321E-4</v>
      </c>
      <c r="AQ14" s="29">
        <v>2.1952311491746221E-3</v>
      </c>
      <c r="AR14" s="14"/>
    </row>
    <row r="15" spans="1:45" ht="39.950000000000003" customHeight="1">
      <c r="A15" s="10" t="s">
        <v>229</v>
      </c>
      <c r="B15" s="3" t="s">
        <v>9</v>
      </c>
      <c r="C15" s="28">
        <v>2.6796973518284995E-3</v>
      </c>
      <c r="D15" s="28">
        <v>0</v>
      </c>
      <c r="E15" s="28">
        <v>1.7655367231638418E-3</v>
      </c>
      <c r="F15" s="28">
        <v>9.1977516607051613E-3</v>
      </c>
      <c r="G15" s="28">
        <v>1.5496848369791278E-2</v>
      </c>
      <c r="H15" s="28">
        <v>1.484230055658627E-3</v>
      </c>
      <c r="I15" s="28">
        <v>2.9059966284017018E-2</v>
      </c>
      <c r="J15" s="28">
        <v>1.8777467039552537E-2</v>
      </c>
      <c r="K15" s="28">
        <v>5.4235537190082646E-3</v>
      </c>
      <c r="L15" s="28">
        <v>2.8818443804034583E-4</v>
      </c>
      <c r="M15" s="28">
        <v>6.3492063492063492E-3</v>
      </c>
      <c r="N15" s="28">
        <v>7.0959752321981429E-2</v>
      </c>
      <c r="O15" s="28">
        <v>2.0401835545082476E-2</v>
      </c>
      <c r="P15" s="28">
        <v>2.8277444666518617E-2</v>
      </c>
      <c r="Q15" s="28">
        <v>4.1971112999150385E-2</v>
      </c>
      <c r="R15" s="28">
        <v>9.2428776930835489E-3</v>
      </c>
      <c r="S15" s="28">
        <v>2.8906556733411855E-2</v>
      </c>
      <c r="T15" s="28">
        <v>4.1496850685439055E-2</v>
      </c>
      <c r="U15" s="28">
        <v>5.9466469062615782E-2</v>
      </c>
      <c r="V15" s="28">
        <v>3.3625072398481243E-3</v>
      </c>
      <c r="W15" s="28">
        <v>9.9934916079504568E-2</v>
      </c>
      <c r="X15" s="28">
        <v>7.5999055545717493E-4</v>
      </c>
      <c r="Y15" s="28">
        <v>7.367133742945969E-4</v>
      </c>
      <c r="Z15" s="28">
        <v>1.45623998835008E-4</v>
      </c>
      <c r="AA15" s="28">
        <v>3.8325303812029475E-3</v>
      </c>
      <c r="AB15" s="28">
        <v>1.8859961031227053E-3</v>
      </c>
      <c r="AC15" s="28">
        <v>1.1445908685565514E-4</v>
      </c>
      <c r="AD15" s="28">
        <v>1.5914308211262962E-4</v>
      </c>
      <c r="AE15" s="28">
        <v>3.7208185800876193E-4</v>
      </c>
      <c r="AF15" s="28">
        <v>1.4254249631432175E-3</v>
      </c>
      <c r="AG15" s="28">
        <v>3.4711121260561773E-4</v>
      </c>
      <c r="AH15" s="28">
        <v>4.8882773823746457E-3</v>
      </c>
      <c r="AI15" s="28">
        <v>2.187146371714356E-4</v>
      </c>
      <c r="AJ15" s="28">
        <v>3.718872694810031E-4</v>
      </c>
      <c r="AK15" s="28">
        <v>2.4698020007471672E-3</v>
      </c>
      <c r="AL15" s="28">
        <v>8.8399326036587981E-4</v>
      </c>
      <c r="AM15" s="28">
        <v>1.146258943592967E-3</v>
      </c>
      <c r="AN15" s="28">
        <v>2.573764799943938E-3</v>
      </c>
      <c r="AO15" s="28">
        <v>3.0252735751487864E-3</v>
      </c>
      <c r="AP15" s="28">
        <v>3.9761431411530816E-4</v>
      </c>
      <c r="AQ15" s="29">
        <v>3.0184428301151052E-3</v>
      </c>
      <c r="AR15" s="14"/>
    </row>
    <row r="16" spans="1:45" ht="39.950000000000003" customHeight="1">
      <c r="A16" s="10" t="s">
        <v>230</v>
      </c>
      <c r="B16" s="3" t="s">
        <v>10</v>
      </c>
      <c r="C16" s="28">
        <v>0</v>
      </c>
      <c r="D16" s="28">
        <v>0</v>
      </c>
      <c r="E16" s="28">
        <v>0</v>
      </c>
      <c r="F16" s="28">
        <v>4.5988758303525806E-3</v>
      </c>
      <c r="G16" s="28">
        <v>0</v>
      </c>
      <c r="H16" s="28">
        <v>0</v>
      </c>
      <c r="I16" s="28">
        <v>1.6055229991169623E-4</v>
      </c>
      <c r="J16" s="28">
        <v>0</v>
      </c>
      <c r="K16" s="28">
        <v>1.0330578512396694E-4</v>
      </c>
      <c r="L16" s="28">
        <v>0</v>
      </c>
      <c r="M16" s="28">
        <v>0</v>
      </c>
      <c r="N16" s="28">
        <v>6.1919504643962852E-4</v>
      </c>
      <c r="O16" s="28">
        <v>0.18113605357807266</v>
      </c>
      <c r="P16" s="28">
        <v>4.9596565252794433E-2</v>
      </c>
      <c r="Q16" s="28">
        <v>1.6142735768903994E-2</v>
      </c>
      <c r="R16" s="28">
        <v>1.4798525107888689E-3</v>
      </c>
      <c r="S16" s="28">
        <v>5.791126815861798E-3</v>
      </c>
      <c r="T16" s="28">
        <v>3.3345683586513525E-3</v>
      </c>
      <c r="U16" s="28">
        <v>3.6587625046313452E-2</v>
      </c>
      <c r="V16" s="28">
        <v>6.4354205547332519E-5</v>
      </c>
      <c r="W16" s="28">
        <v>7.6123752743298351E-3</v>
      </c>
      <c r="X16" s="28">
        <v>0</v>
      </c>
      <c r="Y16" s="28">
        <v>1.1374854499108578E-2</v>
      </c>
      <c r="Z16" s="28">
        <v>0</v>
      </c>
      <c r="AA16" s="28">
        <v>3.796463973455124E-6</v>
      </c>
      <c r="AB16" s="28">
        <v>4.6253736434646365E-6</v>
      </c>
      <c r="AC16" s="28">
        <v>0</v>
      </c>
      <c r="AD16" s="28">
        <v>0</v>
      </c>
      <c r="AE16" s="28">
        <v>0</v>
      </c>
      <c r="AF16" s="28">
        <v>1.1693517350811442E-4</v>
      </c>
      <c r="AG16" s="28">
        <v>2.2836263987211692E-6</v>
      </c>
      <c r="AH16" s="28">
        <v>4.3598149626584677E-4</v>
      </c>
      <c r="AI16" s="28">
        <v>0</v>
      </c>
      <c r="AJ16" s="28">
        <v>0</v>
      </c>
      <c r="AK16" s="28">
        <v>0</v>
      </c>
      <c r="AL16" s="28">
        <v>5.6150947822134912E-3</v>
      </c>
      <c r="AM16" s="28">
        <v>0</v>
      </c>
      <c r="AN16" s="28">
        <v>0</v>
      </c>
      <c r="AO16" s="28">
        <v>5.5736872418299037E-5</v>
      </c>
      <c r="AP16" s="28">
        <v>0</v>
      </c>
      <c r="AQ16" s="29">
        <v>0</v>
      </c>
      <c r="AR16" s="14"/>
    </row>
    <row r="17" spans="1:44" ht="39.950000000000003" customHeight="1">
      <c r="A17" s="10" t="s">
        <v>231</v>
      </c>
      <c r="B17" s="3" t="s">
        <v>11</v>
      </c>
      <c r="C17" s="28">
        <v>0</v>
      </c>
      <c r="D17" s="28">
        <v>0</v>
      </c>
      <c r="E17" s="28">
        <v>0</v>
      </c>
      <c r="F17" s="28">
        <v>5.1098620337250899E-4</v>
      </c>
      <c r="G17" s="28">
        <v>0</v>
      </c>
      <c r="H17" s="28">
        <v>0</v>
      </c>
      <c r="I17" s="28">
        <v>3.2110459982339246E-4</v>
      </c>
      <c r="J17" s="28">
        <v>0</v>
      </c>
      <c r="K17" s="28">
        <v>1.5495867768595042E-4</v>
      </c>
      <c r="L17" s="28">
        <v>2.8818443804034583E-4</v>
      </c>
      <c r="M17" s="28">
        <v>1.0582010582010583E-3</v>
      </c>
      <c r="N17" s="28">
        <v>1.238390092879257E-4</v>
      </c>
      <c r="O17" s="28">
        <v>7.8134689321592461E-3</v>
      </c>
      <c r="P17" s="28">
        <v>0.16862832185950108</v>
      </c>
      <c r="Q17" s="28">
        <v>2.2090059473237043E-3</v>
      </c>
      <c r="R17" s="28">
        <v>3.4805469667157194E-3</v>
      </c>
      <c r="S17" s="28">
        <v>4.9568119356105224E-3</v>
      </c>
      <c r="T17" s="28">
        <v>3.7050759540570581E-4</v>
      </c>
      <c r="U17" s="28">
        <v>5.3723601333827342E-3</v>
      </c>
      <c r="V17" s="28">
        <v>3.7003668189716197E-4</v>
      </c>
      <c r="W17" s="28">
        <v>4.9979119834380304E-5</v>
      </c>
      <c r="X17" s="28">
        <v>1.4757098164216989E-5</v>
      </c>
      <c r="Y17" s="28">
        <v>3.0941961720373074E-4</v>
      </c>
      <c r="Z17" s="28">
        <v>0</v>
      </c>
      <c r="AA17" s="28">
        <v>3.796463973455124E-6</v>
      </c>
      <c r="AB17" s="28">
        <v>2.3126868217323183E-6</v>
      </c>
      <c r="AC17" s="28">
        <v>0</v>
      </c>
      <c r="AD17" s="28">
        <v>0</v>
      </c>
      <c r="AE17" s="28">
        <v>0</v>
      </c>
      <c r="AF17" s="28">
        <v>7.2529411416425392E-5</v>
      </c>
      <c r="AG17" s="28">
        <v>5.3284615970160617E-6</v>
      </c>
      <c r="AH17" s="28">
        <v>2.6423120985808897E-5</v>
      </c>
      <c r="AI17" s="28">
        <v>0</v>
      </c>
      <c r="AJ17" s="28">
        <v>0</v>
      </c>
      <c r="AK17" s="28">
        <v>0</v>
      </c>
      <c r="AL17" s="28">
        <v>8.8100679664842758E-3</v>
      </c>
      <c r="AM17" s="28">
        <v>0</v>
      </c>
      <c r="AN17" s="28">
        <v>0</v>
      </c>
      <c r="AO17" s="28">
        <v>1.8578957472766346E-5</v>
      </c>
      <c r="AP17" s="28">
        <v>0</v>
      </c>
      <c r="AQ17" s="29">
        <v>0</v>
      </c>
      <c r="AR17" s="14"/>
    </row>
    <row r="18" spans="1:44" ht="39.950000000000003" customHeight="1">
      <c r="A18" s="10" t="s">
        <v>232</v>
      </c>
      <c r="B18" s="3" t="s">
        <v>12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3.3486295423539626E-3</v>
      </c>
      <c r="P18" s="28">
        <v>3.7752609371530092E-3</v>
      </c>
      <c r="Q18" s="28">
        <v>6.7799490229396769E-2</v>
      </c>
      <c r="R18" s="28">
        <v>0</v>
      </c>
      <c r="S18" s="28">
        <v>1.7177071063996859E-3</v>
      </c>
      <c r="T18" s="28">
        <v>3.3345683586513525E-3</v>
      </c>
      <c r="U18" s="28">
        <v>1.7599110781771027E-3</v>
      </c>
      <c r="V18" s="28">
        <v>1.608855138683313E-5</v>
      </c>
      <c r="W18" s="28">
        <v>2.043590677672439E-4</v>
      </c>
      <c r="X18" s="28">
        <v>0</v>
      </c>
      <c r="Y18" s="28">
        <v>1.1787413988713552E-4</v>
      </c>
      <c r="Z18" s="28">
        <v>1.6180444315000889E-5</v>
      </c>
      <c r="AA18" s="28">
        <v>1.7273911079220814E-3</v>
      </c>
      <c r="AB18" s="28">
        <v>2.9718025659260288E-4</v>
      </c>
      <c r="AC18" s="28">
        <v>1.5375101219416361E-5</v>
      </c>
      <c r="AD18" s="28">
        <v>0</v>
      </c>
      <c r="AE18" s="28">
        <v>0</v>
      </c>
      <c r="AF18" s="28">
        <v>7.2529411416425392E-5</v>
      </c>
      <c r="AG18" s="28">
        <v>8.5255385552256987E-5</v>
      </c>
      <c r="AH18" s="28">
        <v>5.1713822500797412E-3</v>
      </c>
      <c r="AI18" s="28">
        <v>0</v>
      </c>
      <c r="AJ18" s="28">
        <v>1.2574073226745121E-2</v>
      </c>
      <c r="AK18" s="28">
        <v>0</v>
      </c>
      <c r="AL18" s="28">
        <v>2.7149670158657241E-3</v>
      </c>
      <c r="AM18" s="28">
        <v>3.6976094954611841E-5</v>
      </c>
      <c r="AN18" s="28">
        <v>0</v>
      </c>
      <c r="AO18" s="28">
        <v>1.7216500591430146E-3</v>
      </c>
      <c r="AP18" s="28">
        <v>2.3459244532803181E-2</v>
      </c>
      <c r="AQ18" s="29">
        <v>0</v>
      </c>
      <c r="AR18" s="14"/>
    </row>
    <row r="19" spans="1:44" ht="39.950000000000003" customHeight="1">
      <c r="A19" s="10" t="s">
        <v>233</v>
      </c>
      <c r="B19" s="3" t="s">
        <v>13</v>
      </c>
      <c r="C19" s="28">
        <v>0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1.1145510835913312E-3</v>
      </c>
      <c r="O19" s="28">
        <v>1.9099590723055934E-2</v>
      </c>
      <c r="P19" s="28">
        <v>3.7752609371530092E-3</v>
      </c>
      <c r="Q19" s="28">
        <v>0.11231945624468989</v>
      </c>
      <c r="R19" s="28">
        <v>0.29838456323682599</v>
      </c>
      <c r="S19" s="28">
        <v>0.19169611307420495</v>
      </c>
      <c r="T19" s="28">
        <v>0.30344572063727304</v>
      </c>
      <c r="U19" s="28">
        <v>5.1871063356798818E-3</v>
      </c>
      <c r="V19" s="28">
        <v>1.6571207928438123E-3</v>
      </c>
      <c r="W19" s="28">
        <v>4.0427554710476514E-4</v>
      </c>
      <c r="X19" s="28">
        <v>3.6892745410542472E-6</v>
      </c>
      <c r="Y19" s="28">
        <v>1.4734267485891939E-5</v>
      </c>
      <c r="Z19" s="28">
        <v>0</v>
      </c>
      <c r="AA19" s="28">
        <v>1.2338507913729153E-5</v>
      </c>
      <c r="AB19" s="28">
        <v>3.815933255858325E-5</v>
      </c>
      <c r="AC19" s="28">
        <v>4.9541992818119389E-5</v>
      </c>
      <c r="AD19" s="28">
        <v>0</v>
      </c>
      <c r="AE19" s="28">
        <v>0</v>
      </c>
      <c r="AF19" s="28">
        <v>7.4009603486148363E-6</v>
      </c>
      <c r="AG19" s="28">
        <v>7.4446220598310112E-4</v>
      </c>
      <c r="AH19" s="28">
        <v>2.5649301014081635E-3</v>
      </c>
      <c r="AI19" s="28">
        <v>1.105799469922662E-3</v>
      </c>
      <c r="AJ19" s="28">
        <v>2.9205806503743699E-6</v>
      </c>
      <c r="AK19" s="28">
        <v>0</v>
      </c>
      <c r="AL19" s="28">
        <v>9.0028306246107415E-3</v>
      </c>
      <c r="AM19" s="28">
        <v>0</v>
      </c>
      <c r="AN19" s="28">
        <v>0</v>
      </c>
      <c r="AO19" s="28">
        <v>5.2640379506171312E-5</v>
      </c>
      <c r="AP19" s="28">
        <v>3.2030041970399825E-2</v>
      </c>
      <c r="AQ19" s="29">
        <v>0</v>
      </c>
      <c r="AR19" s="14"/>
    </row>
    <row r="20" spans="1:44" ht="39.950000000000003" customHeight="1">
      <c r="A20" s="10" t="s">
        <v>234</v>
      </c>
      <c r="B20" s="3" t="s">
        <v>14</v>
      </c>
      <c r="C20" s="28">
        <v>0</v>
      </c>
      <c r="D20" s="28">
        <v>0</v>
      </c>
      <c r="E20" s="28">
        <v>1.7655367231638418E-3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6.1919504643962852E-4</v>
      </c>
      <c r="O20" s="28">
        <v>1.4262681384100211E-2</v>
      </c>
      <c r="P20" s="28">
        <v>1.7617884373380709E-2</v>
      </c>
      <c r="Q20" s="28">
        <v>1.9031435853865762E-2</v>
      </c>
      <c r="R20" s="28">
        <v>1.3450949916499942E-2</v>
      </c>
      <c r="S20" s="28">
        <v>6.6892422457793477E-2</v>
      </c>
      <c r="T20" s="28">
        <v>1.8895887365690995E-2</v>
      </c>
      <c r="U20" s="28">
        <v>2.8158577250833643E-2</v>
      </c>
      <c r="V20" s="28">
        <v>3.2177102773666257E-4</v>
      </c>
      <c r="W20" s="28">
        <v>8.4042666619279054E-3</v>
      </c>
      <c r="X20" s="28">
        <v>3.6892745410542472E-6</v>
      </c>
      <c r="Y20" s="28">
        <v>2.5048254726016297E-4</v>
      </c>
      <c r="Z20" s="28">
        <v>0</v>
      </c>
      <c r="AA20" s="28">
        <v>2.4012634632103658E-4</v>
      </c>
      <c r="AB20" s="28">
        <v>1.7113882480819154E-4</v>
      </c>
      <c r="AC20" s="28">
        <v>3.4166891598703026E-6</v>
      </c>
      <c r="AD20" s="28">
        <v>5.4087844901024448E-5</v>
      </c>
      <c r="AE20" s="28">
        <v>0</v>
      </c>
      <c r="AF20" s="28">
        <v>2.7087514875930301E-4</v>
      </c>
      <c r="AG20" s="28">
        <v>1.0504681434117378E-4</v>
      </c>
      <c r="AH20" s="28">
        <v>2.1836822128986351E-3</v>
      </c>
      <c r="AI20" s="28">
        <v>6.058802992450949E-4</v>
      </c>
      <c r="AJ20" s="28">
        <v>6.9120408725526747E-5</v>
      </c>
      <c r="AK20" s="28">
        <v>0</v>
      </c>
      <c r="AL20" s="28">
        <v>3.6885541877551731E-3</v>
      </c>
      <c r="AM20" s="28">
        <v>7.3952189909223681E-5</v>
      </c>
      <c r="AN20" s="28">
        <v>2.2297467326246985E-5</v>
      </c>
      <c r="AO20" s="28">
        <v>2.167545038489407E-4</v>
      </c>
      <c r="AP20" s="28">
        <v>0</v>
      </c>
      <c r="AQ20" s="29">
        <v>2.3107696307101284E-4</v>
      </c>
      <c r="AR20" s="14"/>
    </row>
    <row r="21" spans="1:44" ht="39.950000000000003" customHeight="1">
      <c r="A21" s="10" t="s">
        <v>235</v>
      </c>
      <c r="B21" s="3" t="s">
        <v>15</v>
      </c>
      <c r="C21" s="28">
        <v>0</v>
      </c>
      <c r="D21" s="28">
        <v>0</v>
      </c>
      <c r="E21" s="28">
        <v>0</v>
      </c>
      <c r="F21" s="28">
        <v>0</v>
      </c>
      <c r="G21" s="28">
        <v>1.4220553677257425E-5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3.2866178841622225E-3</v>
      </c>
      <c r="P21" s="28">
        <v>2.2207417277370642E-4</v>
      </c>
      <c r="Q21" s="28">
        <v>0</v>
      </c>
      <c r="R21" s="28">
        <v>7.4405992162568821E-5</v>
      </c>
      <c r="S21" s="28">
        <v>0</v>
      </c>
      <c r="T21" s="28">
        <v>3.1122638014079287E-2</v>
      </c>
      <c r="U21" s="28">
        <v>8.2437939977769541E-3</v>
      </c>
      <c r="V21" s="28">
        <v>0</v>
      </c>
      <c r="W21" s="28">
        <v>1.8203506090788738E-3</v>
      </c>
      <c r="X21" s="28">
        <v>1.1067823623162741E-5</v>
      </c>
      <c r="Y21" s="28">
        <v>0</v>
      </c>
      <c r="Z21" s="28">
        <v>3.2360888630001779E-5</v>
      </c>
      <c r="AA21" s="28">
        <v>2.6005778218167599E-4</v>
      </c>
      <c r="AB21" s="28">
        <v>1.8964031938205008E-4</v>
      </c>
      <c r="AC21" s="28">
        <v>1.1958412059546059E-4</v>
      </c>
      <c r="AD21" s="28">
        <v>1.5394232779522343E-4</v>
      </c>
      <c r="AE21" s="28">
        <v>0</v>
      </c>
      <c r="AF21" s="28">
        <v>1.2137574971728331E-4</v>
      </c>
      <c r="AG21" s="28">
        <v>1.6670472710664534E-4</v>
      </c>
      <c r="AH21" s="28">
        <v>2.8008508244957431E-3</v>
      </c>
      <c r="AI21" s="28">
        <v>1.0596112856752781E-4</v>
      </c>
      <c r="AJ21" s="28">
        <v>2.2391118319536836E-5</v>
      </c>
      <c r="AK21" s="28">
        <v>6.22639159852227E-5</v>
      </c>
      <c r="AL21" s="28">
        <v>9.1657286455626853E-4</v>
      </c>
      <c r="AM21" s="28">
        <v>0</v>
      </c>
      <c r="AN21" s="28">
        <v>8.2819164354631665E-5</v>
      </c>
      <c r="AO21" s="28">
        <v>8.9798294451703996E-5</v>
      </c>
      <c r="AP21" s="28">
        <v>0</v>
      </c>
      <c r="AQ21" s="29">
        <v>0</v>
      </c>
      <c r="AR21" s="14"/>
    </row>
    <row r="22" spans="1:44" ht="39.950000000000003" customHeight="1">
      <c r="A22" s="10" t="s">
        <v>236</v>
      </c>
      <c r="B22" s="3" t="s">
        <v>16</v>
      </c>
      <c r="C22" s="28">
        <v>0</v>
      </c>
      <c r="D22" s="28">
        <v>0</v>
      </c>
      <c r="E22" s="28">
        <v>4.9081920903954801E-2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7.4024724257902141E-4</v>
      </c>
      <c r="Q22" s="28">
        <v>0</v>
      </c>
      <c r="R22" s="28">
        <v>0</v>
      </c>
      <c r="S22" s="28">
        <v>0</v>
      </c>
      <c r="T22" s="28">
        <v>0</v>
      </c>
      <c r="U22" s="28">
        <v>0.1648758799555391</v>
      </c>
      <c r="V22" s="28">
        <v>0</v>
      </c>
      <c r="W22" s="28">
        <v>1.1106471074306734E-6</v>
      </c>
      <c r="X22" s="28">
        <v>0</v>
      </c>
      <c r="Y22" s="28">
        <v>0</v>
      </c>
      <c r="Z22" s="28">
        <v>0</v>
      </c>
      <c r="AA22" s="28">
        <v>4.745579966818905E-6</v>
      </c>
      <c r="AB22" s="28">
        <v>5.7817170543307955E-6</v>
      </c>
      <c r="AC22" s="28">
        <v>0</v>
      </c>
      <c r="AD22" s="28">
        <v>0</v>
      </c>
      <c r="AE22" s="28">
        <v>0</v>
      </c>
      <c r="AF22" s="28">
        <v>3.4561004635961561E-2</v>
      </c>
      <c r="AG22" s="28">
        <v>0</v>
      </c>
      <c r="AH22" s="28">
        <v>1.1358167292328424E-2</v>
      </c>
      <c r="AI22" s="28">
        <v>8.1508560436559851E-5</v>
      </c>
      <c r="AJ22" s="28">
        <v>0</v>
      </c>
      <c r="AK22" s="28">
        <v>0</v>
      </c>
      <c r="AL22" s="28">
        <v>8.1763946649812159E-3</v>
      </c>
      <c r="AM22" s="28">
        <v>0</v>
      </c>
      <c r="AN22" s="28">
        <v>0</v>
      </c>
      <c r="AO22" s="28">
        <v>1.9817554637617434E-4</v>
      </c>
      <c r="AP22" s="28">
        <v>0</v>
      </c>
      <c r="AQ22" s="29">
        <v>0</v>
      </c>
      <c r="AR22" s="14"/>
    </row>
    <row r="23" spans="1:44" ht="39.950000000000003" customHeight="1">
      <c r="A23" s="10" t="s">
        <v>237</v>
      </c>
      <c r="B23" s="3" t="s">
        <v>17</v>
      </c>
      <c r="C23" s="28">
        <v>4.2402269861286257E-2</v>
      </c>
      <c r="D23" s="28">
        <v>3.7593984962406013E-2</v>
      </c>
      <c r="E23" s="28">
        <v>8.8983050847457626E-2</v>
      </c>
      <c r="F23" s="28">
        <v>0.11394992335206949</v>
      </c>
      <c r="G23" s="28">
        <v>2.7299907921914938E-2</v>
      </c>
      <c r="H23" s="28">
        <v>3.525046382189239E-2</v>
      </c>
      <c r="I23" s="28">
        <v>3.9174761178453879E-2</v>
      </c>
      <c r="J23" s="28">
        <v>3.2361166600079906E-2</v>
      </c>
      <c r="K23" s="28">
        <v>2.365702479338843E-2</v>
      </c>
      <c r="L23" s="28">
        <v>1.0086455331412104E-2</v>
      </c>
      <c r="M23" s="28">
        <v>2.0105820105820106E-2</v>
      </c>
      <c r="N23" s="28">
        <v>1.1640866873065016E-2</v>
      </c>
      <c r="O23" s="28">
        <v>1.9099590723055934E-2</v>
      </c>
      <c r="P23" s="28">
        <v>2.383596121104449E-2</v>
      </c>
      <c r="Q23" s="28">
        <v>4.0781648258283773E-2</v>
      </c>
      <c r="R23" s="28">
        <v>3.0134426825840374E-2</v>
      </c>
      <c r="S23" s="28">
        <v>3.1998429524931295E-2</v>
      </c>
      <c r="T23" s="28">
        <v>4.6313449425713228E-2</v>
      </c>
      <c r="U23" s="28">
        <v>2.4546128195628011E-2</v>
      </c>
      <c r="V23" s="28">
        <v>0.10970783190681511</v>
      </c>
      <c r="W23" s="28">
        <v>3.0837116937812648E-2</v>
      </c>
      <c r="X23" s="28">
        <v>4.5068177793518682E-2</v>
      </c>
      <c r="Y23" s="28">
        <v>5.5474517084383147E-2</v>
      </c>
      <c r="Z23" s="28">
        <v>4.401080853680242E-2</v>
      </c>
      <c r="AA23" s="28">
        <v>1.495332247544637E-2</v>
      </c>
      <c r="AB23" s="28">
        <v>2.6496452916587167E-2</v>
      </c>
      <c r="AC23" s="28">
        <v>1.8895999398662707E-2</v>
      </c>
      <c r="AD23" s="28">
        <v>3.1474965128942302E-3</v>
      </c>
      <c r="AE23" s="28">
        <v>6.0013202904639026E-4</v>
      </c>
      <c r="AF23" s="28">
        <v>5.2828054968412703E-2</v>
      </c>
      <c r="AG23" s="28">
        <v>2.1727182766232776E-2</v>
      </c>
      <c r="AH23" s="28">
        <v>2.3129667691506289E-2</v>
      </c>
      <c r="AI23" s="28">
        <v>2.6327265021008833E-2</v>
      </c>
      <c r="AJ23" s="28">
        <v>9.2708965111717081E-3</v>
      </c>
      <c r="AK23" s="28">
        <v>5.2052633763646175E-2</v>
      </c>
      <c r="AL23" s="28">
        <v>1.6327811633416466E-2</v>
      </c>
      <c r="AM23" s="28">
        <v>1.8968736711715877E-2</v>
      </c>
      <c r="AN23" s="28">
        <v>7.1606723642004605E-3</v>
      </c>
      <c r="AO23" s="28">
        <v>2.4226960544487315E-2</v>
      </c>
      <c r="AP23" s="28">
        <v>0.17499447757897063</v>
      </c>
      <c r="AQ23" s="29">
        <v>1.3806848543493018E-2</v>
      </c>
      <c r="AR23" s="14"/>
    </row>
    <row r="24" spans="1:44" ht="39.950000000000003" customHeight="1">
      <c r="A24" s="10" t="s">
        <v>238</v>
      </c>
      <c r="B24" s="3" t="s">
        <v>18</v>
      </c>
      <c r="C24" s="28">
        <v>5.2017654476670871E-3</v>
      </c>
      <c r="D24" s="28">
        <v>0</v>
      </c>
      <c r="E24" s="28">
        <v>1.0593220338983051E-3</v>
      </c>
      <c r="F24" s="28">
        <v>9.7087378640776691E-3</v>
      </c>
      <c r="G24" s="28">
        <v>7.9635100592641576E-4</v>
      </c>
      <c r="H24" s="28">
        <v>3.3395176252319111E-3</v>
      </c>
      <c r="I24" s="28">
        <v>3.371598298145621E-3</v>
      </c>
      <c r="J24" s="28">
        <v>3.1961646024770275E-3</v>
      </c>
      <c r="K24" s="28">
        <v>4.5971074380165289E-3</v>
      </c>
      <c r="L24" s="28">
        <v>3.1700288184438041E-3</v>
      </c>
      <c r="M24" s="28">
        <v>4.2328042328042331E-3</v>
      </c>
      <c r="N24" s="28">
        <v>5.6965944272445819E-3</v>
      </c>
      <c r="O24" s="28">
        <v>2.6044896440530819E-3</v>
      </c>
      <c r="P24" s="28">
        <v>3.4051373158634985E-3</v>
      </c>
      <c r="Q24" s="28">
        <v>2.2090059473237043E-3</v>
      </c>
      <c r="R24" s="28">
        <v>2.1081697779394499E-3</v>
      </c>
      <c r="S24" s="28">
        <v>2.5520219866509621E-3</v>
      </c>
      <c r="T24" s="28">
        <v>2.9640607632456465E-3</v>
      </c>
      <c r="U24" s="28">
        <v>1.2967765839199705E-3</v>
      </c>
      <c r="V24" s="28">
        <v>2.8154964926957976E-3</v>
      </c>
      <c r="W24" s="28">
        <v>1.2339289363554782E-3</v>
      </c>
      <c r="X24" s="28">
        <v>2.8208193140900773E-2</v>
      </c>
      <c r="Y24" s="28">
        <v>4.8122117608923071E-2</v>
      </c>
      <c r="Z24" s="28">
        <v>3.543517304985195E-3</v>
      </c>
      <c r="AA24" s="28">
        <v>3.8638512089839523E-3</v>
      </c>
      <c r="AB24" s="28">
        <v>4.8693621031573953E-3</v>
      </c>
      <c r="AC24" s="28">
        <v>3.3961890249110806E-3</v>
      </c>
      <c r="AD24" s="28">
        <v>9.9001559186144353E-3</v>
      </c>
      <c r="AE24" s="28">
        <v>1.5837484246534236E-2</v>
      </c>
      <c r="AF24" s="28">
        <v>7.3195497847800732E-3</v>
      </c>
      <c r="AG24" s="28">
        <v>4.36933850955317E-3</v>
      </c>
      <c r="AH24" s="28">
        <v>7.6966776700091912E-3</v>
      </c>
      <c r="AI24" s="28">
        <v>9.2091088533239867E-3</v>
      </c>
      <c r="AJ24" s="28">
        <v>2.906951274005956E-3</v>
      </c>
      <c r="AK24" s="28">
        <v>2.07546386617409E-3</v>
      </c>
      <c r="AL24" s="28">
        <v>1.5306984035450954E-3</v>
      </c>
      <c r="AM24" s="28">
        <v>2.8841354064597239E-3</v>
      </c>
      <c r="AN24" s="28">
        <v>1.7806120336245808E-3</v>
      </c>
      <c r="AO24" s="28">
        <v>4.4651427792881783E-3</v>
      </c>
      <c r="AP24" s="28">
        <v>0</v>
      </c>
      <c r="AQ24" s="29">
        <v>1.4774483326352884E-2</v>
      </c>
      <c r="AR24" s="14"/>
    </row>
    <row r="25" spans="1:44" ht="39.950000000000003" customHeight="1">
      <c r="A25" s="10" t="s">
        <v>239</v>
      </c>
      <c r="B25" s="3" t="s">
        <v>19</v>
      </c>
      <c r="C25" s="28">
        <v>1.4817150063051702E-2</v>
      </c>
      <c r="D25" s="28">
        <v>1.0025062656641603E-2</v>
      </c>
      <c r="E25" s="28">
        <v>1.4124293785310734E-3</v>
      </c>
      <c r="F25" s="28">
        <v>1.7373530914665303E-2</v>
      </c>
      <c r="G25" s="28">
        <v>1.1166689775066392E-2</v>
      </c>
      <c r="H25" s="28">
        <v>2.0779220779220779E-2</v>
      </c>
      <c r="I25" s="28">
        <v>2.0952075138476359E-2</v>
      </c>
      <c r="J25" s="28">
        <v>3.5557331202556934E-2</v>
      </c>
      <c r="K25" s="28">
        <v>3.553719008264463E-2</v>
      </c>
      <c r="L25" s="28">
        <v>2.0461095100864555E-2</v>
      </c>
      <c r="M25" s="28">
        <v>3.0687830687830688E-2</v>
      </c>
      <c r="N25" s="28">
        <v>1.5108359133126935E-2</v>
      </c>
      <c r="O25" s="28">
        <v>1.1348133449088429E-2</v>
      </c>
      <c r="P25" s="28">
        <v>8.4388185654008432E-3</v>
      </c>
      <c r="Q25" s="28">
        <v>9.5157179269328811E-3</v>
      </c>
      <c r="R25" s="28">
        <v>2.9737594867640008E-2</v>
      </c>
      <c r="S25" s="28">
        <v>8.735767569689832E-3</v>
      </c>
      <c r="T25" s="28">
        <v>5.928121526491293E-3</v>
      </c>
      <c r="U25" s="28">
        <v>1.3986661726565394E-2</v>
      </c>
      <c r="V25" s="28">
        <v>2.2668768904047881E-2</v>
      </c>
      <c r="W25" s="28">
        <v>2.9143380098980869E-3</v>
      </c>
      <c r="X25" s="28">
        <v>8.8265893394722864E-2</v>
      </c>
      <c r="Y25" s="28">
        <v>5.3721139253562006E-2</v>
      </c>
      <c r="Z25" s="28">
        <v>6.9155219002313806E-2</v>
      </c>
      <c r="AA25" s="28">
        <v>4.9496399053921177E-3</v>
      </c>
      <c r="AB25" s="28">
        <v>4.0578402974115253E-2</v>
      </c>
      <c r="AC25" s="28">
        <v>4.6859891827621195E-3</v>
      </c>
      <c r="AD25" s="28">
        <v>1.1469743571607627E-2</v>
      </c>
      <c r="AE25" s="28">
        <v>0</v>
      </c>
      <c r="AF25" s="28">
        <v>1.2640840275434141E-2</v>
      </c>
      <c r="AG25" s="28">
        <v>4.809317195706782E-3</v>
      </c>
      <c r="AH25" s="28">
        <v>1.0790070191133533E-2</v>
      </c>
      <c r="AI25" s="28">
        <v>1.2423263086538997E-2</v>
      </c>
      <c r="AJ25" s="28">
        <v>1.2671425915090932E-2</v>
      </c>
      <c r="AK25" s="28">
        <v>4.0056452617159939E-3</v>
      </c>
      <c r="AL25" s="28">
        <v>5.575999257185024E-3</v>
      </c>
      <c r="AM25" s="28">
        <v>5.8366765885854793E-2</v>
      </c>
      <c r="AN25" s="28">
        <v>2.9480437157773695E-2</v>
      </c>
      <c r="AO25" s="28">
        <v>2.2424801669628978E-2</v>
      </c>
      <c r="AP25" s="28">
        <v>0</v>
      </c>
      <c r="AQ25" s="29">
        <v>2.7584812466602158E-3</v>
      </c>
      <c r="AR25" s="14"/>
    </row>
    <row r="26" spans="1:44" ht="39.950000000000003" customHeight="1">
      <c r="A26" s="10" t="s">
        <v>240</v>
      </c>
      <c r="B26" s="3" t="s">
        <v>20</v>
      </c>
      <c r="C26" s="28">
        <v>9.4577553593947036E-4</v>
      </c>
      <c r="D26" s="28">
        <v>0</v>
      </c>
      <c r="E26" s="28">
        <v>0</v>
      </c>
      <c r="F26" s="28">
        <v>2.5549310168625446E-3</v>
      </c>
      <c r="G26" s="28">
        <v>1.7242421333674627E-3</v>
      </c>
      <c r="H26" s="28">
        <v>1.1131725417439704E-3</v>
      </c>
      <c r="I26" s="28">
        <v>6.4220919964678492E-4</v>
      </c>
      <c r="J26" s="28">
        <v>1.1985617259288853E-3</v>
      </c>
      <c r="K26" s="28">
        <v>1.3946280991735537E-3</v>
      </c>
      <c r="L26" s="28">
        <v>1.1527377521613833E-3</v>
      </c>
      <c r="M26" s="28">
        <v>0</v>
      </c>
      <c r="N26" s="28">
        <v>3.7151702786377707E-4</v>
      </c>
      <c r="O26" s="28">
        <v>4.9609326553392034E-4</v>
      </c>
      <c r="P26" s="28">
        <v>5.1817306980531498E-4</v>
      </c>
      <c r="Q26" s="28">
        <v>5.0977060322854718E-4</v>
      </c>
      <c r="R26" s="28">
        <v>6.448519320755965E-4</v>
      </c>
      <c r="S26" s="28">
        <v>3.9261876717707107E-4</v>
      </c>
      <c r="T26" s="28">
        <v>3.7050759540570581E-4</v>
      </c>
      <c r="U26" s="28">
        <v>7.4101519081141163E-4</v>
      </c>
      <c r="V26" s="28">
        <v>4.8265654160499391E-4</v>
      </c>
      <c r="W26" s="28">
        <v>1.0784383413151839E-3</v>
      </c>
      <c r="X26" s="28">
        <v>1.3465852074848001E-3</v>
      </c>
      <c r="Y26" s="28">
        <v>9.4888682609144084E-2</v>
      </c>
      <c r="Z26" s="28">
        <v>8.4785528210604665E-3</v>
      </c>
      <c r="AA26" s="28">
        <v>1.1152112922024426E-3</v>
      </c>
      <c r="AB26" s="28">
        <v>4.6323117039298329E-3</v>
      </c>
      <c r="AC26" s="28">
        <v>1.2675916783118821E-3</v>
      </c>
      <c r="AD26" s="28">
        <v>1.2991484284880679E-3</v>
      </c>
      <c r="AE26" s="28">
        <v>6.0013202904639023E-6</v>
      </c>
      <c r="AF26" s="28">
        <v>2.5518511282023957E-3</v>
      </c>
      <c r="AG26" s="28">
        <v>1.4858795767679074E-3</v>
      </c>
      <c r="AH26" s="28">
        <v>3.6954622064438443E-3</v>
      </c>
      <c r="AI26" s="28">
        <v>7.9484431185718619E-3</v>
      </c>
      <c r="AJ26" s="28">
        <v>4.2562595344789152E-3</v>
      </c>
      <c r="AK26" s="28">
        <v>2.1584824208210535E-3</v>
      </c>
      <c r="AL26" s="28">
        <v>7.3358408768691872E-4</v>
      </c>
      <c r="AM26" s="28">
        <v>1.3089537613932592E-2</v>
      </c>
      <c r="AN26" s="28">
        <v>8.5781542156547329E-3</v>
      </c>
      <c r="AO26" s="28">
        <v>7.3293987230063232E-3</v>
      </c>
      <c r="AP26" s="28">
        <v>0</v>
      </c>
      <c r="AQ26" s="29">
        <v>9.5319247266792797E-4</v>
      </c>
      <c r="AR26" s="14"/>
    </row>
    <row r="27" spans="1:44" ht="39.950000000000003" customHeight="1">
      <c r="A27" s="10" t="s">
        <v>241</v>
      </c>
      <c r="B27" s="3" t="s">
        <v>21</v>
      </c>
      <c r="C27" s="28">
        <v>1.5762925598991173E-4</v>
      </c>
      <c r="D27" s="28">
        <v>0</v>
      </c>
      <c r="E27" s="28">
        <v>0</v>
      </c>
      <c r="F27" s="28">
        <v>1.021972406745018E-3</v>
      </c>
      <c r="G27" s="28">
        <v>1.0238798647625345E-3</v>
      </c>
      <c r="H27" s="28">
        <v>3.7105751391465676E-4</v>
      </c>
      <c r="I27" s="28">
        <v>2.4082844986754435E-4</v>
      </c>
      <c r="J27" s="28">
        <v>4.9940071913703553E-3</v>
      </c>
      <c r="K27" s="28">
        <v>4.5971074380165289E-3</v>
      </c>
      <c r="L27" s="28">
        <v>0</v>
      </c>
      <c r="M27" s="28">
        <v>0</v>
      </c>
      <c r="N27" s="28">
        <v>1.238390092879257E-4</v>
      </c>
      <c r="O27" s="28">
        <v>2.4804663276696017E-4</v>
      </c>
      <c r="P27" s="28">
        <v>7.4024724257902141E-5</v>
      </c>
      <c r="Q27" s="28">
        <v>8.4961767204757861E-4</v>
      </c>
      <c r="R27" s="28">
        <v>1.1408918798260553E-3</v>
      </c>
      <c r="S27" s="28">
        <v>5.3985080486847268E-4</v>
      </c>
      <c r="T27" s="28">
        <v>0</v>
      </c>
      <c r="U27" s="28">
        <v>1.7599110781771027E-3</v>
      </c>
      <c r="V27" s="28">
        <v>6.1136495269965895E-4</v>
      </c>
      <c r="W27" s="28">
        <v>2.0269309710609792E-3</v>
      </c>
      <c r="X27" s="28">
        <v>1.3428959329437459E-2</v>
      </c>
      <c r="Y27" s="28">
        <v>2.7847765548335763E-3</v>
      </c>
      <c r="Z27" s="28">
        <v>0</v>
      </c>
      <c r="AA27" s="28">
        <v>1.2253087474326412E-3</v>
      </c>
      <c r="AB27" s="28">
        <v>1.8096774380055389E-3</v>
      </c>
      <c r="AC27" s="28">
        <v>4.7116143514611469E-3</v>
      </c>
      <c r="AD27" s="28">
        <v>5.8248448354949401E-5</v>
      </c>
      <c r="AE27" s="28">
        <v>0</v>
      </c>
      <c r="AF27" s="28">
        <v>9.8373564953788406E-3</v>
      </c>
      <c r="AG27" s="28">
        <v>3.9582857577833601E-3</v>
      </c>
      <c r="AH27" s="28">
        <v>2.4207353554570352E-2</v>
      </c>
      <c r="AI27" s="28">
        <v>6.9051335449838956E-3</v>
      </c>
      <c r="AJ27" s="28">
        <v>5.1334072564746839E-3</v>
      </c>
      <c r="AK27" s="28">
        <v>6.22639159852227E-5</v>
      </c>
      <c r="AL27" s="28">
        <v>1.2966682467774699E-3</v>
      </c>
      <c r="AM27" s="28">
        <v>5.7035626467488769E-2</v>
      </c>
      <c r="AN27" s="28">
        <v>2.067930826885649E-2</v>
      </c>
      <c r="AO27" s="28">
        <v>1.4318183225678596E-2</v>
      </c>
      <c r="AP27" s="28">
        <v>0</v>
      </c>
      <c r="AQ27" s="29">
        <v>1.2564809866986323E-2</v>
      </c>
      <c r="AR27" s="14"/>
    </row>
    <row r="28" spans="1:44" ht="39.950000000000003" customHeight="1">
      <c r="A28" s="10" t="s">
        <v>242</v>
      </c>
      <c r="B28" s="3" t="s">
        <v>282</v>
      </c>
      <c r="C28" s="28">
        <v>2.994955863808323E-2</v>
      </c>
      <c r="D28" s="28">
        <v>2.2556390977443608E-2</v>
      </c>
      <c r="E28" s="28">
        <v>2.6129943502824857E-2</v>
      </c>
      <c r="F28" s="28">
        <v>1.5329586101175269E-2</v>
      </c>
      <c r="G28" s="28">
        <v>5.199389938247246E-2</v>
      </c>
      <c r="H28" s="28">
        <v>6.3450834879406309E-2</v>
      </c>
      <c r="I28" s="28">
        <v>5.9083246367504214E-2</v>
      </c>
      <c r="J28" s="28">
        <v>6.012784658409908E-2</v>
      </c>
      <c r="K28" s="28">
        <v>3.1663223140495869E-2</v>
      </c>
      <c r="L28" s="28">
        <v>2.7089337175792507E-2</v>
      </c>
      <c r="M28" s="28">
        <v>4.1269841269841269E-2</v>
      </c>
      <c r="N28" s="28">
        <v>2.7987616099071206E-2</v>
      </c>
      <c r="O28" s="28">
        <v>3.7206994915044027E-2</v>
      </c>
      <c r="P28" s="28">
        <v>3.0942334739803096E-2</v>
      </c>
      <c r="Q28" s="28">
        <v>4.4180118946474084E-2</v>
      </c>
      <c r="R28" s="28">
        <v>4.7818250963144231E-2</v>
      </c>
      <c r="S28" s="28">
        <v>4.8292108362779744E-2</v>
      </c>
      <c r="T28" s="28">
        <v>4.890700259355317E-2</v>
      </c>
      <c r="U28" s="28">
        <v>5.6687662097072988E-2</v>
      </c>
      <c r="V28" s="28">
        <v>5.0759379625458526E-2</v>
      </c>
      <c r="W28" s="28">
        <v>4.7153633593076671E-2</v>
      </c>
      <c r="X28" s="28">
        <v>5.659347145977215E-3</v>
      </c>
      <c r="Y28" s="28">
        <v>1.6399239711797728E-2</v>
      </c>
      <c r="Z28" s="28">
        <v>1.289581411905571E-2</v>
      </c>
      <c r="AA28" s="28">
        <v>7.4277817640649498E-3</v>
      </c>
      <c r="AB28" s="28">
        <v>7.2780254279916053E-3</v>
      </c>
      <c r="AC28" s="28">
        <v>3.7737331770767491E-3</v>
      </c>
      <c r="AD28" s="28">
        <v>1.1930530404129815E-3</v>
      </c>
      <c r="AE28" s="28">
        <v>2.8006161355498212E-4</v>
      </c>
      <c r="AF28" s="28">
        <v>4.8742724855977311E-3</v>
      </c>
      <c r="AG28" s="28">
        <v>6.1361041333637817E-3</v>
      </c>
      <c r="AH28" s="28">
        <v>5.4318387283684285E-3</v>
      </c>
      <c r="AI28" s="28">
        <v>1.1445160361300279E-2</v>
      </c>
      <c r="AJ28" s="28">
        <v>3.8403688498656045E-2</v>
      </c>
      <c r="AK28" s="28">
        <v>2.2020671620107093E-2</v>
      </c>
      <c r="AL28" s="28">
        <v>1.1217157722750826E-2</v>
      </c>
      <c r="AM28" s="28">
        <v>3.7660152711272162E-2</v>
      </c>
      <c r="AN28" s="28">
        <v>6.0098045149185986E-2</v>
      </c>
      <c r="AO28" s="28">
        <v>1.8603729416063367E-2</v>
      </c>
      <c r="AP28" s="28">
        <v>0.13297989838745305</v>
      </c>
      <c r="AQ28" s="29">
        <v>4.2460391964298612E-3</v>
      </c>
      <c r="AR28" s="14"/>
    </row>
    <row r="29" spans="1:44" ht="39.950000000000003" customHeight="1">
      <c r="A29" s="10" t="s">
        <v>243</v>
      </c>
      <c r="B29" s="3" t="s">
        <v>283</v>
      </c>
      <c r="C29" s="28">
        <v>3.62547288776797E-2</v>
      </c>
      <c r="D29" s="28">
        <v>7.5187969924812026E-3</v>
      </c>
      <c r="E29" s="28">
        <v>1.4124293785310734E-2</v>
      </c>
      <c r="F29" s="28">
        <v>1.7373530914665303E-2</v>
      </c>
      <c r="G29" s="28">
        <v>3.6546822950551581E-3</v>
      </c>
      <c r="H29" s="28">
        <v>1.9666048237476808E-2</v>
      </c>
      <c r="I29" s="28">
        <v>4.2546359476599502E-3</v>
      </c>
      <c r="J29" s="28">
        <v>1.797842588893328E-3</v>
      </c>
      <c r="K29" s="28">
        <v>3.7706611570247936E-3</v>
      </c>
      <c r="L29" s="28">
        <v>8.6455331412103745E-4</v>
      </c>
      <c r="M29" s="28">
        <v>3.1746031746031746E-3</v>
      </c>
      <c r="N29" s="28">
        <v>1.238390092879257E-3</v>
      </c>
      <c r="O29" s="28">
        <v>3.6586878333126627E-3</v>
      </c>
      <c r="P29" s="28">
        <v>3.8492856614109113E-3</v>
      </c>
      <c r="Q29" s="28">
        <v>5.2676295666949872E-3</v>
      </c>
      <c r="R29" s="28">
        <v>1.0582185552009788E-3</v>
      </c>
      <c r="S29" s="28">
        <v>4.122497055359246E-3</v>
      </c>
      <c r="T29" s="28">
        <v>4.8165987402741754E-3</v>
      </c>
      <c r="U29" s="28">
        <v>3.0566876620970731E-3</v>
      </c>
      <c r="V29" s="28">
        <v>2.5259025677328013E-3</v>
      </c>
      <c r="W29" s="28">
        <v>5.0034652189751838E-3</v>
      </c>
      <c r="X29" s="28">
        <v>8.3008677173720556E-4</v>
      </c>
      <c r="Y29" s="28">
        <v>3.1826017769526586E-3</v>
      </c>
      <c r="Z29" s="28">
        <v>6.5854408362053625E-3</v>
      </c>
      <c r="AA29" s="28">
        <v>5.087261724429866E-3</v>
      </c>
      <c r="AB29" s="28">
        <v>4.781480003931568E-3</v>
      </c>
      <c r="AC29" s="28">
        <v>2.1883894068969287E-3</v>
      </c>
      <c r="AD29" s="28">
        <v>1.7141686230170824E-3</v>
      </c>
      <c r="AE29" s="28">
        <v>4.5409990197843526E-4</v>
      </c>
      <c r="AF29" s="28">
        <v>3.1735317974860419E-3</v>
      </c>
      <c r="AG29" s="28">
        <v>3.5243967420263379E-3</v>
      </c>
      <c r="AH29" s="28">
        <v>4.7825848984314103E-3</v>
      </c>
      <c r="AI29" s="28">
        <v>7.4064111916687381E-3</v>
      </c>
      <c r="AJ29" s="28">
        <v>4.0187189749151331E-3</v>
      </c>
      <c r="AK29" s="28">
        <v>1.5918807853555268E-2</v>
      </c>
      <c r="AL29" s="28">
        <v>3.8813168458816396E-3</v>
      </c>
      <c r="AM29" s="28">
        <v>2.6752204699661667E-2</v>
      </c>
      <c r="AN29" s="28">
        <v>4.2279183403039461E-2</v>
      </c>
      <c r="AO29" s="28">
        <v>1.189053278257046E-2</v>
      </c>
      <c r="AP29" s="28">
        <v>0.10585376629114204</v>
      </c>
      <c r="AQ29" s="29">
        <v>4.0438468537427245E-4</v>
      </c>
      <c r="AR29" s="14"/>
    </row>
    <row r="30" spans="1:44" ht="39.950000000000003" customHeight="1">
      <c r="A30" s="10" t="s">
        <v>245</v>
      </c>
      <c r="B30" s="3" t="s">
        <v>22</v>
      </c>
      <c r="C30" s="28">
        <v>8.0390920554854976E-3</v>
      </c>
      <c r="D30" s="28">
        <v>1.5037593984962405E-2</v>
      </c>
      <c r="E30" s="28">
        <v>1.1299435028248588E-2</v>
      </c>
      <c r="F30" s="28">
        <v>7.2560040878896268E-2</v>
      </c>
      <c r="G30" s="28">
        <v>8.9482834014142348E-3</v>
      </c>
      <c r="H30" s="28">
        <v>1.9294990723562153E-2</v>
      </c>
      <c r="I30" s="28">
        <v>1.0516175644216103E-2</v>
      </c>
      <c r="J30" s="28">
        <v>7.191370355573312E-3</v>
      </c>
      <c r="K30" s="28">
        <v>1.1260330578512397E-2</v>
      </c>
      <c r="L30" s="28">
        <v>6.3400576368876083E-3</v>
      </c>
      <c r="M30" s="28">
        <v>7.4074074074074077E-3</v>
      </c>
      <c r="N30" s="28">
        <v>1.2631578947368421E-2</v>
      </c>
      <c r="O30" s="28">
        <v>7.4413989830088055E-3</v>
      </c>
      <c r="P30" s="28">
        <v>6.4401510104374858E-3</v>
      </c>
      <c r="Q30" s="28">
        <v>1.3933729821580289E-2</v>
      </c>
      <c r="R30" s="28">
        <v>5.0844094644422032E-3</v>
      </c>
      <c r="S30" s="28">
        <v>8.6376128778955629E-3</v>
      </c>
      <c r="T30" s="28">
        <v>7.4101519081141163E-3</v>
      </c>
      <c r="U30" s="28">
        <v>1.43571693219711E-2</v>
      </c>
      <c r="V30" s="28">
        <v>1.3450028959392497E-2</v>
      </c>
      <c r="W30" s="28">
        <v>1.1078704896620967E-2</v>
      </c>
      <c r="X30" s="28">
        <v>1.7239979930346497E-2</v>
      </c>
      <c r="Y30" s="28">
        <v>1.8520974229766167E-2</v>
      </c>
      <c r="Z30" s="28">
        <v>2.9189521544261604E-2</v>
      </c>
      <c r="AA30" s="28">
        <v>2.3514348735587675E-2</v>
      </c>
      <c r="AB30" s="28">
        <v>1.7427251545163884E-2</v>
      </c>
      <c r="AC30" s="28">
        <v>7.4784492331241181E-2</v>
      </c>
      <c r="AD30" s="28">
        <v>9.2046070362045304E-2</v>
      </c>
      <c r="AE30" s="28">
        <v>7.0615535417791919E-2</v>
      </c>
      <c r="AF30" s="28">
        <v>2.2174757396519772E-2</v>
      </c>
      <c r="AG30" s="28">
        <v>5.5964070944660117E-3</v>
      </c>
      <c r="AH30" s="28">
        <v>2.0787446752692798E-2</v>
      </c>
      <c r="AI30" s="28">
        <v>9.1343926729238068E-3</v>
      </c>
      <c r="AJ30" s="28">
        <v>7.8933559710784636E-3</v>
      </c>
      <c r="AK30" s="28">
        <v>2.4407455066207298E-2</v>
      </c>
      <c r="AL30" s="28">
        <v>8.3148579827903666E-3</v>
      </c>
      <c r="AM30" s="28">
        <v>3.2816284272218013E-2</v>
      </c>
      <c r="AN30" s="28">
        <v>1.0495736405711975E-2</v>
      </c>
      <c r="AO30" s="28">
        <v>1.1422962352839175E-2</v>
      </c>
      <c r="AP30" s="28">
        <v>0</v>
      </c>
      <c r="AQ30" s="29">
        <v>3.4878179113530999E-2</v>
      </c>
      <c r="AR30" s="14"/>
    </row>
    <row r="31" spans="1:44" ht="39.950000000000003" customHeight="1">
      <c r="A31" s="10" t="s">
        <v>246</v>
      </c>
      <c r="B31" s="3" t="s">
        <v>284</v>
      </c>
      <c r="C31" s="28">
        <v>9.4577553593947036E-4</v>
      </c>
      <c r="D31" s="28">
        <v>2.5062656641604009E-3</v>
      </c>
      <c r="E31" s="28">
        <v>7.0621468926553672E-4</v>
      </c>
      <c r="F31" s="28">
        <v>7.6647930505876344E-3</v>
      </c>
      <c r="G31" s="28">
        <v>3.2351759615760639E-3</v>
      </c>
      <c r="H31" s="28">
        <v>6.3079777365491647E-3</v>
      </c>
      <c r="I31" s="28">
        <v>4.4151882475716468E-3</v>
      </c>
      <c r="J31" s="28">
        <v>1.797842588893328E-3</v>
      </c>
      <c r="K31" s="28">
        <v>6.1466942148760331E-3</v>
      </c>
      <c r="L31" s="28">
        <v>1.7291066282420749E-3</v>
      </c>
      <c r="M31" s="28">
        <v>3.1746031746031746E-3</v>
      </c>
      <c r="N31" s="28">
        <v>5.5727554179566567E-3</v>
      </c>
      <c r="O31" s="28">
        <v>5.1469676299144241E-3</v>
      </c>
      <c r="P31" s="28">
        <v>3.8492856614109113E-3</v>
      </c>
      <c r="Q31" s="28">
        <v>2.7187765505522514E-3</v>
      </c>
      <c r="R31" s="28">
        <v>1.5211891731014072E-3</v>
      </c>
      <c r="S31" s="28">
        <v>3.1409501374165686E-3</v>
      </c>
      <c r="T31" s="28">
        <v>7.7806595035198219E-3</v>
      </c>
      <c r="U31" s="28">
        <v>1.4820303816228233E-3</v>
      </c>
      <c r="V31" s="28">
        <v>5.6470815367784281E-3</v>
      </c>
      <c r="W31" s="28">
        <v>5.8897616107048611E-3</v>
      </c>
      <c r="X31" s="28">
        <v>9.2600790980461607E-3</v>
      </c>
      <c r="Y31" s="28">
        <v>1.3555526087020585E-3</v>
      </c>
      <c r="Z31" s="28">
        <v>1.8769315405401032E-3</v>
      </c>
      <c r="AA31" s="28">
        <v>3.2068731183775429E-2</v>
      </c>
      <c r="AB31" s="28">
        <v>3.9370024109760114E-2</v>
      </c>
      <c r="AC31" s="28">
        <v>1.8344204099343654E-2</v>
      </c>
      <c r="AD31" s="28">
        <v>9.909205231126722E-2</v>
      </c>
      <c r="AE31" s="28">
        <v>1.82380123627198E-2</v>
      </c>
      <c r="AF31" s="28">
        <v>2.7623344405170013E-2</v>
      </c>
      <c r="AG31" s="28">
        <v>3.2928370251960111E-2</v>
      </c>
      <c r="AH31" s="28">
        <v>4.1654162868343027E-3</v>
      </c>
      <c r="AI31" s="28">
        <v>9.9875156054931337E-3</v>
      </c>
      <c r="AJ31" s="28">
        <v>2.0255200337229714E-2</v>
      </c>
      <c r="AK31" s="28">
        <v>1.8513137686272881E-2</v>
      </c>
      <c r="AL31" s="28">
        <v>1.1900786417345816E-2</v>
      </c>
      <c r="AM31" s="28">
        <v>1.6639242729575329E-2</v>
      </c>
      <c r="AN31" s="28">
        <v>5.8244170008632308E-2</v>
      </c>
      <c r="AO31" s="28">
        <v>1.9300440321292106E-2</v>
      </c>
      <c r="AP31" s="28">
        <v>0</v>
      </c>
      <c r="AQ31" s="29">
        <v>1.9208272555277944E-2</v>
      </c>
      <c r="AR31" s="14"/>
    </row>
    <row r="32" spans="1:44" ht="39.950000000000003" customHeight="1">
      <c r="A32" s="10" t="s">
        <v>247</v>
      </c>
      <c r="B32" s="3" t="s">
        <v>285</v>
      </c>
      <c r="C32" s="28">
        <v>0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  <c r="AE32" s="28">
        <v>0</v>
      </c>
      <c r="AF32" s="28">
        <v>0</v>
      </c>
      <c r="AG32" s="28">
        <v>0</v>
      </c>
      <c r="AH32" s="28">
        <v>0</v>
      </c>
      <c r="AI32" s="28">
        <v>0</v>
      </c>
      <c r="AJ32" s="28">
        <v>0</v>
      </c>
      <c r="AK32" s="28">
        <v>0</v>
      </c>
      <c r="AL32" s="28">
        <v>0</v>
      </c>
      <c r="AM32" s="28">
        <v>0</v>
      </c>
      <c r="AN32" s="28">
        <v>0</v>
      </c>
      <c r="AO32" s="28">
        <v>0</v>
      </c>
      <c r="AP32" s="28">
        <v>0</v>
      </c>
      <c r="AQ32" s="29">
        <v>0</v>
      </c>
      <c r="AR32" s="14"/>
    </row>
    <row r="33" spans="1:44" ht="39.950000000000003" customHeight="1">
      <c r="A33" s="10" t="s">
        <v>248</v>
      </c>
      <c r="B33" s="3" t="s">
        <v>24</v>
      </c>
      <c r="C33" s="28">
        <v>2.742749054224464E-2</v>
      </c>
      <c r="D33" s="28">
        <v>3.2581453634085211E-2</v>
      </c>
      <c r="E33" s="28">
        <v>1.9067796610169493E-2</v>
      </c>
      <c r="F33" s="28">
        <v>2.9637199795605518E-2</v>
      </c>
      <c r="G33" s="28">
        <v>4.8463646932093304E-2</v>
      </c>
      <c r="H33" s="28">
        <v>1.8552875695732839E-2</v>
      </c>
      <c r="I33" s="28">
        <v>3.3234326081721118E-2</v>
      </c>
      <c r="J33" s="28">
        <v>2.9165001997602878E-2</v>
      </c>
      <c r="K33" s="28">
        <v>7.2933884297520665E-2</v>
      </c>
      <c r="L33" s="28">
        <v>2.0172910662824207E-2</v>
      </c>
      <c r="M33" s="28">
        <v>3.1746031746031744E-2</v>
      </c>
      <c r="N33" s="28">
        <v>2.1052631578947368E-2</v>
      </c>
      <c r="O33" s="28">
        <v>1.6185042788044151E-2</v>
      </c>
      <c r="P33" s="28">
        <v>1.4064697609001406E-2</v>
      </c>
      <c r="Q33" s="28">
        <v>1.784197111299915E-2</v>
      </c>
      <c r="R33" s="28">
        <v>1.4426495147075844E-2</v>
      </c>
      <c r="S33" s="28">
        <v>1.8894778170396545E-2</v>
      </c>
      <c r="T33" s="28">
        <v>1.6672841793256763E-2</v>
      </c>
      <c r="U33" s="28">
        <v>2.3434605409410891E-2</v>
      </c>
      <c r="V33" s="28">
        <v>2.6658729647982497E-2</v>
      </c>
      <c r="W33" s="28">
        <v>2.8222653646920844E-2</v>
      </c>
      <c r="X33" s="28">
        <v>3.5535092379434509E-2</v>
      </c>
      <c r="Y33" s="28">
        <v>1.6885470538832163E-2</v>
      </c>
      <c r="Z33" s="28">
        <v>5.9317508858793264E-2</v>
      </c>
      <c r="AA33" s="28">
        <v>3.2483494872875406E-2</v>
      </c>
      <c r="AB33" s="28">
        <v>1.309558912805925E-2</v>
      </c>
      <c r="AC33" s="28">
        <v>2.6202589167045348E-2</v>
      </c>
      <c r="AD33" s="28">
        <v>3.1984639052048108E-3</v>
      </c>
      <c r="AE33" s="28">
        <v>2.1004621016623657E-4</v>
      </c>
      <c r="AF33" s="28">
        <v>0.11197356969040302</v>
      </c>
      <c r="AG33" s="28">
        <v>1.4775824008525538E-2</v>
      </c>
      <c r="AH33" s="28">
        <v>2.5932405881786733E-2</v>
      </c>
      <c r="AI33" s="28">
        <v>1.8560857687411954E-2</v>
      </c>
      <c r="AJ33" s="28">
        <v>1.3523261938116791E-2</v>
      </c>
      <c r="AK33" s="28">
        <v>3.0592337387406084E-2</v>
      </c>
      <c r="AL33" s="28">
        <v>9.4991265951109953E-3</v>
      </c>
      <c r="AM33" s="28">
        <v>4.4167945423283846E-2</v>
      </c>
      <c r="AN33" s="28">
        <v>2.2246501686644136E-2</v>
      </c>
      <c r="AO33" s="28">
        <v>1.6553851108234815E-2</v>
      </c>
      <c r="AP33" s="28">
        <v>6.1586039319637728E-2</v>
      </c>
      <c r="AQ33" s="29">
        <v>4.4828930835776493E-2</v>
      </c>
      <c r="AR33" s="14"/>
    </row>
    <row r="34" spans="1:44" ht="39.950000000000003" customHeight="1">
      <c r="A34" s="10" t="s">
        <v>249</v>
      </c>
      <c r="B34" s="3" t="s">
        <v>25</v>
      </c>
      <c r="C34" s="28">
        <v>3.7831021437578815E-3</v>
      </c>
      <c r="D34" s="28">
        <v>0</v>
      </c>
      <c r="E34" s="28">
        <v>4.9435028248587575E-3</v>
      </c>
      <c r="F34" s="28">
        <v>3.5769034236075624E-3</v>
      </c>
      <c r="G34" s="28">
        <v>4.3372688715635141E-3</v>
      </c>
      <c r="H34" s="28">
        <v>3.3395176252319111E-3</v>
      </c>
      <c r="I34" s="28">
        <v>3.371598298145621E-3</v>
      </c>
      <c r="J34" s="28">
        <v>6.1925689172992408E-3</v>
      </c>
      <c r="K34" s="28">
        <v>3.9256198347107441E-3</v>
      </c>
      <c r="L34" s="28">
        <v>2.881844380403458E-3</v>
      </c>
      <c r="M34" s="28">
        <v>2.1164021164021165E-3</v>
      </c>
      <c r="N34" s="28">
        <v>9.4117647058823521E-3</v>
      </c>
      <c r="O34" s="28">
        <v>7.3793873248170659E-3</v>
      </c>
      <c r="P34" s="28">
        <v>1.0511510844622103E-2</v>
      </c>
      <c r="Q34" s="28">
        <v>6.7969413763806288E-3</v>
      </c>
      <c r="R34" s="28">
        <v>4.8942608178045273E-3</v>
      </c>
      <c r="S34" s="28">
        <v>1.3692579505300354E-2</v>
      </c>
      <c r="T34" s="28">
        <v>9.262689885142646E-3</v>
      </c>
      <c r="U34" s="28">
        <v>4.1682104483141908E-3</v>
      </c>
      <c r="V34" s="28">
        <v>5.325310509041766E-3</v>
      </c>
      <c r="W34" s="28">
        <v>8.5008929602743751E-3</v>
      </c>
      <c r="X34" s="28">
        <v>1.222994510359483E-2</v>
      </c>
      <c r="Y34" s="28">
        <v>3.6349437887695416E-2</v>
      </c>
      <c r="Z34" s="28">
        <v>9.8053492548905389E-3</v>
      </c>
      <c r="AA34" s="28">
        <v>3.0568178798267294E-2</v>
      </c>
      <c r="AB34" s="28">
        <v>4.9016240843205612E-2</v>
      </c>
      <c r="AC34" s="28">
        <v>5.5599782698569432E-2</v>
      </c>
      <c r="AD34" s="28">
        <v>8.042446476436942E-3</v>
      </c>
      <c r="AE34" s="28">
        <v>0</v>
      </c>
      <c r="AF34" s="28">
        <v>1.3848677004328082E-2</v>
      </c>
      <c r="AG34" s="28">
        <v>0.18762731217172871</v>
      </c>
      <c r="AH34" s="28">
        <v>3.0614960393629008E-2</v>
      </c>
      <c r="AI34" s="28">
        <v>3.2410520581590746E-2</v>
      </c>
      <c r="AJ34" s="28">
        <v>1.5916191017656858E-2</v>
      </c>
      <c r="AK34" s="28">
        <v>6.6497862272217836E-2</v>
      </c>
      <c r="AL34" s="28">
        <v>0.11190768243356611</v>
      </c>
      <c r="AM34" s="28">
        <v>3.4350792212834401E-2</v>
      </c>
      <c r="AN34" s="28">
        <v>1.9940306494615163E-2</v>
      </c>
      <c r="AO34" s="28">
        <v>2.2892372099360264E-2</v>
      </c>
      <c r="AP34" s="28">
        <v>0</v>
      </c>
      <c r="AQ34" s="29">
        <v>4.3442469057350414E-2</v>
      </c>
      <c r="AR34" s="14"/>
    </row>
    <row r="35" spans="1:44" ht="39.950000000000003" customHeight="1">
      <c r="A35" s="10" t="s">
        <v>250</v>
      </c>
      <c r="B35" s="3" t="s">
        <v>26</v>
      </c>
      <c r="C35" s="28">
        <v>0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0</v>
      </c>
      <c r="M35" s="28">
        <v>0</v>
      </c>
      <c r="N35" s="28">
        <v>0</v>
      </c>
      <c r="O35" s="28">
        <v>0</v>
      </c>
      <c r="P35" s="28">
        <v>0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  <c r="AE35" s="28">
        <v>0</v>
      </c>
      <c r="AF35" s="28">
        <v>0</v>
      </c>
      <c r="AG35" s="28">
        <v>0</v>
      </c>
      <c r="AH35" s="28">
        <v>0</v>
      </c>
      <c r="AI35" s="28">
        <v>0</v>
      </c>
      <c r="AJ35" s="28">
        <v>0</v>
      </c>
      <c r="AK35" s="28">
        <v>0</v>
      </c>
      <c r="AL35" s="28">
        <v>0</v>
      </c>
      <c r="AM35" s="28">
        <v>0</v>
      </c>
      <c r="AN35" s="28">
        <v>0</v>
      </c>
      <c r="AO35" s="28">
        <v>0</v>
      </c>
      <c r="AP35" s="28">
        <v>0</v>
      </c>
      <c r="AQ35" s="29">
        <v>0.10148611371875045</v>
      </c>
      <c r="AR35" s="14"/>
    </row>
    <row r="36" spans="1:44" ht="39.950000000000003" customHeight="1">
      <c r="A36" s="10" t="s">
        <v>251</v>
      </c>
      <c r="B36" s="3" t="s">
        <v>27</v>
      </c>
      <c r="C36" s="28">
        <v>0</v>
      </c>
      <c r="D36" s="28">
        <v>0</v>
      </c>
      <c r="E36" s="28">
        <v>0</v>
      </c>
      <c r="F36" s="28">
        <v>5.1098620337250899E-4</v>
      </c>
      <c r="G36" s="28">
        <v>2.2397372041680442E-4</v>
      </c>
      <c r="H36" s="28">
        <v>0</v>
      </c>
      <c r="I36" s="28">
        <v>1.6055229991169623E-4</v>
      </c>
      <c r="J36" s="28">
        <v>3.9952057530962844E-4</v>
      </c>
      <c r="K36" s="28">
        <v>2.5826446280991736E-4</v>
      </c>
      <c r="L36" s="28">
        <v>0</v>
      </c>
      <c r="M36" s="28">
        <v>0</v>
      </c>
      <c r="N36" s="28">
        <v>4.9535603715170279E-4</v>
      </c>
      <c r="O36" s="28">
        <v>1.1162098474513209E-3</v>
      </c>
      <c r="P36" s="28">
        <v>5.1817306980531498E-4</v>
      </c>
      <c r="Q36" s="28">
        <v>3.3984706881903142E-4</v>
      </c>
      <c r="R36" s="28">
        <v>8.3500057871327242E-4</v>
      </c>
      <c r="S36" s="28">
        <v>1.3741656851197488E-3</v>
      </c>
      <c r="T36" s="28">
        <v>7.4101519081141163E-4</v>
      </c>
      <c r="U36" s="28">
        <v>3.7050759540570581E-4</v>
      </c>
      <c r="V36" s="28">
        <v>3.217710277366626E-5</v>
      </c>
      <c r="W36" s="28">
        <v>1.7103965454432372E-4</v>
      </c>
      <c r="X36" s="28">
        <v>6.382444956023847E-4</v>
      </c>
      <c r="Y36" s="28">
        <v>1.1787413988713552E-4</v>
      </c>
      <c r="Z36" s="28">
        <v>2.5888710904001423E-4</v>
      </c>
      <c r="AA36" s="28">
        <v>1.8792496668602863E-4</v>
      </c>
      <c r="AB36" s="28">
        <v>2.8330413566220896E-4</v>
      </c>
      <c r="AC36" s="28">
        <v>2.1525141707182905E-4</v>
      </c>
      <c r="AD36" s="28">
        <v>4.1606034539249576E-6</v>
      </c>
      <c r="AE36" s="28">
        <v>0</v>
      </c>
      <c r="AF36" s="28">
        <v>9.2363985150713159E-4</v>
      </c>
      <c r="AG36" s="28">
        <v>4.7141660957600671E-3</v>
      </c>
      <c r="AH36" s="28">
        <v>2.1138496788647117E-4</v>
      </c>
      <c r="AI36" s="28">
        <v>6.7923800363799878E-6</v>
      </c>
      <c r="AJ36" s="28">
        <v>1.2461144108263979E-4</v>
      </c>
      <c r="AK36" s="28">
        <v>0</v>
      </c>
      <c r="AL36" s="28">
        <v>5.0118291112881267E-4</v>
      </c>
      <c r="AM36" s="28">
        <v>2.5883266468228292E-4</v>
      </c>
      <c r="AN36" s="28">
        <v>6.4025584751080627E-4</v>
      </c>
      <c r="AO36" s="28">
        <v>5.573687241829903E-4</v>
      </c>
      <c r="AP36" s="28">
        <v>0</v>
      </c>
      <c r="AQ36" s="29">
        <v>2.4696350428214499E-3</v>
      </c>
      <c r="AR36" s="14"/>
    </row>
    <row r="37" spans="1:44" ht="39.950000000000003" customHeight="1">
      <c r="A37" s="10" t="s">
        <v>252</v>
      </c>
      <c r="B37" s="3" t="s">
        <v>28</v>
      </c>
      <c r="C37" s="28">
        <v>0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J37" s="28">
        <v>0</v>
      </c>
      <c r="K37" s="28">
        <v>0</v>
      </c>
      <c r="L37" s="28">
        <v>0</v>
      </c>
      <c r="M37" s="28">
        <v>0</v>
      </c>
      <c r="N37" s="28">
        <v>0</v>
      </c>
      <c r="O37" s="28">
        <v>0</v>
      </c>
      <c r="P37" s="28">
        <v>0</v>
      </c>
      <c r="Q37" s="28">
        <v>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1.1787413988713552E-4</v>
      </c>
      <c r="Z37" s="28">
        <v>0</v>
      </c>
      <c r="AA37" s="28">
        <v>1.5185855893820496E-5</v>
      </c>
      <c r="AB37" s="28">
        <v>2.4283211628189339E-5</v>
      </c>
      <c r="AC37" s="28">
        <v>1.0933405311584968E-4</v>
      </c>
      <c r="AD37" s="28">
        <v>2.7043922450512224E-5</v>
      </c>
      <c r="AE37" s="28">
        <v>0</v>
      </c>
      <c r="AF37" s="28">
        <v>9.9616926292355693E-4</v>
      </c>
      <c r="AG37" s="28">
        <v>2.778412118444089E-4</v>
      </c>
      <c r="AH37" s="28">
        <v>2.2648389416407626E-5</v>
      </c>
      <c r="AI37" s="28">
        <v>9.5093320509319825E-6</v>
      </c>
      <c r="AJ37" s="28">
        <v>1.5902561641288445E-2</v>
      </c>
      <c r="AK37" s="28">
        <v>0</v>
      </c>
      <c r="AL37" s="28">
        <v>2.9321643771349823E-5</v>
      </c>
      <c r="AM37" s="28">
        <v>0</v>
      </c>
      <c r="AN37" s="28">
        <v>4.4913469900011784E-4</v>
      </c>
      <c r="AO37" s="28">
        <v>1.3934218104574758E-4</v>
      </c>
      <c r="AP37" s="28">
        <v>0</v>
      </c>
      <c r="AQ37" s="29">
        <v>1.2998079172744473E-4</v>
      </c>
      <c r="AR37" s="14"/>
    </row>
    <row r="38" spans="1:44" ht="39.950000000000003" customHeight="1">
      <c r="A38" s="10" t="s">
        <v>253</v>
      </c>
      <c r="B38" s="3" t="s">
        <v>29</v>
      </c>
      <c r="C38" s="28">
        <v>2.2068095838587644E-3</v>
      </c>
      <c r="D38" s="28">
        <v>0</v>
      </c>
      <c r="E38" s="28">
        <v>1.3064971751412429E-2</v>
      </c>
      <c r="F38" s="28">
        <v>2.043944813490036E-3</v>
      </c>
      <c r="G38" s="28">
        <v>1.3047357998883687E-3</v>
      </c>
      <c r="H38" s="28">
        <v>1.484230055658627E-3</v>
      </c>
      <c r="I38" s="28">
        <v>2.4082844986754435E-4</v>
      </c>
      <c r="J38" s="28">
        <v>7.9904115061925688E-4</v>
      </c>
      <c r="K38" s="28">
        <v>1.6012396694214876E-3</v>
      </c>
      <c r="L38" s="28">
        <v>8.6455331412103745E-4</v>
      </c>
      <c r="M38" s="28">
        <v>1.0582010582010583E-3</v>
      </c>
      <c r="N38" s="28">
        <v>2.476780185758514E-4</v>
      </c>
      <c r="O38" s="28">
        <v>1.5502914547935011E-3</v>
      </c>
      <c r="P38" s="28">
        <v>5.9219779406321713E-4</v>
      </c>
      <c r="Q38" s="28">
        <v>5.0977060322854718E-4</v>
      </c>
      <c r="R38" s="28">
        <v>4.8777261528795121E-4</v>
      </c>
      <c r="S38" s="28">
        <v>6.870828425598744E-4</v>
      </c>
      <c r="T38" s="28">
        <v>0</v>
      </c>
      <c r="U38" s="28">
        <v>5.5576139310855872E-4</v>
      </c>
      <c r="V38" s="28">
        <v>6.274535040864921E-4</v>
      </c>
      <c r="W38" s="28">
        <v>9.9180786693559139E-4</v>
      </c>
      <c r="X38" s="28">
        <v>2.5123959624579421E-3</v>
      </c>
      <c r="Y38" s="28">
        <v>8.1480499196982421E-3</v>
      </c>
      <c r="Z38" s="28">
        <v>1.8931119848551042E-3</v>
      </c>
      <c r="AA38" s="28">
        <v>3.4832556956450761E-4</v>
      </c>
      <c r="AB38" s="28">
        <v>8.082840441954452E-4</v>
      </c>
      <c r="AC38" s="28">
        <v>2.7606848411752044E-3</v>
      </c>
      <c r="AD38" s="28">
        <v>5.7416327664164409E-4</v>
      </c>
      <c r="AE38" s="28">
        <v>0</v>
      </c>
      <c r="AF38" s="28">
        <v>1.5867658987430209E-3</v>
      </c>
      <c r="AG38" s="28">
        <v>9.3324198827738453E-4</v>
      </c>
      <c r="AH38" s="28">
        <v>3.774731569401271E-6</v>
      </c>
      <c r="AI38" s="28">
        <v>2.5471425136424954E-3</v>
      </c>
      <c r="AJ38" s="28">
        <v>1.1361058729956299E-3</v>
      </c>
      <c r="AK38" s="28">
        <v>0</v>
      </c>
      <c r="AL38" s="28">
        <v>2.0351392750929467E-3</v>
      </c>
      <c r="AM38" s="28">
        <v>1.2941633234114145E-3</v>
      </c>
      <c r="AN38" s="28">
        <v>1.0447956118584303E-3</v>
      </c>
      <c r="AO38" s="28">
        <v>4.2545812612634929E-3</v>
      </c>
      <c r="AP38" s="28">
        <v>0</v>
      </c>
      <c r="AQ38" s="29">
        <v>2.3107696307101284E-4</v>
      </c>
      <c r="AR38" s="14"/>
    </row>
    <row r="39" spans="1:44" ht="39.950000000000003" customHeight="1">
      <c r="A39" s="10" t="s">
        <v>254</v>
      </c>
      <c r="B39" s="3" t="s">
        <v>30</v>
      </c>
      <c r="C39" s="28">
        <v>4.3348045397225726E-2</v>
      </c>
      <c r="D39" s="28">
        <v>3.5087719298245612E-2</v>
      </c>
      <c r="E39" s="28">
        <v>2.2245762711864406E-2</v>
      </c>
      <c r="F39" s="28">
        <v>0.12161471640265713</v>
      </c>
      <c r="G39" s="28">
        <v>3.7275626326511026E-2</v>
      </c>
      <c r="H39" s="28">
        <v>5.0092764378478663E-2</v>
      </c>
      <c r="I39" s="28">
        <v>4.3991330175804769E-2</v>
      </c>
      <c r="J39" s="28">
        <v>5.0739113064322813E-2</v>
      </c>
      <c r="K39" s="28">
        <v>7.2985537190082647E-2</v>
      </c>
      <c r="L39" s="28">
        <v>1.0662824207492795E-2</v>
      </c>
      <c r="M39" s="28">
        <v>3.5978835978835978E-2</v>
      </c>
      <c r="N39" s="28">
        <v>3.2941176470588238E-2</v>
      </c>
      <c r="O39" s="28">
        <v>5.8228947042043906E-2</v>
      </c>
      <c r="P39" s="28">
        <v>3.693833740469317E-2</v>
      </c>
      <c r="Q39" s="28">
        <v>4.1121495327102804E-2</v>
      </c>
      <c r="R39" s="28">
        <v>5.5101770862613468E-2</v>
      </c>
      <c r="S39" s="28">
        <v>5.5212014134275615E-2</v>
      </c>
      <c r="T39" s="28">
        <v>4.3719896257873286E-2</v>
      </c>
      <c r="U39" s="28">
        <v>2.2508336420896627E-2</v>
      </c>
      <c r="V39" s="28">
        <v>4.4195250659630606E-2</v>
      </c>
      <c r="W39" s="28">
        <v>0.10829031426870551</v>
      </c>
      <c r="X39" s="28">
        <v>6.8399149991145741E-2</v>
      </c>
      <c r="Y39" s="28">
        <v>0.15694941725972092</v>
      </c>
      <c r="Z39" s="28">
        <v>7.0449654547513868E-2</v>
      </c>
      <c r="AA39" s="28">
        <v>7.3156911652486875E-2</v>
      </c>
      <c r="AB39" s="28">
        <v>0.10807879324001642</v>
      </c>
      <c r="AC39" s="28">
        <v>0.12397798285505379</v>
      </c>
      <c r="AD39" s="28">
        <v>6.6477081835949484E-2</v>
      </c>
      <c r="AE39" s="28">
        <v>1.5523415151333293E-3</v>
      </c>
      <c r="AF39" s="28">
        <v>8.7691018786597755E-2</v>
      </c>
      <c r="AG39" s="28">
        <v>0.17435868158635914</v>
      </c>
      <c r="AH39" s="28">
        <v>0.10072682456368821</v>
      </c>
      <c r="AI39" s="28">
        <v>9.8940524561925453E-2</v>
      </c>
      <c r="AJ39" s="28">
        <v>5.2031117813302857E-2</v>
      </c>
      <c r="AK39" s="28">
        <v>8.6339296832842138E-2</v>
      </c>
      <c r="AL39" s="28">
        <v>0.14578015391691007</v>
      </c>
      <c r="AM39" s="28">
        <v>6.1990423191406754E-2</v>
      </c>
      <c r="AN39" s="28">
        <v>2.886884948253949E-2</v>
      </c>
      <c r="AO39" s="28">
        <v>5.8619707319489948E-2</v>
      </c>
      <c r="AP39" s="28">
        <v>0</v>
      </c>
      <c r="AQ39" s="29">
        <v>3.1022082292283475E-2</v>
      </c>
      <c r="AR39" s="14"/>
    </row>
    <row r="40" spans="1:44" ht="39.950000000000003" customHeight="1">
      <c r="A40" s="10" t="s">
        <v>255</v>
      </c>
      <c r="B40" s="3" t="s">
        <v>142</v>
      </c>
      <c r="C40" s="28">
        <v>0</v>
      </c>
      <c r="D40" s="28">
        <v>0</v>
      </c>
      <c r="E40" s="28">
        <v>0</v>
      </c>
      <c r="F40" s="28">
        <v>0</v>
      </c>
      <c r="G40" s="28">
        <v>0</v>
      </c>
      <c r="H40" s="28">
        <v>0</v>
      </c>
      <c r="I40" s="28">
        <v>0</v>
      </c>
      <c r="J40" s="28">
        <v>0</v>
      </c>
      <c r="K40" s="28">
        <v>0</v>
      </c>
      <c r="L40" s="28">
        <v>0</v>
      </c>
      <c r="M40" s="28">
        <v>0</v>
      </c>
      <c r="N40" s="28">
        <v>0</v>
      </c>
      <c r="O40" s="28">
        <v>0</v>
      </c>
      <c r="P40" s="28">
        <v>0</v>
      </c>
      <c r="Q40" s="28">
        <v>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  <c r="AE40" s="28">
        <v>0</v>
      </c>
      <c r="AF40" s="28">
        <v>0</v>
      </c>
      <c r="AG40" s="28">
        <v>0</v>
      </c>
      <c r="AH40" s="28">
        <v>0</v>
      </c>
      <c r="AI40" s="28">
        <v>0</v>
      </c>
      <c r="AJ40" s="28">
        <v>0</v>
      </c>
      <c r="AK40" s="28">
        <v>0</v>
      </c>
      <c r="AL40" s="28">
        <v>0</v>
      </c>
      <c r="AM40" s="28">
        <v>1.2202111335021908E-3</v>
      </c>
      <c r="AN40" s="28">
        <v>0</v>
      </c>
      <c r="AO40" s="28">
        <v>0</v>
      </c>
      <c r="AP40" s="28">
        <v>0</v>
      </c>
      <c r="AQ40" s="29">
        <v>0</v>
      </c>
      <c r="AR40" s="14"/>
    </row>
    <row r="41" spans="1:44" ht="39.950000000000003" customHeight="1">
      <c r="A41" s="10" t="s">
        <v>256</v>
      </c>
      <c r="B41" s="3" t="s">
        <v>143</v>
      </c>
      <c r="C41" s="28">
        <v>0</v>
      </c>
      <c r="D41" s="28">
        <v>0</v>
      </c>
      <c r="E41" s="28">
        <v>0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0</v>
      </c>
      <c r="L41" s="28">
        <v>0</v>
      </c>
      <c r="M41" s="28">
        <v>0</v>
      </c>
      <c r="N41" s="28">
        <v>0</v>
      </c>
      <c r="O41" s="28">
        <v>0</v>
      </c>
      <c r="P41" s="28">
        <v>0</v>
      </c>
      <c r="Q41" s="28">
        <v>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  <c r="AE41" s="28">
        <v>0</v>
      </c>
      <c r="AF41" s="28">
        <v>0</v>
      </c>
      <c r="AG41" s="28">
        <v>0</v>
      </c>
      <c r="AH41" s="28">
        <v>0</v>
      </c>
      <c r="AI41" s="28">
        <v>4.5128572961708633E-3</v>
      </c>
      <c r="AJ41" s="28">
        <v>1.0297967373220028E-2</v>
      </c>
      <c r="AK41" s="28">
        <v>0</v>
      </c>
      <c r="AL41" s="28">
        <v>0</v>
      </c>
      <c r="AM41" s="28">
        <v>2.1815896023220987E-3</v>
      </c>
      <c r="AN41" s="28">
        <v>5.0551543781077093E-3</v>
      </c>
      <c r="AO41" s="28">
        <v>0</v>
      </c>
      <c r="AP41" s="28">
        <v>0</v>
      </c>
      <c r="AQ41" s="29">
        <v>0</v>
      </c>
      <c r="AR41" s="14"/>
    </row>
    <row r="42" spans="1:44" ht="39.950000000000003" customHeight="1">
      <c r="A42" s="10" t="s">
        <v>257</v>
      </c>
      <c r="B42" s="3" t="s">
        <v>31</v>
      </c>
      <c r="C42" s="28">
        <v>1.2610340479192938E-3</v>
      </c>
      <c r="D42" s="28">
        <v>0</v>
      </c>
      <c r="E42" s="28">
        <v>1.0593220338983051E-3</v>
      </c>
      <c r="F42" s="28">
        <v>0</v>
      </c>
      <c r="G42" s="28">
        <v>2.5952510460994796E-4</v>
      </c>
      <c r="H42" s="28">
        <v>0</v>
      </c>
      <c r="I42" s="28">
        <v>0</v>
      </c>
      <c r="J42" s="28">
        <v>1.9976028765481422E-4</v>
      </c>
      <c r="K42" s="28">
        <v>5.165289256198347E-5</v>
      </c>
      <c r="L42" s="28">
        <v>0</v>
      </c>
      <c r="M42" s="28">
        <v>0</v>
      </c>
      <c r="N42" s="28">
        <v>0</v>
      </c>
      <c r="O42" s="28">
        <v>6.2011658191740043E-5</v>
      </c>
      <c r="P42" s="28">
        <v>7.4024724257902141E-5</v>
      </c>
      <c r="Q42" s="28">
        <v>0</v>
      </c>
      <c r="R42" s="28">
        <v>2.2321797648770648E-4</v>
      </c>
      <c r="S42" s="28">
        <v>4.9077345897133884E-5</v>
      </c>
      <c r="T42" s="28">
        <v>0</v>
      </c>
      <c r="U42" s="28">
        <v>3.7050759540570581E-4</v>
      </c>
      <c r="V42" s="28">
        <v>1.2870841109466504E-4</v>
      </c>
      <c r="W42" s="28">
        <v>2.965427776839898E-4</v>
      </c>
      <c r="X42" s="28">
        <v>1.0329968714951891E-4</v>
      </c>
      <c r="Y42" s="28">
        <v>3.8309095463319042E-4</v>
      </c>
      <c r="Z42" s="28">
        <v>6.4721777260003558E-5</v>
      </c>
      <c r="AA42" s="28">
        <v>7.8396981051848309E-4</v>
      </c>
      <c r="AB42" s="28">
        <v>5.6198289768095327E-4</v>
      </c>
      <c r="AC42" s="28">
        <v>2.6308506531001329E-4</v>
      </c>
      <c r="AD42" s="28">
        <v>1.3376340104368737E-3</v>
      </c>
      <c r="AE42" s="28">
        <v>4.3209506091340097E-4</v>
      </c>
      <c r="AF42" s="28">
        <v>7.3269507451286875E-4</v>
      </c>
      <c r="AG42" s="28">
        <v>5.8536956687219302E-3</v>
      </c>
      <c r="AH42" s="28">
        <v>4.907151040221652E-4</v>
      </c>
      <c r="AI42" s="28">
        <v>3.8689396687220409E-3</v>
      </c>
      <c r="AJ42" s="28">
        <v>1.116830040703159E-2</v>
      </c>
      <c r="AK42" s="28">
        <v>2.3867834461002036E-3</v>
      </c>
      <c r="AL42" s="28">
        <v>3.358414198625901E-3</v>
      </c>
      <c r="AM42" s="28">
        <v>1.4328236794912089E-2</v>
      </c>
      <c r="AN42" s="28">
        <v>2.5801355048942942E-3</v>
      </c>
      <c r="AO42" s="28">
        <v>3.6591256742613314E-2</v>
      </c>
      <c r="AP42" s="28">
        <v>0</v>
      </c>
      <c r="AQ42" s="29">
        <v>3.437269825681316E-3</v>
      </c>
      <c r="AR42" s="14"/>
    </row>
    <row r="43" spans="1:44" ht="39.950000000000003" customHeight="1">
      <c r="A43" s="10" t="s">
        <v>258</v>
      </c>
      <c r="B43" s="3" t="s">
        <v>32</v>
      </c>
      <c r="C43" s="28">
        <v>3.1525851197982345E-4</v>
      </c>
      <c r="D43" s="28">
        <v>2.5062656641604009E-3</v>
      </c>
      <c r="E43" s="28">
        <v>1.0593220338983051E-3</v>
      </c>
      <c r="F43" s="28">
        <v>1.021972406745018E-3</v>
      </c>
      <c r="G43" s="28">
        <v>6.0437353128344048E-4</v>
      </c>
      <c r="H43" s="28">
        <v>1.1131725417439704E-3</v>
      </c>
      <c r="I43" s="28">
        <v>1.1238660993818737E-3</v>
      </c>
      <c r="J43" s="28">
        <v>7.9904115061925688E-4</v>
      </c>
      <c r="K43" s="28">
        <v>6.1983471074380169E-4</v>
      </c>
      <c r="L43" s="28">
        <v>2.8818443804034583E-4</v>
      </c>
      <c r="M43" s="28">
        <v>0</v>
      </c>
      <c r="N43" s="28">
        <v>7.4303405572755414E-4</v>
      </c>
      <c r="O43" s="28">
        <v>1.1162098474513209E-3</v>
      </c>
      <c r="P43" s="28">
        <v>5.9219779406321713E-4</v>
      </c>
      <c r="Q43" s="28">
        <v>6.7969413763806284E-4</v>
      </c>
      <c r="R43" s="28">
        <v>9.6727789811339475E-4</v>
      </c>
      <c r="S43" s="28">
        <v>1.0306242638398115E-3</v>
      </c>
      <c r="T43" s="28">
        <v>1.1115227862171174E-3</v>
      </c>
      <c r="U43" s="28">
        <v>4.6313449425713227E-4</v>
      </c>
      <c r="V43" s="28">
        <v>8.3660467211532272E-4</v>
      </c>
      <c r="W43" s="28">
        <v>6.0641332065714763E-4</v>
      </c>
      <c r="X43" s="28">
        <v>7.0096216280030697E-5</v>
      </c>
      <c r="Y43" s="28">
        <v>9.5772738658297604E-4</v>
      </c>
      <c r="Z43" s="28">
        <v>2.8962995323851591E-3</v>
      </c>
      <c r="AA43" s="28">
        <v>1.6856300042140751E-3</v>
      </c>
      <c r="AB43" s="28">
        <v>2.2594950248324749E-3</v>
      </c>
      <c r="AC43" s="28">
        <v>3.5567734154249848E-3</v>
      </c>
      <c r="AD43" s="28">
        <v>8.9973049691127207E-4</v>
      </c>
      <c r="AE43" s="28">
        <v>0</v>
      </c>
      <c r="AF43" s="28">
        <v>2.6643457255013411E-3</v>
      </c>
      <c r="AG43" s="28">
        <v>1.7066301286442871E-3</v>
      </c>
      <c r="AH43" s="28">
        <v>2.4686744463884311E-3</v>
      </c>
      <c r="AI43" s="28">
        <v>3.9069769969257689E-3</v>
      </c>
      <c r="AJ43" s="28">
        <v>2.2585823696228461E-3</v>
      </c>
      <c r="AK43" s="28">
        <v>4.7943215308621475E-3</v>
      </c>
      <c r="AL43" s="28">
        <v>1.4845439642753779E-3</v>
      </c>
      <c r="AM43" s="28">
        <v>2.3479820296178522E-3</v>
      </c>
      <c r="AN43" s="28">
        <v>6.3388514256045004E-4</v>
      </c>
      <c r="AO43" s="28">
        <v>2.659887411517715E-3</v>
      </c>
      <c r="AP43" s="28">
        <v>0</v>
      </c>
      <c r="AQ43" s="29">
        <v>1.0109617134356811E-4</v>
      </c>
      <c r="AR43" s="14"/>
    </row>
    <row r="44" spans="1:44" ht="39.950000000000003" customHeight="1">
      <c r="A44" s="10" t="s">
        <v>259</v>
      </c>
      <c r="B44" s="3" t="s">
        <v>33</v>
      </c>
      <c r="C44" s="28">
        <v>6.4627994955863809E-3</v>
      </c>
      <c r="D44" s="28">
        <v>0</v>
      </c>
      <c r="E44" s="28">
        <v>7.7683615819209044E-3</v>
      </c>
      <c r="F44" s="28">
        <v>4.5988758303525806E-3</v>
      </c>
      <c r="G44" s="28">
        <v>5.3575935979067344E-3</v>
      </c>
      <c r="H44" s="28">
        <v>3.7105751391465678E-3</v>
      </c>
      <c r="I44" s="28">
        <v>2.649112948542988E-3</v>
      </c>
      <c r="J44" s="28">
        <v>9.9880143827407101E-4</v>
      </c>
      <c r="K44" s="28">
        <v>1.0743801652892562E-2</v>
      </c>
      <c r="L44" s="28">
        <v>4.6109510086455334E-3</v>
      </c>
      <c r="M44" s="28">
        <v>1.0582010582010583E-3</v>
      </c>
      <c r="N44" s="28">
        <v>4.0866873065015484E-3</v>
      </c>
      <c r="O44" s="28">
        <v>8.3715738558849066E-3</v>
      </c>
      <c r="P44" s="28">
        <v>6.5141757346953884E-3</v>
      </c>
      <c r="Q44" s="28">
        <v>2.3789294817332203E-3</v>
      </c>
      <c r="R44" s="28">
        <v>9.6727789811339475E-4</v>
      </c>
      <c r="S44" s="28">
        <v>1.1778563015312131E-3</v>
      </c>
      <c r="T44" s="28">
        <v>2.2230455724342349E-3</v>
      </c>
      <c r="U44" s="28">
        <v>2.8714338643942199E-3</v>
      </c>
      <c r="V44" s="28">
        <v>2.831585044082631E-3</v>
      </c>
      <c r="W44" s="28">
        <v>1.5164775604858415E-2</v>
      </c>
      <c r="X44" s="28">
        <v>3.0953013399445135E-3</v>
      </c>
      <c r="Y44" s="28">
        <v>6.9251057183692113E-3</v>
      </c>
      <c r="Z44" s="28">
        <v>7.5724479394204168E-3</v>
      </c>
      <c r="AA44" s="28">
        <v>5.5722599970387584E-3</v>
      </c>
      <c r="AB44" s="28">
        <v>3.330269023294538E-3</v>
      </c>
      <c r="AC44" s="28">
        <v>9.0388511724368847E-3</v>
      </c>
      <c r="AD44" s="28">
        <v>8.8683262620410461E-3</v>
      </c>
      <c r="AE44" s="28">
        <v>8.2018043969673334E-5</v>
      </c>
      <c r="AF44" s="28">
        <v>4.2777550814993752E-3</v>
      </c>
      <c r="AG44" s="28">
        <v>6.2213595189160387E-3</v>
      </c>
      <c r="AH44" s="28">
        <v>4.5108042254345186E-4</v>
      </c>
      <c r="AI44" s="28">
        <v>4.5508946243745917E-3</v>
      </c>
      <c r="AJ44" s="28">
        <v>3.0130657043028913E-3</v>
      </c>
      <c r="AK44" s="28">
        <v>1.3096176995558506E-2</v>
      </c>
      <c r="AL44" s="28">
        <v>3.9844855924845365E-3</v>
      </c>
      <c r="AM44" s="28">
        <v>1.9597330325944278E-2</v>
      </c>
      <c r="AN44" s="28">
        <v>1.468447491057123E-3</v>
      </c>
      <c r="AO44" s="28">
        <v>4.4899147225852002E-3</v>
      </c>
      <c r="AP44" s="28">
        <v>4.859730505853766E-4</v>
      </c>
      <c r="AQ44" s="29">
        <v>0</v>
      </c>
      <c r="AR44" s="14"/>
    </row>
    <row r="45" spans="1:44" ht="39.950000000000003" customHeight="1">
      <c r="A45" s="20" t="s">
        <v>263</v>
      </c>
      <c r="B45" s="21" t="s">
        <v>34</v>
      </c>
      <c r="C45" s="30">
        <v>0.50677805800756626</v>
      </c>
      <c r="D45" s="30">
        <v>0.45112781954887216</v>
      </c>
      <c r="E45" s="30">
        <v>0.36122881355932202</v>
      </c>
      <c r="F45" s="30">
        <v>0.44353602452733776</v>
      </c>
      <c r="G45" s="30">
        <v>0.59718504139958695</v>
      </c>
      <c r="H45" s="30">
        <v>0.56029684601113172</v>
      </c>
      <c r="I45" s="30">
        <v>0.52291884081239459</v>
      </c>
      <c r="J45" s="30">
        <v>0.65161805833000397</v>
      </c>
      <c r="K45" s="30">
        <v>0.51002066115702482</v>
      </c>
      <c r="L45" s="30">
        <v>0.68040345821325643</v>
      </c>
      <c r="M45" s="30">
        <v>0.77777777777777779</v>
      </c>
      <c r="N45" s="30">
        <v>0.50315789473684214</v>
      </c>
      <c r="O45" s="30">
        <v>0.56827483566910575</v>
      </c>
      <c r="P45" s="30">
        <v>0.53556888000592195</v>
      </c>
      <c r="Q45" s="30">
        <v>0.55174171622769752</v>
      </c>
      <c r="R45" s="30">
        <v>0.58020139221878664</v>
      </c>
      <c r="S45" s="30">
        <v>0.62446014919513149</v>
      </c>
      <c r="T45" s="30">
        <v>0.65987402741756207</v>
      </c>
      <c r="U45" s="30">
        <v>0.74138569840681734</v>
      </c>
      <c r="V45" s="30">
        <v>0.4406171568311989</v>
      </c>
      <c r="W45" s="30">
        <v>0.51845562298417547</v>
      </c>
      <c r="X45" s="30">
        <v>0.60602237176081697</v>
      </c>
      <c r="Y45" s="30">
        <v>0.55253503072094767</v>
      </c>
      <c r="Z45" s="30">
        <v>0.35161723540928436</v>
      </c>
      <c r="AA45" s="30">
        <v>0.25717341867784344</v>
      </c>
      <c r="AB45" s="30">
        <v>0.33987014263495974</v>
      </c>
      <c r="AC45" s="30">
        <v>0.36014295427444898</v>
      </c>
      <c r="AD45" s="30">
        <v>0.31095622109030696</v>
      </c>
      <c r="AE45" s="30">
        <v>0.10904198923763228</v>
      </c>
      <c r="AF45" s="30">
        <v>0.41270715288015775</v>
      </c>
      <c r="AG45" s="30">
        <v>0.49281647255842276</v>
      </c>
      <c r="AH45" s="30">
        <v>0.30230503983285489</v>
      </c>
      <c r="AI45" s="30">
        <v>0.29944614933183356</v>
      </c>
      <c r="AJ45" s="30">
        <v>0.41735778962668163</v>
      </c>
      <c r="AK45" s="30">
        <v>0.39853057158274874</v>
      </c>
      <c r="AL45" s="30">
        <v>0.39031831902274217</v>
      </c>
      <c r="AM45" s="30">
        <v>0.58411137199800334</v>
      </c>
      <c r="AN45" s="30">
        <v>0.58897485801291338</v>
      </c>
      <c r="AO45" s="30">
        <v>0.32054275327763776</v>
      </c>
      <c r="AP45" s="30">
        <v>1</v>
      </c>
      <c r="AQ45" s="31">
        <v>0.34993717595066509</v>
      </c>
      <c r="AR45" s="14"/>
    </row>
    <row r="46" spans="1:44" ht="39.950000000000003" customHeight="1">
      <c r="A46" s="10" t="s">
        <v>264</v>
      </c>
      <c r="B46" s="3" t="s">
        <v>44</v>
      </c>
      <c r="C46" s="28">
        <v>1.8915510718789407E-3</v>
      </c>
      <c r="D46" s="28">
        <v>1.0025062656641603E-2</v>
      </c>
      <c r="E46" s="28">
        <v>3.6723163841807911E-2</v>
      </c>
      <c r="F46" s="28">
        <v>9.7087378640776691E-3</v>
      </c>
      <c r="G46" s="28">
        <v>4.4368127473043166E-3</v>
      </c>
      <c r="H46" s="28">
        <v>7.7922077922077922E-3</v>
      </c>
      <c r="I46" s="28">
        <v>8.9909287950549893E-3</v>
      </c>
      <c r="J46" s="28">
        <v>9.5884938074310821E-3</v>
      </c>
      <c r="K46" s="28">
        <v>9.0392561983471068E-3</v>
      </c>
      <c r="L46" s="28">
        <v>1.7291066282420749E-3</v>
      </c>
      <c r="M46" s="28">
        <v>7.4074074074074077E-3</v>
      </c>
      <c r="N46" s="28">
        <v>1.1145510835913313E-2</v>
      </c>
      <c r="O46" s="28">
        <v>8.4335855140766462E-3</v>
      </c>
      <c r="P46" s="28">
        <v>1.0585535568880006E-2</v>
      </c>
      <c r="Q46" s="28">
        <v>1.3254035683942227E-2</v>
      </c>
      <c r="R46" s="28">
        <v>1.1723077431835843E-2</v>
      </c>
      <c r="S46" s="28">
        <v>1.0846093443266588E-2</v>
      </c>
      <c r="T46" s="28">
        <v>9.6331974805483507E-3</v>
      </c>
      <c r="U46" s="28">
        <v>7.1322712115598373E-3</v>
      </c>
      <c r="V46" s="28">
        <v>1.2935195315013836E-2</v>
      </c>
      <c r="W46" s="28">
        <v>1.2279314419753525E-2</v>
      </c>
      <c r="X46" s="28">
        <v>5.2313912992149221E-3</v>
      </c>
      <c r="Y46" s="28">
        <v>8.2364555246135941E-3</v>
      </c>
      <c r="Z46" s="28">
        <v>1.7393977638625956E-2</v>
      </c>
      <c r="AA46" s="28">
        <v>1.608277050754927E-2</v>
      </c>
      <c r="AB46" s="28">
        <v>1.2130042379986009E-2</v>
      </c>
      <c r="AC46" s="28">
        <v>2.3096818720723243E-2</v>
      </c>
      <c r="AD46" s="28">
        <v>4.6245107390375899E-3</v>
      </c>
      <c r="AE46" s="28">
        <v>0</v>
      </c>
      <c r="AF46" s="28">
        <v>1.130866741268347E-2</v>
      </c>
      <c r="AG46" s="28">
        <v>6.9102534825302578E-3</v>
      </c>
      <c r="AH46" s="28">
        <v>1.0731561851807814E-2</v>
      </c>
      <c r="AI46" s="28">
        <v>3.7303751159798891E-3</v>
      </c>
      <c r="AJ46" s="28">
        <v>8.9486591127470698E-3</v>
      </c>
      <c r="AK46" s="28">
        <v>3.5013075422356897E-2</v>
      </c>
      <c r="AL46" s="28">
        <v>9.9215754627797019E-3</v>
      </c>
      <c r="AM46" s="28">
        <v>2.035534027251382E-2</v>
      </c>
      <c r="AN46" s="28">
        <v>1.2289089849237267E-2</v>
      </c>
      <c r="AO46" s="28">
        <v>1.5813789302236286E-2</v>
      </c>
      <c r="AP46" s="28">
        <v>0</v>
      </c>
      <c r="AQ46" s="29">
        <v>2.0219234268713622E-3</v>
      </c>
      <c r="AR46" s="14"/>
    </row>
    <row r="47" spans="1:44" ht="39.950000000000003" customHeight="1">
      <c r="A47" s="10" t="s">
        <v>290</v>
      </c>
      <c r="B47" s="3" t="s">
        <v>291</v>
      </c>
      <c r="C47" s="28">
        <v>0.17402269861286254</v>
      </c>
      <c r="D47" s="28">
        <v>0.21553884711779447</v>
      </c>
      <c r="E47" s="28">
        <v>0.1740819209039548</v>
      </c>
      <c r="F47" s="28">
        <v>0.23249872253449158</v>
      </c>
      <c r="G47" s="28">
        <v>9.4719552905792384E-2</v>
      </c>
      <c r="H47" s="28">
        <v>0.24230055658627087</v>
      </c>
      <c r="I47" s="28">
        <v>0.16255920366059243</v>
      </c>
      <c r="J47" s="28">
        <v>0.10247702756691969</v>
      </c>
      <c r="K47" s="28">
        <v>0.17592975206611569</v>
      </c>
      <c r="L47" s="28">
        <v>7.2046109510086456E-2</v>
      </c>
      <c r="M47" s="28">
        <v>0.18306878306878308</v>
      </c>
      <c r="N47" s="28">
        <v>0.24061919504643964</v>
      </c>
      <c r="O47" s="28">
        <v>0.23688453429244699</v>
      </c>
      <c r="P47" s="28">
        <v>0.23029091716633354</v>
      </c>
      <c r="Q47" s="28">
        <v>0.21784197111299916</v>
      </c>
      <c r="R47" s="28">
        <v>0.1669339770829544</v>
      </c>
      <c r="S47" s="28">
        <v>0.19576953278366707</v>
      </c>
      <c r="T47" s="28">
        <v>0.20340866987773248</v>
      </c>
      <c r="U47" s="28">
        <v>0.14792515746572804</v>
      </c>
      <c r="V47" s="28">
        <v>0.23136945749404725</v>
      </c>
      <c r="W47" s="28">
        <v>0.29495233102614909</v>
      </c>
      <c r="X47" s="28">
        <v>5.0550439761525297E-2</v>
      </c>
      <c r="Y47" s="28">
        <v>9.7850270373808362E-2</v>
      </c>
      <c r="Z47" s="28">
        <v>0.3945924955099267</v>
      </c>
      <c r="AA47" s="28">
        <v>0.3541483961837944</v>
      </c>
      <c r="AB47" s="28">
        <v>0.3824779282951451</v>
      </c>
      <c r="AC47" s="28">
        <v>0.25203207587783288</v>
      </c>
      <c r="AD47" s="28">
        <v>0.13775550005772838</v>
      </c>
      <c r="AE47" s="28">
        <v>0</v>
      </c>
      <c r="AF47" s="28">
        <v>0.32158800926008158</v>
      </c>
      <c r="AG47" s="28">
        <v>0.19340488696049327</v>
      </c>
      <c r="AH47" s="28">
        <v>0.24765636353684797</v>
      </c>
      <c r="AI47" s="28">
        <v>0.40305032202673752</v>
      </c>
      <c r="AJ47" s="28">
        <v>0.43215734530901201</v>
      </c>
      <c r="AK47" s="28">
        <v>0.47119256153750361</v>
      </c>
      <c r="AL47" s="28">
        <v>0.31240745356184668</v>
      </c>
      <c r="AM47" s="28">
        <v>0.28478988334042044</v>
      </c>
      <c r="AN47" s="28">
        <v>0.28154056387109516</v>
      </c>
      <c r="AO47" s="28">
        <v>0.27718875601493748</v>
      </c>
      <c r="AP47" s="28">
        <v>0</v>
      </c>
      <c r="AQ47" s="29">
        <v>6.8456550309787551E-3</v>
      </c>
      <c r="AR47" s="14"/>
    </row>
    <row r="48" spans="1:44" ht="39.950000000000003" customHeight="1">
      <c r="A48" s="10" t="s">
        <v>292</v>
      </c>
      <c r="B48" s="3" t="s">
        <v>53</v>
      </c>
      <c r="C48" s="28">
        <v>9.6153846153846159E-3</v>
      </c>
      <c r="D48" s="28">
        <v>1.5037593984962405E-2</v>
      </c>
      <c r="E48" s="28">
        <v>1.518361581920904E-2</v>
      </c>
      <c r="F48" s="28">
        <v>2.7593254982115484E-2</v>
      </c>
      <c r="G48" s="28">
        <v>1.385792955848736E-2</v>
      </c>
      <c r="H48" s="28">
        <v>3.2653061224489799E-2</v>
      </c>
      <c r="I48" s="28">
        <v>2.1594284338123142E-2</v>
      </c>
      <c r="J48" s="28">
        <v>1.3783459848182182E-2</v>
      </c>
      <c r="K48" s="28">
        <v>2.3553719008264463E-2</v>
      </c>
      <c r="L48" s="28">
        <v>9.5100864553314124E-3</v>
      </c>
      <c r="M48" s="28">
        <v>2.433862433862434E-2</v>
      </c>
      <c r="N48" s="28">
        <v>3.244582043343653E-2</v>
      </c>
      <c r="O48" s="28">
        <v>3.1687957335979164E-2</v>
      </c>
      <c r="P48" s="28">
        <v>3.0794285291287291E-2</v>
      </c>
      <c r="Q48" s="28">
        <v>2.9056924384027186E-2</v>
      </c>
      <c r="R48" s="28">
        <v>2.2321797648770649E-2</v>
      </c>
      <c r="S48" s="28">
        <v>2.6256380054966628E-2</v>
      </c>
      <c r="T48" s="28">
        <v>2.741756206002223E-2</v>
      </c>
      <c r="U48" s="28">
        <v>2.2137828825490924E-2</v>
      </c>
      <c r="V48" s="28">
        <v>3.0857841559945941E-2</v>
      </c>
      <c r="W48" s="28">
        <v>3.4632198103903257E-2</v>
      </c>
      <c r="X48" s="28">
        <v>1.3654005076441768E-2</v>
      </c>
      <c r="Y48" s="28">
        <v>1.4410113601202316E-2</v>
      </c>
      <c r="Z48" s="28">
        <v>5.1275828034237823E-2</v>
      </c>
      <c r="AA48" s="28">
        <v>4.81068932396366E-2</v>
      </c>
      <c r="AB48" s="28">
        <v>5.0052324539341692E-2</v>
      </c>
      <c r="AC48" s="28">
        <v>3.6285238877822611E-2</v>
      </c>
      <c r="AD48" s="28">
        <v>1.290827221580218E-2</v>
      </c>
      <c r="AE48" s="28">
        <v>0</v>
      </c>
      <c r="AF48" s="28">
        <v>4.8430404329265764E-2</v>
      </c>
      <c r="AG48" s="28">
        <v>2.968333713937733E-2</v>
      </c>
      <c r="AH48" s="28">
        <v>5.6483195838735921E-2</v>
      </c>
      <c r="AI48" s="28">
        <v>5.9657473859525433E-2</v>
      </c>
      <c r="AJ48" s="28">
        <v>5.8022202254104149E-2</v>
      </c>
      <c r="AK48" s="28">
        <v>4.4186625710846375E-2</v>
      </c>
      <c r="AL48" s="28">
        <v>4.4377764854534783E-2</v>
      </c>
      <c r="AM48" s="28">
        <v>3.3796150788515222E-2</v>
      </c>
      <c r="AN48" s="28">
        <v>2.4657813510353989E-2</v>
      </c>
      <c r="AO48" s="28">
        <v>3.4931536541712854E-2</v>
      </c>
      <c r="AP48" s="28">
        <v>0</v>
      </c>
      <c r="AQ48" s="29">
        <v>3.6105775479845754E-4</v>
      </c>
      <c r="AR48" s="14"/>
    </row>
    <row r="49" spans="1:44" ht="39.950000000000003" customHeight="1">
      <c r="A49" s="10" t="s">
        <v>293</v>
      </c>
      <c r="B49" s="3" t="s">
        <v>54</v>
      </c>
      <c r="C49" s="28">
        <v>1.2610340479192938E-3</v>
      </c>
      <c r="D49" s="28">
        <v>2.5062656641604009E-3</v>
      </c>
      <c r="E49" s="28">
        <v>3.1779661016949155E-3</v>
      </c>
      <c r="F49" s="28">
        <v>9.7087378640776691E-3</v>
      </c>
      <c r="G49" s="28">
        <v>4.6430107756245493E-3</v>
      </c>
      <c r="H49" s="28">
        <v>1.1873840445269016E-2</v>
      </c>
      <c r="I49" s="28">
        <v>8.5092718953199004E-3</v>
      </c>
      <c r="J49" s="28">
        <v>8.3899320815021966E-3</v>
      </c>
      <c r="K49" s="28">
        <v>5.526859504132231E-3</v>
      </c>
      <c r="L49" s="28">
        <v>3.1700288184438041E-3</v>
      </c>
      <c r="M49" s="28">
        <v>7.4074074074074077E-3</v>
      </c>
      <c r="N49" s="28">
        <v>1.0030959752321982E-2</v>
      </c>
      <c r="O49" s="28">
        <v>6.5732357683244451E-3</v>
      </c>
      <c r="P49" s="28">
        <v>1.0289436671848397E-2</v>
      </c>
      <c r="Q49" s="28">
        <v>1.427357689039932E-2</v>
      </c>
      <c r="R49" s="28">
        <v>1.1342780138560491E-2</v>
      </c>
      <c r="S49" s="28">
        <v>1.5213977228111504E-2</v>
      </c>
      <c r="T49" s="28">
        <v>1.0374212671359764E-2</v>
      </c>
      <c r="U49" s="28">
        <v>7.7806595035198219E-3</v>
      </c>
      <c r="V49" s="28">
        <v>1.1921616577643349E-2</v>
      </c>
      <c r="W49" s="28">
        <v>9.1917154610962528E-3</v>
      </c>
      <c r="X49" s="28">
        <v>8.1200932648603976E-3</v>
      </c>
      <c r="Y49" s="28">
        <v>4.7444341304572046E-3</v>
      </c>
      <c r="Z49" s="28">
        <v>7.7018914939404239E-3</v>
      </c>
      <c r="AA49" s="28">
        <v>2.0708761859204339E-2</v>
      </c>
      <c r="AB49" s="28">
        <v>1.537821102110905E-2</v>
      </c>
      <c r="AC49" s="28">
        <v>1.7237196811545678E-2</v>
      </c>
      <c r="AD49" s="28">
        <v>4.9521582610341803E-3</v>
      </c>
      <c r="AE49" s="28">
        <v>0</v>
      </c>
      <c r="AF49" s="28">
        <v>1.3795390089818055E-2</v>
      </c>
      <c r="AG49" s="28">
        <v>9.4466012027099033E-3</v>
      </c>
      <c r="AH49" s="28">
        <v>3.0554564688518589E-2</v>
      </c>
      <c r="AI49" s="28">
        <v>3.3282662178261938E-2</v>
      </c>
      <c r="AJ49" s="28">
        <v>1.3931169702285744E-2</v>
      </c>
      <c r="AK49" s="28">
        <v>1.1705616205221868E-2</v>
      </c>
      <c r="AL49" s="28">
        <v>9.1369499951945085E-3</v>
      </c>
      <c r="AM49" s="28">
        <v>1.3939987797888666E-2</v>
      </c>
      <c r="AN49" s="28">
        <v>2.1437422157948886E-3</v>
      </c>
      <c r="AO49" s="28">
        <v>1.0218426610021489E-2</v>
      </c>
      <c r="AP49" s="28">
        <v>0</v>
      </c>
      <c r="AQ49" s="29">
        <v>2.3107696307101284E-4</v>
      </c>
      <c r="AR49" s="14"/>
    </row>
    <row r="50" spans="1:44" ht="39.950000000000003" customHeight="1">
      <c r="A50" s="10" t="s">
        <v>294</v>
      </c>
      <c r="B50" s="3" t="s">
        <v>45</v>
      </c>
      <c r="C50" s="28">
        <v>0.14265447667087011</v>
      </c>
      <c r="D50" s="28">
        <v>0.19799498746867167</v>
      </c>
      <c r="E50" s="28">
        <v>0.2175141242937853</v>
      </c>
      <c r="F50" s="28">
        <v>0.11701584057230455</v>
      </c>
      <c r="G50" s="28">
        <v>9.0503158740485562E-2</v>
      </c>
      <c r="H50" s="28">
        <v>1.3729128014842301E-2</v>
      </c>
      <c r="I50" s="28">
        <v>0.15782291081319741</v>
      </c>
      <c r="J50" s="28">
        <v>0.12045545345585297</v>
      </c>
      <c r="K50" s="28">
        <v>0.13186983471074379</v>
      </c>
      <c r="L50" s="28">
        <v>0.18962536023054755</v>
      </c>
      <c r="M50" s="28">
        <v>-3.5978835978835978E-2</v>
      </c>
      <c r="N50" s="28">
        <v>7.9504643962848301E-2</v>
      </c>
      <c r="O50" s="28">
        <v>5.0043408160734215E-2</v>
      </c>
      <c r="P50" s="28">
        <v>6.0404174994448147E-2</v>
      </c>
      <c r="Q50" s="28">
        <v>2.9906542056074768E-2</v>
      </c>
      <c r="R50" s="28">
        <v>6.5683956414623254E-2</v>
      </c>
      <c r="S50" s="28">
        <v>-1.7667844522968199E-2</v>
      </c>
      <c r="T50" s="28">
        <v>1.2597258243793997E-2</v>
      </c>
      <c r="U50" s="28">
        <v>-2.1582067432382362E-2</v>
      </c>
      <c r="V50" s="28">
        <v>0.11400347512709956</v>
      </c>
      <c r="W50" s="28">
        <v>4.0479755124525757E-2</v>
      </c>
      <c r="X50" s="28">
        <v>8.829171831651024E-2</v>
      </c>
      <c r="Y50" s="28">
        <v>0.11704902090792556</v>
      </c>
      <c r="Z50" s="28">
        <v>5.5887254664013071E-2</v>
      </c>
      <c r="AA50" s="28">
        <v>0.15555631484835025</v>
      </c>
      <c r="AB50" s="28">
        <v>4.1953295289635116E-2</v>
      </c>
      <c r="AC50" s="28">
        <v>0.23031730792227714</v>
      </c>
      <c r="AD50" s="28">
        <v>0.19311544946479037</v>
      </c>
      <c r="AE50" s="28">
        <v>0.44350157034547599</v>
      </c>
      <c r="AF50" s="28">
        <v>-5.6291704411564447E-2</v>
      </c>
      <c r="AG50" s="28">
        <v>0.12676638501941082</v>
      </c>
      <c r="AH50" s="28">
        <v>0</v>
      </c>
      <c r="AI50" s="28">
        <v>1.8605687395652062E-2</v>
      </c>
      <c r="AJ50" s="28">
        <v>1.2622749570918025E-2</v>
      </c>
      <c r="AK50" s="28">
        <v>-1.1373541986634013E-2</v>
      </c>
      <c r="AL50" s="28">
        <v>7.8946353880746709E-2</v>
      </c>
      <c r="AM50" s="28">
        <v>-0.12947179648357338</v>
      </c>
      <c r="AN50" s="28">
        <v>-1.2190343922506746E-2</v>
      </c>
      <c r="AO50" s="28">
        <v>8.3122255733156625E-2</v>
      </c>
      <c r="AP50" s="28">
        <v>0</v>
      </c>
      <c r="AQ50" s="29">
        <v>0.57548273421816554</v>
      </c>
      <c r="AR50" s="14"/>
    </row>
    <row r="51" spans="1:44" ht="39.950000000000003" customHeight="1">
      <c r="A51" s="10" t="s">
        <v>295</v>
      </c>
      <c r="B51" s="3" t="s">
        <v>46</v>
      </c>
      <c r="C51" s="28">
        <v>0.17197351828499369</v>
      </c>
      <c r="D51" s="28">
        <v>8.5213032581453629E-2</v>
      </c>
      <c r="E51" s="28">
        <v>0.15360169491525424</v>
      </c>
      <c r="F51" s="28">
        <v>0.10781808891159939</v>
      </c>
      <c r="G51" s="28">
        <v>6.8432859433382037E-2</v>
      </c>
      <c r="H51" s="28">
        <v>0.10797773654916512</v>
      </c>
      <c r="I51" s="28">
        <v>7.2569639560086704E-2</v>
      </c>
      <c r="J51" s="28">
        <v>9.3687574910107874E-2</v>
      </c>
      <c r="K51" s="28">
        <v>9.4679752066115702E-2</v>
      </c>
      <c r="L51" s="28">
        <v>2.420749279538905E-2</v>
      </c>
      <c r="M51" s="28">
        <v>2.1164021164021163E-2</v>
      </c>
      <c r="N51" s="28">
        <v>8.0743034055727553E-2</v>
      </c>
      <c r="O51" s="28">
        <v>9.1839265781967008E-2</v>
      </c>
      <c r="P51" s="28">
        <v>0.11362795173587978</v>
      </c>
      <c r="Q51" s="28">
        <v>0.17451146983857263</v>
      </c>
      <c r="R51" s="28">
        <v>0.22457381901155773</v>
      </c>
      <c r="S51" s="28">
        <v>0.1764330585001963</v>
      </c>
      <c r="T51" s="28">
        <v>0.12856613560577992</v>
      </c>
      <c r="U51" s="28">
        <v>0.12189699888847721</v>
      </c>
      <c r="V51" s="28">
        <v>0.11876568633760216</v>
      </c>
      <c r="W51" s="28">
        <v>4.4977875909619984E-2</v>
      </c>
      <c r="X51" s="28">
        <v>0.19707735670857682</v>
      </c>
      <c r="Y51" s="28">
        <v>0.20268458353592952</v>
      </c>
      <c r="Z51" s="28">
        <v>7.871786159247933E-2</v>
      </c>
      <c r="AA51" s="28">
        <v>9.1861140533706906E-2</v>
      </c>
      <c r="AB51" s="28">
        <v>0.10057065547326245</v>
      </c>
      <c r="AC51" s="28">
        <v>7.2025515834645906E-2</v>
      </c>
      <c r="AD51" s="28">
        <v>0.26534352542492762</v>
      </c>
      <c r="AE51" s="28">
        <v>0.375618636099942</v>
      </c>
      <c r="AF51" s="28">
        <v>0.22132127864911752</v>
      </c>
      <c r="AG51" s="28">
        <v>0.10683717743777119</v>
      </c>
      <c r="AH51" s="28">
        <v>0.35053101036352552</v>
      </c>
      <c r="AI51" s="28">
        <v>0.17091122495140051</v>
      </c>
      <c r="AJ51" s="28">
        <v>5.8741638620979697E-2</v>
      </c>
      <c r="AK51" s="28">
        <v>4.2484745340583621E-2</v>
      </c>
      <c r="AL51" s="28">
        <v>0.10106464716560158</v>
      </c>
      <c r="AM51" s="28">
        <v>0.19197988500434468</v>
      </c>
      <c r="AN51" s="28">
        <v>6.7542213883677302E-2</v>
      </c>
      <c r="AO51" s="28">
        <v>0.16680807317632049</v>
      </c>
      <c r="AP51" s="28">
        <v>0</v>
      </c>
      <c r="AQ51" s="29">
        <v>3.5181467627561705E-2</v>
      </c>
      <c r="AR51" s="14"/>
    </row>
    <row r="52" spans="1:44" ht="39.950000000000003" customHeight="1">
      <c r="A52" s="10" t="s">
        <v>296</v>
      </c>
      <c r="B52" s="3" t="s">
        <v>47</v>
      </c>
      <c r="C52" s="28">
        <v>2.6796973518284993E-2</v>
      </c>
      <c r="D52" s="28">
        <v>3.5087719298245612E-2</v>
      </c>
      <c r="E52" s="28">
        <v>4.1313559322033899E-2</v>
      </c>
      <c r="F52" s="28">
        <v>5.2120592743995914E-2</v>
      </c>
      <c r="G52" s="28">
        <v>0.12778945048225451</v>
      </c>
      <c r="H52" s="28">
        <v>2.3376623376623377E-2</v>
      </c>
      <c r="I52" s="28">
        <v>4.5034920125230797E-2</v>
      </c>
      <c r="J52" s="28">
        <v>0</v>
      </c>
      <c r="K52" s="28">
        <v>4.9380165289256199E-2</v>
      </c>
      <c r="L52" s="28">
        <v>1.9308357348703169E-2</v>
      </c>
      <c r="M52" s="28">
        <v>1.4814814814814815E-2</v>
      </c>
      <c r="N52" s="28">
        <v>4.2352941176470586E-2</v>
      </c>
      <c r="O52" s="28">
        <v>6.263177477365745E-3</v>
      </c>
      <c r="P52" s="28">
        <v>8.4388185654008432E-3</v>
      </c>
      <c r="Q52" s="28">
        <v>-3.058623619371283E-2</v>
      </c>
      <c r="R52" s="28">
        <v>-8.2780799947089076E-2</v>
      </c>
      <c r="S52" s="28">
        <v>-3.131134668237142E-2</v>
      </c>
      <c r="T52" s="28">
        <v>-5.1871063356798815E-2</v>
      </c>
      <c r="U52" s="28">
        <v>-2.667654686921082E-2</v>
      </c>
      <c r="V52" s="28">
        <v>3.9529570757448999E-2</v>
      </c>
      <c r="W52" s="28">
        <v>4.7825575093072226E-2</v>
      </c>
      <c r="X52" s="28">
        <v>3.1310873029927397E-2</v>
      </c>
      <c r="Y52" s="28">
        <v>3.7307165274278388E-2</v>
      </c>
      <c r="Z52" s="28">
        <v>4.2813455657492352E-2</v>
      </c>
      <c r="AA52" s="28">
        <v>5.7004855677422049E-2</v>
      </c>
      <c r="AB52" s="28">
        <v>5.833752507819772E-2</v>
      </c>
      <c r="AC52" s="28">
        <v>1.8802040446766276E-2</v>
      </c>
      <c r="AD52" s="28">
        <v>7.091956617387786E-2</v>
      </c>
      <c r="AE52" s="28">
        <v>7.1837804316949735E-2</v>
      </c>
      <c r="AF52" s="28">
        <v>3.1462962634031394E-2</v>
      </c>
      <c r="AG52" s="28">
        <v>3.4140214660881477E-2</v>
      </c>
      <c r="AH52" s="28">
        <v>1.7382638877092853E-3</v>
      </c>
      <c r="AI52" s="28">
        <v>1.1748100510922826E-2</v>
      </c>
      <c r="AJ52" s="28">
        <v>1.2056156924745398E-2</v>
      </c>
      <c r="AK52" s="28">
        <v>3.0426300278112158E-2</v>
      </c>
      <c r="AL52" s="28">
        <v>5.3858429673937891E-2</v>
      </c>
      <c r="AM52" s="28">
        <v>4.9917728188725991E-4</v>
      </c>
      <c r="AN52" s="28">
        <v>3.5042062579434728E-2</v>
      </c>
      <c r="AO52" s="28">
        <v>9.1377505836889139E-2</v>
      </c>
      <c r="AP52" s="28">
        <v>0</v>
      </c>
      <c r="AQ52" s="29">
        <v>3.2885140307043516E-2</v>
      </c>
      <c r="AR52" s="14"/>
    </row>
    <row r="53" spans="1:44" ht="39.950000000000003" customHeight="1">
      <c r="A53" s="10" t="s">
        <v>297</v>
      </c>
      <c r="B53" s="3" t="s">
        <v>48</v>
      </c>
      <c r="C53" s="28">
        <v>-3.4993694829760405E-2</v>
      </c>
      <c r="D53" s="28">
        <v>-1.2531328320802004E-2</v>
      </c>
      <c r="E53" s="28">
        <v>-2.8248587570621469E-3</v>
      </c>
      <c r="F53" s="28">
        <v>0</v>
      </c>
      <c r="G53" s="28">
        <v>-1.5678160429176309E-3</v>
      </c>
      <c r="H53" s="28">
        <v>0</v>
      </c>
      <c r="I53" s="28">
        <v>0</v>
      </c>
      <c r="J53" s="28">
        <v>0</v>
      </c>
      <c r="K53" s="28">
        <v>0</v>
      </c>
      <c r="L53" s="28">
        <v>0</v>
      </c>
      <c r="M53" s="28">
        <v>0</v>
      </c>
      <c r="N53" s="28">
        <v>0</v>
      </c>
      <c r="O53" s="28">
        <v>0</v>
      </c>
      <c r="P53" s="28">
        <v>0</v>
      </c>
      <c r="Q53" s="28">
        <v>0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-2.7943881222955744E-3</v>
      </c>
      <c r="X53" s="28">
        <v>-2.5824921787379729E-4</v>
      </c>
      <c r="Y53" s="28">
        <v>-3.4817074069162651E-2</v>
      </c>
      <c r="Z53" s="28">
        <v>0</v>
      </c>
      <c r="AA53" s="28">
        <v>-6.4255152750727971E-4</v>
      </c>
      <c r="AB53" s="28">
        <v>-7.7012471163686192E-4</v>
      </c>
      <c r="AC53" s="28">
        <v>-9.9391487660627099E-3</v>
      </c>
      <c r="AD53" s="28">
        <v>-5.7520342750512531E-4</v>
      </c>
      <c r="AE53" s="28">
        <v>0</v>
      </c>
      <c r="AF53" s="28">
        <v>-4.3221608435910644E-3</v>
      </c>
      <c r="AG53" s="28">
        <v>-5.3284615970160617E-6</v>
      </c>
      <c r="AH53" s="28">
        <v>0</v>
      </c>
      <c r="AI53" s="28">
        <v>-4.3199537031376719E-4</v>
      </c>
      <c r="AJ53" s="28">
        <v>-1.3837711121473764E-2</v>
      </c>
      <c r="AK53" s="28">
        <v>-2.2165954090739279E-2</v>
      </c>
      <c r="AL53" s="28">
        <v>-3.14936173840424E-5</v>
      </c>
      <c r="AM53" s="28">
        <v>0</v>
      </c>
      <c r="AN53" s="28">
        <v>0</v>
      </c>
      <c r="AO53" s="28">
        <v>-3.0964929121277241E-6</v>
      </c>
      <c r="AP53" s="28">
        <v>0</v>
      </c>
      <c r="AQ53" s="29">
        <v>-2.9462312791554137E-3</v>
      </c>
      <c r="AR53" s="14"/>
    </row>
    <row r="54" spans="1:44" ht="39.950000000000003" customHeight="1">
      <c r="A54" s="20" t="s">
        <v>298</v>
      </c>
      <c r="B54" s="21" t="s">
        <v>49</v>
      </c>
      <c r="C54" s="30">
        <v>0.4932219419924338</v>
      </c>
      <c r="D54" s="30">
        <v>0.54887218045112784</v>
      </c>
      <c r="E54" s="30">
        <v>0.63877118644067798</v>
      </c>
      <c r="F54" s="30">
        <v>0.55646397547266224</v>
      </c>
      <c r="G54" s="30">
        <v>0.40281495860041311</v>
      </c>
      <c r="H54" s="30">
        <v>0.43970315398886828</v>
      </c>
      <c r="I54" s="30">
        <v>0.47708115918760535</v>
      </c>
      <c r="J54" s="30">
        <v>0.34838194166999603</v>
      </c>
      <c r="K54" s="30">
        <v>0.48997933884297523</v>
      </c>
      <c r="L54" s="30">
        <v>0.31959654178674352</v>
      </c>
      <c r="M54" s="30">
        <v>0.22222222222222221</v>
      </c>
      <c r="N54" s="30">
        <v>0.49684210526315792</v>
      </c>
      <c r="O54" s="30">
        <v>0.4317251643308942</v>
      </c>
      <c r="P54" s="30">
        <v>0.46443111999407805</v>
      </c>
      <c r="Q54" s="30">
        <v>0.44825828377230248</v>
      </c>
      <c r="R54" s="30">
        <v>0.41979860778121331</v>
      </c>
      <c r="S54" s="30">
        <v>0.37553985080486846</v>
      </c>
      <c r="T54" s="30">
        <v>0.34012597258243793</v>
      </c>
      <c r="U54" s="30">
        <v>0.25861430159318266</v>
      </c>
      <c r="V54" s="30">
        <v>0.55938284316880105</v>
      </c>
      <c r="W54" s="30">
        <v>0.48154437701582448</v>
      </c>
      <c r="X54" s="30">
        <v>0.39397762823918303</v>
      </c>
      <c r="Y54" s="30">
        <v>0.44746496927905227</v>
      </c>
      <c r="Z54" s="30">
        <v>0.64838276459071564</v>
      </c>
      <c r="AA54" s="30">
        <v>0.74282658132215651</v>
      </c>
      <c r="AB54" s="30">
        <v>0.66012985736504026</v>
      </c>
      <c r="AC54" s="30">
        <v>0.63985704572555102</v>
      </c>
      <c r="AD54" s="30">
        <v>0.68904377890969304</v>
      </c>
      <c r="AE54" s="30">
        <v>0.89095801076236769</v>
      </c>
      <c r="AF54" s="30">
        <v>0.58729284711984231</v>
      </c>
      <c r="AG54" s="30">
        <v>0.50718352744157724</v>
      </c>
      <c r="AH54" s="30">
        <v>0.69769496016714516</v>
      </c>
      <c r="AI54" s="30">
        <v>0.70055385066816644</v>
      </c>
      <c r="AJ54" s="30">
        <v>0.58264221037331831</v>
      </c>
      <c r="AK54" s="30">
        <v>0.60146942841725126</v>
      </c>
      <c r="AL54" s="30">
        <v>0.60968168097725783</v>
      </c>
      <c r="AM54" s="30">
        <v>0.41588862800199672</v>
      </c>
      <c r="AN54" s="30">
        <v>0.41102514198708656</v>
      </c>
      <c r="AO54" s="30">
        <v>0.6794572467223623</v>
      </c>
      <c r="AP54" s="30">
        <v>0</v>
      </c>
      <c r="AQ54" s="31">
        <v>0.65006282404933491</v>
      </c>
      <c r="AR54" s="14"/>
    </row>
    <row r="55" spans="1:44" ht="39.950000000000003" customHeight="1">
      <c r="A55" s="20" t="s">
        <v>278</v>
      </c>
      <c r="B55" s="21" t="s">
        <v>43</v>
      </c>
      <c r="C55" s="30">
        <v>1</v>
      </c>
      <c r="D55" s="30">
        <v>1</v>
      </c>
      <c r="E55" s="30">
        <v>1</v>
      </c>
      <c r="F55" s="30">
        <v>1</v>
      </c>
      <c r="G55" s="30">
        <v>1</v>
      </c>
      <c r="H55" s="30">
        <v>1</v>
      </c>
      <c r="I55" s="30">
        <v>1</v>
      </c>
      <c r="J55" s="30">
        <v>1</v>
      </c>
      <c r="K55" s="30">
        <v>1</v>
      </c>
      <c r="L55" s="30">
        <v>1</v>
      </c>
      <c r="M55" s="30">
        <v>1</v>
      </c>
      <c r="N55" s="30">
        <v>1</v>
      </c>
      <c r="O55" s="30">
        <v>1</v>
      </c>
      <c r="P55" s="30">
        <v>1</v>
      </c>
      <c r="Q55" s="30">
        <v>1</v>
      </c>
      <c r="R55" s="30">
        <v>1</v>
      </c>
      <c r="S55" s="30">
        <v>1</v>
      </c>
      <c r="T55" s="30">
        <v>1</v>
      </c>
      <c r="U55" s="30">
        <v>1</v>
      </c>
      <c r="V55" s="30">
        <v>1</v>
      </c>
      <c r="W55" s="30">
        <v>1</v>
      </c>
      <c r="X55" s="30">
        <v>1</v>
      </c>
      <c r="Y55" s="30">
        <v>1</v>
      </c>
      <c r="Z55" s="30">
        <v>1</v>
      </c>
      <c r="AA55" s="30">
        <v>1</v>
      </c>
      <c r="AB55" s="30">
        <v>1</v>
      </c>
      <c r="AC55" s="30">
        <v>1</v>
      </c>
      <c r="AD55" s="30">
        <v>1</v>
      </c>
      <c r="AE55" s="30">
        <v>1</v>
      </c>
      <c r="AF55" s="30">
        <v>1</v>
      </c>
      <c r="AG55" s="30">
        <v>1</v>
      </c>
      <c r="AH55" s="30">
        <v>1</v>
      </c>
      <c r="AI55" s="30">
        <v>1</v>
      </c>
      <c r="AJ55" s="30">
        <v>1</v>
      </c>
      <c r="AK55" s="30">
        <v>1</v>
      </c>
      <c r="AL55" s="30">
        <v>1</v>
      </c>
      <c r="AM55" s="30">
        <v>1</v>
      </c>
      <c r="AN55" s="30">
        <v>1</v>
      </c>
      <c r="AO55" s="30">
        <v>1</v>
      </c>
      <c r="AP55" s="30">
        <v>1</v>
      </c>
      <c r="AQ55" s="31">
        <v>1</v>
      </c>
      <c r="AR55" s="14"/>
    </row>
    <row r="57" spans="1:44">
      <c r="C57" s="47">
        <f>C54-C46</f>
        <v>0.49133039092055486</v>
      </c>
      <c r="D57" s="47">
        <f t="shared" ref="D57:AQ57" si="0">D54-D46</f>
        <v>0.53884711779448624</v>
      </c>
      <c r="E57" s="47">
        <f t="shared" si="0"/>
        <v>0.60204802259887003</v>
      </c>
      <c r="F57" s="47">
        <f t="shared" si="0"/>
        <v>0.54675523760858458</v>
      </c>
      <c r="G57" s="47">
        <f t="shared" si="0"/>
        <v>0.39837814585310877</v>
      </c>
      <c r="H57" s="47">
        <f t="shared" si="0"/>
        <v>0.43191094619666048</v>
      </c>
      <c r="I57" s="47">
        <f t="shared" si="0"/>
        <v>0.46809023039255038</v>
      </c>
      <c r="J57" s="47">
        <f t="shared" si="0"/>
        <v>0.33879344786256493</v>
      </c>
      <c r="K57" s="47">
        <f t="shared" si="0"/>
        <v>0.48094008264462812</v>
      </c>
      <c r="L57" s="47">
        <f t="shared" si="0"/>
        <v>0.31786743515850147</v>
      </c>
      <c r="M57" s="47">
        <f t="shared" si="0"/>
        <v>0.21481481481481479</v>
      </c>
      <c r="N57" s="47">
        <f t="shared" si="0"/>
        <v>0.48569659442724461</v>
      </c>
      <c r="O57" s="47">
        <f t="shared" si="0"/>
        <v>0.42329157881681756</v>
      </c>
      <c r="P57" s="47">
        <f t="shared" si="0"/>
        <v>0.45384558442519807</v>
      </c>
      <c r="Q57" s="47">
        <f t="shared" si="0"/>
        <v>0.43500424808836025</v>
      </c>
      <c r="R57" s="47">
        <f t="shared" si="0"/>
        <v>0.40807553034937749</v>
      </c>
      <c r="S57" s="47">
        <f t="shared" si="0"/>
        <v>0.36469375736160187</v>
      </c>
      <c r="T57" s="47">
        <f t="shared" si="0"/>
        <v>0.33049277510188957</v>
      </c>
      <c r="U57" s="47">
        <f t="shared" si="0"/>
        <v>0.25148203038162281</v>
      </c>
      <c r="V57" s="47">
        <f t="shared" si="0"/>
        <v>0.54644764785378719</v>
      </c>
      <c r="W57" s="47">
        <f t="shared" si="0"/>
        <v>0.46926506259607093</v>
      </c>
      <c r="X57" s="47">
        <f t="shared" si="0"/>
        <v>0.38874623693996813</v>
      </c>
      <c r="Y57" s="47">
        <f>Y54-Y46</f>
        <v>0.43922851375443867</v>
      </c>
      <c r="Z57" s="47">
        <f t="shared" si="0"/>
        <v>0.63098878695208971</v>
      </c>
      <c r="AA57" s="47">
        <f t="shared" si="0"/>
        <v>0.72674381081460726</v>
      </c>
      <c r="AB57" s="47">
        <f t="shared" si="0"/>
        <v>0.64799981498505421</v>
      </c>
      <c r="AC57" s="47">
        <f t="shared" si="0"/>
        <v>0.6167602270048278</v>
      </c>
      <c r="AD57" s="47">
        <f t="shared" si="0"/>
        <v>0.68441926817065546</v>
      </c>
      <c r="AE57" s="47">
        <f t="shared" si="0"/>
        <v>0.89095801076236769</v>
      </c>
      <c r="AF57" s="47">
        <f t="shared" si="0"/>
        <v>0.57598417970715887</v>
      </c>
      <c r="AG57" s="47">
        <f t="shared" si="0"/>
        <v>0.50027327395904697</v>
      </c>
      <c r="AH57" s="47">
        <f t="shared" si="0"/>
        <v>0.68696339831533737</v>
      </c>
      <c r="AI57" s="47">
        <f t="shared" si="0"/>
        <v>0.6968234755521866</v>
      </c>
      <c r="AJ57" s="47">
        <f t="shared" si="0"/>
        <v>0.5736935512605712</v>
      </c>
      <c r="AK57" s="47">
        <f t="shared" si="0"/>
        <v>0.56645635299489439</v>
      </c>
      <c r="AL57" s="47">
        <f t="shared" si="0"/>
        <v>0.59976010551447811</v>
      </c>
      <c r="AM57" s="47">
        <f t="shared" si="0"/>
        <v>0.39553328772948287</v>
      </c>
      <c r="AN57" s="47">
        <f t="shared" si="0"/>
        <v>0.3987360521378493</v>
      </c>
      <c r="AO57" s="47">
        <f t="shared" si="0"/>
        <v>0.66364345742012598</v>
      </c>
      <c r="AP57" s="47">
        <f t="shared" si="0"/>
        <v>0</v>
      </c>
      <c r="AQ57" s="47">
        <f t="shared" si="0"/>
        <v>0.64804090062246356</v>
      </c>
    </row>
    <row r="58" spans="1:44">
      <c r="C58" s="46">
        <v>0.49133039092055486</v>
      </c>
      <c r="D58" s="46">
        <v>0.53884711779448624</v>
      </c>
      <c r="E58" s="46">
        <v>0.60204802259887003</v>
      </c>
      <c r="F58" s="46">
        <v>0.54675523760858458</v>
      </c>
      <c r="G58" s="46">
        <v>0.39837814585310877</v>
      </c>
      <c r="H58" s="46">
        <v>0.43191094619666048</v>
      </c>
      <c r="I58" s="46">
        <v>0.46809023039255038</v>
      </c>
      <c r="J58" s="46">
        <v>0.33879344786256493</v>
      </c>
      <c r="K58" s="46">
        <v>0.48094008264462812</v>
      </c>
      <c r="L58" s="46">
        <v>0.31786743515850147</v>
      </c>
      <c r="M58" s="46">
        <v>0.21481481481481479</v>
      </c>
      <c r="N58" s="46">
        <v>0.48569659442724461</v>
      </c>
      <c r="O58" s="46">
        <v>0.42329157881681756</v>
      </c>
      <c r="P58" s="46">
        <v>0.45384558442519807</v>
      </c>
      <c r="Q58" s="46">
        <v>0.43500424808836025</v>
      </c>
      <c r="R58" s="46">
        <v>0.40807553034937749</v>
      </c>
      <c r="S58" s="46">
        <v>0.36469375736160187</v>
      </c>
      <c r="T58" s="46">
        <v>0.33049277510188957</v>
      </c>
      <c r="U58" s="46">
        <v>0.25148203038162281</v>
      </c>
      <c r="V58" s="46">
        <v>0.54644764785378719</v>
      </c>
      <c r="W58" s="46">
        <v>0.46926506259607093</v>
      </c>
      <c r="X58" s="46">
        <v>0.38874623693996813</v>
      </c>
      <c r="Y58" s="46">
        <v>0.43922851375443867</v>
      </c>
      <c r="Z58" s="46">
        <v>0.63098878695208971</v>
      </c>
      <c r="AA58" s="46">
        <v>0.72674381081460726</v>
      </c>
      <c r="AB58" s="46">
        <v>0.64799981498505421</v>
      </c>
      <c r="AC58" s="46">
        <v>0.6167602270048278</v>
      </c>
      <c r="AD58" s="46">
        <v>0.68441926817065546</v>
      </c>
      <c r="AE58" s="46">
        <v>0.89095801076236769</v>
      </c>
      <c r="AF58" s="46">
        <v>0.57598417970715887</v>
      </c>
      <c r="AG58" s="46">
        <v>0.50027327395904697</v>
      </c>
      <c r="AH58" s="46">
        <v>0.68696339831533737</v>
      </c>
      <c r="AI58" s="46">
        <v>0.6968234755521866</v>
      </c>
      <c r="AJ58" s="46">
        <v>0.5736935512605712</v>
      </c>
      <c r="AK58" s="46">
        <v>0.56645635299489439</v>
      </c>
      <c r="AL58" s="46">
        <v>0.59976010551447811</v>
      </c>
      <c r="AM58" s="46">
        <v>0.39553328772948287</v>
      </c>
      <c r="AN58" s="46">
        <v>0.3987360521378493</v>
      </c>
      <c r="AO58" s="46">
        <v>0.66364345742012598</v>
      </c>
      <c r="AP58" s="46">
        <v>0</v>
      </c>
      <c r="AQ58" s="46">
        <v>0.64804090062246356</v>
      </c>
    </row>
  </sheetData>
  <phoneticPr fontId="2"/>
  <printOptions verticalCentered="1"/>
  <pageMargins left="0.43307086614173229" right="0.23622047244094491" top="0.35433070866141736" bottom="0.35433070866141736" header="0.31496062992125984" footer="0.31496062992125984"/>
  <pageSetup paperSize="9" scale="3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1F5CE-73FA-47B0-8B22-68EF3120A1EF}">
  <dimension ref="A1:AS44"/>
  <sheetViews>
    <sheetView zoomScale="60" zoomScaleNormal="6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3.5"/>
  <cols>
    <col min="1" max="1" width="9" style="4"/>
    <col min="2" max="43" width="18.625" style="4" customWidth="1"/>
    <col min="44" max="16384" width="9" style="4"/>
  </cols>
  <sheetData>
    <row r="1" spans="1:45" ht="39.950000000000003" customHeight="1">
      <c r="A1" s="2" t="s">
        <v>299</v>
      </c>
      <c r="B1" s="3"/>
    </row>
    <row r="2" spans="1:45" ht="39.950000000000003" customHeight="1">
      <c r="A2" s="6"/>
      <c r="B2" s="7"/>
      <c r="C2" s="8" t="s">
        <v>218</v>
      </c>
      <c r="D2" s="8" t="s">
        <v>219</v>
      </c>
      <c r="E2" s="8" t="s">
        <v>220</v>
      </c>
      <c r="F2" s="8" t="s">
        <v>221</v>
      </c>
      <c r="G2" s="8" t="s">
        <v>222</v>
      </c>
      <c r="H2" s="8" t="s">
        <v>223</v>
      </c>
      <c r="I2" s="8" t="s">
        <v>224</v>
      </c>
      <c r="J2" s="8" t="s">
        <v>225</v>
      </c>
      <c r="K2" s="8" t="s">
        <v>226</v>
      </c>
      <c r="L2" s="8" t="s">
        <v>227</v>
      </c>
      <c r="M2" s="8" t="s">
        <v>228</v>
      </c>
      <c r="N2" s="8" t="s">
        <v>229</v>
      </c>
      <c r="O2" s="8" t="s">
        <v>230</v>
      </c>
      <c r="P2" s="8" t="s">
        <v>231</v>
      </c>
      <c r="Q2" s="8" t="s">
        <v>232</v>
      </c>
      <c r="R2" s="8" t="s">
        <v>233</v>
      </c>
      <c r="S2" s="8" t="s">
        <v>234</v>
      </c>
      <c r="T2" s="8" t="s">
        <v>235</v>
      </c>
      <c r="U2" s="8" t="s">
        <v>236</v>
      </c>
      <c r="V2" s="8" t="s">
        <v>237</v>
      </c>
      <c r="W2" s="8" t="s">
        <v>238</v>
      </c>
      <c r="X2" s="8" t="s">
        <v>239</v>
      </c>
      <c r="Y2" s="8" t="s">
        <v>240</v>
      </c>
      <c r="Z2" s="8" t="s">
        <v>241</v>
      </c>
      <c r="AA2" s="8" t="s">
        <v>242</v>
      </c>
      <c r="AB2" s="8" t="s">
        <v>243</v>
      </c>
      <c r="AC2" s="8" t="s">
        <v>245</v>
      </c>
      <c r="AD2" s="8" t="s">
        <v>246</v>
      </c>
      <c r="AE2" s="8" t="s">
        <v>247</v>
      </c>
      <c r="AF2" s="8" t="s">
        <v>248</v>
      </c>
      <c r="AG2" s="8" t="s">
        <v>249</v>
      </c>
      <c r="AH2" s="8" t="s">
        <v>250</v>
      </c>
      <c r="AI2" s="8" t="s">
        <v>251</v>
      </c>
      <c r="AJ2" s="8" t="s">
        <v>252</v>
      </c>
      <c r="AK2" s="8" t="s">
        <v>253</v>
      </c>
      <c r="AL2" s="8" t="s">
        <v>254</v>
      </c>
      <c r="AM2" s="8" t="s">
        <v>255</v>
      </c>
      <c r="AN2" s="8" t="s">
        <v>256</v>
      </c>
      <c r="AO2" s="8" t="s">
        <v>257</v>
      </c>
      <c r="AP2" s="8" t="s">
        <v>258</v>
      </c>
      <c r="AQ2" s="26" t="s">
        <v>259</v>
      </c>
    </row>
    <row r="3" spans="1:45" ht="60" customHeight="1">
      <c r="A3" s="10"/>
      <c r="B3" s="3"/>
      <c r="C3" s="3" t="s">
        <v>279</v>
      </c>
      <c r="D3" s="3" t="s">
        <v>280</v>
      </c>
      <c r="E3" s="3" t="s">
        <v>281</v>
      </c>
      <c r="F3" s="3" t="s">
        <v>1</v>
      </c>
      <c r="G3" s="3" t="s">
        <v>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3" t="s">
        <v>10</v>
      </c>
      <c r="P3" s="3" t="s">
        <v>11</v>
      </c>
      <c r="Q3" s="3" t="s">
        <v>12</v>
      </c>
      <c r="R3" s="3" t="s">
        <v>13</v>
      </c>
      <c r="S3" s="3" t="s">
        <v>14</v>
      </c>
      <c r="T3" s="3" t="s">
        <v>15</v>
      </c>
      <c r="U3" s="3" t="s">
        <v>16</v>
      </c>
      <c r="V3" s="3" t="s">
        <v>17</v>
      </c>
      <c r="W3" s="3" t="s">
        <v>18</v>
      </c>
      <c r="X3" s="3" t="s">
        <v>19</v>
      </c>
      <c r="Y3" s="3" t="s">
        <v>20</v>
      </c>
      <c r="Z3" s="3" t="s">
        <v>21</v>
      </c>
      <c r="AA3" s="3" t="s">
        <v>282</v>
      </c>
      <c r="AB3" s="3" t="s">
        <v>283</v>
      </c>
      <c r="AC3" s="3" t="s">
        <v>22</v>
      </c>
      <c r="AD3" s="3" t="s">
        <v>284</v>
      </c>
      <c r="AE3" s="3" t="s">
        <v>285</v>
      </c>
      <c r="AF3" s="3" t="s">
        <v>24</v>
      </c>
      <c r="AG3" s="3" t="s">
        <v>25</v>
      </c>
      <c r="AH3" s="3" t="s">
        <v>26</v>
      </c>
      <c r="AI3" s="3" t="s">
        <v>27</v>
      </c>
      <c r="AJ3" s="3" t="s">
        <v>28</v>
      </c>
      <c r="AK3" s="3" t="s">
        <v>29</v>
      </c>
      <c r="AL3" s="3" t="s">
        <v>30</v>
      </c>
      <c r="AM3" s="3" t="s">
        <v>142</v>
      </c>
      <c r="AN3" s="3" t="s">
        <v>143</v>
      </c>
      <c r="AO3" s="3" t="s">
        <v>31</v>
      </c>
      <c r="AP3" s="3" t="s">
        <v>32</v>
      </c>
      <c r="AQ3" s="27" t="s">
        <v>33</v>
      </c>
    </row>
    <row r="4" spans="1:45" ht="39.950000000000003" customHeight="1">
      <c r="A4" s="10" t="s">
        <v>218</v>
      </c>
      <c r="B4" s="3" t="s">
        <v>279</v>
      </c>
      <c r="C4" s="32">
        <v>1</v>
      </c>
      <c r="D4" s="33">
        <v>0</v>
      </c>
      <c r="E4" s="33">
        <v>0</v>
      </c>
      <c r="F4" s="33">
        <v>0</v>
      </c>
      <c r="G4" s="33">
        <v>0</v>
      </c>
      <c r="H4" s="33">
        <v>0</v>
      </c>
      <c r="I4" s="33">
        <v>0</v>
      </c>
      <c r="J4" s="33">
        <v>0</v>
      </c>
      <c r="K4" s="33">
        <v>0</v>
      </c>
      <c r="L4" s="33">
        <v>0</v>
      </c>
      <c r="M4" s="33">
        <v>0</v>
      </c>
      <c r="N4" s="33">
        <v>0</v>
      </c>
      <c r="O4" s="33">
        <v>0</v>
      </c>
      <c r="P4" s="33">
        <v>0</v>
      </c>
      <c r="Q4" s="33">
        <v>0</v>
      </c>
      <c r="R4" s="33">
        <v>0</v>
      </c>
      <c r="S4" s="33">
        <v>0</v>
      </c>
      <c r="T4" s="33">
        <v>0</v>
      </c>
      <c r="U4" s="33">
        <v>0</v>
      </c>
      <c r="V4" s="33">
        <v>0</v>
      </c>
      <c r="W4" s="33">
        <v>0</v>
      </c>
      <c r="X4" s="33">
        <v>0</v>
      </c>
      <c r="Y4" s="33">
        <v>0</v>
      </c>
      <c r="Z4" s="33">
        <v>0</v>
      </c>
      <c r="AA4" s="33">
        <v>0</v>
      </c>
      <c r="AB4" s="33">
        <v>0</v>
      </c>
      <c r="AC4" s="33">
        <v>0</v>
      </c>
      <c r="AD4" s="33">
        <v>0</v>
      </c>
      <c r="AE4" s="33">
        <v>0</v>
      </c>
      <c r="AF4" s="33">
        <v>0</v>
      </c>
      <c r="AG4" s="33">
        <v>0</v>
      </c>
      <c r="AH4" s="33">
        <v>0</v>
      </c>
      <c r="AI4" s="33">
        <v>0</v>
      </c>
      <c r="AJ4" s="33">
        <v>0</v>
      </c>
      <c r="AK4" s="33">
        <v>0</v>
      </c>
      <c r="AL4" s="33">
        <v>0</v>
      </c>
      <c r="AM4" s="33">
        <v>0</v>
      </c>
      <c r="AN4" s="33">
        <v>0</v>
      </c>
      <c r="AO4" s="33">
        <v>0</v>
      </c>
      <c r="AP4" s="33">
        <v>0</v>
      </c>
      <c r="AQ4" s="34">
        <v>0</v>
      </c>
      <c r="AR4" s="14"/>
    </row>
    <row r="5" spans="1:45" ht="39.950000000000003" customHeight="1">
      <c r="A5" s="10" t="s">
        <v>219</v>
      </c>
      <c r="B5" s="3" t="s">
        <v>280</v>
      </c>
      <c r="C5" s="35">
        <v>0</v>
      </c>
      <c r="D5" s="36">
        <v>1</v>
      </c>
      <c r="E5" s="36">
        <v>0</v>
      </c>
      <c r="F5" s="36">
        <v>0</v>
      </c>
      <c r="G5" s="36">
        <v>0</v>
      </c>
      <c r="H5" s="36">
        <v>0</v>
      </c>
      <c r="I5" s="36">
        <v>0</v>
      </c>
      <c r="J5" s="36">
        <v>0</v>
      </c>
      <c r="K5" s="36">
        <v>0</v>
      </c>
      <c r="L5" s="36">
        <v>0</v>
      </c>
      <c r="M5" s="36">
        <v>0</v>
      </c>
      <c r="N5" s="36">
        <v>0</v>
      </c>
      <c r="O5" s="36">
        <v>0</v>
      </c>
      <c r="P5" s="36">
        <v>0</v>
      </c>
      <c r="Q5" s="36">
        <v>0</v>
      </c>
      <c r="R5" s="36">
        <v>0</v>
      </c>
      <c r="S5" s="36">
        <v>0</v>
      </c>
      <c r="T5" s="36">
        <v>0</v>
      </c>
      <c r="U5" s="36">
        <v>0</v>
      </c>
      <c r="V5" s="36">
        <v>0</v>
      </c>
      <c r="W5" s="36">
        <v>0</v>
      </c>
      <c r="X5" s="36">
        <v>0</v>
      </c>
      <c r="Y5" s="36">
        <v>0</v>
      </c>
      <c r="Z5" s="36">
        <v>0</v>
      </c>
      <c r="AA5" s="36">
        <v>0</v>
      </c>
      <c r="AB5" s="36">
        <v>0</v>
      </c>
      <c r="AC5" s="36">
        <v>0</v>
      </c>
      <c r="AD5" s="36">
        <v>0</v>
      </c>
      <c r="AE5" s="36">
        <v>0</v>
      </c>
      <c r="AF5" s="36">
        <v>0</v>
      </c>
      <c r="AG5" s="36">
        <v>0</v>
      </c>
      <c r="AH5" s="36">
        <v>0</v>
      </c>
      <c r="AI5" s="36">
        <v>0</v>
      </c>
      <c r="AJ5" s="36">
        <v>0</v>
      </c>
      <c r="AK5" s="36">
        <v>0</v>
      </c>
      <c r="AL5" s="36">
        <v>0</v>
      </c>
      <c r="AM5" s="36">
        <v>0</v>
      </c>
      <c r="AN5" s="36">
        <v>0</v>
      </c>
      <c r="AO5" s="36">
        <v>0</v>
      </c>
      <c r="AP5" s="36">
        <v>0</v>
      </c>
      <c r="AQ5" s="37">
        <v>0</v>
      </c>
      <c r="AR5" s="14"/>
      <c r="AS5" s="19"/>
    </row>
    <row r="6" spans="1:45" ht="39.950000000000003" customHeight="1">
      <c r="A6" s="10" t="s">
        <v>220</v>
      </c>
      <c r="B6" s="3" t="s">
        <v>281</v>
      </c>
      <c r="C6" s="35">
        <v>0</v>
      </c>
      <c r="D6" s="36">
        <v>0</v>
      </c>
      <c r="E6" s="36">
        <v>1</v>
      </c>
      <c r="F6" s="36">
        <v>0</v>
      </c>
      <c r="G6" s="36">
        <v>0</v>
      </c>
      <c r="H6" s="36">
        <v>0</v>
      </c>
      <c r="I6" s="36">
        <v>0</v>
      </c>
      <c r="J6" s="36">
        <v>0</v>
      </c>
      <c r="K6" s="36">
        <v>0</v>
      </c>
      <c r="L6" s="36">
        <v>0</v>
      </c>
      <c r="M6" s="36">
        <v>0</v>
      </c>
      <c r="N6" s="36">
        <v>0</v>
      </c>
      <c r="O6" s="36">
        <v>0</v>
      </c>
      <c r="P6" s="36">
        <v>0</v>
      </c>
      <c r="Q6" s="36">
        <v>0</v>
      </c>
      <c r="R6" s="36">
        <v>0</v>
      </c>
      <c r="S6" s="36">
        <v>0</v>
      </c>
      <c r="T6" s="36">
        <v>0</v>
      </c>
      <c r="U6" s="36">
        <v>0</v>
      </c>
      <c r="V6" s="36">
        <v>0</v>
      </c>
      <c r="W6" s="36">
        <v>0</v>
      </c>
      <c r="X6" s="36">
        <v>0</v>
      </c>
      <c r="Y6" s="36">
        <v>0</v>
      </c>
      <c r="Z6" s="36">
        <v>0</v>
      </c>
      <c r="AA6" s="36">
        <v>0</v>
      </c>
      <c r="AB6" s="36">
        <v>0</v>
      </c>
      <c r="AC6" s="36">
        <v>0</v>
      </c>
      <c r="AD6" s="36">
        <v>0</v>
      </c>
      <c r="AE6" s="36">
        <v>0</v>
      </c>
      <c r="AF6" s="36">
        <v>0</v>
      </c>
      <c r="AG6" s="36">
        <v>0</v>
      </c>
      <c r="AH6" s="36">
        <v>0</v>
      </c>
      <c r="AI6" s="36">
        <v>0</v>
      </c>
      <c r="AJ6" s="36">
        <v>0</v>
      </c>
      <c r="AK6" s="36">
        <v>0</v>
      </c>
      <c r="AL6" s="36">
        <v>0</v>
      </c>
      <c r="AM6" s="36">
        <v>0</v>
      </c>
      <c r="AN6" s="36">
        <v>0</v>
      </c>
      <c r="AO6" s="36">
        <v>0</v>
      </c>
      <c r="AP6" s="36">
        <v>0</v>
      </c>
      <c r="AQ6" s="37">
        <v>0</v>
      </c>
      <c r="AR6" s="14"/>
    </row>
    <row r="7" spans="1:45" ht="39.950000000000003" customHeight="1">
      <c r="A7" s="10" t="s">
        <v>221</v>
      </c>
      <c r="B7" s="3" t="s">
        <v>1</v>
      </c>
      <c r="C7" s="35">
        <v>0</v>
      </c>
      <c r="D7" s="36">
        <v>0</v>
      </c>
      <c r="E7" s="36">
        <v>0</v>
      </c>
      <c r="F7" s="36">
        <v>1</v>
      </c>
      <c r="G7" s="36">
        <v>0</v>
      </c>
      <c r="H7" s="36">
        <v>0</v>
      </c>
      <c r="I7" s="36">
        <v>0</v>
      </c>
      <c r="J7" s="36">
        <v>0</v>
      </c>
      <c r="K7" s="36">
        <v>0</v>
      </c>
      <c r="L7" s="36">
        <v>0</v>
      </c>
      <c r="M7" s="36">
        <v>0</v>
      </c>
      <c r="N7" s="36">
        <v>0</v>
      </c>
      <c r="O7" s="36">
        <v>0</v>
      </c>
      <c r="P7" s="36">
        <v>0</v>
      </c>
      <c r="Q7" s="36">
        <v>0</v>
      </c>
      <c r="R7" s="36">
        <v>0</v>
      </c>
      <c r="S7" s="36">
        <v>0</v>
      </c>
      <c r="T7" s="36">
        <v>0</v>
      </c>
      <c r="U7" s="36">
        <v>0</v>
      </c>
      <c r="V7" s="36">
        <v>0</v>
      </c>
      <c r="W7" s="36">
        <v>0</v>
      </c>
      <c r="X7" s="36">
        <v>0</v>
      </c>
      <c r="Y7" s="36">
        <v>0</v>
      </c>
      <c r="Z7" s="36">
        <v>0</v>
      </c>
      <c r="AA7" s="36">
        <v>0</v>
      </c>
      <c r="AB7" s="36">
        <v>0</v>
      </c>
      <c r="AC7" s="36">
        <v>0</v>
      </c>
      <c r="AD7" s="36">
        <v>0</v>
      </c>
      <c r="AE7" s="36">
        <v>0</v>
      </c>
      <c r="AF7" s="36">
        <v>0</v>
      </c>
      <c r="AG7" s="36">
        <v>0</v>
      </c>
      <c r="AH7" s="36">
        <v>0</v>
      </c>
      <c r="AI7" s="36">
        <v>0</v>
      </c>
      <c r="AJ7" s="36">
        <v>0</v>
      </c>
      <c r="AK7" s="36">
        <v>0</v>
      </c>
      <c r="AL7" s="36">
        <v>0</v>
      </c>
      <c r="AM7" s="36">
        <v>0</v>
      </c>
      <c r="AN7" s="36">
        <v>0</v>
      </c>
      <c r="AO7" s="36">
        <v>0</v>
      </c>
      <c r="AP7" s="36">
        <v>0</v>
      </c>
      <c r="AQ7" s="37">
        <v>0</v>
      </c>
      <c r="AR7" s="14"/>
    </row>
    <row r="8" spans="1:45" ht="39.950000000000003" customHeight="1">
      <c r="A8" s="10" t="s">
        <v>222</v>
      </c>
      <c r="B8" s="3" t="s">
        <v>2</v>
      </c>
      <c r="C8" s="35">
        <v>0</v>
      </c>
      <c r="D8" s="36">
        <v>0</v>
      </c>
      <c r="E8" s="36">
        <v>0</v>
      </c>
      <c r="F8" s="36">
        <v>0</v>
      </c>
      <c r="G8" s="36">
        <v>1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  <c r="V8" s="36">
        <v>0</v>
      </c>
      <c r="W8" s="36">
        <v>0</v>
      </c>
      <c r="X8" s="36">
        <v>0</v>
      </c>
      <c r="Y8" s="36">
        <v>0</v>
      </c>
      <c r="Z8" s="36">
        <v>0</v>
      </c>
      <c r="AA8" s="36">
        <v>0</v>
      </c>
      <c r="AB8" s="36">
        <v>0</v>
      </c>
      <c r="AC8" s="36">
        <v>0</v>
      </c>
      <c r="AD8" s="36">
        <v>0</v>
      </c>
      <c r="AE8" s="36">
        <v>0</v>
      </c>
      <c r="AF8" s="36">
        <v>0</v>
      </c>
      <c r="AG8" s="36">
        <v>0</v>
      </c>
      <c r="AH8" s="36">
        <v>0</v>
      </c>
      <c r="AI8" s="36">
        <v>0</v>
      </c>
      <c r="AJ8" s="36">
        <v>0</v>
      </c>
      <c r="AK8" s="36">
        <v>0</v>
      </c>
      <c r="AL8" s="36">
        <v>0</v>
      </c>
      <c r="AM8" s="36">
        <v>0</v>
      </c>
      <c r="AN8" s="36">
        <v>0</v>
      </c>
      <c r="AO8" s="36">
        <v>0</v>
      </c>
      <c r="AP8" s="36">
        <v>0</v>
      </c>
      <c r="AQ8" s="37">
        <v>0</v>
      </c>
      <c r="AR8" s="14"/>
    </row>
    <row r="9" spans="1:45" ht="39.950000000000003" customHeight="1">
      <c r="A9" s="10" t="s">
        <v>223</v>
      </c>
      <c r="B9" s="3" t="s">
        <v>3</v>
      </c>
      <c r="C9" s="35">
        <v>0</v>
      </c>
      <c r="D9" s="36">
        <v>0</v>
      </c>
      <c r="E9" s="36">
        <v>0</v>
      </c>
      <c r="F9" s="36">
        <v>0</v>
      </c>
      <c r="G9" s="36">
        <v>0</v>
      </c>
      <c r="H9" s="36">
        <v>1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  <c r="V9" s="36">
        <v>0</v>
      </c>
      <c r="W9" s="36">
        <v>0</v>
      </c>
      <c r="X9" s="36">
        <v>0</v>
      </c>
      <c r="Y9" s="36">
        <v>0</v>
      </c>
      <c r="Z9" s="36">
        <v>0</v>
      </c>
      <c r="AA9" s="36">
        <v>0</v>
      </c>
      <c r="AB9" s="36">
        <v>0</v>
      </c>
      <c r="AC9" s="36">
        <v>0</v>
      </c>
      <c r="AD9" s="36">
        <v>0</v>
      </c>
      <c r="AE9" s="36">
        <v>0</v>
      </c>
      <c r="AF9" s="36">
        <v>0</v>
      </c>
      <c r="AG9" s="36">
        <v>0</v>
      </c>
      <c r="AH9" s="36">
        <v>0</v>
      </c>
      <c r="AI9" s="36">
        <v>0</v>
      </c>
      <c r="AJ9" s="36">
        <v>0</v>
      </c>
      <c r="AK9" s="36">
        <v>0</v>
      </c>
      <c r="AL9" s="36">
        <v>0</v>
      </c>
      <c r="AM9" s="36">
        <v>0</v>
      </c>
      <c r="AN9" s="36">
        <v>0</v>
      </c>
      <c r="AO9" s="36">
        <v>0</v>
      </c>
      <c r="AP9" s="36">
        <v>0</v>
      </c>
      <c r="AQ9" s="37">
        <v>0</v>
      </c>
      <c r="AR9" s="14"/>
    </row>
    <row r="10" spans="1:45" ht="39.950000000000003" customHeight="1">
      <c r="A10" s="10" t="s">
        <v>224</v>
      </c>
      <c r="B10" s="3" t="s">
        <v>4</v>
      </c>
      <c r="C10" s="35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1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  <c r="V10" s="36">
        <v>0</v>
      </c>
      <c r="W10" s="36">
        <v>0</v>
      </c>
      <c r="X10" s="36">
        <v>0</v>
      </c>
      <c r="Y10" s="36">
        <v>0</v>
      </c>
      <c r="Z10" s="36">
        <v>0</v>
      </c>
      <c r="AA10" s="36">
        <v>0</v>
      </c>
      <c r="AB10" s="36">
        <v>0</v>
      </c>
      <c r="AC10" s="36">
        <v>0</v>
      </c>
      <c r="AD10" s="36">
        <v>0</v>
      </c>
      <c r="AE10" s="36">
        <v>0</v>
      </c>
      <c r="AF10" s="36">
        <v>0</v>
      </c>
      <c r="AG10" s="36">
        <v>0</v>
      </c>
      <c r="AH10" s="36">
        <v>0</v>
      </c>
      <c r="AI10" s="36">
        <v>0</v>
      </c>
      <c r="AJ10" s="36">
        <v>0</v>
      </c>
      <c r="AK10" s="36">
        <v>0</v>
      </c>
      <c r="AL10" s="36">
        <v>0</v>
      </c>
      <c r="AM10" s="36">
        <v>0</v>
      </c>
      <c r="AN10" s="36">
        <v>0</v>
      </c>
      <c r="AO10" s="36">
        <v>0</v>
      </c>
      <c r="AP10" s="36">
        <v>0</v>
      </c>
      <c r="AQ10" s="37">
        <v>0</v>
      </c>
      <c r="AR10" s="14"/>
    </row>
    <row r="11" spans="1:45" ht="39.950000000000003" customHeight="1">
      <c r="A11" s="10" t="s">
        <v>225</v>
      </c>
      <c r="B11" s="3" t="s">
        <v>5</v>
      </c>
      <c r="C11" s="35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1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  <c r="V11" s="36">
        <v>0</v>
      </c>
      <c r="W11" s="36">
        <v>0</v>
      </c>
      <c r="X11" s="36">
        <v>0</v>
      </c>
      <c r="Y11" s="36">
        <v>0</v>
      </c>
      <c r="Z11" s="36">
        <v>0</v>
      </c>
      <c r="AA11" s="36">
        <v>0</v>
      </c>
      <c r="AB11" s="36">
        <v>0</v>
      </c>
      <c r="AC11" s="36">
        <v>0</v>
      </c>
      <c r="AD11" s="36">
        <v>0</v>
      </c>
      <c r="AE11" s="36">
        <v>0</v>
      </c>
      <c r="AF11" s="36">
        <v>0</v>
      </c>
      <c r="AG11" s="36">
        <v>0</v>
      </c>
      <c r="AH11" s="36">
        <v>0</v>
      </c>
      <c r="AI11" s="36">
        <v>0</v>
      </c>
      <c r="AJ11" s="36">
        <v>0</v>
      </c>
      <c r="AK11" s="36">
        <v>0</v>
      </c>
      <c r="AL11" s="36">
        <v>0</v>
      </c>
      <c r="AM11" s="36">
        <v>0</v>
      </c>
      <c r="AN11" s="36">
        <v>0</v>
      </c>
      <c r="AO11" s="36">
        <v>0</v>
      </c>
      <c r="AP11" s="36">
        <v>0</v>
      </c>
      <c r="AQ11" s="37">
        <v>0</v>
      </c>
      <c r="AR11" s="14"/>
    </row>
    <row r="12" spans="1:45" ht="39.950000000000003" customHeight="1">
      <c r="A12" s="10" t="s">
        <v>226</v>
      </c>
      <c r="B12" s="3" t="s">
        <v>6</v>
      </c>
      <c r="C12" s="35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1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  <c r="V12" s="36">
        <v>0</v>
      </c>
      <c r="W12" s="36">
        <v>0</v>
      </c>
      <c r="X12" s="36">
        <v>0</v>
      </c>
      <c r="Y12" s="36">
        <v>0</v>
      </c>
      <c r="Z12" s="36">
        <v>0</v>
      </c>
      <c r="AA12" s="36">
        <v>0</v>
      </c>
      <c r="AB12" s="36">
        <v>0</v>
      </c>
      <c r="AC12" s="36">
        <v>0</v>
      </c>
      <c r="AD12" s="36">
        <v>0</v>
      </c>
      <c r="AE12" s="36">
        <v>0</v>
      </c>
      <c r="AF12" s="36">
        <v>0</v>
      </c>
      <c r="AG12" s="36">
        <v>0</v>
      </c>
      <c r="AH12" s="36">
        <v>0</v>
      </c>
      <c r="AI12" s="36">
        <v>0</v>
      </c>
      <c r="AJ12" s="36">
        <v>0</v>
      </c>
      <c r="AK12" s="36">
        <v>0</v>
      </c>
      <c r="AL12" s="36">
        <v>0</v>
      </c>
      <c r="AM12" s="36">
        <v>0</v>
      </c>
      <c r="AN12" s="36">
        <v>0</v>
      </c>
      <c r="AO12" s="36">
        <v>0</v>
      </c>
      <c r="AP12" s="36">
        <v>0</v>
      </c>
      <c r="AQ12" s="37">
        <v>0</v>
      </c>
      <c r="AR12" s="14"/>
    </row>
    <row r="13" spans="1:45" ht="39.950000000000003" customHeight="1">
      <c r="A13" s="10" t="s">
        <v>227</v>
      </c>
      <c r="B13" s="3" t="s">
        <v>7</v>
      </c>
      <c r="C13" s="35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1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  <c r="V13" s="36">
        <v>0</v>
      </c>
      <c r="W13" s="36">
        <v>0</v>
      </c>
      <c r="X13" s="36">
        <v>0</v>
      </c>
      <c r="Y13" s="36">
        <v>0</v>
      </c>
      <c r="Z13" s="36">
        <v>0</v>
      </c>
      <c r="AA13" s="36">
        <v>0</v>
      </c>
      <c r="AB13" s="36">
        <v>0</v>
      </c>
      <c r="AC13" s="36">
        <v>0</v>
      </c>
      <c r="AD13" s="36">
        <v>0</v>
      </c>
      <c r="AE13" s="36">
        <v>0</v>
      </c>
      <c r="AF13" s="36">
        <v>0</v>
      </c>
      <c r="AG13" s="36">
        <v>0</v>
      </c>
      <c r="AH13" s="36">
        <v>0</v>
      </c>
      <c r="AI13" s="36">
        <v>0</v>
      </c>
      <c r="AJ13" s="36">
        <v>0</v>
      </c>
      <c r="AK13" s="36">
        <v>0</v>
      </c>
      <c r="AL13" s="36">
        <v>0</v>
      </c>
      <c r="AM13" s="36">
        <v>0</v>
      </c>
      <c r="AN13" s="36">
        <v>0</v>
      </c>
      <c r="AO13" s="36">
        <v>0</v>
      </c>
      <c r="AP13" s="36">
        <v>0</v>
      </c>
      <c r="AQ13" s="37">
        <v>0</v>
      </c>
      <c r="AR13" s="14"/>
    </row>
    <row r="14" spans="1:45" ht="39.950000000000003" customHeight="1">
      <c r="A14" s="10" t="s">
        <v>228</v>
      </c>
      <c r="B14" s="3" t="s">
        <v>8</v>
      </c>
      <c r="C14" s="35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1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  <c r="V14" s="36">
        <v>0</v>
      </c>
      <c r="W14" s="36">
        <v>0</v>
      </c>
      <c r="X14" s="36">
        <v>0</v>
      </c>
      <c r="Y14" s="36">
        <v>0</v>
      </c>
      <c r="Z14" s="36">
        <v>0</v>
      </c>
      <c r="AA14" s="36">
        <v>0</v>
      </c>
      <c r="AB14" s="36">
        <v>0</v>
      </c>
      <c r="AC14" s="36">
        <v>0</v>
      </c>
      <c r="AD14" s="36">
        <v>0</v>
      </c>
      <c r="AE14" s="36">
        <v>0</v>
      </c>
      <c r="AF14" s="36">
        <v>0</v>
      </c>
      <c r="AG14" s="36">
        <v>0</v>
      </c>
      <c r="AH14" s="36">
        <v>0</v>
      </c>
      <c r="AI14" s="36">
        <v>0</v>
      </c>
      <c r="AJ14" s="36">
        <v>0</v>
      </c>
      <c r="AK14" s="36">
        <v>0</v>
      </c>
      <c r="AL14" s="36">
        <v>0</v>
      </c>
      <c r="AM14" s="36">
        <v>0</v>
      </c>
      <c r="AN14" s="36">
        <v>0</v>
      </c>
      <c r="AO14" s="36">
        <v>0</v>
      </c>
      <c r="AP14" s="36">
        <v>0</v>
      </c>
      <c r="AQ14" s="37">
        <v>0</v>
      </c>
      <c r="AR14" s="14"/>
    </row>
    <row r="15" spans="1:45" ht="39.950000000000003" customHeight="1">
      <c r="A15" s="10" t="s">
        <v>229</v>
      </c>
      <c r="B15" s="3" t="s">
        <v>9</v>
      </c>
      <c r="C15" s="35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1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  <c r="V15" s="36">
        <v>0</v>
      </c>
      <c r="W15" s="36">
        <v>0</v>
      </c>
      <c r="X15" s="36">
        <v>0</v>
      </c>
      <c r="Y15" s="36">
        <v>0</v>
      </c>
      <c r="Z15" s="36">
        <v>0</v>
      </c>
      <c r="AA15" s="36">
        <v>0</v>
      </c>
      <c r="AB15" s="36">
        <v>0</v>
      </c>
      <c r="AC15" s="36">
        <v>0</v>
      </c>
      <c r="AD15" s="36">
        <v>0</v>
      </c>
      <c r="AE15" s="36">
        <v>0</v>
      </c>
      <c r="AF15" s="36">
        <v>0</v>
      </c>
      <c r="AG15" s="36">
        <v>0</v>
      </c>
      <c r="AH15" s="36">
        <v>0</v>
      </c>
      <c r="AI15" s="36">
        <v>0</v>
      </c>
      <c r="AJ15" s="36">
        <v>0</v>
      </c>
      <c r="AK15" s="36">
        <v>0</v>
      </c>
      <c r="AL15" s="36">
        <v>0</v>
      </c>
      <c r="AM15" s="36">
        <v>0</v>
      </c>
      <c r="AN15" s="36">
        <v>0</v>
      </c>
      <c r="AO15" s="36">
        <v>0</v>
      </c>
      <c r="AP15" s="36">
        <v>0</v>
      </c>
      <c r="AQ15" s="37">
        <v>0</v>
      </c>
      <c r="AR15" s="14"/>
    </row>
    <row r="16" spans="1:45" ht="39.950000000000003" customHeight="1">
      <c r="A16" s="10" t="s">
        <v>230</v>
      </c>
      <c r="B16" s="3" t="s">
        <v>10</v>
      </c>
      <c r="C16" s="35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1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  <c r="V16" s="36">
        <v>0</v>
      </c>
      <c r="W16" s="36">
        <v>0</v>
      </c>
      <c r="X16" s="36">
        <v>0</v>
      </c>
      <c r="Y16" s="36">
        <v>0</v>
      </c>
      <c r="Z16" s="36">
        <v>0</v>
      </c>
      <c r="AA16" s="36">
        <v>0</v>
      </c>
      <c r="AB16" s="36">
        <v>0</v>
      </c>
      <c r="AC16" s="36">
        <v>0</v>
      </c>
      <c r="AD16" s="36">
        <v>0</v>
      </c>
      <c r="AE16" s="36">
        <v>0</v>
      </c>
      <c r="AF16" s="36">
        <v>0</v>
      </c>
      <c r="AG16" s="36">
        <v>0</v>
      </c>
      <c r="AH16" s="36">
        <v>0</v>
      </c>
      <c r="AI16" s="36">
        <v>0</v>
      </c>
      <c r="AJ16" s="36">
        <v>0</v>
      </c>
      <c r="AK16" s="36">
        <v>0</v>
      </c>
      <c r="AL16" s="36">
        <v>0</v>
      </c>
      <c r="AM16" s="36">
        <v>0</v>
      </c>
      <c r="AN16" s="36">
        <v>0</v>
      </c>
      <c r="AO16" s="36">
        <v>0</v>
      </c>
      <c r="AP16" s="36">
        <v>0</v>
      </c>
      <c r="AQ16" s="37">
        <v>0</v>
      </c>
      <c r="AR16" s="14"/>
    </row>
    <row r="17" spans="1:44" ht="39.950000000000003" customHeight="1">
      <c r="A17" s="10" t="s">
        <v>231</v>
      </c>
      <c r="B17" s="3" t="s">
        <v>11</v>
      </c>
      <c r="C17" s="35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1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  <c r="V17" s="36">
        <v>0</v>
      </c>
      <c r="W17" s="36">
        <v>0</v>
      </c>
      <c r="X17" s="36">
        <v>0</v>
      </c>
      <c r="Y17" s="36">
        <v>0</v>
      </c>
      <c r="Z17" s="36">
        <v>0</v>
      </c>
      <c r="AA17" s="36">
        <v>0</v>
      </c>
      <c r="AB17" s="36">
        <v>0</v>
      </c>
      <c r="AC17" s="36">
        <v>0</v>
      </c>
      <c r="AD17" s="36">
        <v>0</v>
      </c>
      <c r="AE17" s="36">
        <v>0</v>
      </c>
      <c r="AF17" s="36">
        <v>0</v>
      </c>
      <c r="AG17" s="36">
        <v>0</v>
      </c>
      <c r="AH17" s="36">
        <v>0</v>
      </c>
      <c r="AI17" s="36">
        <v>0</v>
      </c>
      <c r="AJ17" s="36">
        <v>0</v>
      </c>
      <c r="AK17" s="36">
        <v>0</v>
      </c>
      <c r="AL17" s="36">
        <v>0</v>
      </c>
      <c r="AM17" s="36">
        <v>0</v>
      </c>
      <c r="AN17" s="36">
        <v>0</v>
      </c>
      <c r="AO17" s="36">
        <v>0</v>
      </c>
      <c r="AP17" s="36">
        <v>0</v>
      </c>
      <c r="AQ17" s="37">
        <v>0</v>
      </c>
      <c r="AR17" s="14"/>
    </row>
    <row r="18" spans="1:44" ht="39.950000000000003" customHeight="1">
      <c r="A18" s="10" t="s">
        <v>232</v>
      </c>
      <c r="B18" s="3" t="s">
        <v>12</v>
      </c>
      <c r="C18" s="35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1</v>
      </c>
      <c r="R18" s="36">
        <v>0</v>
      </c>
      <c r="S18" s="36">
        <v>0</v>
      </c>
      <c r="T18" s="36">
        <v>0</v>
      </c>
      <c r="U18" s="36">
        <v>0</v>
      </c>
      <c r="V18" s="36">
        <v>0</v>
      </c>
      <c r="W18" s="36">
        <v>0</v>
      </c>
      <c r="X18" s="36">
        <v>0</v>
      </c>
      <c r="Y18" s="36">
        <v>0</v>
      </c>
      <c r="Z18" s="36">
        <v>0</v>
      </c>
      <c r="AA18" s="36">
        <v>0</v>
      </c>
      <c r="AB18" s="36">
        <v>0</v>
      </c>
      <c r="AC18" s="36">
        <v>0</v>
      </c>
      <c r="AD18" s="36">
        <v>0</v>
      </c>
      <c r="AE18" s="36">
        <v>0</v>
      </c>
      <c r="AF18" s="36">
        <v>0</v>
      </c>
      <c r="AG18" s="36">
        <v>0</v>
      </c>
      <c r="AH18" s="36">
        <v>0</v>
      </c>
      <c r="AI18" s="36">
        <v>0</v>
      </c>
      <c r="AJ18" s="36">
        <v>0</v>
      </c>
      <c r="AK18" s="36">
        <v>0</v>
      </c>
      <c r="AL18" s="36">
        <v>0</v>
      </c>
      <c r="AM18" s="36">
        <v>0</v>
      </c>
      <c r="AN18" s="36">
        <v>0</v>
      </c>
      <c r="AO18" s="36">
        <v>0</v>
      </c>
      <c r="AP18" s="36">
        <v>0</v>
      </c>
      <c r="AQ18" s="37">
        <v>0</v>
      </c>
      <c r="AR18" s="14"/>
    </row>
    <row r="19" spans="1:44" ht="39.950000000000003" customHeight="1">
      <c r="A19" s="10" t="s">
        <v>233</v>
      </c>
      <c r="B19" s="3" t="s">
        <v>13</v>
      </c>
      <c r="C19" s="35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1</v>
      </c>
      <c r="S19" s="36">
        <v>0</v>
      </c>
      <c r="T19" s="36">
        <v>0</v>
      </c>
      <c r="U19" s="36">
        <v>0</v>
      </c>
      <c r="V19" s="36">
        <v>0</v>
      </c>
      <c r="W19" s="36">
        <v>0</v>
      </c>
      <c r="X19" s="36">
        <v>0</v>
      </c>
      <c r="Y19" s="36">
        <v>0</v>
      </c>
      <c r="Z19" s="36">
        <v>0</v>
      </c>
      <c r="AA19" s="36">
        <v>0</v>
      </c>
      <c r="AB19" s="36">
        <v>0</v>
      </c>
      <c r="AC19" s="36">
        <v>0</v>
      </c>
      <c r="AD19" s="36">
        <v>0</v>
      </c>
      <c r="AE19" s="36">
        <v>0</v>
      </c>
      <c r="AF19" s="36">
        <v>0</v>
      </c>
      <c r="AG19" s="36">
        <v>0</v>
      </c>
      <c r="AH19" s="36">
        <v>0</v>
      </c>
      <c r="AI19" s="36">
        <v>0</v>
      </c>
      <c r="AJ19" s="36">
        <v>0</v>
      </c>
      <c r="AK19" s="36">
        <v>0</v>
      </c>
      <c r="AL19" s="36">
        <v>0</v>
      </c>
      <c r="AM19" s="36">
        <v>0</v>
      </c>
      <c r="AN19" s="36">
        <v>0</v>
      </c>
      <c r="AO19" s="36">
        <v>0</v>
      </c>
      <c r="AP19" s="36">
        <v>0</v>
      </c>
      <c r="AQ19" s="37">
        <v>0</v>
      </c>
      <c r="AR19" s="14"/>
    </row>
    <row r="20" spans="1:44" ht="39.950000000000003" customHeight="1">
      <c r="A20" s="10" t="s">
        <v>234</v>
      </c>
      <c r="B20" s="3" t="s">
        <v>14</v>
      </c>
      <c r="C20" s="35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1</v>
      </c>
      <c r="T20" s="36">
        <v>0</v>
      </c>
      <c r="U20" s="36">
        <v>0</v>
      </c>
      <c r="V20" s="36">
        <v>0</v>
      </c>
      <c r="W20" s="36">
        <v>0</v>
      </c>
      <c r="X20" s="36">
        <v>0</v>
      </c>
      <c r="Y20" s="36">
        <v>0</v>
      </c>
      <c r="Z20" s="36">
        <v>0</v>
      </c>
      <c r="AA20" s="36">
        <v>0</v>
      </c>
      <c r="AB20" s="36">
        <v>0</v>
      </c>
      <c r="AC20" s="36">
        <v>0</v>
      </c>
      <c r="AD20" s="36">
        <v>0</v>
      </c>
      <c r="AE20" s="36">
        <v>0</v>
      </c>
      <c r="AF20" s="36">
        <v>0</v>
      </c>
      <c r="AG20" s="36">
        <v>0</v>
      </c>
      <c r="AH20" s="36">
        <v>0</v>
      </c>
      <c r="AI20" s="36">
        <v>0</v>
      </c>
      <c r="AJ20" s="36">
        <v>0</v>
      </c>
      <c r="AK20" s="36">
        <v>0</v>
      </c>
      <c r="AL20" s="36">
        <v>0</v>
      </c>
      <c r="AM20" s="36">
        <v>0</v>
      </c>
      <c r="AN20" s="36">
        <v>0</v>
      </c>
      <c r="AO20" s="36">
        <v>0</v>
      </c>
      <c r="AP20" s="36">
        <v>0</v>
      </c>
      <c r="AQ20" s="37">
        <v>0</v>
      </c>
      <c r="AR20" s="14"/>
    </row>
    <row r="21" spans="1:44" ht="39.950000000000003" customHeight="1">
      <c r="A21" s="10" t="s">
        <v>235</v>
      </c>
      <c r="B21" s="3" t="s">
        <v>15</v>
      </c>
      <c r="C21" s="35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1</v>
      </c>
      <c r="U21" s="36">
        <v>0</v>
      </c>
      <c r="V21" s="36">
        <v>0</v>
      </c>
      <c r="W21" s="36">
        <v>0</v>
      </c>
      <c r="X21" s="36">
        <v>0</v>
      </c>
      <c r="Y21" s="36">
        <v>0</v>
      </c>
      <c r="Z21" s="36">
        <v>0</v>
      </c>
      <c r="AA21" s="36">
        <v>0</v>
      </c>
      <c r="AB21" s="36">
        <v>0</v>
      </c>
      <c r="AC21" s="36">
        <v>0</v>
      </c>
      <c r="AD21" s="36">
        <v>0</v>
      </c>
      <c r="AE21" s="36">
        <v>0</v>
      </c>
      <c r="AF21" s="36">
        <v>0</v>
      </c>
      <c r="AG21" s="36">
        <v>0</v>
      </c>
      <c r="AH21" s="36">
        <v>0</v>
      </c>
      <c r="AI21" s="36">
        <v>0</v>
      </c>
      <c r="AJ21" s="36">
        <v>0</v>
      </c>
      <c r="AK21" s="36">
        <v>0</v>
      </c>
      <c r="AL21" s="36">
        <v>0</v>
      </c>
      <c r="AM21" s="36">
        <v>0</v>
      </c>
      <c r="AN21" s="36">
        <v>0</v>
      </c>
      <c r="AO21" s="36">
        <v>0</v>
      </c>
      <c r="AP21" s="36">
        <v>0</v>
      </c>
      <c r="AQ21" s="37">
        <v>0</v>
      </c>
      <c r="AR21" s="14"/>
    </row>
    <row r="22" spans="1:44" ht="39.950000000000003" customHeight="1">
      <c r="A22" s="10" t="s">
        <v>236</v>
      </c>
      <c r="B22" s="3" t="s">
        <v>16</v>
      </c>
      <c r="C22" s="35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1</v>
      </c>
      <c r="V22" s="36">
        <v>0</v>
      </c>
      <c r="W22" s="36">
        <v>0</v>
      </c>
      <c r="X22" s="36">
        <v>0</v>
      </c>
      <c r="Y22" s="36">
        <v>0</v>
      </c>
      <c r="Z22" s="36">
        <v>0</v>
      </c>
      <c r="AA22" s="36">
        <v>0</v>
      </c>
      <c r="AB22" s="36">
        <v>0</v>
      </c>
      <c r="AC22" s="36">
        <v>0</v>
      </c>
      <c r="AD22" s="36">
        <v>0</v>
      </c>
      <c r="AE22" s="36">
        <v>0</v>
      </c>
      <c r="AF22" s="36">
        <v>0</v>
      </c>
      <c r="AG22" s="36">
        <v>0</v>
      </c>
      <c r="AH22" s="36">
        <v>0</v>
      </c>
      <c r="AI22" s="36">
        <v>0</v>
      </c>
      <c r="AJ22" s="36">
        <v>0</v>
      </c>
      <c r="AK22" s="36">
        <v>0</v>
      </c>
      <c r="AL22" s="36">
        <v>0</v>
      </c>
      <c r="AM22" s="36">
        <v>0</v>
      </c>
      <c r="AN22" s="36">
        <v>0</v>
      </c>
      <c r="AO22" s="36">
        <v>0</v>
      </c>
      <c r="AP22" s="36">
        <v>0</v>
      </c>
      <c r="AQ22" s="37">
        <v>0</v>
      </c>
      <c r="AR22" s="14"/>
    </row>
    <row r="23" spans="1:44" ht="39.950000000000003" customHeight="1">
      <c r="A23" s="10" t="s">
        <v>237</v>
      </c>
      <c r="B23" s="3" t="s">
        <v>17</v>
      </c>
      <c r="C23" s="35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  <c r="V23" s="36">
        <v>1</v>
      </c>
      <c r="W23" s="36">
        <v>0</v>
      </c>
      <c r="X23" s="36">
        <v>0</v>
      </c>
      <c r="Y23" s="36">
        <v>0</v>
      </c>
      <c r="Z23" s="36">
        <v>0</v>
      </c>
      <c r="AA23" s="36">
        <v>0</v>
      </c>
      <c r="AB23" s="36">
        <v>0</v>
      </c>
      <c r="AC23" s="36">
        <v>0</v>
      </c>
      <c r="AD23" s="36">
        <v>0</v>
      </c>
      <c r="AE23" s="36">
        <v>0</v>
      </c>
      <c r="AF23" s="36">
        <v>0</v>
      </c>
      <c r="AG23" s="36">
        <v>0</v>
      </c>
      <c r="AH23" s="36">
        <v>0</v>
      </c>
      <c r="AI23" s="36">
        <v>0</v>
      </c>
      <c r="AJ23" s="36">
        <v>0</v>
      </c>
      <c r="AK23" s="36">
        <v>0</v>
      </c>
      <c r="AL23" s="36">
        <v>0</v>
      </c>
      <c r="AM23" s="36">
        <v>0</v>
      </c>
      <c r="AN23" s="36">
        <v>0</v>
      </c>
      <c r="AO23" s="36">
        <v>0</v>
      </c>
      <c r="AP23" s="36">
        <v>0</v>
      </c>
      <c r="AQ23" s="37">
        <v>0</v>
      </c>
      <c r="AR23" s="14"/>
    </row>
    <row r="24" spans="1:44" ht="39.950000000000003" customHeight="1">
      <c r="A24" s="10" t="s">
        <v>238</v>
      </c>
      <c r="B24" s="3" t="s">
        <v>18</v>
      </c>
      <c r="C24" s="35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  <c r="V24" s="36">
        <v>0</v>
      </c>
      <c r="W24" s="36">
        <v>1</v>
      </c>
      <c r="X24" s="36">
        <v>0</v>
      </c>
      <c r="Y24" s="36">
        <v>0</v>
      </c>
      <c r="Z24" s="36">
        <v>0</v>
      </c>
      <c r="AA24" s="36">
        <v>0</v>
      </c>
      <c r="AB24" s="36">
        <v>0</v>
      </c>
      <c r="AC24" s="36">
        <v>0</v>
      </c>
      <c r="AD24" s="36">
        <v>0</v>
      </c>
      <c r="AE24" s="36">
        <v>0</v>
      </c>
      <c r="AF24" s="36">
        <v>0</v>
      </c>
      <c r="AG24" s="36">
        <v>0</v>
      </c>
      <c r="AH24" s="36">
        <v>0</v>
      </c>
      <c r="AI24" s="36">
        <v>0</v>
      </c>
      <c r="AJ24" s="36">
        <v>0</v>
      </c>
      <c r="AK24" s="36">
        <v>0</v>
      </c>
      <c r="AL24" s="36">
        <v>0</v>
      </c>
      <c r="AM24" s="36">
        <v>0</v>
      </c>
      <c r="AN24" s="36">
        <v>0</v>
      </c>
      <c r="AO24" s="36">
        <v>0</v>
      </c>
      <c r="AP24" s="36">
        <v>0</v>
      </c>
      <c r="AQ24" s="37">
        <v>0</v>
      </c>
      <c r="AR24" s="14"/>
    </row>
    <row r="25" spans="1:44" ht="39.950000000000003" customHeight="1">
      <c r="A25" s="10" t="s">
        <v>239</v>
      </c>
      <c r="B25" s="3" t="s">
        <v>19</v>
      </c>
      <c r="C25" s="35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  <c r="V25" s="36">
        <v>0</v>
      </c>
      <c r="W25" s="36">
        <v>0</v>
      </c>
      <c r="X25" s="36">
        <v>1</v>
      </c>
      <c r="Y25" s="36">
        <v>0</v>
      </c>
      <c r="Z25" s="36">
        <v>0</v>
      </c>
      <c r="AA25" s="36">
        <v>0</v>
      </c>
      <c r="AB25" s="36">
        <v>0</v>
      </c>
      <c r="AC25" s="36">
        <v>0</v>
      </c>
      <c r="AD25" s="36">
        <v>0</v>
      </c>
      <c r="AE25" s="36">
        <v>0</v>
      </c>
      <c r="AF25" s="36">
        <v>0</v>
      </c>
      <c r="AG25" s="36">
        <v>0</v>
      </c>
      <c r="AH25" s="36">
        <v>0</v>
      </c>
      <c r="AI25" s="36">
        <v>0</v>
      </c>
      <c r="AJ25" s="36">
        <v>0</v>
      </c>
      <c r="AK25" s="36">
        <v>0</v>
      </c>
      <c r="AL25" s="36">
        <v>0</v>
      </c>
      <c r="AM25" s="36">
        <v>0</v>
      </c>
      <c r="AN25" s="36">
        <v>0</v>
      </c>
      <c r="AO25" s="36">
        <v>0</v>
      </c>
      <c r="AP25" s="36">
        <v>0</v>
      </c>
      <c r="AQ25" s="37">
        <v>0</v>
      </c>
      <c r="AR25" s="14"/>
    </row>
    <row r="26" spans="1:44" ht="39.950000000000003" customHeight="1">
      <c r="A26" s="10" t="s">
        <v>240</v>
      </c>
      <c r="B26" s="3" t="s">
        <v>20</v>
      </c>
      <c r="C26" s="35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  <c r="V26" s="36">
        <v>0</v>
      </c>
      <c r="W26" s="36">
        <v>0</v>
      </c>
      <c r="X26" s="36">
        <v>0</v>
      </c>
      <c r="Y26" s="36">
        <v>1</v>
      </c>
      <c r="Z26" s="36">
        <v>0</v>
      </c>
      <c r="AA26" s="36">
        <v>0</v>
      </c>
      <c r="AB26" s="36">
        <v>0</v>
      </c>
      <c r="AC26" s="36">
        <v>0</v>
      </c>
      <c r="AD26" s="36">
        <v>0</v>
      </c>
      <c r="AE26" s="36">
        <v>0</v>
      </c>
      <c r="AF26" s="36">
        <v>0</v>
      </c>
      <c r="AG26" s="36">
        <v>0</v>
      </c>
      <c r="AH26" s="36">
        <v>0</v>
      </c>
      <c r="AI26" s="36">
        <v>0</v>
      </c>
      <c r="AJ26" s="36">
        <v>0</v>
      </c>
      <c r="AK26" s="36">
        <v>0</v>
      </c>
      <c r="AL26" s="36">
        <v>0</v>
      </c>
      <c r="AM26" s="36">
        <v>0</v>
      </c>
      <c r="AN26" s="36">
        <v>0</v>
      </c>
      <c r="AO26" s="36">
        <v>0</v>
      </c>
      <c r="AP26" s="36">
        <v>0</v>
      </c>
      <c r="AQ26" s="37">
        <v>0</v>
      </c>
      <c r="AR26" s="14"/>
    </row>
    <row r="27" spans="1:44" ht="39.950000000000003" customHeight="1">
      <c r="A27" s="10" t="s">
        <v>241</v>
      </c>
      <c r="B27" s="3" t="s">
        <v>21</v>
      </c>
      <c r="C27" s="35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  <c r="V27" s="36">
        <v>0</v>
      </c>
      <c r="W27" s="36">
        <v>0</v>
      </c>
      <c r="X27" s="36">
        <v>0</v>
      </c>
      <c r="Y27" s="36">
        <v>0</v>
      </c>
      <c r="Z27" s="36">
        <v>1</v>
      </c>
      <c r="AA27" s="36">
        <v>0</v>
      </c>
      <c r="AB27" s="36">
        <v>0</v>
      </c>
      <c r="AC27" s="36">
        <v>0</v>
      </c>
      <c r="AD27" s="36">
        <v>0</v>
      </c>
      <c r="AE27" s="36">
        <v>0</v>
      </c>
      <c r="AF27" s="36">
        <v>0</v>
      </c>
      <c r="AG27" s="36">
        <v>0</v>
      </c>
      <c r="AH27" s="36">
        <v>0</v>
      </c>
      <c r="AI27" s="36">
        <v>0</v>
      </c>
      <c r="AJ27" s="36">
        <v>0</v>
      </c>
      <c r="AK27" s="36">
        <v>0</v>
      </c>
      <c r="AL27" s="36">
        <v>0</v>
      </c>
      <c r="AM27" s="36">
        <v>0</v>
      </c>
      <c r="AN27" s="36">
        <v>0</v>
      </c>
      <c r="AO27" s="36">
        <v>0</v>
      </c>
      <c r="AP27" s="36">
        <v>0</v>
      </c>
      <c r="AQ27" s="37">
        <v>0</v>
      </c>
      <c r="AR27" s="14"/>
    </row>
    <row r="28" spans="1:44" ht="39.950000000000003" customHeight="1">
      <c r="A28" s="10" t="s">
        <v>242</v>
      </c>
      <c r="B28" s="3" t="s">
        <v>282</v>
      </c>
      <c r="C28" s="35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  <c r="V28" s="36">
        <v>0</v>
      </c>
      <c r="W28" s="36">
        <v>0</v>
      </c>
      <c r="X28" s="36">
        <v>0</v>
      </c>
      <c r="Y28" s="36">
        <v>0</v>
      </c>
      <c r="Z28" s="36">
        <v>0</v>
      </c>
      <c r="AA28" s="36">
        <v>1</v>
      </c>
      <c r="AB28" s="36">
        <v>0</v>
      </c>
      <c r="AC28" s="36">
        <v>0</v>
      </c>
      <c r="AD28" s="36">
        <v>0</v>
      </c>
      <c r="AE28" s="36">
        <v>0</v>
      </c>
      <c r="AF28" s="36">
        <v>0</v>
      </c>
      <c r="AG28" s="36">
        <v>0</v>
      </c>
      <c r="AH28" s="36">
        <v>0</v>
      </c>
      <c r="AI28" s="36">
        <v>0</v>
      </c>
      <c r="AJ28" s="36">
        <v>0</v>
      </c>
      <c r="AK28" s="36">
        <v>0</v>
      </c>
      <c r="AL28" s="36">
        <v>0</v>
      </c>
      <c r="AM28" s="36">
        <v>0</v>
      </c>
      <c r="AN28" s="36">
        <v>0</v>
      </c>
      <c r="AO28" s="36">
        <v>0</v>
      </c>
      <c r="AP28" s="36">
        <v>0</v>
      </c>
      <c r="AQ28" s="37">
        <v>0</v>
      </c>
      <c r="AR28" s="14"/>
    </row>
    <row r="29" spans="1:44" ht="39.950000000000003" customHeight="1">
      <c r="A29" s="10" t="s">
        <v>243</v>
      </c>
      <c r="B29" s="3" t="s">
        <v>283</v>
      </c>
      <c r="C29" s="35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  <c r="V29" s="36">
        <v>0</v>
      </c>
      <c r="W29" s="36">
        <v>0</v>
      </c>
      <c r="X29" s="36">
        <v>0</v>
      </c>
      <c r="Y29" s="36">
        <v>0</v>
      </c>
      <c r="Z29" s="36">
        <v>0</v>
      </c>
      <c r="AA29" s="36">
        <v>0</v>
      </c>
      <c r="AB29" s="36">
        <v>1</v>
      </c>
      <c r="AC29" s="36">
        <v>0</v>
      </c>
      <c r="AD29" s="36">
        <v>0</v>
      </c>
      <c r="AE29" s="36">
        <v>0</v>
      </c>
      <c r="AF29" s="36">
        <v>0</v>
      </c>
      <c r="AG29" s="36">
        <v>0</v>
      </c>
      <c r="AH29" s="36">
        <v>0</v>
      </c>
      <c r="AI29" s="36">
        <v>0</v>
      </c>
      <c r="AJ29" s="36">
        <v>0</v>
      </c>
      <c r="AK29" s="36">
        <v>0</v>
      </c>
      <c r="AL29" s="36">
        <v>0</v>
      </c>
      <c r="AM29" s="36">
        <v>0</v>
      </c>
      <c r="AN29" s="36">
        <v>0</v>
      </c>
      <c r="AO29" s="36">
        <v>0</v>
      </c>
      <c r="AP29" s="36">
        <v>0</v>
      </c>
      <c r="AQ29" s="37">
        <v>0</v>
      </c>
      <c r="AR29" s="14"/>
    </row>
    <row r="30" spans="1:44" ht="39.950000000000003" customHeight="1">
      <c r="A30" s="10" t="s">
        <v>245</v>
      </c>
      <c r="B30" s="3" t="s">
        <v>22</v>
      </c>
      <c r="C30" s="35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  <c r="V30" s="36">
        <v>0</v>
      </c>
      <c r="W30" s="36">
        <v>0</v>
      </c>
      <c r="X30" s="36">
        <v>0</v>
      </c>
      <c r="Y30" s="36">
        <v>0</v>
      </c>
      <c r="Z30" s="36">
        <v>0</v>
      </c>
      <c r="AA30" s="36">
        <v>0</v>
      </c>
      <c r="AB30" s="36">
        <v>0</v>
      </c>
      <c r="AC30" s="36">
        <v>1</v>
      </c>
      <c r="AD30" s="36">
        <v>0</v>
      </c>
      <c r="AE30" s="36">
        <v>0</v>
      </c>
      <c r="AF30" s="36">
        <v>0</v>
      </c>
      <c r="AG30" s="36">
        <v>0</v>
      </c>
      <c r="AH30" s="36">
        <v>0</v>
      </c>
      <c r="AI30" s="36">
        <v>0</v>
      </c>
      <c r="AJ30" s="36">
        <v>0</v>
      </c>
      <c r="AK30" s="36">
        <v>0</v>
      </c>
      <c r="AL30" s="36">
        <v>0</v>
      </c>
      <c r="AM30" s="36">
        <v>0</v>
      </c>
      <c r="AN30" s="36">
        <v>0</v>
      </c>
      <c r="AO30" s="36">
        <v>0</v>
      </c>
      <c r="AP30" s="36">
        <v>0</v>
      </c>
      <c r="AQ30" s="37">
        <v>0</v>
      </c>
      <c r="AR30" s="14"/>
    </row>
    <row r="31" spans="1:44" ht="39.950000000000003" customHeight="1">
      <c r="A31" s="10" t="s">
        <v>246</v>
      </c>
      <c r="B31" s="3" t="s">
        <v>284</v>
      </c>
      <c r="C31" s="35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  <c r="V31" s="36">
        <v>0</v>
      </c>
      <c r="W31" s="36">
        <v>0</v>
      </c>
      <c r="X31" s="36">
        <v>0</v>
      </c>
      <c r="Y31" s="36">
        <v>0</v>
      </c>
      <c r="Z31" s="36">
        <v>0</v>
      </c>
      <c r="AA31" s="36">
        <v>0</v>
      </c>
      <c r="AB31" s="36">
        <v>0</v>
      </c>
      <c r="AC31" s="36">
        <v>0</v>
      </c>
      <c r="AD31" s="36">
        <v>1</v>
      </c>
      <c r="AE31" s="36">
        <v>0</v>
      </c>
      <c r="AF31" s="36">
        <v>0</v>
      </c>
      <c r="AG31" s="36">
        <v>0</v>
      </c>
      <c r="AH31" s="36">
        <v>0</v>
      </c>
      <c r="AI31" s="36">
        <v>0</v>
      </c>
      <c r="AJ31" s="36">
        <v>0</v>
      </c>
      <c r="AK31" s="36">
        <v>0</v>
      </c>
      <c r="AL31" s="36">
        <v>0</v>
      </c>
      <c r="AM31" s="36">
        <v>0</v>
      </c>
      <c r="AN31" s="36">
        <v>0</v>
      </c>
      <c r="AO31" s="36">
        <v>0</v>
      </c>
      <c r="AP31" s="36">
        <v>0</v>
      </c>
      <c r="AQ31" s="37">
        <v>0</v>
      </c>
      <c r="AR31" s="14"/>
    </row>
    <row r="32" spans="1:44" ht="39.950000000000003" customHeight="1">
      <c r="A32" s="10" t="s">
        <v>247</v>
      </c>
      <c r="B32" s="3" t="s">
        <v>285</v>
      </c>
      <c r="C32" s="35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  <c r="V32" s="36">
        <v>0</v>
      </c>
      <c r="W32" s="36">
        <v>0</v>
      </c>
      <c r="X32" s="36">
        <v>0</v>
      </c>
      <c r="Y32" s="36">
        <v>0</v>
      </c>
      <c r="Z32" s="36">
        <v>0</v>
      </c>
      <c r="AA32" s="36">
        <v>0</v>
      </c>
      <c r="AB32" s="36">
        <v>0</v>
      </c>
      <c r="AC32" s="36">
        <v>0</v>
      </c>
      <c r="AD32" s="36">
        <v>0</v>
      </c>
      <c r="AE32" s="36">
        <v>1</v>
      </c>
      <c r="AF32" s="36">
        <v>0</v>
      </c>
      <c r="AG32" s="36">
        <v>0</v>
      </c>
      <c r="AH32" s="36">
        <v>0</v>
      </c>
      <c r="AI32" s="36">
        <v>0</v>
      </c>
      <c r="AJ32" s="36">
        <v>0</v>
      </c>
      <c r="AK32" s="36">
        <v>0</v>
      </c>
      <c r="AL32" s="36">
        <v>0</v>
      </c>
      <c r="AM32" s="36">
        <v>0</v>
      </c>
      <c r="AN32" s="36">
        <v>0</v>
      </c>
      <c r="AO32" s="36">
        <v>0</v>
      </c>
      <c r="AP32" s="36">
        <v>0</v>
      </c>
      <c r="AQ32" s="37">
        <v>0</v>
      </c>
      <c r="AR32" s="14"/>
    </row>
    <row r="33" spans="1:44" ht="39.950000000000003" customHeight="1">
      <c r="A33" s="10" t="s">
        <v>248</v>
      </c>
      <c r="B33" s="3" t="s">
        <v>24</v>
      </c>
      <c r="C33" s="35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  <c r="O33" s="36">
        <v>0</v>
      </c>
      <c r="P33" s="36">
        <v>0</v>
      </c>
      <c r="Q33" s="36">
        <v>0</v>
      </c>
      <c r="R33" s="36">
        <v>0</v>
      </c>
      <c r="S33" s="36">
        <v>0</v>
      </c>
      <c r="T33" s="36">
        <v>0</v>
      </c>
      <c r="U33" s="36">
        <v>0</v>
      </c>
      <c r="V33" s="36">
        <v>0</v>
      </c>
      <c r="W33" s="36">
        <v>0</v>
      </c>
      <c r="X33" s="36">
        <v>0</v>
      </c>
      <c r="Y33" s="36">
        <v>0</v>
      </c>
      <c r="Z33" s="36">
        <v>0</v>
      </c>
      <c r="AA33" s="36">
        <v>0</v>
      </c>
      <c r="AB33" s="36">
        <v>0</v>
      </c>
      <c r="AC33" s="36">
        <v>0</v>
      </c>
      <c r="AD33" s="36">
        <v>0</v>
      </c>
      <c r="AE33" s="36">
        <v>0</v>
      </c>
      <c r="AF33" s="36">
        <v>1</v>
      </c>
      <c r="AG33" s="36">
        <v>0</v>
      </c>
      <c r="AH33" s="36">
        <v>0</v>
      </c>
      <c r="AI33" s="36">
        <v>0</v>
      </c>
      <c r="AJ33" s="36">
        <v>0</v>
      </c>
      <c r="AK33" s="36">
        <v>0</v>
      </c>
      <c r="AL33" s="36">
        <v>0</v>
      </c>
      <c r="AM33" s="36">
        <v>0</v>
      </c>
      <c r="AN33" s="36">
        <v>0</v>
      </c>
      <c r="AO33" s="36">
        <v>0</v>
      </c>
      <c r="AP33" s="36">
        <v>0</v>
      </c>
      <c r="AQ33" s="37">
        <v>0</v>
      </c>
      <c r="AR33" s="14"/>
    </row>
    <row r="34" spans="1:44" ht="39.950000000000003" customHeight="1">
      <c r="A34" s="10" t="s">
        <v>249</v>
      </c>
      <c r="B34" s="3" t="s">
        <v>25</v>
      </c>
      <c r="C34" s="35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  <c r="O34" s="36">
        <v>0</v>
      </c>
      <c r="P34" s="36">
        <v>0</v>
      </c>
      <c r="Q34" s="36">
        <v>0</v>
      </c>
      <c r="R34" s="36">
        <v>0</v>
      </c>
      <c r="S34" s="36">
        <v>0</v>
      </c>
      <c r="T34" s="36">
        <v>0</v>
      </c>
      <c r="U34" s="36">
        <v>0</v>
      </c>
      <c r="V34" s="36">
        <v>0</v>
      </c>
      <c r="W34" s="36">
        <v>0</v>
      </c>
      <c r="X34" s="36">
        <v>0</v>
      </c>
      <c r="Y34" s="36">
        <v>0</v>
      </c>
      <c r="Z34" s="36">
        <v>0</v>
      </c>
      <c r="AA34" s="36">
        <v>0</v>
      </c>
      <c r="AB34" s="36">
        <v>0</v>
      </c>
      <c r="AC34" s="36">
        <v>0</v>
      </c>
      <c r="AD34" s="36">
        <v>0</v>
      </c>
      <c r="AE34" s="36">
        <v>0</v>
      </c>
      <c r="AF34" s="36">
        <v>0</v>
      </c>
      <c r="AG34" s="36">
        <v>1</v>
      </c>
      <c r="AH34" s="36">
        <v>0</v>
      </c>
      <c r="AI34" s="36">
        <v>0</v>
      </c>
      <c r="AJ34" s="36">
        <v>0</v>
      </c>
      <c r="AK34" s="36">
        <v>0</v>
      </c>
      <c r="AL34" s="36">
        <v>0</v>
      </c>
      <c r="AM34" s="36">
        <v>0</v>
      </c>
      <c r="AN34" s="36">
        <v>0</v>
      </c>
      <c r="AO34" s="36">
        <v>0</v>
      </c>
      <c r="AP34" s="36">
        <v>0</v>
      </c>
      <c r="AQ34" s="37">
        <v>0</v>
      </c>
      <c r="AR34" s="14"/>
    </row>
    <row r="35" spans="1:44" ht="39.950000000000003" customHeight="1">
      <c r="A35" s="10" t="s">
        <v>250</v>
      </c>
      <c r="B35" s="3" t="s">
        <v>26</v>
      </c>
      <c r="C35" s="35">
        <v>0</v>
      </c>
      <c r="D35" s="36">
        <v>0</v>
      </c>
      <c r="E35" s="36">
        <v>0</v>
      </c>
      <c r="F35" s="36">
        <v>0</v>
      </c>
      <c r="G35" s="36">
        <v>0</v>
      </c>
      <c r="H35" s="36">
        <v>0</v>
      </c>
      <c r="I35" s="36">
        <v>0</v>
      </c>
      <c r="J35" s="36">
        <v>0</v>
      </c>
      <c r="K35" s="36">
        <v>0</v>
      </c>
      <c r="L35" s="36">
        <v>0</v>
      </c>
      <c r="M35" s="36">
        <v>0</v>
      </c>
      <c r="N35" s="36">
        <v>0</v>
      </c>
      <c r="O35" s="36">
        <v>0</v>
      </c>
      <c r="P35" s="36">
        <v>0</v>
      </c>
      <c r="Q35" s="36">
        <v>0</v>
      </c>
      <c r="R35" s="36">
        <v>0</v>
      </c>
      <c r="S35" s="36">
        <v>0</v>
      </c>
      <c r="T35" s="36">
        <v>0</v>
      </c>
      <c r="U35" s="36">
        <v>0</v>
      </c>
      <c r="V35" s="36">
        <v>0</v>
      </c>
      <c r="W35" s="36">
        <v>0</v>
      </c>
      <c r="X35" s="36">
        <v>0</v>
      </c>
      <c r="Y35" s="36">
        <v>0</v>
      </c>
      <c r="Z35" s="36">
        <v>0</v>
      </c>
      <c r="AA35" s="36">
        <v>0</v>
      </c>
      <c r="AB35" s="36">
        <v>0</v>
      </c>
      <c r="AC35" s="36">
        <v>0</v>
      </c>
      <c r="AD35" s="36">
        <v>0</v>
      </c>
      <c r="AE35" s="36">
        <v>0</v>
      </c>
      <c r="AF35" s="36">
        <v>0</v>
      </c>
      <c r="AG35" s="36">
        <v>0</v>
      </c>
      <c r="AH35" s="36">
        <v>1</v>
      </c>
      <c r="AI35" s="36">
        <v>0</v>
      </c>
      <c r="AJ35" s="36">
        <v>0</v>
      </c>
      <c r="AK35" s="36">
        <v>0</v>
      </c>
      <c r="AL35" s="36">
        <v>0</v>
      </c>
      <c r="AM35" s="36">
        <v>0</v>
      </c>
      <c r="AN35" s="36">
        <v>0</v>
      </c>
      <c r="AO35" s="36">
        <v>0</v>
      </c>
      <c r="AP35" s="36">
        <v>0</v>
      </c>
      <c r="AQ35" s="37">
        <v>0</v>
      </c>
      <c r="AR35" s="14"/>
    </row>
    <row r="36" spans="1:44" ht="39.950000000000003" customHeight="1">
      <c r="A36" s="10" t="s">
        <v>251</v>
      </c>
      <c r="B36" s="3" t="s">
        <v>27</v>
      </c>
      <c r="C36" s="35">
        <v>0</v>
      </c>
      <c r="D36" s="36">
        <v>0</v>
      </c>
      <c r="E36" s="36">
        <v>0</v>
      </c>
      <c r="F36" s="36">
        <v>0</v>
      </c>
      <c r="G36" s="36">
        <v>0</v>
      </c>
      <c r="H36" s="36">
        <v>0</v>
      </c>
      <c r="I36" s="36">
        <v>0</v>
      </c>
      <c r="J36" s="36">
        <v>0</v>
      </c>
      <c r="K36" s="36">
        <v>0</v>
      </c>
      <c r="L36" s="36">
        <v>0</v>
      </c>
      <c r="M36" s="36">
        <v>0</v>
      </c>
      <c r="N36" s="36">
        <v>0</v>
      </c>
      <c r="O36" s="36">
        <v>0</v>
      </c>
      <c r="P36" s="36">
        <v>0</v>
      </c>
      <c r="Q36" s="36">
        <v>0</v>
      </c>
      <c r="R36" s="36">
        <v>0</v>
      </c>
      <c r="S36" s="36">
        <v>0</v>
      </c>
      <c r="T36" s="36">
        <v>0</v>
      </c>
      <c r="U36" s="36">
        <v>0</v>
      </c>
      <c r="V36" s="36">
        <v>0</v>
      </c>
      <c r="W36" s="36">
        <v>0</v>
      </c>
      <c r="X36" s="36">
        <v>0</v>
      </c>
      <c r="Y36" s="36">
        <v>0</v>
      </c>
      <c r="Z36" s="36">
        <v>0</v>
      </c>
      <c r="AA36" s="36">
        <v>0</v>
      </c>
      <c r="AB36" s="36">
        <v>0</v>
      </c>
      <c r="AC36" s="36">
        <v>0</v>
      </c>
      <c r="AD36" s="36">
        <v>0</v>
      </c>
      <c r="AE36" s="36">
        <v>0</v>
      </c>
      <c r="AF36" s="36">
        <v>0</v>
      </c>
      <c r="AG36" s="36">
        <v>0</v>
      </c>
      <c r="AH36" s="36">
        <v>0</v>
      </c>
      <c r="AI36" s="36">
        <v>1</v>
      </c>
      <c r="AJ36" s="36">
        <v>0</v>
      </c>
      <c r="AK36" s="36">
        <v>0</v>
      </c>
      <c r="AL36" s="36">
        <v>0</v>
      </c>
      <c r="AM36" s="36">
        <v>0</v>
      </c>
      <c r="AN36" s="36">
        <v>0</v>
      </c>
      <c r="AO36" s="36">
        <v>0</v>
      </c>
      <c r="AP36" s="36">
        <v>0</v>
      </c>
      <c r="AQ36" s="37">
        <v>0</v>
      </c>
      <c r="AR36" s="14"/>
    </row>
    <row r="37" spans="1:44" ht="39.950000000000003" customHeight="1">
      <c r="A37" s="10" t="s">
        <v>252</v>
      </c>
      <c r="B37" s="3" t="s">
        <v>28</v>
      </c>
      <c r="C37" s="35">
        <v>0</v>
      </c>
      <c r="D37" s="36">
        <v>0</v>
      </c>
      <c r="E37" s="36">
        <v>0</v>
      </c>
      <c r="F37" s="36">
        <v>0</v>
      </c>
      <c r="G37" s="36">
        <v>0</v>
      </c>
      <c r="H37" s="36">
        <v>0</v>
      </c>
      <c r="I37" s="36">
        <v>0</v>
      </c>
      <c r="J37" s="36">
        <v>0</v>
      </c>
      <c r="K37" s="36">
        <v>0</v>
      </c>
      <c r="L37" s="36">
        <v>0</v>
      </c>
      <c r="M37" s="36">
        <v>0</v>
      </c>
      <c r="N37" s="36">
        <v>0</v>
      </c>
      <c r="O37" s="36">
        <v>0</v>
      </c>
      <c r="P37" s="36">
        <v>0</v>
      </c>
      <c r="Q37" s="36">
        <v>0</v>
      </c>
      <c r="R37" s="36">
        <v>0</v>
      </c>
      <c r="S37" s="36">
        <v>0</v>
      </c>
      <c r="T37" s="36">
        <v>0</v>
      </c>
      <c r="U37" s="36">
        <v>0</v>
      </c>
      <c r="V37" s="36">
        <v>0</v>
      </c>
      <c r="W37" s="36">
        <v>0</v>
      </c>
      <c r="X37" s="36">
        <v>0</v>
      </c>
      <c r="Y37" s="36">
        <v>0</v>
      </c>
      <c r="Z37" s="36">
        <v>0</v>
      </c>
      <c r="AA37" s="36">
        <v>0</v>
      </c>
      <c r="AB37" s="36">
        <v>0</v>
      </c>
      <c r="AC37" s="36">
        <v>0</v>
      </c>
      <c r="AD37" s="36">
        <v>0</v>
      </c>
      <c r="AE37" s="36">
        <v>0</v>
      </c>
      <c r="AF37" s="36">
        <v>0</v>
      </c>
      <c r="AG37" s="36">
        <v>0</v>
      </c>
      <c r="AH37" s="36">
        <v>0</v>
      </c>
      <c r="AI37" s="36">
        <v>0</v>
      </c>
      <c r="AJ37" s="36">
        <v>1</v>
      </c>
      <c r="AK37" s="36">
        <v>0</v>
      </c>
      <c r="AL37" s="36">
        <v>0</v>
      </c>
      <c r="AM37" s="36">
        <v>0</v>
      </c>
      <c r="AN37" s="36">
        <v>0</v>
      </c>
      <c r="AO37" s="36">
        <v>0</v>
      </c>
      <c r="AP37" s="36">
        <v>0</v>
      </c>
      <c r="AQ37" s="37">
        <v>0</v>
      </c>
      <c r="AR37" s="14"/>
    </row>
    <row r="38" spans="1:44" ht="39.950000000000003" customHeight="1">
      <c r="A38" s="10" t="s">
        <v>253</v>
      </c>
      <c r="B38" s="3" t="s">
        <v>29</v>
      </c>
      <c r="C38" s="35">
        <v>0</v>
      </c>
      <c r="D38" s="36">
        <v>0</v>
      </c>
      <c r="E38" s="36">
        <v>0</v>
      </c>
      <c r="F38" s="36">
        <v>0</v>
      </c>
      <c r="G38" s="36">
        <v>0</v>
      </c>
      <c r="H38" s="36">
        <v>0</v>
      </c>
      <c r="I38" s="36">
        <v>0</v>
      </c>
      <c r="J38" s="36">
        <v>0</v>
      </c>
      <c r="K38" s="36">
        <v>0</v>
      </c>
      <c r="L38" s="36">
        <v>0</v>
      </c>
      <c r="M38" s="36">
        <v>0</v>
      </c>
      <c r="N38" s="36">
        <v>0</v>
      </c>
      <c r="O38" s="36">
        <v>0</v>
      </c>
      <c r="P38" s="36">
        <v>0</v>
      </c>
      <c r="Q38" s="36">
        <v>0</v>
      </c>
      <c r="R38" s="36">
        <v>0</v>
      </c>
      <c r="S38" s="36">
        <v>0</v>
      </c>
      <c r="T38" s="36">
        <v>0</v>
      </c>
      <c r="U38" s="36">
        <v>0</v>
      </c>
      <c r="V38" s="36">
        <v>0</v>
      </c>
      <c r="W38" s="36">
        <v>0</v>
      </c>
      <c r="X38" s="36">
        <v>0</v>
      </c>
      <c r="Y38" s="36">
        <v>0</v>
      </c>
      <c r="Z38" s="36">
        <v>0</v>
      </c>
      <c r="AA38" s="36">
        <v>0</v>
      </c>
      <c r="AB38" s="36">
        <v>0</v>
      </c>
      <c r="AC38" s="36">
        <v>0</v>
      </c>
      <c r="AD38" s="36">
        <v>0</v>
      </c>
      <c r="AE38" s="36">
        <v>0</v>
      </c>
      <c r="AF38" s="36">
        <v>0</v>
      </c>
      <c r="AG38" s="36">
        <v>0</v>
      </c>
      <c r="AH38" s="36">
        <v>0</v>
      </c>
      <c r="AI38" s="36">
        <v>0</v>
      </c>
      <c r="AJ38" s="36">
        <v>0</v>
      </c>
      <c r="AK38" s="36">
        <v>1</v>
      </c>
      <c r="AL38" s="36">
        <v>0</v>
      </c>
      <c r="AM38" s="36">
        <v>0</v>
      </c>
      <c r="AN38" s="36">
        <v>0</v>
      </c>
      <c r="AO38" s="36">
        <v>0</v>
      </c>
      <c r="AP38" s="36">
        <v>0</v>
      </c>
      <c r="AQ38" s="37">
        <v>0</v>
      </c>
      <c r="AR38" s="14"/>
    </row>
    <row r="39" spans="1:44" ht="39.950000000000003" customHeight="1">
      <c r="A39" s="10" t="s">
        <v>254</v>
      </c>
      <c r="B39" s="3" t="s">
        <v>30</v>
      </c>
      <c r="C39" s="35">
        <v>0</v>
      </c>
      <c r="D39" s="36">
        <v>0</v>
      </c>
      <c r="E39" s="36">
        <v>0</v>
      </c>
      <c r="F39" s="36">
        <v>0</v>
      </c>
      <c r="G39" s="36">
        <v>0</v>
      </c>
      <c r="H39" s="36">
        <v>0</v>
      </c>
      <c r="I39" s="36">
        <v>0</v>
      </c>
      <c r="J39" s="36">
        <v>0</v>
      </c>
      <c r="K39" s="36">
        <v>0</v>
      </c>
      <c r="L39" s="36">
        <v>0</v>
      </c>
      <c r="M39" s="36">
        <v>0</v>
      </c>
      <c r="N39" s="36">
        <v>0</v>
      </c>
      <c r="O39" s="36">
        <v>0</v>
      </c>
      <c r="P39" s="36">
        <v>0</v>
      </c>
      <c r="Q39" s="36">
        <v>0</v>
      </c>
      <c r="R39" s="36">
        <v>0</v>
      </c>
      <c r="S39" s="36">
        <v>0</v>
      </c>
      <c r="T39" s="36">
        <v>0</v>
      </c>
      <c r="U39" s="36">
        <v>0</v>
      </c>
      <c r="V39" s="36">
        <v>0</v>
      </c>
      <c r="W39" s="36">
        <v>0</v>
      </c>
      <c r="X39" s="36">
        <v>0</v>
      </c>
      <c r="Y39" s="36">
        <v>0</v>
      </c>
      <c r="Z39" s="36">
        <v>0</v>
      </c>
      <c r="AA39" s="36">
        <v>0</v>
      </c>
      <c r="AB39" s="36">
        <v>0</v>
      </c>
      <c r="AC39" s="36">
        <v>0</v>
      </c>
      <c r="AD39" s="36">
        <v>0</v>
      </c>
      <c r="AE39" s="36">
        <v>0</v>
      </c>
      <c r="AF39" s="36">
        <v>0</v>
      </c>
      <c r="AG39" s="36">
        <v>0</v>
      </c>
      <c r="AH39" s="36">
        <v>0</v>
      </c>
      <c r="AI39" s="36">
        <v>0</v>
      </c>
      <c r="AJ39" s="36">
        <v>0</v>
      </c>
      <c r="AK39" s="36">
        <v>0</v>
      </c>
      <c r="AL39" s="36">
        <v>1</v>
      </c>
      <c r="AM39" s="36">
        <v>0</v>
      </c>
      <c r="AN39" s="36">
        <v>0</v>
      </c>
      <c r="AO39" s="36">
        <v>0</v>
      </c>
      <c r="AP39" s="36">
        <v>0</v>
      </c>
      <c r="AQ39" s="37">
        <v>0</v>
      </c>
      <c r="AR39" s="14"/>
    </row>
    <row r="40" spans="1:44" ht="39.950000000000003" customHeight="1">
      <c r="A40" s="10" t="s">
        <v>255</v>
      </c>
      <c r="B40" s="3" t="s">
        <v>142</v>
      </c>
      <c r="C40" s="35">
        <v>0</v>
      </c>
      <c r="D40" s="36">
        <v>0</v>
      </c>
      <c r="E40" s="36">
        <v>0</v>
      </c>
      <c r="F40" s="36">
        <v>0</v>
      </c>
      <c r="G40" s="36">
        <v>0</v>
      </c>
      <c r="H40" s="36">
        <v>0</v>
      </c>
      <c r="I40" s="36">
        <v>0</v>
      </c>
      <c r="J40" s="36">
        <v>0</v>
      </c>
      <c r="K40" s="36">
        <v>0</v>
      </c>
      <c r="L40" s="36">
        <v>0</v>
      </c>
      <c r="M40" s="36">
        <v>0</v>
      </c>
      <c r="N40" s="36">
        <v>0</v>
      </c>
      <c r="O40" s="36">
        <v>0</v>
      </c>
      <c r="P40" s="36">
        <v>0</v>
      </c>
      <c r="Q40" s="36">
        <v>0</v>
      </c>
      <c r="R40" s="36">
        <v>0</v>
      </c>
      <c r="S40" s="36">
        <v>0</v>
      </c>
      <c r="T40" s="36">
        <v>0</v>
      </c>
      <c r="U40" s="36">
        <v>0</v>
      </c>
      <c r="V40" s="36">
        <v>0</v>
      </c>
      <c r="W40" s="36">
        <v>0</v>
      </c>
      <c r="X40" s="36">
        <v>0</v>
      </c>
      <c r="Y40" s="36">
        <v>0</v>
      </c>
      <c r="Z40" s="36">
        <v>0</v>
      </c>
      <c r="AA40" s="36">
        <v>0</v>
      </c>
      <c r="AB40" s="36">
        <v>0</v>
      </c>
      <c r="AC40" s="36">
        <v>0</v>
      </c>
      <c r="AD40" s="36">
        <v>0</v>
      </c>
      <c r="AE40" s="36">
        <v>0</v>
      </c>
      <c r="AF40" s="36">
        <v>0</v>
      </c>
      <c r="AG40" s="36">
        <v>0</v>
      </c>
      <c r="AH40" s="36">
        <v>0</v>
      </c>
      <c r="AI40" s="36">
        <v>0</v>
      </c>
      <c r="AJ40" s="36">
        <v>0</v>
      </c>
      <c r="AK40" s="36">
        <v>0</v>
      </c>
      <c r="AL40" s="36">
        <v>0</v>
      </c>
      <c r="AM40" s="36">
        <v>1</v>
      </c>
      <c r="AN40" s="36">
        <v>0</v>
      </c>
      <c r="AO40" s="36">
        <v>0</v>
      </c>
      <c r="AP40" s="36">
        <v>0</v>
      </c>
      <c r="AQ40" s="37">
        <v>0</v>
      </c>
      <c r="AR40" s="14"/>
    </row>
    <row r="41" spans="1:44" ht="39.950000000000003" customHeight="1">
      <c r="A41" s="10" t="s">
        <v>256</v>
      </c>
      <c r="B41" s="3" t="s">
        <v>143</v>
      </c>
      <c r="C41" s="35">
        <v>0</v>
      </c>
      <c r="D41" s="36">
        <v>0</v>
      </c>
      <c r="E41" s="36">
        <v>0</v>
      </c>
      <c r="F41" s="36">
        <v>0</v>
      </c>
      <c r="G41" s="36">
        <v>0</v>
      </c>
      <c r="H41" s="36">
        <v>0</v>
      </c>
      <c r="I41" s="36">
        <v>0</v>
      </c>
      <c r="J41" s="36">
        <v>0</v>
      </c>
      <c r="K41" s="36">
        <v>0</v>
      </c>
      <c r="L41" s="36">
        <v>0</v>
      </c>
      <c r="M41" s="36">
        <v>0</v>
      </c>
      <c r="N41" s="36">
        <v>0</v>
      </c>
      <c r="O41" s="36">
        <v>0</v>
      </c>
      <c r="P41" s="36">
        <v>0</v>
      </c>
      <c r="Q41" s="36">
        <v>0</v>
      </c>
      <c r="R41" s="36">
        <v>0</v>
      </c>
      <c r="S41" s="36">
        <v>0</v>
      </c>
      <c r="T41" s="36">
        <v>0</v>
      </c>
      <c r="U41" s="36">
        <v>0</v>
      </c>
      <c r="V41" s="36">
        <v>0</v>
      </c>
      <c r="W41" s="36">
        <v>0</v>
      </c>
      <c r="X41" s="36">
        <v>0</v>
      </c>
      <c r="Y41" s="36">
        <v>0</v>
      </c>
      <c r="Z41" s="36">
        <v>0</v>
      </c>
      <c r="AA41" s="36">
        <v>0</v>
      </c>
      <c r="AB41" s="36">
        <v>0</v>
      </c>
      <c r="AC41" s="36">
        <v>0</v>
      </c>
      <c r="AD41" s="36">
        <v>0</v>
      </c>
      <c r="AE41" s="36">
        <v>0</v>
      </c>
      <c r="AF41" s="36">
        <v>0</v>
      </c>
      <c r="AG41" s="36">
        <v>0</v>
      </c>
      <c r="AH41" s="36">
        <v>0</v>
      </c>
      <c r="AI41" s="36">
        <v>0</v>
      </c>
      <c r="AJ41" s="36">
        <v>0</v>
      </c>
      <c r="AK41" s="36">
        <v>0</v>
      </c>
      <c r="AL41" s="36">
        <v>0</v>
      </c>
      <c r="AM41" s="36">
        <v>0</v>
      </c>
      <c r="AN41" s="36">
        <v>1</v>
      </c>
      <c r="AO41" s="36">
        <v>0</v>
      </c>
      <c r="AP41" s="36">
        <v>0</v>
      </c>
      <c r="AQ41" s="37">
        <v>0</v>
      </c>
      <c r="AR41" s="14"/>
    </row>
    <row r="42" spans="1:44" ht="39.950000000000003" customHeight="1">
      <c r="A42" s="10" t="s">
        <v>257</v>
      </c>
      <c r="B42" s="3" t="s">
        <v>31</v>
      </c>
      <c r="C42" s="35">
        <v>0</v>
      </c>
      <c r="D42" s="36">
        <v>0</v>
      </c>
      <c r="E42" s="36">
        <v>0</v>
      </c>
      <c r="F42" s="36">
        <v>0</v>
      </c>
      <c r="G42" s="36">
        <v>0</v>
      </c>
      <c r="H42" s="36">
        <v>0</v>
      </c>
      <c r="I42" s="36">
        <v>0</v>
      </c>
      <c r="J42" s="36">
        <v>0</v>
      </c>
      <c r="K42" s="36">
        <v>0</v>
      </c>
      <c r="L42" s="36">
        <v>0</v>
      </c>
      <c r="M42" s="36">
        <v>0</v>
      </c>
      <c r="N42" s="36">
        <v>0</v>
      </c>
      <c r="O42" s="36">
        <v>0</v>
      </c>
      <c r="P42" s="36">
        <v>0</v>
      </c>
      <c r="Q42" s="36">
        <v>0</v>
      </c>
      <c r="R42" s="36">
        <v>0</v>
      </c>
      <c r="S42" s="36">
        <v>0</v>
      </c>
      <c r="T42" s="36">
        <v>0</v>
      </c>
      <c r="U42" s="36">
        <v>0</v>
      </c>
      <c r="V42" s="36">
        <v>0</v>
      </c>
      <c r="W42" s="36">
        <v>0</v>
      </c>
      <c r="X42" s="36">
        <v>0</v>
      </c>
      <c r="Y42" s="36">
        <v>0</v>
      </c>
      <c r="Z42" s="36">
        <v>0</v>
      </c>
      <c r="AA42" s="36">
        <v>0</v>
      </c>
      <c r="AB42" s="36">
        <v>0</v>
      </c>
      <c r="AC42" s="36">
        <v>0</v>
      </c>
      <c r="AD42" s="36">
        <v>0</v>
      </c>
      <c r="AE42" s="36">
        <v>0</v>
      </c>
      <c r="AF42" s="36">
        <v>0</v>
      </c>
      <c r="AG42" s="36">
        <v>0</v>
      </c>
      <c r="AH42" s="36">
        <v>0</v>
      </c>
      <c r="AI42" s="36">
        <v>0</v>
      </c>
      <c r="AJ42" s="36">
        <v>0</v>
      </c>
      <c r="AK42" s="36">
        <v>0</v>
      </c>
      <c r="AL42" s="36">
        <v>0</v>
      </c>
      <c r="AM42" s="36">
        <v>0</v>
      </c>
      <c r="AN42" s="36">
        <v>0</v>
      </c>
      <c r="AO42" s="36">
        <v>1</v>
      </c>
      <c r="AP42" s="36">
        <v>0</v>
      </c>
      <c r="AQ42" s="37">
        <v>0</v>
      </c>
      <c r="AR42" s="14"/>
    </row>
    <row r="43" spans="1:44" ht="39.950000000000003" customHeight="1">
      <c r="A43" s="10" t="s">
        <v>258</v>
      </c>
      <c r="B43" s="3" t="s">
        <v>32</v>
      </c>
      <c r="C43" s="35">
        <v>0</v>
      </c>
      <c r="D43" s="36">
        <v>0</v>
      </c>
      <c r="E43" s="36">
        <v>0</v>
      </c>
      <c r="F43" s="36">
        <v>0</v>
      </c>
      <c r="G43" s="36">
        <v>0</v>
      </c>
      <c r="H43" s="36">
        <v>0</v>
      </c>
      <c r="I43" s="36">
        <v>0</v>
      </c>
      <c r="J43" s="36">
        <v>0</v>
      </c>
      <c r="K43" s="36">
        <v>0</v>
      </c>
      <c r="L43" s="36">
        <v>0</v>
      </c>
      <c r="M43" s="36">
        <v>0</v>
      </c>
      <c r="N43" s="36">
        <v>0</v>
      </c>
      <c r="O43" s="36">
        <v>0</v>
      </c>
      <c r="P43" s="36">
        <v>0</v>
      </c>
      <c r="Q43" s="36">
        <v>0</v>
      </c>
      <c r="R43" s="36">
        <v>0</v>
      </c>
      <c r="S43" s="36">
        <v>0</v>
      </c>
      <c r="T43" s="36">
        <v>0</v>
      </c>
      <c r="U43" s="36">
        <v>0</v>
      </c>
      <c r="V43" s="36">
        <v>0</v>
      </c>
      <c r="W43" s="36">
        <v>0</v>
      </c>
      <c r="X43" s="36">
        <v>0</v>
      </c>
      <c r="Y43" s="36">
        <v>0</v>
      </c>
      <c r="Z43" s="36">
        <v>0</v>
      </c>
      <c r="AA43" s="36">
        <v>0</v>
      </c>
      <c r="AB43" s="36">
        <v>0</v>
      </c>
      <c r="AC43" s="36">
        <v>0</v>
      </c>
      <c r="AD43" s="36">
        <v>0</v>
      </c>
      <c r="AE43" s="36">
        <v>0</v>
      </c>
      <c r="AF43" s="36">
        <v>0</v>
      </c>
      <c r="AG43" s="36">
        <v>0</v>
      </c>
      <c r="AH43" s="36">
        <v>0</v>
      </c>
      <c r="AI43" s="36">
        <v>0</v>
      </c>
      <c r="AJ43" s="36">
        <v>0</v>
      </c>
      <c r="AK43" s="36">
        <v>0</v>
      </c>
      <c r="AL43" s="36">
        <v>0</v>
      </c>
      <c r="AM43" s="36">
        <v>0</v>
      </c>
      <c r="AN43" s="36">
        <v>0</v>
      </c>
      <c r="AO43" s="36">
        <v>0</v>
      </c>
      <c r="AP43" s="36">
        <v>1</v>
      </c>
      <c r="AQ43" s="37">
        <v>0</v>
      </c>
      <c r="AR43" s="14"/>
    </row>
    <row r="44" spans="1:44" ht="39.950000000000003" customHeight="1">
      <c r="A44" s="38" t="s">
        <v>259</v>
      </c>
      <c r="B44" s="39" t="s">
        <v>33</v>
      </c>
      <c r="C44" s="40">
        <v>0</v>
      </c>
      <c r="D44" s="41">
        <v>0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  <c r="AG44" s="41">
        <v>0</v>
      </c>
      <c r="AH44" s="41">
        <v>0</v>
      </c>
      <c r="AI44" s="41">
        <v>0</v>
      </c>
      <c r="AJ44" s="41">
        <v>0</v>
      </c>
      <c r="AK44" s="41">
        <v>0</v>
      </c>
      <c r="AL44" s="41">
        <v>0</v>
      </c>
      <c r="AM44" s="41">
        <v>0</v>
      </c>
      <c r="AN44" s="41">
        <v>0</v>
      </c>
      <c r="AO44" s="41">
        <v>0</v>
      </c>
      <c r="AP44" s="41">
        <v>0</v>
      </c>
      <c r="AQ44" s="42">
        <v>1</v>
      </c>
      <c r="AR44" s="14"/>
    </row>
  </sheetData>
  <phoneticPr fontId="2"/>
  <conditionalFormatting sqref="C4:AQ44">
    <cfRule type="cellIs" dxfId="1" priority="1" operator="greaterThan">
      <formula>0</formula>
    </cfRule>
  </conditionalFormatting>
  <printOptions verticalCentered="1"/>
  <pageMargins left="0.43307086614173229" right="0.23622047244094491" top="0.35433070866141736" bottom="0.35433070866141736" header="0.31496062992125984" footer="0.31496062992125984"/>
  <pageSetup paperSize="9" scale="3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00A073-0738-4668-949F-83BFD6D19B68}">
  <dimension ref="A1:AS44"/>
  <sheetViews>
    <sheetView zoomScale="60" zoomScaleNormal="6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3.5"/>
  <cols>
    <col min="1" max="1" width="9" style="4"/>
    <col min="2" max="43" width="18.625" style="4" customWidth="1"/>
    <col min="44" max="16384" width="9" style="4"/>
  </cols>
  <sheetData>
    <row r="1" spans="1:45" ht="39.950000000000003" customHeight="1">
      <c r="A1" s="2"/>
      <c r="B1" s="3"/>
    </row>
    <row r="2" spans="1:45" ht="39.950000000000003" customHeight="1">
      <c r="A2" s="6"/>
      <c r="B2" s="7"/>
      <c r="C2" s="8" t="s">
        <v>218</v>
      </c>
      <c r="D2" s="8" t="s">
        <v>219</v>
      </c>
      <c r="E2" s="8" t="s">
        <v>220</v>
      </c>
      <c r="F2" s="8" t="s">
        <v>221</v>
      </c>
      <c r="G2" s="8" t="s">
        <v>222</v>
      </c>
      <c r="H2" s="8" t="s">
        <v>223</v>
      </c>
      <c r="I2" s="8" t="s">
        <v>224</v>
      </c>
      <c r="J2" s="8" t="s">
        <v>225</v>
      </c>
      <c r="K2" s="8" t="s">
        <v>226</v>
      </c>
      <c r="L2" s="8" t="s">
        <v>227</v>
      </c>
      <c r="M2" s="8" t="s">
        <v>228</v>
      </c>
      <c r="N2" s="8" t="s">
        <v>229</v>
      </c>
      <c r="O2" s="8" t="s">
        <v>230</v>
      </c>
      <c r="P2" s="8" t="s">
        <v>231</v>
      </c>
      <c r="Q2" s="8" t="s">
        <v>232</v>
      </c>
      <c r="R2" s="8" t="s">
        <v>233</v>
      </c>
      <c r="S2" s="8" t="s">
        <v>234</v>
      </c>
      <c r="T2" s="8" t="s">
        <v>235</v>
      </c>
      <c r="U2" s="8" t="s">
        <v>236</v>
      </c>
      <c r="V2" s="8" t="s">
        <v>237</v>
      </c>
      <c r="W2" s="8" t="s">
        <v>238</v>
      </c>
      <c r="X2" s="8" t="s">
        <v>239</v>
      </c>
      <c r="Y2" s="8" t="s">
        <v>240</v>
      </c>
      <c r="Z2" s="8" t="s">
        <v>241</v>
      </c>
      <c r="AA2" s="8" t="s">
        <v>242</v>
      </c>
      <c r="AB2" s="8" t="s">
        <v>243</v>
      </c>
      <c r="AC2" s="8" t="s">
        <v>245</v>
      </c>
      <c r="AD2" s="8" t="s">
        <v>246</v>
      </c>
      <c r="AE2" s="8" t="s">
        <v>247</v>
      </c>
      <c r="AF2" s="8" t="s">
        <v>248</v>
      </c>
      <c r="AG2" s="8" t="s">
        <v>249</v>
      </c>
      <c r="AH2" s="8" t="s">
        <v>250</v>
      </c>
      <c r="AI2" s="8" t="s">
        <v>251</v>
      </c>
      <c r="AJ2" s="8" t="s">
        <v>252</v>
      </c>
      <c r="AK2" s="8" t="s">
        <v>253</v>
      </c>
      <c r="AL2" s="8" t="s">
        <v>254</v>
      </c>
      <c r="AM2" s="8" t="s">
        <v>255</v>
      </c>
      <c r="AN2" s="8" t="s">
        <v>256</v>
      </c>
      <c r="AO2" s="8" t="s">
        <v>257</v>
      </c>
      <c r="AP2" s="8" t="s">
        <v>258</v>
      </c>
      <c r="AQ2" s="26" t="s">
        <v>259</v>
      </c>
    </row>
    <row r="3" spans="1:45" ht="60" customHeight="1">
      <c r="A3" s="10"/>
      <c r="B3" s="3"/>
      <c r="C3" s="3" t="s">
        <v>279</v>
      </c>
      <c r="D3" s="3" t="s">
        <v>280</v>
      </c>
      <c r="E3" s="3" t="s">
        <v>281</v>
      </c>
      <c r="F3" s="3" t="s">
        <v>1</v>
      </c>
      <c r="G3" s="3" t="s">
        <v>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3" t="s">
        <v>10</v>
      </c>
      <c r="P3" s="3" t="s">
        <v>11</v>
      </c>
      <c r="Q3" s="3" t="s">
        <v>12</v>
      </c>
      <c r="R3" s="3" t="s">
        <v>13</v>
      </c>
      <c r="S3" s="3" t="s">
        <v>14</v>
      </c>
      <c r="T3" s="3" t="s">
        <v>15</v>
      </c>
      <c r="U3" s="3" t="s">
        <v>16</v>
      </c>
      <c r="V3" s="3" t="s">
        <v>17</v>
      </c>
      <c r="W3" s="3" t="s">
        <v>18</v>
      </c>
      <c r="X3" s="3" t="s">
        <v>19</v>
      </c>
      <c r="Y3" s="3" t="s">
        <v>20</v>
      </c>
      <c r="Z3" s="3" t="s">
        <v>21</v>
      </c>
      <c r="AA3" s="3" t="s">
        <v>282</v>
      </c>
      <c r="AB3" s="3" t="s">
        <v>283</v>
      </c>
      <c r="AC3" s="3" t="s">
        <v>22</v>
      </c>
      <c r="AD3" s="3" t="s">
        <v>284</v>
      </c>
      <c r="AE3" s="3" t="s">
        <v>285</v>
      </c>
      <c r="AF3" s="3" t="s">
        <v>24</v>
      </c>
      <c r="AG3" s="3" t="s">
        <v>25</v>
      </c>
      <c r="AH3" s="3" t="s">
        <v>26</v>
      </c>
      <c r="AI3" s="3" t="s">
        <v>27</v>
      </c>
      <c r="AJ3" s="3" t="s">
        <v>28</v>
      </c>
      <c r="AK3" s="3" t="s">
        <v>29</v>
      </c>
      <c r="AL3" s="3" t="s">
        <v>30</v>
      </c>
      <c r="AM3" s="3" t="s">
        <v>142</v>
      </c>
      <c r="AN3" s="3" t="s">
        <v>143</v>
      </c>
      <c r="AO3" s="3" t="s">
        <v>31</v>
      </c>
      <c r="AP3" s="3" t="s">
        <v>32</v>
      </c>
      <c r="AQ3" s="27" t="s">
        <v>33</v>
      </c>
    </row>
    <row r="4" spans="1:45" ht="39.950000000000003" customHeight="1">
      <c r="A4" s="10" t="s">
        <v>218</v>
      </c>
      <c r="B4" s="3" t="s">
        <v>279</v>
      </c>
      <c r="C4" s="32">
        <v>0.89959016393442626</v>
      </c>
      <c r="D4" s="33">
        <v>-2.5062656641604009E-3</v>
      </c>
      <c r="E4" s="33">
        <v>0</v>
      </c>
      <c r="F4" s="33">
        <v>0</v>
      </c>
      <c r="G4" s="33">
        <v>-0.16566945034004898</v>
      </c>
      <c r="H4" s="33">
        <v>-1.484230055658627E-3</v>
      </c>
      <c r="I4" s="33">
        <v>-8.0276149955848115E-5</v>
      </c>
      <c r="J4" s="33">
        <v>-1.9976028765481422E-4</v>
      </c>
      <c r="K4" s="33">
        <v>0</v>
      </c>
      <c r="L4" s="33">
        <v>0</v>
      </c>
      <c r="M4" s="33">
        <v>0</v>
      </c>
      <c r="N4" s="33">
        <v>0</v>
      </c>
      <c r="O4" s="33">
        <v>0</v>
      </c>
      <c r="P4" s="33">
        <v>0</v>
      </c>
      <c r="Q4" s="33">
        <v>0</v>
      </c>
      <c r="R4" s="33">
        <v>0</v>
      </c>
      <c r="S4" s="33">
        <v>0</v>
      </c>
      <c r="T4" s="33">
        <v>0</v>
      </c>
      <c r="U4" s="33">
        <v>0</v>
      </c>
      <c r="V4" s="33">
        <v>-1.8501834094858099E-3</v>
      </c>
      <c r="W4" s="33">
        <v>-8.1632562396154499E-4</v>
      </c>
      <c r="X4" s="33">
        <v>0</v>
      </c>
      <c r="Y4" s="33">
        <v>0</v>
      </c>
      <c r="Z4" s="33">
        <v>0</v>
      </c>
      <c r="AA4" s="33">
        <v>0</v>
      </c>
      <c r="AB4" s="33">
        <v>-2.6248995426661812E-4</v>
      </c>
      <c r="AC4" s="33">
        <v>0</v>
      </c>
      <c r="AD4" s="33">
        <v>-1.0401508634812394E-6</v>
      </c>
      <c r="AE4" s="33">
        <v>-8.0017603872852025E-6</v>
      </c>
      <c r="AF4" s="33">
        <v>-8.2890755904486168E-5</v>
      </c>
      <c r="AG4" s="33">
        <v>0</v>
      </c>
      <c r="AH4" s="33">
        <v>-2.8310486770509532E-5</v>
      </c>
      <c r="AI4" s="33">
        <v>-1.0908562338426259E-3</v>
      </c>
      <c r="AJ4" s="33">
        <v>-1.3152348195519246E-3</v>
      </c>
      <c r="AK4" s="33">
        <v>-2.0339545888506082E-3</v>
      </c>
      <c r="AL4" s="33">
        <v>-4.3439472253851591E-6</v>
      </c>
      <c r="AM4" s="33">
        <v>-1.845107138235131E-2</v>
      </c>
      <c r="AN4" s="33">
        <v>-2.0507299235196872E-2</v>
      </c>
      <c r="AO4" s="33">
        <v>-3.4587825828466677E-3</v>
      </c>
      <c r="AP4" s="33">
        <v>0</v>
      </c>
      <c r="AQ4" s="34">
        <v>0</v>
      </c>
      <c r="AR4" s="14"/>
    </row>
    <row r="5" spans="1:45" ht="39.950000000000003" customHeight="1">
      <c r="A5" s="10" t="s">
        <v>219</v>
      </c>
      <c r="B5" s="3" t="s">
        <v>280</v>
      </c>
      <c r="C5" s="35">
        <v>-7.8814627994955864E-4</v>
      </c>
      <c r="D5" s="36">
        <v>0.77192982456140347</v>
      </c>
      <c r="E5" s="36">
        <v>0</v>
      </c>
      <c r="F5" s="36">
        <v>0</v>
      </c>
      <c r="G5" s="36">
        <v>-3.6617925718937869E-4</v>
      </c>
      <c r="H5" s="36">
        <v>0</v>
      </c>
      <c r="I5" s="36">
        <v>-2.9702175483663803E-3</v>
      </c>
      <c r="J5" s="36">
        <v>-1.9976028765481422E-4</v>
      </c>
      <c r="K5" s="36">
        <v>0</v>
      </c>
      <c r="L5" s="36">
        <v>0</v>
      </c>
      <c r="M5" s="36">
        <v>0</v>
      </c>
      <c r="N5" s="36">
        <v>0</v>
      </c>
      <c r="O5" s="36">
        <v>0</v>
      </c>
      <c r="P5" s="36">
        <v>0</v>
      </c>
      <c r="Q5" s="36">
        <v>0</v>
      </c>
      <c r="R5" s="36">
        <v>0</v>
      </c>
      <c r="S5" s="36">
        <v>0</v>
      </c>
      <c r="T5" s="36">
        <v>0</v>
      </c>
      <c r="U5" s="36">
        <v>0</v>
      </c>
      <c r="V5" s="36">
        <v>-4.8265654160499389E-5</v>
      </c>
      <c r="W5" s="36">
        <v>-2.9987471900628182E-5</v>
      </c>
      <c r="X5" s="36">
        <v>0</v>
      </c>
      <c r="Y5" s="36">
        <v>0</v>
      </c>
      <c r="Z5" s="36">
        <v>0</v>
      </c>
      <c r="AA5" s="36">
        <v>0</v>
      </c>
      <c r="AB5" s="36">
        <v>0</v>
      </c>
      <c r="AC5" s="36">
        <v>0</v>
      </c>
      <c r="AD5" s="36">
        <v>0</v>
      </c>
      <c r="AE5" s="36">
        <v>0</v>
      </c>
      <c r="AF5" s="36">
        <v>0</v>
      </c>
      <c r="AG5" s="36">
        <v>0</v>
      </c>
      <c r="AH5" s="36">
        <v>-5.6620973541019064E-6</v>
      </c>
      <c r="AI5" s="36">
        <v>-4.3471232232831921E-5</v>
      </c>
      <c r="AJ5" s="36">
        <v>-3.4073440921034314E-5</v>
      </c>
      <c r="AK5" s="36">
        <v>0</v>
      </c>
      <c r="AL5" s="36">
        <v>0</v>
      </c>
      <c r="AM5" s="36">
        <v>-1.5899720830483094E-3</v>
      </c>
      <c r="AN5" s="36">
        <v>-2.2616002573764798E-3</v>
      </c>
      <c r="AO5" s="36">
        <v>-3.4061422033404966E-5</v>
      </c>
      <c r="AP5" s="36">
        <v>0</v>
      </c>
      <c r="AQ5" s="37">
        <v>0</v>
      </c>
      <c r="AR5" s="14"/>
      <c r="AS5" s="19"/>
    </row>
    <row r="6" spans="1:45" ht="39.950000000000003" customHeight="1">
      <c r="A6" s="10" t="s">
        <v>220</v>
      </c>
      <c r="B6" s="3" t="s">
        <v>281</v>
      </c>
      <c r="C6" s="35">
        <v>0</v>
      </c>
      <c r="D6" s="36">
        <v>0</v>
      </c>
      <c r="E6" s="36">
        <v>0.99011299435028244</v>
      </c>
      <c r="F6" s="36">
        <v>0</v>
      </c>
      <c r="G6" s="36">
        <v>-3.4317751161641478E-2</v>
      </c>
      <c r="H6" s="36">
        <v>0</v>
      </c>
      <c r="I6" s="36">
        <v>0</v>
      </c>
      <c r="J6" s="36">
        <v>0</v>
      </c>
      <c r="K6" s="36">
        <v>0</v>
      </c>
      <c r="L6" s="36">
        <v>0</v>
      </c>
      <c r="M6" s="36">
        <v>0</v>
      </c>
      <c r="N6" s="36">
        <v>0</v>
      </c>
      <c r="O6" s="36">
        <v>0</v>
      </c>
      <c r="P6" s="36">
        <v>0</v>
      </c>
      <c r="Q6" s="36">
        <v>0</v>
      </c>
      <c r="R6" s="36">
        <v>0</v>
      </c>
      <c r="S6" s="36">
        <v>0</v>
      </c>
      <c r="T6" s="36">
        <v>0</v>
      </c>
      <c r="U6" s="36">
        <v>0</v>
      </c>
      <c r="V6" s="36">
        <v>-1.4479696248149816E-4</v>
      </c>
      <c r="W6" s="36">
        <v>0</v>
      </c>
      <c r="X6" s="36">
        <v>0</v>
      </c>
      <c r="Y6" s="36">
        <v>0</v>
      </c>
      <c r="Z6" s="36">
        <v>0</v>
      </c>
      <c r="AA6" s="36">
        <v>0</v>
      </c>
      <c r="AB6" s="36">
        <v>0</v>
      </c>
      <c r="AC6" s="36">
        <v>0</v>
      </c>
      <c r="AD6" s="36">
        <v>0</v>
      </c>
      <c r="AE6" s="36">
        <v>0</v>
      </c>
      <c r="AF6" s="36">
        <v>-7.4009603486148363E-6</v>
      </c>
      <c r="AG6" s="36">
        <v>0</v>
      </c>
      <c r="AH6" s="36">
        <v>-7.5494631388025419E-6</v>
      </c>
      <c r="AI6" s="36">
        <v>-9.5093320509319828E-5</v>
      </c>
      <c r="AJ6" s="36">
        <v>-2.3267292514649146E-4</v>
      </c>
      <c r="AK6" s="36">
        <v>0</v>
      </c>
      <c r="AL6" s="36">
        <v>0</v>
      </c>
      <c r="AM6" s="36">
        <v>-5.6388544805783059E-3</v>
      </c>
      <c r="AN6" s="36">
        <v>-7.2498622335054486E-3</v>
      </c>
      <c r="AO6" s="36">
        <v>-8.9798294451703996E-5</v>
      </c>
      <c r="AP6" s="36">
        <v>0</v>
      </c>
      <c r="AQ6" s="37">
        <v>0</v>
      </c>
      <c r="AR6" s="14"/>
    </row>
    <row r="7" spans="1:45" ht="39.950000000000003" customHeight="1">
      <c r="A7" s="10" t="s">
        <v>221</v>
      </c>
      <c r="B7" s="3" t="s">
        <v>1</v>
      </c>
      <c r="C7" s="35">
        <v>0</v>
      </c>
      <c r="D7" s="36">
        <v>0</v>
      </c>
      <c r="E7" s="36">
        <v>0</v>
      </c>
      <c r="F7" s="36">
        <v>1</v>
      </c>
      <c r="G7" s="36">
        <v>-1.7064664412708909E-4</v>
      </c>
      <c r="H7" s="36">
        <v>0</v>
      </c>
      <c r="I7" s="36">
        <v>0</v>
      </c>
      <c r="J7" s="36">
        <v>-7.3911306432281262E-3</v>
      </c>
      <c r="K7" s="36">
        <v>-3.2283057851239666E-2</v>
      </c>
      <c r="L7" s="36">
        <v>-1.1527377521613833E-3</v>
      </c>
      <c r="M7" s="36">
        <v>-1.0582010582010583E-3</v>
      </c>
      <c r="N7" s="36">
        <v>0</v>
      </c>
      <c r="O7" s="36">
        <v>0</v>
      </c>
      <c r="P7" s="36">
        <v>0</v>
      </c>
      <c r="Q7" s="36">
        <v>0</v>
      </c>
      <c r="R7" s="36">
        <v>-6.6138659700061176E-5</v>
      </c>
      <c r="S7" s="36">
        <v>-4.9077345897133884E-5</v>
      </c>
      <c r="T7" s="36">
        <v>0</v>
      </c>
      <c r="U7" s="36">
        <v>0</v>
      </c>
      <c r="V7" s="36">
        <v>-2.236308642769805E-3</v>
      </c>
      <c r="W7" s="36">
        <v>-1.7337201346992813E-3</v>
      </c>
      <c r="X7" s="36">
        <v>-0.26697066288884952</v>
      </c>
      <c r="Y7" s="36">
        <v>0</v>
      </c>
      <c r="Z7" s="36">
        <v>0</v>
      </c>
      <c r="AA7" s="36">
        <v>-9.49115993363781E-7</v>
      </c>
      <c r="AB7" s="36">
        <v>-2.3126868217323183E-6</v>
      </c>
      <c r="AC7" s="36">
        <v>-1.7083445799351513E-6</v>
      </c>
      <c r="AD7" s="36">
        <v>-2.0803017269624788E-6</v>
      </c>
      <c r="AE7" s="36">
        <v>0</v>
      </c>
      <c r="AF7" s="36">
        <v>-1.4801920697229674E-6</v>
      </c>
      <c r="AG7" s="36">
        <v>0</v>
      </c>
      <c r="AH7" s="36">
        <v>-9.4368289235031774E-6</v>
      </c>
      <c r="AI7" s="36">
        <v>-4.3471232232831921E-5</v>
      </c>
      <c r="AJ7" s="36">
        <v>-4.8676344172906166E-6</v>
      </c>
      <c r="AK7" s="36">
        <v>-4.1509277323481797E-5</v>
      </c>
      <c r="AL7" s="36">
        <v>-1.6289802095194346E-6</v>
      </c>
      <c r="AM7" s="36">
        <v>0</v>
      </c>
      <c r="AN7" s="36">
        <v>4.1409582177315832E-5</v>
      </c>
      <c r="AO7" s="36">
        <v>-4.6447393681915861E-5</v>
      </c>
      <c r="AP7" s="36">
        <v>0</v>
      </c>
      <c r="AQ7" s="37">
        <v>-1.2998079172744473E-4</v>
      </c>
      <c r="AR7" s="14"/>
    </row>
    <row r="8" spans="1:45" ht="39.950000000000003" customHeight="1">
      <c r="A8" s="10" t="s">
        <v>222</v>
      </c>
      <c r="B8" s="3" t="s">
        <v>2</v>
      </c>
      <c r="C8" s="35">
        <v>-8.8272383354350573E-2</v>
      </c>
      <c r="D8" s="36">
        <v>-2.5062656641604009E-2</v>
      </c>
      <c r="E8" s="36">
        <v>-5.2259887005649715E-2</v>
      </c>
      <c r="F8" s="36">
        <v>0</v>
      </c>
      <c r="G8" s="36">
        <v>0.84926213102107129</v>
      </c>
      <c r="H8" s="36">
        <v>-3.7105751391465676E-4</v>
      </c>
      <c r="I8" s="36">
        <v>-8.0276149955848115E-5</v>
      </c>
      <c r="J8" s="36">
        <v>-6.392329204954055E-3</v>
      </c>
      <c r="K8" s="36">
        <v>-1.5495867768595042E-4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  <c r="V8" s="36">
        <v>-5.309221957654933E-4</v>
      </c>
      <c r="W8" s="36">
        <v>-2.3323589256044143E-5</v>
      </c>
      <c r="X8" s="36">
        <v>0</v>
      </c>
      <c r="Y8" s="36">
        <v>0</v>
      </c>
      <c r="Z8" s="36">
        <v>0</v>
      </c>
      <c r="AA8" s="36">
        <v>-1.3192712307756555E-4</v>
      </c>
      <c r="AB8" s="36">
        <v>-1.5032464341260067E-4</v>
      </c>
      <c r="AC8" s="36">
        <v>0</v>
      </c>
      <c r="AD8" s="36">
        <v>0</v>
      </c>
      <c r="AE8" s="36">
        <v>0</v>
      </c>
      <c r="AF8" s="36">
        <v>-2.4423169150428962E-4</v>
      </c>
      <c r="AG8" s="36">
        <v>0</v>
      </c>
      <c r="AH8" s="36">
        <v>-6.8511377984633063E-4</v>
      </c>
      <c r="AI8" s="36">
        <v>-4.762816881509647E-3</v>
      </c>
      <c r="AJ8" s="36">
        <v>-5.5783090422150466E-3</v>
      </c>
      <c r="AK8" s="36">
        <v>-1.5150886223070856E-3</v>
      </c>
      <c r="AL8" s="36">
        <v>-4.3439472253851591E-6</v>
      </c>
      <c r="AM8" s="36">
        <v>-9.4252066039305582E-2</v>
      </c>
      <c r="AN8" s="36">
        <v>-0.22327728174761177</v>
      </c>
      <c r="AO8" s="36">
        <v>-2.4833873155264349E-3</v>
      </c>
      <c r="AP8" s="36">
        <v>0</v>
      </c>
      <c r="AQ8" s="37">
        <v>-3.8849814416314033E-3</v>
      </c>
      <c r="AR8" s="14"/>
    </row>
    <row r="9" spans="1:45" ht="39.950000000000003" customHeight="1">
      <c r="A9" s="10" t="s">
        <v>223</v>
      </c>
      <c r="B9" s="3" t="s">
        <v>3</v>
      </c>
      <c r="C9" s="35">
        <v>-2.0491803278688526E-3</v>
      </c>
      <c r="D9" s="36">
        <v>0</v>
      </c>
      <c r="E9" s="36">
        <v>-2.6836158192090395E-2</v>
      </c>
      <c r="F9" s="36">
        <v>-3.0659172202350538E-3</v>
      </c>
      <c r="G9" s="36">
        <v>-7.6079962173327222E-4</v>
      </c>
      <c r="H9" s="36">
        <v>0.78552875695732838</v>
      </c>
      <c r="I9" s="36">
        <v>-2.4082844986754435E-3</v>
      </c>
      <c r="J9" s="36">
        <v>-7.9904115061925688E-4</v>
      </c>
      <c r="K9" s="36">
        <v>-9.8140495867768602E-4</v>
      </c>
      <c r="L9" s="36">
        <v>-5.7636887608069167E-4</v>
      </c>
      <c r="M9" s="36">
        <v>-3.1746031746031746E-3</v>
      </c>
      <c r="N9" s="36">
        <v>-8.6687306501547986E-4</v>
      </c>
      <c r="O9" s="36">
        <v>-1.3022448220265409E-3</v>
      </c>
      <c r="P9" s="36">
        <v>-9.6232141535272783E-4</v>
      </c>
      <c r="Q9" s="36">
        <v>-1.6992353440951572E-3</v>
      </c>
      <c r="R9" s="36">
        <v>-3.5797549562658114E-3</v>
      </c>
      <c r="S9" s="36">
        <v>-2.061248527679623E-3</v>
      </c>
      <c r="T9" s="36">
        <v>-2.2230455724342349E-3</v>
      </c>
      <c r="U9" s="36">
        <v>-3.7977028529084847E-3</v>
      </c>
      <c r="V9" s="36">
        <v>-2.5419911191196347E-3</v>
      </c>
      <c r="W9" s="36">
        <v>-3.943907878486321E-3</v>
      </c>
      <c r="X9" s="36">
        <v>-2.1028864884009208E-4</v>
      </c>
      <c r="Y9" s="36">
        <v>-8.3985324669584051E-4</v>
      </c>
      <c r="Z9" s="36">
        <v>-2.7668559778651521E-3</v>
      </c>
      <c r="AA9" s="36">
        <v>-3.9103578926587773E-3</v>
      </c>
      <c r="AB9" s="36">
        <v>-4.6878161876514083E-3</v>
      </c>
      <c r="AC9" s="36">
        <v>-1.5340934327817658E-3</v>
      </c>
      <c r="AD9" s="36">
        <v>-1.2585825448122997E-4</v>
      </c>
      <c r="AE9" s="36">
        <v>0</v>
      </c>
      <c r="AF9" s="36">
        <v>-2.0500660165663096E-3</v>
      </c>
      <c r="AG9" s="36">
        <v>-8.517926467229961E-4</v>
      </c>
      <c r="AH9" s="36">
        <v>-3.9125092716844169E-3</v>
      </c>
      <c r="AI9" s="36">
        <v>-3.8852413808093526E-4</v>
      </c>
      <c r="AJ9" s="36">
        <v>-3.505670307332702E-3</v>
      </c>
      <c r="AK9" s="36">
        <v>-2.5237640612676932E-2</v>
      </c>
      <c r="AL9" s="36">
        <v>-1.6675327411447278E-3</v>
      </c>
      <c r="AM9" s="36">
        <v>-6.2119839523747901E-3</v>
      </c>
      <c r="AN9" s="36">
        <v>-1.1244294237378837E-3</v>
      </c>
      <c r="AO9" s="36">
        <v>-6.344713976949707E-3</v>
      </c>
      <c r="AP9" s="36">
        <v>-2.0057433178705543E-2</v>
      </c>
      <c r="AQ9" s="37">
        <v>-2.3107696307101284E-4</v>
      </c>
      <c r="AR9" s="14"/>
    </row>
    <row r="10" spans="1:45" ht="39.950000000000003" customHeight="1">
      <c r="A10" s="10" t="s">
        <v>224</v>
      </c>
      <c r="B10" s="3" t="s">
        <v>4</v>
      </c>
      <c r="C10" s="35">
        <v>-3.9722572509457758E-2</v>
      </c>
      <c r="D10" s="36">
        <v>-3.007518796992481E-2</v>
      </c>
      <c r="E10" s="36">
        <v>-2.1186440677966102E-3</v>
      </c>
      <c r="F10" s="36">
        <v>-5.1098620337250899E-4</v>
      </c>
      <c r="G10" s="36">
        <v>-1.2432319052342303E-2</v>
      </c>
      <c r="H10" s="36">
        <v>-3.3395176252319111E-3</v>
      </c>
      <c r="I10" s="36">
        <v>0.79569719836236652</v>
      </c>
      <c r="J10" s="36">
        <v>-1.278465840990811E-2</v>
      </c>
      <c r="K10" s="36">
        <v>-9.8140495867768602E-4</v>
      </c>
      <c r="L10" s="36">
        <v>-2.8818443804034583E-4</v>
      </c>
      <c r="M10" s="36">
        <v>-3.1746031746031746E-3</v>
      </c>
      <c r="N10" s="36">
        <v>-3.3436532507739938E-3</v>
      </c>
      <c r="O10" s="36">
        <v>-1.4262681384100211E-3</v>
      </c>
      <c r="P10" s="36">
        <v>-5.1817306980531498E-4</v>
      </c>
      <c r="Q10" s="36">
        <v>-3.3984706881903144E-3</v>
      </c>
      <c r="R10" s="36">
        <v>-3.0175763488152914E-3</v>
      </c>
      <c r="S10" s="36">
        <v>-4.367883784844916E-3</v>
      </c>
      <c r="T10" s="36">
        <v>-1.5561319007039644E-2</v>
      </c>
      <c r="U10" s="36">
        <v>-7.9659133012226751E-3</v>
      </c>
      <c r="V10" s="36">
        <v>-8.2260763240877791E-2</v>
      </c>
      <c r="W10" s="36">
        <v>-3.9445742667507798E-2</v>
      </c>
      <c r="X10" s="36">
        <v>-3.6154890502331622E-3</v>
      </c>
      <c r="Y10" s="36">
        <v>-3.580426999071741E-3</v>
      </c>
      <c r="Z10" s="36">
        <v>-4.5628852968302514E-3</v>
      </c>
      <c r="AA10" s="36">
        <v>-7.8729171649525639E-3</v>
      </c>
      <c r="AB10" s="36">
        <v>-7.188986985354911E-3</v>
      </c>
      <c r="AC10" s="36">
        <v>-4.4878212114896421E-3</v>
      </c>
      <c r="AD10" s="36">
        <v>-1.069275087658714E-3</v>
      </c>
      <c r="AE10" s="36">
        <v>-2.1604753045670048E-4</v>
      </c>
      <c r="AF10" s="36">
        <v>-5.16290993919371E-3</v>
      </c>
      <c r="AG10" s="36">
        <v>-8.7729314150871585E-3</v>
      </c>
      <c r="AH10" s="36">
        <v>-1.0946721551263687E-3</v>
      </c>
      <c r="AI10" s="36">
        <v>-8.544814085766024E-3</v>
      </c>
      <c r="AJ10" s="36">
        <v>-5.624064805737578E-3</v>
      </c>
      <c r="AK10" s="36">
        <v>-1.9052758291478147E-2</v>
      </c>
      <c r="AL10" s="36">
        <v>-5.4397079129885652E-3</v>
      </c>
      <c r="AM10" s="36">
        <v>-4.0119063025753849E-3</v>
      </c>
      <c r="AN10" s="36">
        <v>-5.9470530711575893E-3</v>
      </c>
      <c r="AO10" s="36">
        <v>-4.1895549101088111E-3</v>
      </c>
      <c r="AP10" s="36">
        <v>-0.43242765628451513</v>
      </c>
      <c r="AQ10" s="37">
        <v>-6.0657702806140874E-4</v>
      </c>
      <c r="AR10" s="14"/>
    </row>
    <row r="11" spans="1:45" ht="39.950000000000003" customHeight="1">
      <c r="A11" s="10" t="s">
        <v>225</v>
      </c>
      <c r="B11" s="3" t="s">
        <v>5</v>
      </c>
      <c r="C11" s="35">
        <v>-4.555485498108449E-2</v>
      </c>
      <c r="D11" s="36">
        <v>0</v>
      </c>
      <c r="E11" s="36">
        <v>-4.5903954802259889E-3</v>
      </c>
      <c r="F11" s="36">
        <v>-2.5549310168625446E-3</v>
      </c>
      <c r="G11" s="36">
        <v>-6.1290586348979499E-3</v>
      </c>
      <c r="H11" s="36">
        <v>-9.0166975881261602E-2</v>
      </c>
      <c r="I11" s="36">
        <v>-3.0585213133178132E-2</v>
      </c>
      <c r="J11" s="36">
        <v>0.64842189372752701</v>
      </c>
      <c r="K11" s="36">
        <v>-1.0020661157024793E-2</v>
      </c>
      <c r="L11" s="36">
        <v>-1.440922190201729E-3</v>
      </c>
      <c r="M11" s="36">
        <v>-2.1164021164021165E-3</v>
      </c>
      <c r="N11" s="36">
        <v>-1.0526315789473684E-2</v>
      </c>
      <c r="O11" s="36">
        <v>-4.2167927570383231E-3</v>
      </c>
      <c r="P11" s="36">
        <v>-3.183063143089792E-3</v>
      </c>
      <c r="Q11" s="36">
        <v>-1.3593882752761258E-2</v>
      </c>
      <c r="R11" s="36">
        <v>-1.4897733097438781E-2</v>
      </c>
      <c r="S11" s="36">
        <v>-9.2265410286611702E-3</v>
      </c>
      <c r="T11" s="36">
        <v>-7.7806595035198219E-3</v>
      </c>
      <c r="U11" s="36">
        <v>-2.5935531678399407E-2</v>
      </c>
      <c r="V11" s="36">
        <v>-4.8828753459038546E-2</v>
      </c>
      <c r="W11" s="36">
        <v>-5.0978702231067909E-3</v>
      </c>
      <c r="X11" s="36">
        <v>-2.1545363319756803E-3</v>
      </c>
      <c r="Y11" s="36">
        <v>-8.6342807467326768E-3</v>
      </c>
      <c r="Z11" s="36">
        <v>-1.5581767875345856E-2</v>
      </c>
      <c r="AA11" s="36">
        <v>-8.542043940274029E-6</v>
      </c>
      <c r="AB11" s="36">
        <v>-1.6188807752126225E-5</v>
      </c>
      <c r="AC11" s="36">
        <v>-3.0750202438832721E-5</v>
      </c>
      <c r="AD11" s="36">
        <v>-2.1843168133106027E-5</v>
      </c>
      <c r="AE11" s="36">
        <v>-4.2009242033247316E-5</v>
      </c>
      <c r="AF11" s="36">
        <v>-5.5803241028555865E-4</v>
      </c>
      <c r="AG11" s="36">
        <v>-6.729085788231712E-4</v>
      </c>
      <c r="AH11" s="36">
        <v>-1.0003038658913368E-3</v>
      </c>
      <c r="AI11" s="36">
        <v>-1.0323059179290306E-2</v>
      </c>
      <c r="AJ11" s="36">
        <v>-0.15541091109460442</v>
      </c>
      <c r="AK11" s="36">
        <v>-2.4282927234236854E-3</v>
      </c>
      <c r="AL11" s="36">
        <v>-3.4159714993622541E-3</v>
      </c>
      <c r="AM11" s="36">
        <v>-4.4741074895080328E-3</v>
      </c>
      <c r="AN11" s="36">
        <v>-2.9145975147879988E-3</v>
      </c>
      <c r="AO11" s="36">
        <v>-1.6414508927189066E-2</v>
      </c>
      <c r="AP11" s="36">
        <v>-9.3660260658272581E-3</v>
      </c>
      <c r="AQ11" s="37">
        <v>-3.6394621683684524E-3</v>
      </c>
      <c r="AR11" s="14"/>
    </row>
    <row r="12" spans="1:45" ht="39.950000000000003" customHeight="1">
      <c r="A12" s="10" t="s">
        <v>226</v>
      </c>
      <c r="B12" s="3" t="s">
        <v>6</v>
      </c>
      <c r="C12" s="35">
        <v>-3.7831021437578815E-3</v>
      </c>
      <c r="D12" s="36">
        <v>0</v>
      </c>
      <c r="E12" s="36">
        <v>0</v>
      </c>
      <c r="F12" s="36">
        <v>0</v>
      </c>
      <c r="G12" s="36">
        <v>-2.3392810799088464E-3</v>
      </c>
      <c r="H12" s="36">
        <v>-7.4211502782931351E-4</v>
      </c>
      <c r="I12" s="36">
        <v>-2.2477321987637473E-3</v>
      </c>
      <c r="J12" s="36">
        <v>-6.7918497802636835E-3</v>
      </c>
      <c r="K12" s="36">
        <v>0.83352272727272725</v>
      </c>
      <c r="L12" s="36">
        <v>-2.8818443804034583E-4</v>
      </c>
      <c r="M12" s="36">
        <v>-8.4656084656084662E-3</v>
      </c>
      <c r="N12" s="36">
        <v>-5.8204334365325079E-3</v>
      </c>
      <c r="O12" s="36">
        <v>-1.1162098474513209E-2</v>
      </c>
      <c r="P12" s="36">
        <v>-5.9219779406321713E-3</v>
      </c>
      <c r="Q12" s="36">
        <v>-1.8181818181818181E-2</v>
      </c>
      <c r="R12" s="36">
        <v>-1.7642487474991319E-2</v>
      </c>
      <c r="S12" s="36">
        <v>-7.1652925009815472E-3</v>
      </c>
      <c r="T12" s="36">
        <v>-2.9640607632456465E-3</v>
      </c>
      <c r="U12" s="36">
        <v>-3.1493145609484993E-3</v>
      </c>
      <c r="V12" s="36">
        <v>-2.6063453246669669E-3</v>
      </c>
      <c r="W12" s="36">
        <v>-5.2413658293868341E-2</v>
      </c>
      <c r="X12" s="36">
        <v>-6.6406941738976448E-5</v>
      </c>
      <c r="Y12" s="36">
        <v>-5.1422593525762865E-3</v>
      </c>
      <c r="Z12" s="36">
        <v>-5.1777421808002846E-4</v>
      </c>
      <c r="AA12" s="36">
        <v>-1.4046916701783958E-4</v>
      </c>
      <c r="AB12" s="36">
        <v>-2.5555189380142113E-4</v>
      </c>
      <c r="AC12" s="36">
        <v>-1.3666756639481211E-5</v>
      </c>
      <c r="AD12" s="36">
        <v>-1.9762866406143547E-5</v>
      </c>
      <c r="AE12" s="36">
        <v>-9.6021124647422437E-5</v>
      </c>
      <c r="AF12" s="36">
        <v>-4.5885954161411982E-5</v>
      </c>
      <c r="AG12" s="36">
        <v>-3.8060439978686152E-6</v>
      </c>
      <c r="AH12" s="36">
        <v>-1.7741238376185972E-4</v>
      </c>
      <c r="AI12" s="36">
        <v>-1.8339426098225966E-3</v>
      </c>
      <c r="AJ12" s="36">
        <v>-6.7660118400339562E-4</v>
      </c>
      <c r="AK12" s="36">
        <v>-5.3962060520526339E-4</v>
      </c>
      <c r="AL12" s="36">
        <v>-3.0136133876109539E-4</v>
      </c>
      <c r="AM12" s="36">
        <v>-1.5345079406163915E-3</v>
      </c>
      <c r="AN12" s="36">
        <v>-9.9701532473075809E-4</v>
      </c>
      <c r="AO12" s="36">
        <v>-9.010794374291677E-4</v>
      </c>
      <c r="AP12" s="36">
        <v>-5.389882924674177E-3</v>
      </c>
      <c r="AQ12" s="37">
        <v>-2.7584812466602158E-3</v>
      </c>
      <c r="AR12" s="14"/>
    </row>
    <row r="13" spans="1:45" ht="39.950000000000003" customHeight="1">
      <c r="A13" s="10" t="s">
        <v>227</v>
      </c>
      <c r="B13" s="3" t="s">
        <v>7</v>
      </c>
      <c r="C13" s="35">
        <v>0</v>
      </c>
      <c r="D13" s="36">
        <v>0</v>
      </c>
      <c r="E13" s="36">
        <v>0</v>
      </c>
      <c r="F13" s="36">
        <v>-2.5549310168625446E-3</v>
      </c>
      <c r="G13" s="36">
        <v>0</v>
      </c>
      <c r="H13" s="36">
        <v>-3.7105751391465676E-4</v>
      </c>
      <c r="I13" s="36">
        <v>-1.8383238339889221E-2</v>
      </c>
      <c r="J13" s="36">
        <v>0</v>
      </c>
      <c r="K13" s="36">
        <v>-7.1797520661157025E-3</v>
      </c>
      <c r="L13" s="36">
        <v>0.43400576368876076</v>
      </c>
      <c r="M13" s="36">
        <v>-2.1164021164021165E-3</v>
      </c>
      <c r="N13" s="36">
        <v>-0.21226006191950464</v>
      </c>
      <c r="O13" s="36">
        <v>-8.7374426392161725E-2</v>
      </c>
      <c r="P13" s="36">
        <v>-8.779332296987194E-2</v>
      </c>
      <c r="Q13" s="36">
        <v>-2.3619371282922685E-2</v>
      </c>
      <c r="R13" s="36">
        <v>-3.1415863357529058E-4</v>
      </c>
      <c r="S13" s="36">
        <v>-4.6672555948174321E-2</v>
      </c>
      <c r="T13" s="36">
        <v>-1.2597258243793997E-2</v>
      </c>
      <c r="U13" s="36">
        <v>-0.19238606891441273</v>
      </c>
      <c r="V13" s="36">
        <v>-8.8487032627582217E-4</v>
      </c>
      <c r="W13" s="36">
        <v>-1.9732867157720775E-2</v>
      </c>
      <c r="X13" s="36">
        <v>0</v>
      </c>
      <c r="Y13" s="36">
        <v>-2.9468534971783879E-5</v>
      </c>
      <c r="Z13" s="36">
        <v>0</v>
      </c>
      <c r="AA13" s="36">
        <v>0</v>
      </c>
      <c r="AB13" s="36">
        <v>0</v>
      </c>
      <c r="AC13" s="36">
        <v>0</v>
      </c>
      <c r="AD13" s="36">
        <v>0</v>
      </c>
      <c r="AE13" s="36">
        <v>0</v>
      </c>
      <c r="AF13" s="36">
        <v>-1.761428562970331E-4</v>
      </c>
      <c r="AG13" s="36">
        <v>0</v>
      </c>
      <c r="AH13" s="36">
        <v>-4.9071510402216522E-5</v>
      </c>
      <c r="AI13" s="36">
        <v>0</v>
      </c>
      <c r="AJ13" s="36">
        <v>-9.7352688345812336E-7</v>
      </c>
      <c r="AK13" s="36">
        <v>0</v>
      </c>
      <c r="AL13" s="36">
        <v>-8.5249964298183739E-5</v>
      </c>
      <c r="AM13" s="36">
        <v>-1.848804747730592E-5</v>
      </c>
      <c r="AN13" s="36">
        <v>-2.2297467326246985E-5</v>
      </c>
      <c r="AO13" s="36">
        <v>-7.7412322803193108E-5</v>
      </c>
      <c r="AP13" s="36">
        <v>0</v>
      </c>
      <c r="AQ13" s="37">
        <v>-2.4985196632053264E-3</v>
      </c>
      <c r="AR13" s="14"/>
    </row>
    <row r="14" spans="1:45" ht="39.950000000000003" customHeight="1">
      <c r="A14" s="10" t="s">
        <v>228</v>
      </c>
      <c r="B14" s="3" t="s">
        <v>8</v>
      </c>
      <c r="C14" s="35">
        <v>0</v>
      </c>
      <c r="D14" s="36">
        <v>0</v>
      </c>
      <c r="E14" s="36">
        <v>0</v>
      </c>
      <c r="F14" s="36">
        <v>0</v>
      </c>
      <c r="G14" s="36">
        <v>-1.0807620794715642E-3</v>
      </c>
      <c r="H14" s="36">
        <v>0</v>
      </c>
      <c r="I14" s="36">
        <v>-4.8968451473067349E-3</v>
      </c>
      <c r="J14" s="36">
        <v>-9.1889732321214536E-3</v>
      </c>
      <c r="K14" s="36">
        <v>-5.1652892561983473E-4</v>
      </c>
      <c r="L14" s="36">
        <v>2.8818443804034583E-4</v>
      </c>
      <c r="M14" s="36">
        <v>0.43174603174603177</v>
      </c>
      <c r="N14" s="36">
        <v>-4.7554179566563465E-2</v>
      </c>
      <c r="O14" s="36">
        <v>-3.2184050601513081E-2</v>
      </c>
      <c r="P14" s="36">
        <v>-1.3398475090680288E-2</v>
      </c>
      <c r="Q14" s="36">
        <v>-4.2141036533559897E-2</v>
      </c>
      <c r="R14" s="36">
        <v>-1.7419269498503615E-2</v>
      </c>
      <c r="S14" s="36">
        <v>-5.4426776599921477E-2</v>
      </c>
      <c r="T14" s="36">
        <v>-1.8525379770285292E-2</v>
      </c>
      <c r="U14" s="36">
        <v>-2.5842904779547982E-2</v>
      </c>
      <c r="V14" s="36">
        <v>-3.5877469592637879E-3</v>
      </c>
      <c r="W14" s="36">
        <v>-7.3258283206127216E-3</v>
      </c>
      <c r="X14" s="36">
        <v>-3.2096688507171948E-4</v>
      </c>
      <c r="Y14" s="36">
        <v>-2.2101401228837909E-4</v>
      </c>
      <c r="Z14" s="36">
        <v>0</v>
      </c>
      <c r="AA14" s="36">
        <v>-1.6134971887184275E-5</v>
      </c>
      <c r="AB14" s="36">
        <v>-1.0407090697795432E-5</v>
      </c>
      <c r="AC14" s="36">
        <v>0</v>
      </c>
      <c r="AD14" s="36">
        <v>0</v>
      </c>
      <c r="AE14" s="36">
        <v>0</v>
      </c>
      <c r="AF14" s="36">
        <v>-1.1841536557783739E-5</v>
      </c>
      <c r="AG14" s="36">
        <v>-5.4807033569308058E-5</v>
      </c>
      <c r="AH14" s="36">
        <v>-2.9631642819799976E-4</v>
      </c>
      <c r="AI14" s="36">
        <v>-1.0052722453842382E-4</v>
      </c>
      <c r="AJ14" s="36">
        <v>-1.7523483902246219E-3</v>
      </c>
      <c r="AK14" s="36">
        <v>-2.283010252791499E-4</v>
      </c>
      <c r="AL14" s="36">
        <v>-2.3077219634858655E-4</v>
      </c>
      <c r="AM14" s="36">
        <v>-7.2103385161493097E-4</v>
      </c>
      <c r="AN14" s="36">
        <v>-3.1216454256745779E-4</v>
      </c>
      <c r="AO14" s="36">
        <v>-3.8396512110383779E-4</v>
      </c>
      <c r="AP14" s="36">
        <v>-9.7194610117075321E-4</v>
      </c>
      <c r="AQ14" s="37">
        <v>-2.1952311491746221E-3</v>
      </c>
      <c r="AR14" s="14"/>
    </row>
    <row r="15" spans="1:45" ht="39.950000000000003" customHeight="1">
      <c r="A15" s="10" t="s">
        <v>229</v>
      </c>
      <c r="B15" s="3" t="s">
        <v>9</v>
      </c>
      <c r="C15" s="35">
        <v>-2.6796973518284995E-3</v>
      </c>
      <c r="D15" s="36">
        <v>0</v>
      </c>
      <c r="E15" s="36">
        <v>-1.7655367231638418E-3</v>
      </c>
      <c r="F15" s="36">
        <v>-9.1977516607051613E-3</v>
      </c>
      <c r="G15" s="36">
        <v>-1.5496848369791278E-2</v>
      </c>
      <c r="H15" s="36">
        <v>-1.484230055658627E-3</v>
      </c>
      <c r="I15" s="36">
        <v>-2.9059966284017018E-2</v>
      </c>
      <c r="J15" s="36">
        <v>-1.8777467039552537E-2</v>
      </c>
      <c r="K15" s="36">
        <v>-5.4235537190082646E-3</v>
      </c>
      <c r="L15" s="36">
        <v>-2.8818443804034583E-4</v>
      </c>
      <c r="M15" s="36">
        <v>-6.3492063492063492E-3</v>
      </c>
      <c r="N15" s="36">
        <v>0.92904024767801863</v>
      </c>
      <c r="O15" s="36">
        <v>-2.0401835545082476E-2</v>
      </c>
      <c r="P15" s="36">
        <v>-2.8277444666518617E-2</v>
      </c>
      <c r="Q15" s="36">
        <v>-4.1971112999150385E-2</v>
      </c>
      <c r="R15" s="36">
        <v>-9.2428776930835489E-3</v>
      </c>
      <c r="S15" s="36">
        <v>-2.8906556733411855E-2</v>
      </c>
      <c r="T15" s="36">
        <v>-4.1496850685439055E-2</v>
      </c>
      <c r="U15" s="36">
        <v>-5.9466469062615782E-2</v>
      </c>
      <c r="V15" s="36">
        <v>-3.3625072398481243E-3</v>
      </c>
      <c r="W15" s="36">
        <v>-9.9934916079504568E-2</v>
      </c>
      <c r="X15" s="36">
        <v>-7.5999055545717493E-4</v>
      </c>
      <c r="Y15" s="36">
        <v>-7.367133742945969E-4</v>
      </c>
      <c r="Z15" s="36">
        <v>-1.45623998835008E-4</v>
      </c>
      <c r="AA15" s="36">
        <v>-3.8325303812029475E-3</v>
      </c>
      <c r="AB15" s="36">
        <v>-1.8859961031227053E-3</v>
      </c>
      <c r="AC15" s="36">
        <v>-1.1445908685565514E-4</v>
      </c>
      <c r="AD15" s="36">
        <v>-1.5914308211262962E-4</v>
      </c>
      <c r="AE15" s="36">
        <v>-3.7208185800876193E-4</v>
      </c>
      <c r="AF15" s="36">
        <v>-1.4254249631432175E-3</v>
      </c>
      <c r="AG15" s="36">
        <v>-3.4711121260561773E-4</v>
      </c>
      <c r="AH15" s="36">
        <v>-4.8882773823746457E-3</v>
      </c>
      <c r="AI15" s="36">
        <v>-2.187146371714356E-4</v>
      </c>
      <c r="AJ15" s="36">
        <v>-3.718872694810031E-4</v>
      </c>
      <c r="AK15" s="36">
        <v>-2.4698020007471672E-3</v>
      </c>
      <c r="AL15" s="36">
        <v>-8.8399326036587981E-4</v>
      </c>
      <c r="AM15" s="36">
        <v>-1.146258943592967E-3</v>
      </c>
      <c r="AN15" s="36">
        <v>-2.573764799943938E-3</v>
      </c>
      <c r="AO15" s="36">
        <v>-3.0252735751487864E-3</v>
      </c>
      <c r="AP15" s="36">
        <v>-3.9761431411530816E-4</v>
      </c>
      <c r="AQ15" s="37">
        <v>-3.0184428301151052E-3</v>
      </c>
      <c r="AR15" s="14"/>
    </row>
    <row r="16" spans="1:45" ht="39.950000000000003" customHeight="1">
      <c r="A16" s="10" t="s">
        <v>230</v>
      </c>
      <c r="B16" s="3" t="s">
        <v>10</v>
      </c>
      <c r="C16" s="35">
        <v>0</v>
      </c>
      <c r="D16" s="36">
        <v>0</v>
      </c>
      <c r="E16" s="36">
        <v>0</v>
      </c>
      <c r="F16" s="36">
        <v>-4.5988758303525806E-3</v>
      </c>
      <c r="G16" s="36">
        <v>0</v>
      </c>
      <c r="H16" s="36">
        <v>0</v>
      </c>
      <c r="I16" s="36">
        <v>-1.6055229991169623E-4</v>
      </c>
      <c r="J16" s="36">
        <v>0</v>
      </c>
      <c r="K16" s="36">
        <v>-1.0330578512396694E-4</v>
      </c>
      <c r="L16" s="36">
        <v>0</v>
      </c>
      <c r="M16" s="36">
        <v>0</v>
      </c>
      <c r="N16" s="36">
        <v>-6.1919504643962852E-4</v>
      </c>
      <c r="O16" s="36">
        <v>0.81886394642192739</v>
      </c>
      <c r="P16" s="36">
        <v>-4.9596565252794433E-2</v>
      </c>
      <c r="Q16" s="36">
        <v>-1.6142735768903994E-2</v>
      </c>
      <c r="R16" s="36">
        <v>-1.4798525107888689E-3</v>
      </c>
      <c r="S16" s="36">
        <v>-5.791126815861798E-3</v>
      </c>
      <c r="T16" s="36">
        <v>-3.3345683586513525E-3</v>
      </c>
      <c r="U16" s="36">
        <v>-3.6587625046313452E-2</v>
      </c>
      <c r="V16" s="36">
        <v>-6.4354205547332519E-5</v>
      </c>
      <c r="W16" s="36">
        <v>-7.6123752743298351E-3</v>
      </c>
      <c r="X16" s="36">
        <v>0</v>
      </c>
      <c r="Y16" s="36">
        <v>-1.1374854499108578E-2</v>
      </c>
      <c r="Z16" s="36">
        <v>0</v>
      </c>
      <c r="AA16" s="36">
        <v>-3.796463973455124E-6</v>
      </c>
      <c r="AB16" s="36">
        <v>-4.6253736434646365E-6</v>
      </c>
      <c r="AC16" s="36">
        <v>0</v>
      </c>
      <c r="AD16" s="36">
        <v>0</v>
      </c>
      <c r="AE16" s="36">
        <v>0</v>
      </c>
      <c r="AF16" s="36">
        <v>-1.1693517350811442E-4</v>
      </c>
      <c r="AG16" s="36">
        <v>-2.2836263987211692E-6</v>
      </c>
      <c r="AH16" s="36">
        <v>-4.3598149626584677E-4</v>
      </c>
      <c r="AI16" s="36">
        <v>0</v>
      </c>
      <c r="AJ16" s="36">
        <v>0</v>
      </c>
      <c r="AK16" s="36">
        <v>0</v>
      </c>
      <c r="AL16" s="36">
        <v>-5.6150947822134912E-3</v>
      </c>
      <c r="AM16" s="36">
        <v>0</v>
      </c>
      <c r="AN16" s="36">
        <v>0</v>
      </c>
      <c r="AO16" s="36">
        <v>-5.5736872418299037E-5</v>
      </c>
      <c r="AP16" s="36">
        <v>0</v>
      </c>
      <c r="AQ16" s="37">
        <v>0</v>
      </c>
      <c r="AR16" s="14"/>
    </row>
    <row r="17" spans="1:44" ht="39.950000000000003" customHeight="1">
      <c r="A17" s="10" t="s">
        <v>231</v>
      </c>
      <c r="B17" s="3" t="s">
        <v>11</v>
      </c>
      <c r="C17" s="35">
        <v>0</v>
      </c>
      <c r="D17" s="36">
        <v>0</v>
      </c>
      <c r="E17" s="36">
        <v>0</v>
      </c>
      <c r="F17" s="36">
        <v>-5.1098620337250899E-4</v>
      </c>
      <c r="G17" s="36">
        <v>0</v>
      </c>
      <c r="H17" s="36">
        <v>0</v>
      </c>
      <c r="I17" s="36">
        <v>-3.2110459982339246E-4</v>
      </c>
      <c r="J17" s="36">
        <v>0</v>
      </c>
      <c r="K17" s="36">
        <v>-1.5495867768595042E-4</v>
      </c>
      <c r="L17" s="36">
        <v>-2.8818443804034583E-4</v>
      </c>
      <c r="M17" s="36">
        <v>-1.0582010582010583E-3</v>
      </c>
      <c r="N17" s="36">
        <v>-1.238390092879257E-4</v>
      </c>
      <c r="O17" s="36">
        <v>-7.8134689321592461E-3</v>
      </c>
      <c r="P17" s="36">
        <v>0.83137167814049895</v>
      </c>
      <c r="Q17" s="36">
        <v>-2.2090059473237043E-3</v>
      </c>
      <c r="R17" s="36">
        <v>-3.4805469667157194E-3</v>
      </c>
      <c r="S17" s="36">
        <v>-4.9568119356105224E-3</v>
      </c>
      <c r="T17" s="36">
        <v>-3.7050759540570581E-4</v>
      </c>
      <c r="U17" s="36">
        <v>-5.3723601333827342E-3</v>
      </c>
      <c r="V17" s="36">
        <v>-3.7003668189716197E-4</v>
      </c>
      <c r="W17" s="36">
        <v>-4.9979119834380304E-5</v>
      </c>
      <c r="X17" s="36">
        <v>-1.4757098164216989E-5</v>
      </c>
      <c r="Y17" s="36">
        <v>-3.0941961720373074E-4</v>
      </c>
      <c r="Z17" s="36">
        <v>0</v>
      </c>
      <c r="AA17" s="36">
        <v>-3.796463973455124E-6</v>
      </c>
      <c r="AB17" s="36">
        <v>-2.3126868217323183E-6</v>
      </c>
      <c r="AC17" s="36">
        <v>0</v>
      </c>
      <c r="AD17" s="36">
        <v>0</v>
      </c>
      <c r="AE17" s="36">
        <v>0</v>
      </c>
      <c r="AF17" s="36">
        <v>-7.2529411416425392E-5</v>
      </c>
      <c r="AG17" s="36">
        <v>-5.3284615970160617E-6</v>
      </c>
      <c r="AH17" s="36">
        <v>-2.6423120985808897E-5</v>
      </c>
      <c r="AI17" s="36">
        <v>0</v>
      </c>
      <c r="AJ17" s="36">
        <v>0</v>
      </c>
      <c r="AK17" s="36">
        <v>0</v>
      </c>
      <c r="AL17" s="36">
        <v>-8.8100679664842758E-3</v>
      </c>
      <c r="AM17" s="36">
        <v>0</v>
      </c>
      <c r="AN17" s="36">
        <v>0</v>
      </c>
      <c r="AO17" s="36">
        <v>-1.8578957472766346E-5</v>
      </c>
      <c r="AP17" s="36">
        <v>0</v>
      </c>
      <c r="AQ17" s="37">
        <v>0</v>
      </c>
      <c r="AR17" s="14"/>
    </row>
    <row r="18" spans="1:44" ht="39.950000000000003" customHeight="1">
      <c r="A18" s="10" t="s">
        <v>232</v>
      </c>
      <c r="B18" s="3" t="s">
        <v>12</v>
      </c>
      <c r="C18" s="35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-3.3486295423539626E-3</v>
      </c>
      <c r="P18" s="36">
        <v>-3.7752609371530092E-3</v>
      </c>
      <c r="Q18" s="36">
        <v>0.9322005097706032</v>
      </c>
      <c r="R18" s="36">
        <v>0</v>
      </c>
      <c r="S18" s="36">
        <v>-1.7177071063996859E-3</v>
      </c>
      <c r="T18" s="36">
        <v>-3.3345683586513525E-3</v>
      </c>
      <c r="U18" s="36">
        <v>-1.7599110781771027E-3</v>
      </c>
      <c r="V18" s="36">
        <v>-1.608855138683313E-5</v>
      </c>
      <c r="W18" s="36">
        <v>-2.043590677672439E-4</v>
      </c>
      <c r="X18" s="36">
        <v>0</v>
      </c>
      <c r="Y18" s="36">
        <v>-1.1787413988713552E-4</v>
      </c>
      <c r="Z18" s="36">
        <v>-1.6180444315000889E-5</v>
      </c>
      <c r="AA18" s="36">
        <v>-1.7273911079220814E-3</v>
      </c>
      <c r="AB18" s="36">
        <v>-2.9718025659260288E-4</v>
      </c>
      <c r="AC18" s="36">
        <v>-1.5375101219416361E-5</v>
      </c>
      <c r="AD18" s="36">
        <v>0</v>
      </c>
      <c r="AE18" s="36">
        <v>0</v>
      </c>
      <c r="AF18" s="36">
        <v>-7.2529411416425392E-5</v>
      </c>
      <c r="AG18" s="36">
        <v>-8.5255385552256987E-5</v>
      </c>
      <c r="AH18" s="36">
        <v>-5.1713822500797412E-3</v>
      </c>
      <c r="AI18" s="36">
        <v>0</v>
      </c>
      <c r="AJ18" s="36">
        <v>-1.2574073226745121E-2</v>
      </c>
      <c r="AK18" s="36">
        <v>0</v>
      </c>
      <c r="AL18" s="36">
        <v>-2.7149670158657241E-3</v>
      </c>
      <c r="AM18" s="36">
        <v>-3.6976094954611841E-5</v>
      </c>
      <c r="AN18" s="36">
        <v>0</v>
      </c>
      <c r="AO18" s="36">
        <v>-1.7216500591430146E-3</v>
      </c>
      <c r="AP18" s="36">
        <v>-2.3459244532803181E-2</v>
      </c>
      <c r="AQ18" s="37">
        <v>0</v>
      </c>
      <c r="AR18" s="14"/>
    </row>
    <row r="19" spans="1:44" ht="39.950000000000003" customHeight="1">
      <c r="A19" s="10" t="s">
        <v>233</v>
      </c>
      <c r="B19" s="3" t="s">
        <v>13</v>
      </c>
      <c r="C19" s="35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-1.1145510835913312E-3</v>
      </c>
      <c r="O19" s="36">
        <v>-1.9099590723055934E-2</v>
      </c>
      <c r="P19" s="36">
        <v>-3.7752609371530092E-3</v>
      </c>
      <c r="Q19" s="36">
        <v>-0.11231945624468989</v>
      </c>
      <c r="R19" s="36">
        <v>0.70161543676317395</v>
      </c>
      <c r="S19" s="36">
        <v>-0.19169611307420495</v>
      </c>
      <c r="T19" s="36">
        <v>-0.30344572063727304</v>
      </c>
      <c r="U19" s="36">
        <v>-5.1871063356798818E-3</v>
      </c>
      <c r="V19" s="36">
        <v>-1.6571207928438123E-3</v>
      </c>
      <c r="W19" s="36">
        <v>-4.0427554710476514E-4</v>
      </c>
      <c r="X19" s="36">
        <v>-3.6892745410542472E-6</v>
      </c>
      <c r="Y19" s="36">
        <v>-1.4734267485891939E-5</v>
      </c>
      <c r="Z19" s="36">
        <v>0</v>
      </c>
      <c r="AA19" s="36">
        <v>-1.2338507913729153E-5</v>
      </c>
      <c r="AB19" s="36">
        <v>-3.815933255858325E-5</v>
      </c>
      <c r="AC19" s="36">
        <v>-4.9541992818119389E-5</v>
      </c>
      <c r="AD19" s="36">
        <v>0</v>
      </c>
      <c r="AE19" s="36">
        <v>0</v>
      </c>
      <c r="AF19" s="36">
        <v>-7.4009603486148363E-6</v>
      </c>
      <c r="AG19" s="36">
        <v>-7.4446220598310112E-4</v>
      </c>
      <c r="AH19" s="36">
        <v>-2.5649301014081635E-3</v>
      </c>
      <c r="AI19" s="36">
        <v>-1.105799469922662E-3</v>
      </c>
      <c r="AJ19" s="36">
        <v>-2.9205806503743699E-6</v>
      </c>
      <c r="AK19" s="36">
        <v>0</v>
      </c>
      <c r="AL19" s="36">
        <v>-9.0028306246107415E-3</v>
      </c>
      <c r="AM19" s="36">
        <v>0</v>
      </c>
      <c r="AN19" s="36">
        <v>0</v>
      </c>
      <c r="AO19" s="36">
        <v>-5.2640379506171312E-5</v>
      </c>
      <c r="AP19" s="36">
        <v>-3.2030041970399825E-2</v>
      </c>
      <c r="AQ19" s="37">
        <v>0</v>
      </c>
      <c r="AR19" s="14"/>
    </row>
    <row r="20" spans="1:44" ht="39.950000000000003" customHeight="1">
      <c r="A20" s="10" t="s">
        <v>234</v>
      </c>
      <c r="B20" s="3" t="s">
        <v>14</v>
      </c>
      <c r="C20" s="35">
        <v>0</v>
      </c>
      <c r="D20" s="36">
        <v>0</v>
      </c>
      <c r="E20" s="36">
        <v>-1.7655367231638418E-3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-6.1919504643962852E-4</v>
      </c>
      <c r="O20" s="36">
        <v>-1.4262681384100211E-2</v>
      </c>
      <c r="P20" s="36">
        <v>-1.7617884373380709E-2</v>
      </c>
      <c r="Q20" s="36">
        <v>-1.9031435853865762E-2</v>
      </c>
      <c r="R20" s="36">
        <v>-1.3450949916499942E-2</v>
      </c>
      <c r="S20" s="36">
        <v>0.93310757754220652</v>
      </c>
      <c r="T20" s="36">
        <v>-1.8895887365690995E-2</v>
      </c>
      <c r="U20" s="36">
        <v>-2.8158577250833643E-2</v>
      </c>
      <c r="V20" s="36">
        <v>-3.2177102773666257E-4</v>
      </c>
      <c r="W20" s="36">
        <v>-8.4042666619279054E-3</v>
      </c>
      <c r="X20" s="36">
        <v>-3.6892745410542472E-6</v>
      </c>
      <c r="Y20" s="36">
        <v>-2.5048254726016297E-4</v>
      </c>
      <c r="Z20" s="36">
        <v>0</v>
      </c>
      <c r="AA20" s="36">
        <v>-2.4012634632103658E-4</v>
      </c>
      <c r="AB20" s="36">
        <v>-1.7113882480819154E-4</v>
      </c>
      <c r="AC20" s="36">
        <v>-3.4166891598703026E-6</v>
      </c>
      <c r="AD20" s="36">
        <v>-5.4087844901024448E-5</v>
      </c>
      <c r="AE20" s="36">
        <v>0</v>
      </c>
      <c r="AF20" s="36">
        <v>-2.7087514875930301E-4</v>
      </c>
      <c r="AG20" s="36">
        <v>-1.0504681434117378E-4</v>
      </c>
      <c r="AH20" s="36">
        <v>-2.1836822128986351E-3</v>
      </c>
      <c r="AI20" s="36">
        <v>-6.058802992450949E-4</v>
      </c>
      <c r="AJ20" s="36">
        <v>-6.9120408725526747E-5</v>
      </c>
      <c r="AK20" s="36">
        <v>0</v>
      </c>
      <c r="AL20" s="36">
        <v>-3.6885541877551731E-3</v>
      </c>
      <c r="AM20" s="36">
        <v>-7.3952189909223681E-5</v>
      </c>
      <c r="AN20" s="36">
        <v>-2.2297467326246985E-5</v>
      </c>
      <c r="AO20" s="36">
        <v>-2.167545038489407E-4</v>
      </c>
      <c r="AP20" s="36">
        <v>0</v>
      </c>
      <c r="AQ20" s="37">
        <v>-2.3107696307101284E-4</v>
      </c>
      <c r="AR20" s="14"/>
    </row>
    <row r="21" spans="1:44" ht="39.950000000000003" customHeight="1">
      <c r="A21" s="10" t="s">
        <v>235</v>
      </c>
      <c r="B21" s="3" t="s">
        <v>15</v>
      </c>
      <c r="C21" s="35">
        <v>0</v>
      </c>
      <c r="D21" s="36">
        <v>0</v>
      </c>
      <c r="E21" s="36">
        <v>0</v>
      </c>
      <c r="F21" s="36">
        <v>0</v>
      </c>
      <c r="G21" s="36">
        <v>-1.4220553677257425E-5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-3.2866178841622225E-3</v>
      </c>
      <c r="P21" s="36">
        <v>-2.2207417277370642E-4</v>
      </c>
      <c r="Q21" s="36">
        <v>0</v>
      </c>
      <c r="R21" s="36">
        <v>-7.4405992162568821E-5</v>
      </c>
      <c r="S21" s="36">
        <v>0</v>
      </c>
      <c r="T21" s="36">
        <v>0.96887736198592067</v>
      </c>
      <c r="U21" s="36">
        <v>-8.2437939977769541E-3</v>
      </c>
      <c r="V21" s="36">
        <v>0</v>
      </c>
      <c r="W21" s="36">
        <v>-1.8203506090788738E-3</v>
      </c>
      <c r="X21" s="36">
        <v>-1.1067823623162741E-5</v>
      </c>
      <c r="Y21" s="36">
        <v>0</v>
      </c>
      <c r="Z21" s="36">
        <v>-3.2360888630001779E-5</v>
      </c>
      <c r="AA21" s="36">
        <v>-2.6005778218167599E-4</v>
      </c>
      <c r="AB21" s="36">
        <v>-1.8964031938205008E-4</v>
      </c>
      <c r="AC21" s="36">
        <v>-1.1958412059546059E-4</v>
      </c>
      <c r="AD21" s="36">
        <v>-1.5394232779522343E-4</v>
      </c>
      <c r="AE21" s="36">
        <v>0</v>
      </c>
      <c r="AF21" s="36">
        <v>-1.2137574971728331E-4</v>
      </c>
      <c r="AG21" s="36">
        <v>-1.6670472710664534E-4</v>
      </c>
      <c r="AH21" s="36">
        <v>-2.8008508244957431E-3</v>
      </c>
      <c r="AI21" s="36">
        <v>-1.0596112856752781E-4</v>
      </c>
      <c r="AJ21" s="36">
        <v>-2.2391118319536836E-5</v>
      </c>
      <c r="AK21" s="36">
        <v>-6.22639159852227E-5</v>
      </c>
      <c r="AL21" s="36">
        <v>-9.1657286455626853E-4</v>
      </c>
      <c r="AM21" s="36">
        <v>0</v>
      </c>
      <c r="AN21" s="36">
        <v>-8.2819164354631665E-5</v>
      </c>
      <c r="AO21" s="36">
        <v>-8.9798294451703996E-5</v>
      </c>
      <c r="AP21" s="36">
        <v>0</v>
      </c>
      <c r="AQ21" s="37">
        <v>0</v>
      </c>
      <c r="AR21" s="14"/>
    </row>
    <row r="22" spans="1:44" ht="39.950000000000003" customHeight="1">
      <c r="A22" s="10" t="s">
        <v>236</v>
      </c>
      <c r="B22" s="3" t="s">
        <v>16</v>
      </c>
      <c r="C22" s="35">
        <v>0</v>
      </c>
      <c r="D22" s="36">
        <v>0</v>
      </c>
      <c r="E22" s="36">
        <v>-4.9081920903954801E-2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-7.4024724257902141E-4</v>
      </c>
      <c r="Q22" s="36">
        <v>0</v>
      </c>
      <c r="R22" s="36">
        <v>0</v>
      </c>
      <c r="S22" s="36">
        <v>0</v>
      </c>
      <c r="T22" s="36">
        <v>0</v>
      </c>
      <c r="U22" s="36">
        <v>0.8351241200444609</v>
      </c>
      <c r="V22" s="36">
        <v>0</v>
      </c>
      <c r="W22" s="36">
        <v>-1.1106471074306734E-6</v>
      </c>
      <c r="X22" s="36">
        <v>0</v>
      </c>
      <c r="Y22" s="36">
        <v>0</v>
      </c>
      <c r="Z22" s="36">
        <v>0</v>
      </c>
      <c r="AA22" s="36">
        <v>-4.745579966818905E-6</v>
      </c>
      <c r="AB22" s="36">
        <v>-5.7817170543307955E-6</v>
      </c>
      <c r="AC22" s="36">
        <v>0</v>
      </c>
      <c r="AD22" s="36">
        <v>0</v>
      </c>
      <c r="AE22" s="36">
        <v>0</v>
      </c>
      <c r="AF22" s="36">
        <v>-3.4561004635961561E-2</v>
      </c>
      <c r="AG22" s="36">
        <v>0</v>
      </c>
      <c r="AH22" s="36">
        <v>-1.1358167292328424E-2</v>
      </c>
      <c r="AI22" s="36">
        <v>-8.1508560436559851E-5</v>
      </c>
      <c r="AJ22" s="36">
        <v>0</v>
      </c>
      <c r="AK22" s="36">
        <v>0</v>
      </c>
      <c r="AL22" s="36">
        <v>-8.1763946649812159E-3</v>
      </c>
      <c r="AM22" s="36">
        <v>0</v>
      </c>
      <c r="AN22" s="36">
        <v>0</v>
      </c>
      <c r="AO22" s="36">
        <v>-1.9817554637617434E-4</v>
      </c>
      <c r="AP22" s="36">
        <v>0</v>
      </c>
      <c r="AQ22" s="37">
        <v>0</v>
      </c>
      <c r="AR22" s="14"/>
    </row>
    <row r="23" spans="1:44" ht="39.950000000000003" customHeight="1">
      <c r="A23" s="10" t="s">
        <v>237</v>
      </c>
      <c r="B23" s="3" t="s">
        <v>17</v>
      </c>
      <c r="C23" s="35">
        <v>-4.2402269861286257E-2</v>
      </c>
      <c r="D23" s="36">
        <v>-3.7593984962406013E-2</v>
      </c>
      <c r="E23" s="36">
        <v>-8.8983050847457626E-2</v>
      </c>
      <c r="F23" s="36">
        <v>-0.11394992335206949</v>
      </c>
      <c r="G23" s="36">
        <v>-2.7299907921914938E-2</v>
      </c>
      <c r="H23" s="36">
        <v>-3.525046382189239E-2</v>
      </c>
      <c r="I23" s="36">
        <v>-3.9174761178453879E-2</v>
      </c>
      <c r="J23" s="36">
        <v>-3.2361166600079906E-2</v>
      </c>
      <c r="K23" s="36">
        <v>-2.365702479338843E-2</v>
      </c>
      <c r="L23" s="36">
        <v>-1.0086455331412104E-2</v>
      </c>
      <c r="M23" s="36">
        <v>-2.0105820105820106E-2</v>
      </c>
      <c r="N23" s="36">
        <v>-1.1640866873065016E-2</v>
      </c>
      <c r="O23" s="36">
        <v>-1.9099590723055934E-2</v>
      </c>
      <c r="P23" s="36">
        <v>-2.383596121104449E-2</v>
      </c>
      <c r="Q23" s="36">
        <v>-4.0781648258283773E-2</v>
      </c>
      <c r="R23" s="36">
        <v>-3.0134426825840374E-2</v>
      </c>
      <c r="S23" s="36">
        <v>-3.1998429524931295E-2</v>
      </c>
      <c r="T23" s="36">
        <v>-4.6313449425713228E-2</v>
      </c>
      <c r="U23" s="36">
        <v>-2.4546128195628011E-2</v>
      </c>
      <c r="V23" s="36">
        <v>0.8902921680931849</v>
      </c>
      <c r="W23" s="36">
        <v>-3.0837116937812648E-2</v>
      </c>
      <c r="X23" s="36">
        <v>-4.5068177793518682E-2</v>
      </c>
      <c r="Y23" s="36">
        <v>-5.5474517084383147E-2</v>
      </c>
      <c r="Z23" s="36">
        <v>-4.401080853680242E-2</v>
      </c>
      <c r="AA23" s="36">
        <v>-1.495332247544637E-2</v>
      </c>
      <c r="AB23" s="36">
        <v>-2.6496452916587167E-2</v>
      </c>
      <c r="AC23" s="36">
        <v>-1.8895999398662707E-2</v>
      </c>
      <c r="AD23" s="36">
        <v>-3.1474965128942302E-3</v>
      </c>
      <c r="AE23" s="36">
        <v>-6.0013202904639026E-4</v>
      </c>
      <c r="AF23" s="36">
        <v>-5.2828054968412703E-2</v>
      </c>
      <c r="AG23" s="36">
        <v>-2.1727182766232776E-2</v>
      </c>
      <c r="AH23" s="36">
        <v>-2.3129667691506289E-2</v>
      </c>
      <c r="AI23" s="36">
        <v>-2.6327265021008833E-2</v>
      </c>
      <c r="AJ23" s="36">
        <v>-9.2708965111717081E-3</v>
      </c>
      <c r="AK23" s="36">
        <v>-5.2052633763646175E-2</v>
      </c>
      <c r="AL23" s="36">
        <v>-1.6327811633416466E-2</v>
      </c>
      <c r="AM23" s="36">
        <v>-1.8968736711715877E-2</v>
      </c>
      <c r="AN23" s="36">
        <v>-7.1606723642004605E-3</v>
      </c>
      <c r="AO23" s="36">
        <v>-2.4226960544487315E-2</v>
      </c>
      <c r="AP23" s="36">
        <v>-0.17499447757897063</v>
      </c>
      <c r="AQ23" s="37">
        <v>-1.3806848543493018E-2</v>
      </c>
      <c r="AR23" s="14"/>
    </row>
    <row r="24" spans="1:44" ht="39.950000000000003" customHeight="1">
      <c r="A24" s="10" t="s">
        <v>238</v>
      </c>
      <c r="B24" s="3" t="s">
        <v>18</v>
      </c>
      <c r="C24" s="35">
        <v>-5.2017654476670871E-3</v>
      </c>
      <c r="D24" s="36">
        <v>0</v>
      </c>
      <c r="E24" s="36">
        <v>-1.0593220338983051E-3</v>
      </c>
      <c r="F24" s="36">
        <v>-9.7087378640776691E-3</v>
      </c>
      <c r="G24" s="36">
        <v>-7.9635100592641576E-4</v>
      </c>
      <c r="H24" s="36">
        <v>-3.3395176252319111E-3</v>
      </c>
      <c r="I24" s="36">
        <v>-3.371598298145621E-3</v>
      </c>
      <c r="J24" s="36">
        <v>-3.1961646024770275E-3</v>
      </c>
      <c r="K24" s="36">
        <v>-4.5971074380165289E-3</v>
      </c>
      <c r="L24" s="36">
        <v>-3.1700288184438041E-3</v>
      </c>
      <c r="M24" s="36">
        <v>-4.2328042328042331E-3</v>
      </c>
      <c r="N24" s="36">
        <v>-5.6965944272445819E-3</v>
      </c>
      <c r="O24" s="36">
        <v>-2.6044896440530819E-3</v>
      </c>
      <c r="P24" s="36">
        <v>-3.4051373158634985E-3</v>
      </c>
      <c r="Q24" s="36">
        <v>-2.2090059473237043E-3</v>
      </c>
      <c r="R24" s="36">
        <v>-2.1081697779394499E-3</v>
      </c>
      <c r="S24" s="36">
        <v>-2.5520219866509621E-3</v>
      </c>
      <c r="T24" s="36">
        <v>-2.9640607632456465E-3</v>
      </c>
      <c r="U24" s="36">
        <v>-1.2967765839199705E-3</v>
      </c>
      <c r="V24" s="36">
        <v>-2.8154964926957976E-3</v>
      </c>
      <c r="W24" s="36">
        <v>0.99876607106364457</v>
      </c>
      <c r="X24" s="36">
        <v>-2.8208193140900773E-2</v>
      </c>
      <c r="Y24" s="36">
        <v>-4.8122117608923071E-2</v>
      </c>
      <c r="Z24" s="36">
        <v>-3.543517304985195E-3</v>
      </c>
      <c r="AA24" s="36">
        <v>-3.8638512089839523E-3</v>
      </c>
      <c r="AB24" s="36">
        <v>-4.8693621031573953E-3</v>
      </c>
      <c r="AC24" s="36">
        <v>-3.3961890249110806E-3</v>
      </c>
      <c r="AD24" s="36">
        <v>-9.9001559186144353E-3</v>
      </c>
      <c r="AE24" s="36">
        <v>-1.5837484246534236E-2</v>
      </c>
      <c r="AF24" s="36">
        <v>-7.3195497847800732E-3</v>
      </c>
      <c r="AG24" s="36">
        <v>-4.36933850955317E-3</v>
      </c>
      <c r="AH24" s="36">
        <v>-7.6966776700091912E-3</v>
      </c>
      <c r="AI24" s="36">
        <v>-9.2091088533239867E-3</v>
      </c>
      <c r="AJ24" s="36">
        <v>-2.906951274005956E-3</v>
      </c>
      <c r="AK24" s="36">
        <v>-2.07546386617409E-3</v>
      </c>
      <c r="AL24" s="36">
        <v>-1.5306984035450954E-3</v>
      </c>
      <c r="AM24" s="36">
        <v>-2.8841354064597239E-3</v>
      </c>
      <c r="AN24" s="36">
        <v>-1.7806120336245808E-3</v>
      </c>
      <c r="AO24" s="36">
        <v>-4.4651427792881783E-3</v>
      </c>
      <c r="AP24" s="36">
        <v>0</v>
      </c>
      <c r="AQ24" s="37">
        <v>-1.4774483326352884E-2</v>
      </c>
      <c r="AR24" s="14"/>
    </row>
    <row r="25" spans="1:44" ht="39.950000000000003" customHeight="1">
      <c r="A25" s="10" t="s">
        <v>239</v>
      </c>
      <c r="B25" s="3" t="s">
        <v>19</v>
      </c>
      <c r="C25" s="35">
        <v>-1.4817150063051702E-2</v>
      </c>
      <c r="D25" s="36">
        <v>-1.0025062656641603E-2</v>
      </c>
      <c r="E25" s="36">
        <v>-1.4124293785310734E-3</v>
      </c>
      <c r="F25" s="36">
        <v>-1.7373530914665303E-2</v>
      </c>
      <c r="G25" s="36">
        <v>-1.1166689775066392E-2</v>
      </c>
      <c r="H25" s="36">
        <v>-2.0779220779220779E-2</v>
      </c>
      <c r="I25" s="36">
        <v>-2.0952075138476359E-2</v>
      </c>
      <c r="J25" s="36">
        <v>-3.5557331202556934E-2</v>
      </c>
      <c r="K25" s="36">
        <v>-3.553719008264463E-2</v>
      </c>
      <c r="L25" s="36">
        <v>-2.0461095100864555E-2</v>
      </c>
      <c r="M25" s="36">
        <v>-3.0687830687830688E-2</v>
      </c>
      <c r="N25" s="36">
        <v>-1.5108359133126935E-2</v>
      </c>
      <c r="O25" s="36">
        <v>-1.1348133449088429E-2</v>
      </c>
      <c r="P25" s="36">
        <v>-8.4388185654008432E-3</v>
      </c>
      <c r="Q25" s="36">
        <v>-9.5157179269328811E-3</v>
      </c>
      <c r="R25" s="36">
        <v>-2.9737594867640008E-2</v>
      </c>
      <c r="S25" s="36">
        <v>-8.735767569689832E-3</v>
      </c>
      <c r="T25" s="36">
        <v>-5.928121526491293E-3</v>
      </c>
      <c r="U25" s="36">
        <v>-1.3986661726565394E-2</v>
      </c>
      <c r="V25" s="36">
        <v>-2.2668768904047881E-2</v>
      </c>
      <c r="W25" s="36">
        <v>-2.9143380098980869E-3</v>
      </c>
      <c r="X25" s="36">
        <v>0.91173410660527709</v>
      </c>
      <c r="Y25" s="36">
        <v>-5.3721139253562006E-2</v>
      </c>
      <c r="Z25" s="36">
        <v>-6.9155219002313806E-2</v>
      </c>
      <c r="AA25" s="36">
        <v>-4.9496399053921177E-3</v>
      </c>
      <c r="AB25" s="36">
        <v>-4.0578402974115253E-2</v>
      </c>
      <c r="AC25" s="36">
        <v>-4.6859891827621195E-3</v>
      </c>
      <c r="AD25" s="36">
        <v>-1.1469743571607627E-2</v>
      </c>
      <c r="AE25" s="36">
        <v>0</v>
      </c>
      <c r="AF25" s="36">
        <v>-1.2640840275434141E-2</v>
      </c>
      <c r="AG25" s="36">
        <v>-4.809317195706782E-3</v>
      </c>
      <c r="AH25" s="36">
        <v>-1.0790070191133533E-2</v>
      </c>
      <c r="AI25" s="36">
        <v>-1.2423263086538997E-2</v>
      </c>
      <c r="AJ25" s="36">
        <v>-1.2671425915090932E-2</v>
      </c>
      <c r="AK25" s="36">
        <v>-4.0056452617159939E-3</v>
      </c>
      <c r="AL25" s="36">
        <v>-5.575999257185024E-3</v>
      </c>
      <c r="AM25" s="36">
        <v>-5.8366765885854793E-2</v>
      </c>
      <c r="AN25" s="36">
        <v>-2.9480437157773695E-2</v>
      </c>
      <c r="AO25" s="36">
        <v>-2.2424801669628978E-2</v>
      </c>
      <c r="AP25" s="36">
        <v>0</v>
      </c>
      <c r="AQ25" s="37">
        <v>-2.7584812466602158E-3</v>
      </c>
      <c r="AR25" s="14"/>
    </row>
    <row r="26" spans="1:44" ht="39.950000000000003" customHeight="1">
      <c r="A26" s="10" t="s">
        <v>240</v>
      </c>
      <c r="B26" s="3" t="s">
        <v>20</v>
      </c>
      <c r="C26" s="35">
        <v>-9.4577553593947036E-4</v>
      </c>
      <c r="D26" s="36">
        <v>0</v>
      </c>
      <c r="E26" s="36">
        <v>0</v>
      </c>
      <c r="F26" s="36">
        <v>-2.5549310168625446E-3</v>
      </c>
      <c r="G26" s="36">
        <v>-1.7242421333674627E-3</v>
      </c>
      <c r="H26" s="36">
        <v>-1.1131725417439704E-3</v>
      </c>
      <c r="I26" s="36">
        <v>-6.4220919964678492E-4</v>
      </c>
      <c r="J26" s="36">
        <v>-1.1985617259288853E-3</v>
      </c>
      <c r="K26" s="36">
        <v>-1.3946280991735537E-3</v>
      </c>
      <c r="L26" s="36">
        <v>-1.1527377521613833E-3</v>
      </c>
      <c r="M26" s="36">
        <v>0</v>
      </c>
      <c r="N26" s="36">
        <v>-3.7151702786377707E-4</v>
      </c>
      <c r="O26" s="36">
        <v>-4.9609326553392034E-4</v>
      </c>
      <c r="P26" s="36">
        <v>-5.1817306980531498E-4</v>
      </c>
      <c r="Q26" s="36">
        <v>-5.0977060322854718E-4</v>
      </c>
      <c r="R26" s="36">
        <v>-6.448519320755965E-4</v>
      </c>
      <c r="S26" s="36">
        <v>-3.9261876717707107E-4</v>
      </c>
      <c r="T26" s="36">
        <v>-3.7050759540570581E-4</v>
      </c>
      <c r="U26" s="36">
        <v>-7.4101519081141163E-4</v>
      </c>
      <c r="V26" s="36">
        <v>-4.8265654160499391E-4</v>
      </c>
      <c r="W26" s="36">
        <v>-1.0784383413151839E-3</v>
      </c>
      <c r="X26" s="36">
        <v>-1.3465852074848001E-3</v>
      </c>
      <c r="Y26" s="36">
        <v>0.90511131739085593</v>
      </c>
      <c r="Z26" s="36">
        <v>-8.4785528210604665E-3</v>
      </c>
      <c r="AA26" s="36">
        <v>-1.1152112922024426E-3</v>
      </c>
      <c r="AB26" s="36">
        <v>-4.6323117039298329E-3</v>
      </c>
      <c r="AC26" s="36">
        <v>-1.2675916783118821E-3</v>
      </c>
      <c r="AD26" s="36">
        <v>-1.2991484284880679E-3</v>
      </c>
      <c r="AE26" s="36">
        <v>-6.0013202904639023E-6</v>
      </c>
      <c r="AF26" s="36">
        <v>-2.5518511282023957E-3</v>
      </c>
      <c r="AG26" s="36">
        <v>-1.4858795767679074E-3</v>
      </c>
      <c r="AH26" s="36">
        <v>-3.6954622064438443E-3</v>
      </c>
      <c r="AI26" s="36">
        <v>-7.9484431185718619E-3</v>
      </c>
      <c r="AJ26" s="36">
        <v>-4.2562595344789152E-3</v>
      </c>
      <c r="AK26" s="36">
        <v>-2.1584824208210535E-3</v>
      </c>
      <c r="AL26" s="36">
        <v>-7.3358408768691872E-4</v>
      </c>
      <c r="AM26" s="36">
        <v>-1.3089537613932592E-2</v>
      </c>
      <c r="AN26" s="36">
        <v>-8.5781542156547329E-3</v>
      </c>
      <c r="AO26" s="36">
        <v>-7.3293987230063232E-3</v>
      </c>
      <c r="AP26" s="36">
        <v>0</v>
      </c>
      <c r="AQ26" s="37">
        <v>-9.5319247266792797E-4</v>
      </c>
      <c r="AR26" s="14"/>
    </row>
    <row r="27" spans="1:44" ht="39.950000000000003" customHeight="1">
      <c r="A27" s="10" t="s">
        <v>241</v>
      </c>
      <c r="B27" s="3" t="s">
        <v>21</v>
      </c>
      <c r="C27" s="35">
        <v>-1.5762925598991173E-4</v>
      </c>
      <c r="D27" s="36">
        <v>0</v>
      </c>
      <c r="E27" s="36">
        <v>0</v>
      </c>
      <c r="F27" s="36">
        <v>-1.021972406745018E-3</v>
      </c>
      <c r="G27" s="36">
        <v>-1.0238798647625345E-3</v>
      </c>
      <c r="H27" s="36">
        <v>-3.7105751391465676E-4</v>
      </c>
      <c r="I27" s="36">
        <v>-2.4082844986754435E-4</v>
      </c>
      <c r="J27" s="36">
        <v>-4.9940071913703553E-3</v>
      </c>
      <c r="K27" s="36">
        <v>-4.5971074380165289E-3</v>
      </c>
      <c r="L27" s="36">
        <v>0</v>
      </c>
      <c r="M27" s="36">
        <v>0</v>
      </c>
      <c r="N27" s="36">
        <v>-1.238390092879257E-4</v>
      </c>
      <c r="O27" s="36">
        <v>-2.4804663276696017E-4</v>
      </c>
      <c r="P27" s="36">
        <v>-7.4024724257902141E-5</v>
      </c>
      <c r="Q27" s="36">
        <v>-8.4961767204757861E-4</v>
      </c>
      <c r="R27" s="36">
        <v>-1.1408918798260553E-3</v>
      </c>
      <c r="S27" s="36">
        <v>-5.3985080486847268E-4</v>
      </c>
      <c r="T27" s="36">
        <v>0</v>
      </c>
      <c r="U27" s="36">
        <v>-1.7599110781771027E-3</v>
      </c>
      <c r="V27" s="36">
        <v>-6.1136495269965895E-4</v>
      </c>
      <c r="W27" s="36">
        <v>-2.0269309710609792E-3</v>
      </c>
      <c r="X27" s="36">
        <v>-1.3428959329437459E-2</v>
      </c>
      <c r="Y27" s="36">
        <v>-2.7847765548335763E-3</v>
      </c>
      <c r="Z27" s="36">
        <v>1</v>
      </c>
      <c r="AA27" s="36">
        <v>-1.2253087474326412E-3</v>
      </c>
      <c r="AB27" s="36">
        <v>-1.8096774380055389E-3</v>
      </c>
      <c r="AC27" s="36">
        <v>-4.7116143514611469E-3</v>
      </c>
      <c r="AD27" s="36">
        <v>-5.8248448354949401E-5</v>
      </c>
      <c r="AE27" s="36">
        <v>0</v>
      </c>
      <c r="AF27" s="36">
        <v>-9.8373564953788406E-3</v>
      </c>
      <c r="AG27" s="36">
        <v>-3.9582857577833601E-3</v>
      </c>
      <c r="AH27" s="36">
        <v>-2.4207353554570352E-2</v>
      </c>
      <c r="AI27" s="36">
        <v>-6.9051335449838956E-3</v>
      </c>
      <c r="AJ27" s="36">
        <v>-5.1334072564746839E-3</v>
      </c>
      <c r="AK27" s="36">
        <v>-6.22639159852227E-5</v>
      </c>
      <c r="AL27" s="36">
        <v>-1.2966682467774699E-3</v>
      </c>
      <c r="AM27" s="36">
        <v>-5.7035626467488769E-2</v>
      </c>
      <c r="AN27" s="36">
        <v>-2.067930826885649E-2</v>
      </c>
      <c r="AO27" s="36">
        <v>-1.4318183225678596E-2</v>
      </c>
      <c r="AP27" s="36">
        <v>0</v>
      </c>
      <c r="AQ27" s="37">
        <v>-1.2564809866986323E-2</v>
      </c>
      <c r="AR27" s="14"/>
    </row>
    <row r="28" spans="1:44" ht="39.950000000000003" customHeight="1">
      <c r="A28" s="10" t="s">
        <v>242</v>
      </c>
      <c r="B28" s="3" t="s">
        <v>282</v>
      </c>
      <c r="C28" s="35">
        <v>-2.994955863808323E-2</v>
      </c>
      <c r="D28" s="36">
        <v>-2.2556390977443608E-2</v>
      </c>
      <c r="E28" s="36">
        <v>-2.6129943502824857E-2</v>
      </c>
      <c r="F28" s="36">
        <v>-1.5329586101175269E-2</v>
      </c>
      <c r="G28" s="36">
        <v>-5.199389938247246E-2</v>
      </c>
      <c r="H28" s="36">
        <v>-6.3450834879406309E-2</v>
      </c>
      <c r="I28" s="36">
        <v>-5.9083246367504214E-2</v>
      </c>
      <c r="J28" s="36">
        <v>-6.012784658409908E-2</v>
      </c>
      <c r="K28" s="36">
        <v>-3.1663223140495869E-2</v>
      </c>
      <c r="L28" s="36">
        <v>-2.7089337175792507E-2</v>
      </c>
      <c r="M28" s="36">
        <v>-4.1269841269841269E-2</v>
      </c>
      <c r="N28" s="36">
        <v>-2.7987616099071206E-2</v>
      </c>
      <c r="O28" s="36">
        <v>-3.7206994915044027E-2</v>
      </c>
      <c r="P28" s="36">
        <v>-3.0942334739803096E-2</v>
      </c>
      <c r="Q28" s="36">
        <v>-4.4180118946474084E-2</v>
      </c>
      <c r="R28" s="36">
        <v>-4.7818250963144231E-2</v>
      </c>
      <c r="S28" s="36">
        <v>-4.8292108362779744E-2</v>
      </c>
      <c r="T28" s="36">
        <v>-4.890700259355317E-2</v>
      </c>
      <c r="U28" s="36">
        <v>-5.6687662097072988E-2</v>
      </c>
      <c r="V28" s="36">
        <v>-5.0759379625458526E-2</v>
      </c>
      <c r="W28" s="36">
        <v>-4.7153633593076671E-2</v>
      </c>
      <c r="X28" s="36">
        <v>-5.659347145977215E-3</v>
      </c>
      <c r="Y28" s="36">
        <v>-1.6399239711797728E-2</v>
      </c>
      <c r="Z28" s="36">
        <v>-1.289581411905571E-2</v>
      </c>
      <c r="AA28" s="36">
        <v>0.992572218235935</v>
      </c>
      <c r="AB28" s="36">
        <v>-7.2780254279916053E-3</v>
      </c>
      <c r="AC28" s="36">
        <v>-3.7737331770767491E-3</v>
      </c>
      <c r="AD28" s="36">
        <v>-1.1930530404129815E-3</v>
      </c>
      <c r="AE28" s="36">
        <v>-2.8006161355498212E-4</v>
      </c>
      <c r="AF28" s="36">
        <v>-4.8742724855977311E-3</v>
      </c>
      <c r="AG28" s="36">
        <v>-6.1361041333637817E-3</v>
      </c>
      <c r="AH28" s="36">
        <v>-5.4318387283684285E-3</v>
      </c>
      <c r="AI28" s="36">
        <v>-1.1445160361300279E-2</v>
      </c>
      <c r="AJ28" s="36">
        <v>-3.8403688498656045E-2</v>
      </c>
      <c r="AK28" s="36">
        <v>-2.2020671620107093E-2</v>
      </c>
      <c r="AL28" s="36">
        <v>-1.1217157722750826E-2</v>
      </c>
      <c r="AM28" s="36">
        <v>-3.7660152711272162E-2</v>
      </c>
      <c r="AN28" s="36">
        <v>-6.0098045149185986E-2</v>
      </c>
      <c r="AO28" s="36">
        <v>-1.8603729416063367E-2</v>
      </c>
      <c r="AP28" s="36">
        <v>-0.13297989838745305</v>
      </c>
      <c r="AQ28" s="37">
        <v>-4.2460391964298612E-3</v>
      </c>
      <c r="AR28" s="14"/>
    </row>
    <row r="29" spans="1:44" ht="39.950000000000003" customHeight="1">
      <c r="A29" s="10" t="s">
        <v>243</v>
      </c>
      <c r="B29" s="3" t="s">
        <v>283</v>
      </c>
      <c r="C29" s="35">
        <v>-3.62547288776797E-2</v>
      </c>
      <c r="D29" s="36">
        <v>-7.5187969924812026E-3</v>
      </c>
      <c r="E29" s="36">
        <v>-1.4124293785310734E-2</v>
      </c>
      <c r="F29" s="36">
        <v>-1.7373530914665303E-2</v>
      </c>
      <c r="G29" s="36">
        <v>-3.6546822950551581E-3</v>
      </c>
      <c r="H29" s="36">
        <v>-1.9666048237476808E-2</v>
      </c>
      <c r="I29" s="36">
        <v>-4.2546359476599502E-3</v>
      </c>
      <c r="J29" s="36">
        <v>-1.797842588893328E-3</v>
      </c>
      <c r="K29" s="36">
        <v>-3.7706611570247936E-3</v>
      </c>
      <c r="L29" s="36">
        <v>-8.6455331412103745E-4</v>
      </c>
      <c r="M29" s="36">
        <v>-3.1746031746031746E-3</v>
      </c>
      <c r="N29" s="36">
        <v>-1.238390092879257E-3</v>
      </c>
      <c r="O29" s="36">
        <v>-3.6586878333126627E-3</v>
      </c>
      <c r="P29" s="36">
        <v>-3.8492856614109113E-3</v>
      </c>
      <c r="Q29" s="36">
        <v>-5.2676295666949872E-3</v>
      </c>
      <c r="R29" s="36">
        <v>-1.0582185552009788E-3</v>
      </c>
      <c r="S29" s="36">
        <v>-4.122497055359246E-3</v>
      </c>
      <c r="T29" s="36">
        <v>-4.8165987402741754E-3</v>
      </c>
      <c r="U29" s="36">
        <v>-3.0566876620970731E-3</v>
      </c>
      <c r="V29" s="36">
        <v>-2.5259025677328013E-3</v>
      </c>
      <c r="W29" s="36">
        <v>-5.0034652189751838E-3</v>
      </c>
      <c r="X29" s="36">
        <v>-8.3008677173720556E-4</v>
      </c>
      <c r="Y29" s="36">
        <v>-3.1826017769526586E-3</v>
      </c>
      <c r="Z29" s="36">
        <v>-6.5854408362053625E-3</v>
      </c>
      <c r="AA29" s="36">
        <v>-5.087261724429866E-3</v>
      </c>
      <c r="AB29" s="36">
        <v>0.99521851999606847</v>
      </c>
      <c r="AC29" s="36">
        <v>-2.1883894068969287E-3</v>
      </c>
      <c r="AD29" s="36">
        <v>-1.7141686230170824E-3</v>
      </c>
      <c r="AE29" s="36">
        <v>-4.5409990197843526E-4</v>
      </c>
      <c r="AF29" s="36">
        <v>-3.1735317974860419E-3</v>
      </c>
      <c r="AG29" s="36">
        <v>-3.5243967420263379E-3</v>
      </c>
      <c r="AH29" s="36">
        <v>-4.7825848984314103E-3</v>
      </c>
      <c r="AI29" s="36">
        <v>-7.4064111916687381E-3</v>
      </c>
      <c r="AJ29" s="36">
        <v>-4.0187189749151331E-3</v>
      </c>
      <c r="AK29" s="36">
        <v>-1.5918807853555268E-2</v>
      </c>
      <c r="AL29" s="36">
        <v>-3.8813168458816396E-3</v>
      </c>
      <c r="AM29" s="36">
        <v>-2.6752204699661667E-2</v>
      </c>
      <c r="AN29" s="36">
        <v>-4.2279183403039461E-2</v>
      </c>
      <c r="AO29" s="36">
        <v>-1.189053278257046E-2</v>
      </c>
      <c r="AP29" s="36">
        <v>-0.10585376629114204</v>
      </c>
      <c r="AQ29" s="37">
        <v>-4.0438468537427245E-4</v>
      </c>
      <c r="AR29" s="14"/>
    </row>
    <row r="30" spans="1:44" ht="39.950000000000003" customHeight="1">
      <c r="A30" s="10" t="s">
        <v>245</v>
      </c>
      <c r="B30" s="3" t="s">
        <v>22</v>
      </c>
      <c r="C30" s="35">
        <v>-8.0390920554854976E-3</v>
      </c>
      <c r="D30" s="36">
        <v>-1.5037593984962405E-2</v>
      </c>
      <c r="E30" s="36">
        <v>-1.1299435028248588E-2</v>
      </c>
      <c r="F30" s="36">
        <v>-7.2560040878896268E-2</v>
      </c>
      <c r="G30" s="36">
        <v>-8.9482834014142348E-3</v>
      </c>
      <c r="H30" s="36">
        <v>-1.9294990723562153E-2</v>
      </c>
      <c r="I30" s="36">
        <v>-1.0516175644216103E-2</v>
      </c>
      <c r="J30" s="36">
        <v>-7.191370355573312E-3</v>
      </c>
      <c r="K30" s="36">
        <v>-1.1260330578512397E-2</v>
      </c>
      <c r="L30" s="36">
        <v>-6.3400576368876083E-3</v>
      </c>
      <c r="M30" s="36">
        <v>-7.4074074074074077E-3</v>
      </c>
      <c r="N30" s="36">
        <v>-1.2631578947368421E-2</v>
      </c>
      <c r="O30" s="36">
        <v>-7.4413989830088055E-3</v>
      </c>
      <c r="P30" s="36">
        <v>-6.4401510104374858E-3</v>
      </c>
      <c r="Q30" s="36">
        <v>-1.3933729821580289E-2</v>
      </c>
      <c r="R30" s="36">
        <v>-5.0844094644422032E-3</v>
      </c>
      <c r="S30" s="36">
        <v>-8.6376128778955629E-3</v>
      </c>
      <c r="T30" s="36">
        <v>-7.4101519081141163E-3</v>
      </c>
      <c r="U30" s="36">
        <v>-1.43571693219711E-2</v>
      </c>
      <c r="V30" s="36">
        <v>-1.3450028959392497E-2</v>
      </c>
      <c r="W30" s="36">
        <v>-1.1078704896620967E-2</v>
      </c>
      <c r="X30" s="36">
        <v>-1.7239979930346497E-2</v>
      </c>
      <c r="Y30" s="36">
        <v>-1.8520974229766167E-2</v>
      </c>
      <c r="Z30" s="36">
        <v>-2.9189521544261604E-2</v>
      </c>
      <c r="AA30" s="36">
        <v>-2.3514348735587675E-2</v>
      </c>
      <c r="AB30" s="36">
        <v>-1.7427251545163884E-2</v>
      </c>
      <c r="AC30" s="36">
        <v>0.92521550766875882</v>
      </c>
      <c r="AD30" s="36">
        <v>-9.2046070362045304E-2</v>
      </c>
      <c r="AE30" s="36">
        <v>-7.0615535417791919E-2</v>
      </c>
      <c r="AF30" s="36">
        <v>-2.2174757396519772E-2</v>
      </c>
      <c r="AG30" s="36">
        <v>-5.5964070944660117E-3</v>
      </c>
      <c r="AH30" s="36">
        <v>-2.0787446752692798E-2</v>
      </c>
      <c r="AI30" s="36">
        <v>-9.1343926729238068E-3</v>
      </c>
      <c r="AJ30" s="36">
        <v>-7.8933559710784636E-3</v>
      </c>
      <c r="AK30" s="36">
        <v>-2.4407455066207298E-2</v>
      </c>
      <c r="AL30" s="36">
        <v>-8.3148579827903666E-3</v>
      </c>
      <c r="AM30" s="36">
        <v>-3.2816284272218013E-2</v>
      </c>
      <c r="AN30" s="36">
        <v>-1.0495736405711975E-2</v>
      </c>
      <c r="AO30" s="36">
        <v>-1.1422962352839175E-2</v>
      </c>
      <c r="AP30" s="36">
        <v>0</v>
      </c>
      <c r="AQ30" s="37">
        <v>-3.4878179113530999E-2</v>
      </c>
      <c r="AR30" s="14"/>
    </row>
    <row r="31" spans="1:44" ht="39.950000000000003" customHeight="1">
      <c r="A31" s="10" t="s">
        <v>246</v>
      </c>
      <c r="B31" s="3" t="s">
        <v>284</v>
      </c>
      <c r="C31" s="35">
        <v>-9.4577553593947036E-4</v>
      </c>
      <c r="D31" s="36">
        <v>-2.5062656641604009E-3</v>
      </c>
      <c r="E31" s="36">
        <v>-7.0621468926553672E-4</v>
      </c>
      <c r="F31" s="36">
        <v>-7.6647930505876344E-3</v>
      </c>
      <c r="G31" s="36">
        <v>-3.2351759615760639E-3</v>
      </c>
      <c r="H31" s="36">
        <v>-6.3079777365491647E-3</v>
      </c>
      <c r="I31" s="36">
        <v>-4.4151882475716468E-3</v>
      </c>
      <c r="J31" s="36">
        <v>-1.797842588893328E-3</v>
      </c>
      <c r="K31" s="36">
        <v>-6.1466942148760331E-3</v>
      </c>
      <c r="L31" s="36">
        <v>-1.7291066282420749E-3</v>
      </c>
      <c r="M31" s="36">
        <v>-3.1746031746031746E-3</v>
      </c>
      <c r="N31" s="36">
        <v>-5.5727554179566567E-3</v>
      </c>
      <c r="O31" s="36">
        <v>-5.1469676299144241E-3</v>
      </c>
      <c r="P31" s="36">
        <v>-3.8492856614109113E-3</v>
      </c>
      <c r="Q31" s="36">
        <v>-2.7187765505522514E-3</v>
      </c>
      <c r="R31" s="36">
        <v>-1.5211891731014072E-3</v>
      </c>
      <c r="S31" s="36">
        <v>-3.1409501374165686E-3</v>
      </c>
      <c r="T31" s="36">
        <v>-7.7806595035198219E-3</v>
      </c>
      <c r="U31" s="36">
        <v>-1.4820303816228233E-3</v>
      </c>
      <c r="V31" s="36">
        <v>-5.6470815367784281E-3</v>
      </c>
      <c r="W31" s="36">
        <v>-5.8897616107048611E-3</v>
      </c>
      <c r="X31" s="36">
        <v>-9.2600790980461607E-3</v>
      </c>
      <c r="Y31" s="36">
        <v>-1.3555526087020585E-3</v>
      </c>
      <c r="Z31" s="36">
        <v>-1.8769315405401032E-3</v>
      </c>
      <c r="AA31" s="36">
        <v>-3.2068731183775429E-2</v>
      </c>
      <c r="AB31" s="36">
        <v>-3.9370024109760114E-2</v>
      </c>
      <c r="AC31" s="36">
        <v>-1.8344204099343654E-2</v>
      </c>
      <c r="AD31" s="36">
        <v>0.90090794768873272</v>
      </c>
      <c r="AE31" s="36">
        <v>-1.82380123627198E-2</v>
      </c>
      <c r="AF31" s="36">
        <v>-2.7623344405170013E-2</v>
      </c>
      <c r="AG31" s="36">
        <v>-3.2928370251960111E-2</v>
      </c>
      <c r="AH31" s="36">
        <v>-4.1654162868343027E-3</v>
      </c>
      <c r="AI31" s="36">
        <v>-9.9875156054931337E-3</v>
      </c>
      <c r="AJ31" s="36">
        <v>-2.0255200337229714E-2</v>
      </c>
      <c r="AK31" s="36">
        <v>-1.8513137686272881E-2</v>
      </c>
      <c r="AL31" s="36">
        <v>-1.1900786417345816E-2</v>
      </c>
      <c r="AM31" s="36">
        <v>-1.6639242729575329E-2</v>
      </c>
      <c r="AN31" s="36">
        <v>-5.8244170008632308E-2</v>
      </c>
      <c r="AO31" s="36">
        <v>-1.9300440321292106E-2</v>
      </c>
      <c r="AP31" s="36">
        <v>0</v>
      </c>
      <c r="AQ31" s="37">
        <v>-1.9208272555277944E-2</v>
      </c>
      <c r="AR31" s="14"/>
    </row>
    <row r="32" spans="1:44" ht="39.950000000000003" customHeight="1">
      <c r="A32" s="10" t="s">
        <v>247</v>
      </c>
      <c r="B32" s="3" t="s">
        <v>285</v>
      </c>
      <c r="C32" s="35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  <c r="V32" s="36">
        <v>0</v>
      </c>
      <c r="W32" s="36">
        <v>0</v>
      </c>
      <c r="X32" s="36">
        <v>0</v>
      </c>
      <c r="Y32" s="36">
        <v>0</v>
      </c>
      <c r="Z32" s="36">
        <v>0</v>
      </c>
      <c r="AA32" s="36">
        <v>0</v>
      </c>
      <c r="AB32" s="36">
        <v>0</v>
      </c>
      <c r="AC32" s="36">
        <v>0</v>
      </c>
      <c r="AD32" s="36">
        <v>0</v>
      </c>
      <c r="AE32" s="36">
        <v>1</v>
      </c>
      <c r="AF32" s="36">
        <v>0</v>
      </c>
      <c r="AG32" s="36">
        <v>0</v>
      </c>
      <c r="AH32" s="36">
        <v>0</v>
      </c>
      <c r="AI32" s="36">
        <v>0</v>
      </c>
      <c r="AJ32" s="36">
        <v>0</v>
      </c>
      <c r="AK32" s="36">
        <v>0</v>
      </c>
      <c r="AL32" s="36">
        <v>0</v>
      </c>
      <c r="AM32" s="36">
        <v>0</v>
      </c>
      <c r="AN32" s="36">
        <v>0</v>
      </c>
      <c r="AO32" s="36">
        <v>0</v>
      </c>
      <c r="AP32" s="36">
        <v>0</v>
      </c>
      <c r="AQ32" s="37">
        <v>0</v>
      </c>
      <c r="AR32" s="14"/>
    </row>
    <row r="33" spans="1:44" ht="39.950000000000003" customHeight="1">
      <c r="A33" s="10" t="s">
        <v>248</v>
      </c>
      <c r="B33" s="3" t="s">
        <v>24</v>
      </c>
      <c r="C33" s="35">
        <v>-2.742749054224464E-2</v>
      </c>
      <c r="D33" s="36">
        <v>-3.2581453634085211E-2</v>
      </c>
      <c r="E33" s="36">
        <v>-1.9067796610169493E-2</v>
      </c>
      <c r="F33" s="36">
        <v>-2.9637199795605518E-2</v>
      </c>
      <c r="G33" s="36">
        <v>-4.8463646932093304E-2</v>
      </c>
      <c r="H33" s="36">
        <v>-1.8552875695732839E-2</v>
      </c>
      <c r="I33" s="36">
        <v>-3.3234326081721118E-2</v>
      </c>
      <c r="J33" s="36">
        <v>-2.9165001997602878E-2</v>
      </c>
      <c r="K33" s="36">
        <v>-7.2933884297520665E-2</v>
      </c>
      <c r="L33" s="36">
        <v>-2.0172910662824207E-2</v>
      </c>
      <c r="M33" s="36">
        <v>-3.1746031746031744E-2</v>
      </c>
      <c r="N33" s="36">
        <v>-2.1052631578947368E-2</v>
      </c>
      <c r="O33" s="36">
        <v>-1.6185042788044151E-2</v>
      </c>
      <c r="P33" s="36">
        <v>-1.4064697609001406E-2</v>
      </c>
      <c r="Q33" s="36">
        <v>-1.784197111299915E-2</v>
      </c>
      <c r="R33" s="36">
        <v>-1.4426495147075844E-2</v>
      </c>
      <c r="S33" s="36">
        <v>-1.8894778170396545E-2</v>
      </c>
      <c r="T33" s="36">
        <v>-1.6672841793256763E-2</v>
      </c>
      <c r="U33" s="36">
        <v>-2.3434605409410891E-2</v>
      </c>
      <c r="V33" s="36">
        <v>-2.6658729647982497E-2</v>
      </c>
      <c r="W33" s="36">
        <v>-2.8222653646920844E-2</v>
      </c>
      <c r="X33" s="36">
        <v>-3.5535092379434509E-2</v>
      </c>
      <c r="Y33" s="36">
        <v>-1.6885470538832163E-2</v>
      </c>
      <c r="Z33" s="36">
        <v>-5.9317508858793264E-2</v>
      </c>
      <c r="AA33" s="36">
        <v>-3.2483494872875406E-2</v>
      </c>
      <c r="AB33" s="36">
        <v>-1.309558912805925E-2</v>
      </c>
      <c r="AC33" s="36">
        <v>-2.6202589167045348E-2</v>
      </c>
      <c r="AD33" s="36">
        <v>-3.1984639052048108E-3</v>
      </c>
      <c r="AE33" s="36">
        <v>-2.1004621016623657E-4</v>
      </c>
      <c r="AF33" s="36">
        <v>0.88802643030959694</v>
      </c>
      <c r="AG33" s="36">
        <v>-1.4775824008525538E-2</v>
      </c>
      <c r="AH33" s="36">
        <v>-2.5932405881786733E-2</v>
      </c>
      <c r="AI33" s="36">
        <v>-1.8560857687411954E-2</v>
      </c>
      <c r="AJ33" s="36">
        <v>-1.3523261938116791E-2</v>
      </c>
      <c r="AK33" s="36">
        <v>-3.0592337387406084E-2</v>
      </c>
      <c r="AL33" s="36">
        <v>-9.4991265951109953E-3</v>
      </c>
      <c r="AM33" s="36">
        <v>-4.4167945423283846E-2</v>
      </c>
      <c r="AN33" s="36">
        <v>-2.2246501686644136E-2</v>
      </c>
      <c r="AO33" s="36">
        <v>-1.6553851108234815E-2</v>
      </c>
      <c r="AP33" s="36">
        <v>-6.1586039319637728E-2</v>
      </c>
      <c r="AQ33" s="37">
        <v>-4.4828930835776493E-2</v>
      </c>
      <c r="AR33" s="14"/>
    </row>
    <row r="34" spans="1:44" ht="39.950000000000003" customHeight="1">
      <c r="A34" s="10" t="s">
        <v>249</v>
      </c>
      <c r="B34" s="3" t="s">
        <v>25</v>
      </c>
      <c r="C34" s="35">
        <v>-3.7831021437578815E-3</v>
      </c>
      <c r="D34" s="36">
        <v>0</v>
      </c>
      <c r="E34" s="36">
        <v>-4.9435028248587575E-3</v>
      </c>
      <c r="F34" s="36">
        <v>-3.5769034236075624E-3</v>
      </c>
      <c r="G34" s="36">
        <v>-4.3372688715635141E-3</v>
      </c>
      <c r="H34" s="36">
        <v>-3.3395176252319111E-3</v>
      </c>
      <c r="I34" s="36">
        <v>-3.371598298145621E-3</v>
      </c>
      <c r="J34" s="36">
        <v>-6.1925689172992408E-3</v>
      </c>
      <c r="K34" s="36">
        <v>-3.9256198347107441E-3</v>
      </c>
      <c r="L34" s="36">
        <v>-2.881844380403458E-3</v>
      </c>
      <c r="M34" s="36">
        <v>-2.1164021164021165E-3</v>
      </c>
      <c r="N34" s="36">
        <v>-9.4117647058823521E-3</v>
      </c>
      <c r="O34" s="36">
        <v>-7.3793873248170659E-3</v>
      </c>
      <c r="P34" s="36">
        <v>-1.0511510844622103E-2</v>
      </c>
      <c r="Q34" s="36">
        <v>-6.7969413763806288E-3</v>
      </c>
      <c r="R34" s="36">
        <v>-4.8942608178045273E-3</v>
      </c>
      <c r="S34" s="36">
        <v>-1.3692579505300354E-2</v>
      </c>
      <c r="T34" s="36">
        <v>-9.262689885142646E-3</v>
      </c>
      <c r="U34" s="36">
        <v>-4.1682104483141908E-3</v>
      </c>
      <c r="V34" s="36">
        <v>-5.325310509041766E-3</v>
      </c>
      <c r="W34" s="36">
        <v>-8.5008929602743751E-3</v>
      </c>
      <c r="X34" s="36">
        <v>-1.222994510359483E-2</v>
      </c>
      <c r="Y34" s="36">
        <v>-3.6349437887695416E-2</v>
      </c>
      <c r="Z34" s="36">
        <v>-9.8053492548905389E-3</v>
      </c>
      <c r="AA34" s="36">
        <v>-3.0568178798267294E-2</v>
      </c>
      <c r="AB34" s="36">
        <v>-4.9016240843205612E-2</v>
      </c>
      <c r="AC34" s="36">
        <v>-5.5599782698569432E-2</v>
      </c>
      <c r="AD34" s="36">
        <v>-8.042446476436942E-3</v>
      </c>
      <c r="AE34" s="36">
        <v>0</v>
      </c>
      <c r="AF34" s="36">
        <v>-1.3848677004328082E-2</v>
      </c>
      <c r="AG34" s="36">
        <v>0.81237268782827132</v>
      </c>
      <c r="AH34" s="36">
        <v>-3.0614960393629008E-2</v>
      </c>
      <c r="AI34" s="36">
        <v>-3.2410520581590746E-2</v>
      </c>
      <c r="AJ34" s="36">
        <v>-1.5916191017656858E-2</v>
      </c>
      <c r="AK34" s="36">
        <v>-6.6497862272217836E-2</v>
      </c>
      <c r="AL34" s="36">
        <v>-0.11190768243356611</v>
      </c>
      <c r="AM34" s="36">
        <v>-3.4350792212834401E-2</v>
      </c>
      <c r="AN34" s="36">
        <v>-1.9940306494615163E-2</v>
      </c>
      <c r="AO34" s="36">
        <v>-2.2892372099360264E-2</v>
      </c>
      <c r="AP34" s="36">
        <v>0</v>
      </c>
      <c r="AQ34" s="37">
        <v>-4.3442469057350414E-2</v>
      </c>
      <c r="AR34" s="14"/>
    </row>
    <row r="35" spans="1:44" ht="39.950000000000003" customHeight="1">
      <c r="A35" s="10" t="s">
        <v>250</v>
      </c>
      <c r="B35" s="3" t="s">
        <v>26</v>
      </c>
      <c r="C35" s="35">
        <v>0</v>
      </c>
      <c r="D35" s="36">
        <v>0</v>
      </c>
      <c r="E35" s="36">
        <v>0</v>
      </c>
      <c r="F35" s="36">
        <v>0</v>
      </c>
      <c r="G35" s="36">
        <v>0</v>
      </c>
      <c r="H35" s="36">
        <v>0</v>
      </c>
      <c r="I35" s="36">
        <v>0</v>
      </c>
      <c r="J35" s="36">
        <v>0</v>
      </c>
      <c r="K35" s="36">
        <v>0</v>
      </c>
      <c r="L35" s="36">
        <v>0</v>
      </c>
      <c r="M35" s="36">
        <v>0</v>
      </c>
      <c r="N35" s="36">
        <v>0</v>
      </c>
      <c r="O35" s="36">
        <v>0</v>
      </c>
      <c r="P35" s="36">
        <v>0</v>
      </c>
      <c r="Q35" s="36">
        <v>0</v>
      </c>
      <c r="R35" s="36">
        <v>0</v>
      </c>
      <c r="S35" s="36">
        <v>0</v>
      </c>
      <c r="T35" s="36">
        <v>0</v>
      </c>
      <c r="U35" s="36">
        <v>0</v>
      </c>
      <c r="V35" s="36">
        <v>0</v>
      </c>
      <c r="W35" s="36">
        <v>0</v>
      </c>
      <c r="X35" s="36">
        <v>0</v>
      </c>
      <c r="Y35" s="36">
        <v>0</v>
      </c>
      <c r="Z35" s="36">
        <v>0</v>
      </c>
      <c r="AA35" s="36">
        <v>0</v>
      </c>
      <c r="AB35" s="36">
        <v>0</v>
      </c>
      <c r="AC35" s="36">
        <v>0</v>
      </c>
      <c r="AD35" s="36">
        <v>0</v>
      </c>
      <c r="AE35" s="36">
        <v>0</v>
      </c>
      <c r="AF35" s="36">
        <v>0</v>
      </c>
      <c r="AG35" s="36">
        <v>0</v>
      </c>
      <c r="AH35" s="36">
        <v>1</v>
      </c>
      <c r="AI35" s="36">
        <v>0</v>
      </c>
      <c r="AJ35" s="36">
        <v>0</v>
      </c>
      <c r="AK35" s="36">
        <v>0</v>
      </c>
      <c r="AL35" s="36">
        <v>0</v>
      </c>
      <c r="AM35" s="36">
        <v>0</v>
      </c>
      <c r="AN35" s="36">
        <v>0</v>
      </c>
      <c r="AO35" s="36">
        <v>0</v>
      </c>
      <c r="AP35" s="36">
        <v>0</v>
      </c>
      <c r="AQ35" s="37">
        <v>-0.10148611371875045</v>
      </c>
      <c r="AR35" s="14"/>
    </row>
    <row r="36" spans="1:44" ht="39.950000000000003" customHeight="1">
      <c r="A36" s="10" t="s">
        <v>251</v>
      </c>
      <c r="B36" s="3" t="s">
        <v>27</v>
      </c>
      <c r="C36" s="35">
        <v>0</v>
      </c>
      <c r="D36" s="36">
        <v>0</v>
      </c>
      <c r="E36" s="36">
        <v>0</v>
      </c>
      <c r="F36" s="36">
        <v>-5.1098620337250899E-4</v>
      </c>
      <c r="G36" s="36">
        <v>-2.2397372041680442E-4</v>
      </c>
      <c r="H36" s="36">
        <v>0</v>
      </c>
      <c r="I36" s="36">
        <v>-1.6055229991169623E-4</v>
      </c>
      <c r="J36" s="36">
        <v>-3.9952057530962844E-4</v>
      </c>
      <c r="K36" s="36">
        <v>-2.5826446280991736E-4</v>
      </c>
      <c r="L36" s="36">
        <v>0</v>
      </c>
      <c r="M36" s="36">
        <v>0</v>
      </c>
      <c r="N36" s="36">
        <v>-4.9535603715170279E-4</v>
      </c>
      <c r="O36" s="36">
        <v>-1.1162098474513209E-3</v>
      </c>
      <c r="P36" s="36">
        <v>-5.1817306980531498E-4</v>
      </c>
      <c r="Q36" s="36">
        <v>-3.3984706881903142E-4</v>
      </c>
      <c r="R36" s="36">
        <v>-8.3500057871327242E-4</v>
      </c>
      <c r="S36" s="36">
        <v>-1.3741656851197488E-3</v>
      </c>
      <c r="T36" s="36">
        <v>-7.4101519081141163E-4</v>
      </c>
      <c r="U36" s="36">
        <v>-3.7050759540570581E-4</v>
      </c>
      <c r="V36" s="36">
        <v>-3.217710277366626E-5</v>
      </c>
      <c r="W36" s="36">
        <v>-1.7103965454432372E-4</v>
      </c>
      <c r="X36" s="36">
        <v>-6.382444956023847E-4</v>
      </c>
      <c r="Y36" s="36">
        <v>-1.1787413988713552E-4</v>
      </c>
      <c r="Z36" s="36">
        <v>-2.5888710904001423E-4</v>
      </c>
      <c r="AA36" s="36">
        <v>-1.8792496668602863E-4</v>
      </c>
      <c r="AB36" s="36">
        <v>-2.8330413566220896E-4</v>
      </c>
      <c r="AC36" s="36">
        <v>-2.1525141707182905E-4</v>
      </c>
      <c r="AD36" s="36">
        <v>-4.1606034539249576E-6</v>
      </c>
      <c r="AE36" s="36">
        <v>0</v>
      </c>
      <c r="AF36" s="36">
        <v>-9.2363985150713159E-4</v>
      </c>
      <c r="AG36" s="36">
        <v>-4.7141660957600671E-3</v>
      </c>
      <c r="AH36" s="36">
        <v>-2.1138496788647117E-4</v>
      </c>
      <c r="AI36" s="36">
        <v>0.99999320761996358</v>
      </c>
      <c r="AJ36" s="36">
        <v>-1.2461144108263979E-4</v>
      </c>
      <c r="AK36" s="36">
        <v>0</v>
      </c>
      <c r="AL36" s="36">
        <v>-5.0118291112881267E-4</v>
      </c>
      <c r="AM36" s="36">
        <v>-2.5883266468228292E-4</v>
      </c>
      <c r="AN36" s="36">
        <v>-6.4025584751080627E-4</v>
      </c>
      <c r="AO36" s="36">
        <v>-5.573687241829903E-4</v>
      </c>
      <c r="AP36" s="36">
        <v>0</v>
      </c>
      <c r="AQ36" s="37">
        <v>-2.4696350428214499E-3</v>
      </c>
      <c r="AR36" s="14"/>
    </row>
    <row r="37" spans="1:44" ht="39.950000000000003" customHeight="1">
      <c r="A37" s="10" t="s">
        <v>252</v>
      </c>
      <c r="B37" s="3" t="s">
        <v>28</v>
      </c>
      <c r="C37" s="35">
        <v>0</v>
      </c>
      <c r="D37" s="36">
        <v>0</v>
      </c>
      <c r="E37" s="36">
        <v>0</v>
      </c>
      <c r="F37" s="36">
        <v>0</v>
      </c>
      <c r="G37" s="36">
        <v>0</v>
      </c>
      <c r="H37" s="36">
        <v>0</v>
      </c>
      <c r="I37" s="36">
        <v>0</v>
      </c>
      <c r="J37" s="36">
        <v>0</v>
      </c>
      <c r="K37" s="36">
        <v>0</v>
      </c>
      <c r="L37" s="36">
        <v>0</v>
      </c>
      <c r="M37" s="36">
        <v>0</v>
      </c>
      <c r="N37" s="36">
        <v>0</v>
      </c>
      <c r="O37" s="36">
        <v>0</v>
      </c>
      <c r="P37" s="36">
        <v>0</v>
      </c>
      <c r="Q37" s="36">
        <v>0</v>
      </c>
      <c r="R37" s="36">
        <v>0</v>
      </c>
      <c r="S37" s="36">
        <v>0</v>
      </c>
      <c r="T37" s="36">
        <v>0</v>
      </c>
      <c r="U37" s="36">
        <v>0</v>
      </c>
      <c r="V37" s="36">
        <v>0</v>
      </c>
      <c r="W37" s="36">
        <v>0</v>
      </c>
      <c r="X37" s="36">
        <v>0</v>
      </c>
      <c r="Y37" s="36">
        <v>-1.1787413988713552E-4</v>
      </c>
      <c r="Z37" s="36">
        <v>0</v>
      </c>
      <c r="AA37" s="36">
        <v>-1.5185855893820496E-5</v>
      </c>
      <c r="AB37" s="36">
        <v>-2.4283211628189339E-5</v>
      </c>
      <c r="AC37" s="36">
        <v>-1.0933405311584968E-4</v>
      </c>
      <c r="AD37" s="36">
        <v>-2.7043922450512224E-5</v>
      </c>
      <c r="AE37" s="36">
        <v>0</v>
      </c>
      <c r="AF37" s="36">
        <v>-9.9616926292355693E-4</v>
      </c>
      <c r="AG37" s="36">
        <v>-2.778412118444089E-4</v>
      </c>
      <c r="AH37" s="36">
        <v>-2.2648389416407626E-5</v>
      </c>
      <c r="AI37" s="36">
        <v>-9.5093320509319825E-6</v>
      </c>
      <c r="AJ37" s="36">
        <v>0.98409743835871155</v>
      </c>
      <c r="AK37" s="36">
        <v>0</v>
      </c>
      <c r="AL37" s="36">
        <v>-2.9321643771349823E-5</v>
      </c>
      <c r="AM37" s="36">
        <v>0</v>
      </c>
      <c r="AN37" s="36">
        <v>-4.4913469900011784E-4</v>
      </c>
      <c r="AO37" s="36">
        <v>-1.3934218104574758E-4</v>
      </c>
      <c r="AP37" s="36">
        <v>0</v>
      </c>
      <c r="AQ37" s="37">
        <v>-1.2998079172744473E-4</v>
      </c>
      <c r="AR37" s="14"/>
    </row>
    <row r="38" spans="1:44" ht="39.950000000000003" customHeight="1">
      <c r="A38" s="10" t="s">
        <v>253</v>
      </c>
      <c r="B38" s="3" t="s">
        <v>29</v>
      </c>
      <c r="C38" s="35">
        <v>-2.2068095838587644E-3</v>
      </c>
      <c r="D38" s="36">
        <v>0</v>
      </c>
      <c r="E38" s="36">
        <v>-1.3064971751412429E-2</v>
      </c>
      <c r="F38" s="36">
        <v>-2.043944813490036E-3</v>
      </c>
      <c r="G38" s="36">
        <v>-1.3047357998883687E-3</v>
      </c>
      <c r="H38" s="36">
        <v>-1.484230055658627E-3</v>
      </c>
      <c r="I38" s="36">
        <v>-2.4082844986754435E-4</v>
      </c>
      <c r="J38" s="36">
        <v>-7.9904115061925688E-4</v>
      </c>
      <c r="K38" s="36">
        <v>-1.6012396694214876E-3</v>
      </c>
      <c r="L38" s="36">
        <v>-8.6455331412103745E-4</v>
      </c>
      <c r="M38" s="36">
        <v>-1.0582010582010583E-3</v>
      </c>
      <c r="N38" s="36">
        <v>-2.476780185758514E-4</v>
      </c>
      <c r="O38" s="36">
        <v>-1.5502914547935011E-3</v>
      </c>
      <c r="P38" s="36">
        <v>-5.9219779406321713E-4</v>
      </c>
      <c r="Q38" s="36">
        <v>-5.0977060322854718E-4</v>
      </c>
      <c r="R38" s="36">
        <v>-4.8777261528795121E-4</v>
      </c>
      <c r="S38" s="36">
        <v>-6.870828425598744E-4</v>
      </c>
      <c r="T38" s="36">
        <v>0</v>
      </c>
      <c r="U38" s="36">
        <v>-5.5576139310855872E-4</v>
      </c>
      <c r="V38" s="36">
        <v>-6.274535040864921E-4</v>
      </c>
      <c r="W38" s="36">
        <v>-9.9180786693559139E-4</v>
      </c>
      <c r="X38" s="36">
        <v>-2.5123959624579421E-3</v>
      </c>
      <c r="Y38" s="36">
        <v>-8.1480499196982421E-3</v>
      </c>
      <c r="Z38" s="36">
        <v>-1.8931119848551042E-3</v>
      </c>
      <c r="AA38" s="36">
        <v>-3.4832556956450761E-4</v>
      </c>
      <c r="AB38" s="36">
        <v>-8.082840441954452E-4</v>
      </c>
      <c r="AC38" s="36">
        <v>-2.7606848411752044E-3</v>
      </c>
      <c r="AD38" s="36">
        <v>-5.7416327664164409E-4</v>
      </c>
      <c r="AE38" s="36">
        <v>0</v>
      </c>
      <c r="AF38" s="36">
        <v>-1.5867658987430209E-3</v>
      </c>
      <c r="AG38" s="36">
        <v>-9.3324198827738453E-4</v>
      </c>
      <c r="AH38" s="36">
        <v>-3.774731569401271E-6</v>
      </c>
      <c r="AI38" s="36">
        <v>-2.5471425136424954E-3</v>
      </c>
      <c r="AJ38" s="36">
        <v>-1.1361058729956299E-3</v>
      </c>
      <c r="AK38" s="36">
        <v>1</v>
      </c>
      <c r="AL38" s="36">
        <v>-2.0351392750929467E-3</v>
      </c>
      <c r="AM38" s="36">
        <v>-1.2941633234114145E-3</v>
      </c>
      <c r="AN38" s="36">
        <v>-1.0447956118584303E-3</v>
      </c>
      <c r="AO38" s="36">
        <v>-4.2545812612634929E-3</v>
      </c>
      <c r="AP38" s="36">
        <v>0</v>
      </c>
      <c r="AQ38" s="37">
        <v>-2.3107696307101284E-4</v>
      </c>
      <c r="AR38" s="14"/>
    </row>
    <row r="39" spans="1:44" ht="39.950000000000003" customHeight="1">
      <c r="A39" s="10" t="s">
        <v>254</v>
      </c>
      <c r="B39" s="3" t="s">
        <v>30</v>
      </c>
      <c r="C39" s="35">
        <v>-4.3348045397225726E-2</v>
      </c>
      <c r="D39" s="36">
        <v>-3.5087719298245612E-2</v>
      </c>
      <c r="E39" s="36">
        <v>-2.2245762711864406E-2</v>
      </c>
      <c r="F39" s="36">
        <v>-0.12161471640265713</v>
      </c>
      <c r="G39" s="36">
        <v>-3.7275626326511026E-2</v>
      </c>
      <c r="H39" s="36">
        <v>-5.0092764378478663E-2</v>
      </c>
      <c r="I39" s="36">
        <v>-4.3991330175804769E-2</v>
      </c>
      <c r="J39" s="36">
        <v>-5.0739113064322813E-2</v>
      </c>
      <c r="K39" s="36">
        <v>-7.2985537190082647E-2</v>
      </c>
      <c r="L39" s="36">
        <v>-1.0662824207492795E-2</v>
      </c>
      <c r="M39" s="36">
        <v>-3.5978835978835978E-2</v>
      </c>
      <c r="N39" s="36">
        <v>-3.2941176470588238E-2</v>
      </c>
      <c r="O39" s="36">
        <v>-5.8228947042043906E-2</v>
      </c>
      <c r="P39" s="36">
        <v>-3.693833740469317E-2</v>
      </c>
      <c r="Q39" s="36">
        <v>-4.1121495327102804E-2</v>
      </c>
      <c r="R39" s="36">
        <v>-5.5101770862613468E-2</v>
      </c>
      <c r="S39" s="36">
        <v>-5.5212014134275615E-2</v>
      </c>
      <c r="T39" s="36">
        <v>-4.3719896257873286E-2</v>
      </c>
      <c r="U39" s="36">
        <v>-2.2508336420896627E-2</v>
      </c>
      <c r="V39" s="36">
        <v>-4.4195250659630606E-2</v>
      </c>
      <c r="W39" s="36">
        <v>-0.10829031426870551</v>
      </c>
      <c r="X39" s="36">
        <v>-6.8399149991145741E-2</v>
      </c>
      <c r="Y39" s="36">
        <v>-0.15694941725972092</v>
      </c>
      <c r="Z39" s="36">
        <v>-7.0449654547513868E-2</v>
      </c>
      <c r="AA39" s="36">
        <v>-7.3156911652486875E-2</v>
      </c>
      <c r="AB39" s="36">
        <v>-0.10807879324001642</v>
      </c>
      <c r="AC39" s="36">
        <v>-0.12397798285505379</v>
      </c>
      <c r="AD39" s="36">
        <v>-6.6477081835949484E-2</v>
      </c>
      <c r="AE39" s="36">
        <v>-1.5523415151333293E-3</v>
      </c>
      <c r="AF39" s="36">
        <v>-8.7691018786597755E-2</v>
      </c>
      <c r="AG39" s="36">
        <v>-0.17435868158635914</v>
      </c>
      <c r="AH39" s="36">
        <v>-0.10072682456368821</v>
      </c>
      <c r="AI39" s="36">
        <v>-9.8940524561925453E-2</v>
      </c>
      <c r="AJ39" s="36">
        <v>-5.2031117813302857E-2</v>
      </c>
      <c r="AK39" s="36">
        <v>-8.6339296832842138E-2</v>
      </c>
      <c r="AL39" s="36">
        <v>0.85421984608308987</v>
      </c>
      <c r="AM39" s="36">
        <v>-6.1990423191406754E-2</v>
      </c>
      <c r="AN39" s="36">
        <v>-2.886884948253949E-2</v>
      </c>
      <c r="AO39" s="36">
        <v>-5.8619707319489948E-2</v>
      </c>
      <c r="AP39" s="36">
        <v>0</v>
      </c>
      <c r="AQ39" s="37">
        <v>-3.1022082292283475E-2</v>
      </c>
      <c r="AR39" s="14"/>
    </row>
    <row r="40" spans="1:44" ht="39.950000000000003" customHeight="1">
      <c r="A40" s="10" t="s">
        <v>255</v>
      </c>
      <c r="B40" s="3" t="s">
        <v>142</v>
      </c>
      <c r="C40" s="35">
        <v>0</v>
      </c>
      <c r="D40" s="36">
        <v>0</v>
      </c>
      <c r="E40" s="36">
        <v>0</v>
      </c>
      <c r="F40" s="36">
        <v>0</v>
      </c>
      <c r="G40" s="36">
        <v>0</v>
      </c>
      <c r="H40" s="36">
        <v>0</v>
      </c>
      <c r="I40" s="36">
        <v>0</v>
      </c>
      <c r="J40" s="36">
        <v>0</v>
      </c>
      <c r="K40" s="36">
        <v>0</v>
      </c>
      <c r="L40" s="36">
        <v>0</v>
      </c>
      <c r="M40" s="36">
        <v>0</v>
      </c>
      <c r="N40" s="36">
        <v>0</v>
      </c>
      <c r="O40" s="36">
        <v>0</v>
      </c>
      <c r="P40" s="36">
        <v>0</v>
      </c>
      <c r="Q40" s="36">
        <v>0</v>
      </c>
      <c r="R40" s="36">
        <v>0</v>
      </c>
      <c r="S40" s="36">
        <v>0</v>
      </c>
      <c r="T40" s="36">
        <v>0</v>
      </c>
      <c r="U40" s="36">
        <v>0</v>
      </c>
      <c r="V40" s="36">
        <v>0</v>
      </c>
      <c r="W40" s="36">
        <v>0</v>
      </c>
      <c r="X40" s="36">
        <v>0</v>
      </c>
      <c r="Y40" s="36">
        <v>0</v>
      </c>
      <c r="Z40" s="36">
        <v>0</v>
      </c>
      <c r="AA40" s="36">
        <v>0</v>
      </c>
      <c r="AB40" s="36">
        <v>0</v>
      </c>
      <c r="AC40" s="36">
        <v>0</v>
      </c>
      <c r="AD40" s="36">
        <v>0</v>
      </c>
      <c r="AE40" s="36">
        <v>0</v>
      </c>
      <c r="AF40" s="36">
        <v>0</v>
      </c>
      <c r="AG40" s="36">
        <v>0</v>
      </c>
      <c r="AH40" s="36">
        <v>0</v>
      </c>
      <c r="AI40" s="36">
        <v>0</v>
      </c>
      <c r="AJ40" s="36">
        <v>0</v>
      </c>
      <c r="AK40" s="36">
        <v>0</v>
      </c>
      <c r="AL40" s="36">
        <v>0</v>
      </c>
      <c r="AM40" s="36">
        <v>0.99877978886649776</v>
      </c>
      <c r="AN40" s="36">
        <v>0</v>
      </c>
      <c r="AO40" s="36">
        <v>0</v>
      </c>
      <c r="AP40" s="36">
        <v>0</v>
      </c>
      <c r="AQ40" s="37">
        <v>0</v>
      </c>
      <c r="AR40" s="14"/>
    </row>
    <row r="41" spans="1:44" ht="39.950000000000003" customHeight="1">
      <c r="A41" s="10" t="s">
        <v>256</v>
      </c>
      <c r="B41" s="3" t="s">
        <v>143</v>
      </c>
      <c r="C41" s="35">
        <v>0</v>
      </c>
      <c r="D41" s="36">
        <v>0</v>
      </c>
      <c r="E41" s="36">
        <v>0</v>
      </c>
      <c r="F41" s="36">
        <v>0</v>
      </c>
      <c r="G41" s="36">
        <v>0</v>
      </c>
      <c r="H41" s="36">
        <v>0</v>
      </c>
      <c r="I41" s="36">
        <v>0</v>
      </c>
      <c r="J41" s="36">
        <v>0</v>
      </c>
      <c r="K41" s="36">
        <v>0</v>
      </c>
      <c r="L41" s="36">
        <v>0</v>
      </c>
      <c r="M41" s="36">
        <v>0</v>
      </c>
      <c r="N41" s="36">
        <v>0</v>
      </c>
      <c r="O41" s="36">
        <v>0</v>
      </c>
      <c r="P41" s="36">
        <v>0</v>
      </c>
      <c r="Q41" s="36">
        <v>0</v>
      </c>
      <c r="R41" s="36">
        <v>0</v>
      </c>
      <c r="S41" s="36">
        <v>0</v>
      </c>
      <c r="T41" s="36">
        <v>0</v>
      </c>
      <c r="U41" s="36">
        <v>0</v>
      </c>
      <c r="V41" s="36">
        <v>0</v>
      </c>
      <c r="W41" s="36">
        <v>0</v>
      </c>
      <c r="X41" s="36">
        <v>0</v>
      </c>
      <c r="Y41" s="36">
        <v>0</v>
      </c>
      <c r="Z41" s="36">
        <v>0</v>
      </c>
      <c r="AA41" s="36">
        <v>0</v>
      </c>
      <c r="AB41" s="36">
        <v>0</v>
      </c>
      <c r="AC41" s="36">
        <v>0</v>
      </c>
      <c r="AD41" s="36">
        <v>0</v>
      </c>
      <c r="AE41" s="36">
        <v>0</v>
      </c>
      <c r="AF41" s="36">
        <v>0</v>
      </c>
      <c r="AG41" s="36">
        <v>0</v>
      </c>
      <c r="AH41" s="36">
        <v>0</v>
      </c>
      <c r="AI41" s="36">
        <v>-4.5128572961708633E-3</v>
      </c>
      <c r="AJ41" s="36">
        <v>-1.0297967373220028E-2</v>
      </c>
      <c r="AK41" s="36">
        <v>0</v>
      </c>
      <c r="AL41" s="36">
        <v>0</v>
      </c>
      <c r="AM41" s="36">
        <v>-2.1815896023220987E-3</v>
      </c>
      <c r="AN41" s="36">
        <v>0.99494484562189234</v>
      </c>
      <c r="AO41" s="36">
        <v>0</v>
      </c>
      <c r="AP41" s="36">
        <v>0</v>
      </c>
      <c r="AQ41" s="37">
        <v>0</v>
      </c>
      <c r="AR41" s="14"/>
    </row>
    <row r="42" spans="1:44" ht="39.950000000000003" customHeight="1">
      <c r="A42" s="10" t="s">
        <v>257</v>
      </c>
      <c r="B42" s="3" t="s">
        <v>31</v>
      </c>
      <c r="C42" s="35">
        <v>-1.2610340479192938E-3</v>
      </c>
      <c r="D42" s="36">
        <v>0</v>
      </c>
      <c r="E42" s="36">
        <v>-1.0593220338983051E-3</v>
      </c>
      <c r="F42" s="36">
        <v>0</v>
      </c>
      <c r="G42" s="36">
        <v>-2.5952510460994796E-4</v>
      </c>
      <c r="H42" s="36">
        <v>0</v>
      </c>
      <c r="I42" s="36">
        <v>0</v>
      </c>
      <c r="J42" s="36">
        <v>-1.9976028765481422E-4</v>
      </c>
      <c r="K42" s="36">
        <v>-5.165289256198347E-5</v>
      </c>
      <c r="L42" s="36">
        <v>0</v>
      </c>
      <c r="M42" s="36">
        <v>0</v>
      </c>
      <c r="N42" s="36">
        <v>0</v>
      </c>
      <c r="O42" s="36">
        <v>-6.2011658191740043E-5</v>
      </c>
      <c r="P42" s="36">
        <v>-7.4024724257902141E-5</v>
      </c>
      <c r="Q42" s="36">
        <v>0</v>
      </c>
      <c r="R42" s="36">
        <v>-2.2321797648770648E-4</v>
      </c>
      <c r="S42" s="36">
        <v>-4.9077345897133884E-5</v>
      </c>
      <c r="T42" s="36">
        <v>0</v>
      </c>
      <c r="U42" s="36">
        <v>-3.7050759540570581E-4</v>
      </c>
      <c r="V42" s="36">
        <v>-1.2870841109466504E-4</v>
      </c>
      <c r="W42" s="36">
        <v>-2.965427776839898E-4</v>
      </c>
      <c r="X42" s="36">
        <v>-1.0329968714951891E-4</v>
      </c>
      <c r="Y42" s="36">
        <v>-3.8309095463319042E-4</v>
      </c>
      <c r="Z42" s="36">
        <v>-6.4721777260003558E-5</v>
      </c>
      <c r="AA42" s="36">
        <v>-7.8396981051848309E-4</v>
      </c>
      <c r="AB42" s="36">
        <v>-5.6198289768095327E-4</v>
      </c>
      <c r="AC42" s="36">
        <v>-2.6308506531001329E-4</v>
      </c>
      <c r="AD42" s="36">
        <v>-1.3376340104368737E-3</v>
      </c>
      <c r="AE42" s="36">
        <v>-4.3209506091340097E-4</v>
      </c>
      <c r="AF42" s="36">
        <v>-7.3269507451286875E-4</v>
      </c>
      <c r="AG42" s="36">
        <v>-5.8536956687219302E-3</v>
      </c>
      <c r="AH42" s="36">
        <v>-4.907151040221652E-4</v>
      </c>
      <c r="AI42" s="36">
        <v>-3.8689396687220409E-3</v>
      </c>
      <c r="AJ42" s="36">
        <v>-1.116830040703159E-2</v>
      </c>
      <c r="AK42" s="36">
        <v>-2.3867834461002036E-3</v>
      </c>
      <c r="AL42" s="36">
        <v>-3.358414198625901E-3</v>
      </c>
      <c r="AM42" s="36">
        <v>-1.4328236794912089E-2</v>
      </c>
      <c r="AN42" s="36">
        <v>-2.5801355048942942E-3</v>
      </c>
      <c r="AO42" s="36">
        <v>0.96340874325738668</v>
      </c>
      <c r="AP42" s="36">
        <v>0</v>
      </c>
      <c r="AQ42" s="37">
        <v>-3.437269825681316E-3</v>
      </c>
      <c r="AR42" s="14"/>
    </row>
    <row r="43" spans="1:44" ht="39.950000000000003" customHeight="1">
      <c r="A43" s="10" t="s">
        <v>258</v>
      </c>
      <c r="B43" s="3" t="s">
        <v>32</v>
      </c>
      <c r="C43" s="35">
        <v>-3.1525851197982345E-4</v>
      </c>
      <c r="D43" s="36">
        <v>-2.5062656641604009E-3</v>
      </c>
      <c r="E43" s="36">
        <v>-1.0593220338983051E-3</v>
      </c>
      <c r="F43" s="36">
        <v>-1.021972406745018E-3</v>
      </c>
      <c r="G43" s="36">
        <v>-6.0437353128344048E-4</v>
      </c>
      <c r="H43" s="36">
        <v>-1.1131725417439704E-3</v>
      </c>
      <c r="I43" s="36">
        <v>-1.1238660993818737E-3</v>
      </c>
      <c r="J43" s="36">
        <v>-7.9904115061925688E-4</v>
      </c>
      <c r="K43" s="36">
        <v>-6.1983471074380169E-4</v>
      </c>
      <c r="L43" s="36">
        <v>-2.8818443804034583E-4</v>
      </c>
      <c r="M43" s="36">
        <v>0</v>
      </c>
      <c r="N43" s="36">
        <v>-7.4303405572755414E-4</v>
      </c>
      <c r="O43" s="36">
        <v>-1.1162098474513209E-3</v>
      </c>
      <c r="P43" s="36">
        <v>-5.9219779406321713E-4</v>
      </c>
      <c r="Q43" s="36">
        <v>-6.7969413763806284E-4</v>
      </c>
      <c r="R43" s="36">
        <v>-9.6727789811339475E-4</v>
      </c>
      <c r="S43" s="36">
        <v>-1.0306242638398115E-3</v>
      </c>
      <c r="T43" s="36">
        <v>-1.1115227862171174E-3</v>
      </c>
      <c r="U43" s="36">
        <v>-4.6313449425713227E-4</v>
      </c>
      <c r="V43" s="36">
        <v>-8.3660467211532272E-4</v>
      </c>
      <c r="W43" s="36">
        <v>-6.0641332065714763E-4</v>
      </c>
      <c r="X43" s="36">
        <v>-7.0096216280030697E-5</v>
      </c>
      <c r="Y43" s="36">
        <v>-9.5772738658297604E-4</v>
      </c>
      <c r="Z43" s="36">
        <v>-2.8962995323851591E-3</v>
      </c>
      <c r="AA43" s="36">
        <v>-1.6856300042140751E-3</v>
      </c>
      <c r="AB43" s="36">
        <v>-2.2594950248324749E-3</v>
      </c>
      <c r="AC43" s="36">
        <v>-3.5567734154249848E-3</v>
      </c>
      <c r="AD43" s="36">
        <v>-8.9973049691127207E-4</v>
      </c>
      <c r="AE43" s="36">
        <v>0</v>
      </c>
      <c r="AF43" s="36">
        <v>-2.6643457255013411E-3</v>
      </c>
      <c r="AG43" s="36">
        <v>-1.7066301286442871E-3</v>
      </c>
      <c r="AH43" s="36">
        <v>-2.4686744463884311E-3</v>
      </c>
      <c r="AI43" s="36">
        <v>-3.9069769969257689E-3</v>
      </c>
      <c r="AJ43" s="36">
        <v>-2.2585823696228461E-3</v>
      </c>
      <c r="AK43" s="36">
        <v>-4.7943215308621475E-3</v>
      </c>
      <c r="AL43" s="36">
        <v>-1.4845439642753779E-3</v>
      </c>
      <c r="AM43" s="36">
        <v>-2.3479820296178522E-3</v>
      </c>
      <c r="AN43" s="36">
        <v>-6.3388514256045004E-4</v>
      </c>
      <c r="AO43" s="36">
        <v>-2.659887411517715E-3</v>
      </c>
      <c r="AP43" s="36">
        <v>1</v>
      </c>
      <c r="AQ43" s="37">
        <v>-1.0109617134356811E-4</v>
      </c>
      <c r="AR43" s="14"/>
    </row>
    <row r="44" spans="1:44" ht="39.950000000000003" customHeight="1">
      <c r="A44" s="38" t="s">
        <v>259</v>
      </c>
      <c r="B44" s="39" t="s">
        <v>33</v>
      </c>
      <c r="C44" s="40">
        <v>-6.4627994955863809E-3</v>
      </c>
      <c r="D44" s="41">
        <v>0</v>
      </c>
      <c r="E44" s="41">
        <v>-7.7683615819209044E-3</v>
      </c>
      <c r="F44" s="41">
        <v>-4.5988758303525806E-3</v>
      </c>
      <c r="G44" s="41">
        <v>-5.3575935979067344E-3</v>
      </c>
      <c r="H44" s="41">
        <v>-3.7105751391465678E-3</v>
      </c>
      <c r="I44" s="41">
        <v>-2.649112948542988E-3</v>
      </c>
      <c r="J44" s="41">
        <v>-9.9880143827407101E-4</v>
      </c>
      <c r="K44" s="41">
        <v>-1.0743801652892562E-2</v>
      </c>
      <c r="L44" s="41">
        <v>-4.6109510086455334E-3</v>
      </c>
      <c r="M44" s="41">
        <v>-1.0582010582010583E-3</v>
      </c>
      <c r="N44" s="41">
        <v>-4.0866873065015484E-3</v>
      </c>
      <c r="O44" s="41">
        <v>-8.3715738558849066E-3</v>
      </c>
      <c r="P44" s="41">
        <v>-6.5141757346953884E-3</v>
      </c>
      <c r="Q44" s="41">
        <v>-2.3789294817332203E-3</v>
      </c>
      <c r="R44" s="41">
        <v>-9.6727789811339475E-4</v>
      </c>
      <c r="S44" s="41">
        <v>-1.1778563015312131E-3</v>
      </c>
      <c r="T44" s="41">
        <v>-2.2230455724342349E-3</v>
      </c>
      <c r="U44" s="41">
        <v>-2.8714338643942199E-3</v>
      </c>
      <c r="V44" s="41">
        <v>-2.831585044082631E-3</v>
      </c>
      <c r="W44" s="41">
        <v>-1.5164775604858415E-2</v>
      </c>
      <c r="X44" s="41">
        <v>-3.0953013399445135E-3</v>
      </c>
      <c r="Y44" s="41">
        <v>-6.9251057183692113E-3</v>
      </c>
      <c r="Z44" s="41">
        <v>-7.5724479394204168E-3</v>
      </c>
      <c r="AA44" s="41">
        <v>-5.5722599970387584E-3</v>
      </c>
      <c r="AB44" s="41">
        <v>-3.330269023294538E-3</v>
      </c>
      <c r="AC44" s="41">
        <v>-9.0388511724368847E-3</v>
      </c>
      <c r="AD44" s="41">
        <v>-8.8683262620410461E-3</v>
      </c>
      <c r="AE44" s="41">
        <v>-8.2018043969673334E-5</v>
      </c>
      <c r="AF44" s="41">
        <v>-4.2777550814993752E-3</v>
      </c>
      <c r="AG44" s="41">
        <v>-6.2213595189160387E-3</v>
      </c>
      <c r="AH44" s="41">
        <v>-4.5108042254345186E-4</v>
      </c>
      <c r="AI44" s="41">
        <v>-4.5508946243745917E-3</v>
      </c>
      <c r="AJ44" s="41">
        <v>-3.0130657043028913E-3</v>
      </c>
      <c r="AK44" s="41">
        <v>-1.3096176995558506E-2</v>
      </c>
      <c r="AL44" s="41">
        <v>-3.9844855924845365E-3</v>
      </c>
      <c r="AM44" s="41">
        <v>-1.9597330325944278E-2</v>
      </c>
      <c r="AN44" s="41">
        <v>-1.468447491057123E-3</v>
      </c>
      <c r="AO44" s="41">
        <v>-4.4899147225852002E-3</v>
      </c>
      <c r="AP44" s="41">
        <v>-4.859730505853766E-4</v>
      </c>
      <c r="AQ44" s="42">
        <v>1</v>
      </c>
      <c r="AR44" s="14"/>
    </row>
  </sheetData>
  <phoneticPr fontId="2"/>
  <printOptions verticalCentered="1"/>
  <pageMargins left="0.43307086614173229" right="0.23622047244094491" top="0.35433070866141736" bottom="0.35433070866141736" header="0.31496062992125984" footer="0.31496062992125984"/>
  <pageSetup paperSize="9" scale="3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CA5263-0BFB-4D93-9003-DAAF41106989}">
  <dimension ref="A1:AS44"/>
  <sheetViews>
    <sheetView zoomScale="60" zoomScaleNormal="6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3.5"/>
  <cols>
    <col min="1" max="1" width="9" style="4"/>
    <col min="2" max="43" width="18.625" style="4" customWidth="1"/>
    <col min="44" max="16384" width="9" style="4"/>
  </cols>
  <sheetData>
    <row r="1" spans="1:45" ht="39.950000000000003" customHeight="1">
      <c r="A1" s="2" t="s">
        <v>300</v>
      </c>
      <c r="B1" s="3"/>
    </row>
    <row r="2" spans="1:45" ht="39.950000000000003" customHeight="1">
      <c r="A2" s="6"/>
      <c r="B2" s="7"/>
      <c r="C2" s="8" t="s">
        <v>218</v>
      </c>
      <c r="D2" s="8" t="s">
        <v>219</v>
      </c>
      <c r="E2" s="8" t="s">
        <v>220</v>
      </c>
      <c r="F2" s="8" t="s">
        <v>221</v>
      </c>
      <c r="G2" s="8" t="s">
        <v>222</v>
      </c>
      <c r="H2" s="8" t="s">
        <v>223</v>
      </c>
      <c r="I2" s="8" t="s">
        <v>224</v>
      </c>
      <c r="J2" s="8" t="s">
        <v>225</v>
      </c>
      <c r="K2" s="8" t="s">
        <v>226</v>
      </c>
      <c r="L2" s="8" t="s">
        <v>227</v>
      </c>
      <c r="M2" s="8" t="s">
        <v>228</v>
      </c>
      <c r="N2" s="8" t="s">
        <v>229</v>
      </c>
      <c r="O2" s="8" t="s">
        <v>230</v>
      </c>
      <c r="P2" s="8" t="s">
        <v>231</v>
      </c>
      <c r="Q2" s="8" t="s">
        <v>232</v>
      </c>
      <c r="R2" s="8" t="s">
        <v>233</v>
      </c>
      <c r="S2" s="8" t="s">
        <v>234</v>
      </c>
      <c r="T2" s="8" t="s">
        <v>235</v>
      </c>
      <c r="U2" s="8" t="s">
        <v>236</v>
      </c>
      <c r="V2" s="8" t="s">
        <v>237</v>
      </c>
      <c r="W2" s="8" t="s">
        <v>238</v>
      </c>
      <c r="X2" s="8" t="s">
        <v>239</v>
      </c>
      <c r="Y2" s="8" t="s">
        <v>240</v>
      </c>
      <c r="Z2" s="8" t="s">
        <v>241</v>
      </c>
      <c r="AA2" s="8" t="s">
        <v>242</v>
      </c>
      <c r="AB2" s="8" t="s">
        <v>243</v>
      </c>
      <c r="AC2" s="8" t="s">
        <v>245</v>
      </c>
      <c r="AD2" s="8" t="s">
        <v>246</v>
      </c>
      <c r="AE2" s="8" t="s">
        <v>247</v>
      </c>
      <c r="AF2" s="8" t="s">
        <v>248</v>
      </c>
      <c r="AG2" s="8" t="s">
        <v>249</v>
      </c>
      <c r="AH2" s="8" t="s">
        <v>250</v>
      </c>
      <c r="AI2" s="8" t="s">
        <v>251</v>
      </c>
      <c r="AJ2" s="8" t="s">
        <v>252</v>
      </c>
      <c r="AK2" s="8" t="s">
        <v>253</v>
      </c>
      <c r="AL2" s="8" t="s">
        <v>254</v>
      </c>
      <c r="AM2" s="8" t="s">
        <v>255</v>
      </c>
      <c r="AN2" s="8" t="s">
        <v>256</v>
      </c>
      <c r="AO2" s="8" t="s">
        <v>257</v>
      </c>
      <c r="AP2" s="8" t="s">
        <v>258</v>
      </c>
      <c r="AQ2" s="26" t="s">
        <v>259</v>
      </c>
    </row>
    <row r="3" spans="1:45" ht="60" customHeight="1">
      <c r="A3" s="10"/>
      <c r="B3" s="3"/>
      <c r="C3" s="3" t="s">
        <v>279</v>
      </c>
      <c r="D3" s="3" t="s">
        <v>280</v>
      </c>
      <c r="E3" s="3" t="s">
        <v>281</v>
      </c>
      <c r="F3" s="3" t="s">
        <v>1</v>
      </c>
      <c r="G3" s="3" t="s">
        <v>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3" t="s">
        <v>10</v>
      </c>
      <c r="P3" s="3" t="s">
        <v>11</v>
      </c>
      <c r="Q3" s="3" t="s">
        <v>12</v>
      </c>
      <c r="R3" s="3" t="s">
        <v>13</v>
      </c>
      <c r="S3" s="3" t="s">
        <v>14</v>
      </c>
      <c r="T3" s="3" t="s">
        <v>15</v>
      </c>
      <c r="U3" s="3" t="s">
        <v>16</v>
      </c>
      <c r="V3" s="3" t="s">
        <v>17</v>
      </c>
      <c r="W3" s="3" t="s">
        <v>18</v>
      </c>
      <c r="X3" s="3" t="s">
        <v>19</v>
      </c>
      <c r="Y3" s="3" t="s">
        <v>20</v>
      </c>
      <c r="Z3" s="3" t="s">
        <v>21</v>
      </c>
      <c r="AA3" s="3" t="s">
        <v>282</v>
      </c>
      <c r="AB3" s="3" t="s">
        <v>283</v>
      </c>
      <c r="AC3" s="3" t="s">
        <v>22</v>
      </c>
      <c r="AD3" s="3" t="s">
        <v>284</v>
      </c>
      <c r="AE3" s="3" t="s">
        <v>285</v>
      </c>
      <c r="AF3" s="3" t="s">
        <v>24</v>
      </c>
      <c r="AG3" s="3" t="s">
        <v>25</v>
      </c>
      <c r="AH3" s="3" t="s">
        <v>26</v>
      </c>
      <c r="AI3" s="3" t="s">
        <v>27</v>
      </c>
      <c r="AJ3" s="3" t="s">
        <v>28</v>
      </c>
      <c r="AK3" s="3" t="s">
        <v>29</v>
      </c>
      <c r="AL3" s="3" t="s">
        <v>30</v>
      </c>
      <c r="AM3" s="3" t="s">
        <v>142</v>
      </c>
      <c r="AN3" s="3" t="s">
        <v>143</v>
      </c>
      <c r="AO3" s="3" t="s">
        <v>31</v>
      </c>
      <c r="AP3" s="3" t="s">
        <v>32</v>
      </c>
      <c r="AQ3" s="27" t="s">
        <v>33</v>
      </c>
    </row>
    <row r="4" spans="1:45" ht="39.950000000000003" customHeight="1">
      <c r="A4" s="10" t="s">
        <v>218</v>
      </c>
      <c r="B4" s="3" t="s">
        <v>279</v>
      </c>
      <c r="C4" s="32">
        <v>1.1337828044574347</v>
      </c>
      <c r="D4" s="33">
        <v>1.1084317526502687E-2</v>
      </c>
      <c r="E4" s="33">
        <v>1.2145098535936533E-2</v>
      </c>
      <c r="F4" s="33">
        <v>4.2205067303396698E-4</v>
      </c>
      <c r="G4" s="33">
        <v>0.22185804427073313</v>
      </c>
      <c r="H4" s="33">
        <v>2.7726186905292541E-3</v>
      </c>
      <c r="I4" s="33">
        <v>5.0811570843695283E-4</v>
      </c>
      <c r="J4" s="33">
        <v>2.7976950750717628E-3</v>
      </c>
      <c r="K4" s="33">
        <v>2.8505480665971881E-4</v>
      </c>
      <c r="L4" s="33">
        <v>1.6127369759765499E-4</v>
      </c>
      <c r="M4" s="33">
        <v>2.9162463276134981E-4</v>
      </c>
      <c r="N4" s="33">
        <v>1.7136771260924168E-4</v>
      </c>
      <c r="O4" s="33">
        <v>2.0068002044672988E-4</v>
      </c>
      <c r="P4" s="33">
        <v>1.9240649420386414E-4</v>
      </c>
      <c r="Q4" s="33">
        <v>2.8509722941556792E-4</v>
      </c>
      <c r="R4" s="33">
        <v>2.8289147424747583E-4</v>
      </c>
      <c r="S4" s="33">
        <v>2.7361749537617447E-4</v>
      </c>
      <c r="T4" s="33">
        <v>3.2092051564852153E-4</v>
      </c>
      <c r="U4" s="33">
        <v>3.2026352817781436E-4</v>
      </c>
      <c r="V4" s="33">
        <v>2.7596075468059142E-3</v>
      </c>
      <c r="W4" s="33">
        <v>1.1727454978680434E-3</v>
      </c>
      <c r="X4" s="33">
        <v>3.6208440042168755E-4</v>
      </c>
      <c r="Y4" s="33">
        <v>3.8197340405490994E-4</v>
      </c>
      <c r="Z4" s="33">
        <v>2.7397178063102111E-4</v>
      </c>
      <c r="AA4" s="33">
        <v>1.4927887210028573E-4</v>
      </c>
      <c r="AB4" s="33">
        <v>4.9941842448116252E-4</v>
      </c>
      <c r="AC4" s="33">
        <v>1.4790933287831286E-4</v>
      </c>
      <c r="AD4" s="33">
        <v>8.2822206801273264E-5</v>
      </c>
      <c r="AE4" s="33">
        <v>4.438704730639433E-5</v>
      </c>
      <c r="AF4" s="33">
        <v>4.2782867798596717E-4</v>
      </c>
      <c r="AG4" s="33">
        <v>2.1370078614510118E-4</v>
      </c>
      <c r="AH4" s="33">
        <v>3.3891423225425668E-4</v>
      </c>
      <c r="AI4" s="33">
        <v>2.8287016445650128E-3</v>
      </c>
      <c r="AJ4" s="33">
        <v>4.1338413928495429E-3</v>
      </c>
      <c r="AK4" s="33">
        <v>2.9656259706948886E-3</v>
      </c>
      <c r="AL4" s="33">
        <v>1.7080255064245474E-4</v>
      </c>
      <c r="AM4" s="33">
        <v>4.241693584922978E-2</v>
      </c>
      <c r="AN4" s="33">
        <v>7.3404042217901921E-2</v>
      </c>
      <c r="AO4" s="33">
        <v>4.8618183402552506E-3</v>
      </c>
      <c r="AP4" s="33">
        <v>9.0165984381380276E-4</v>
      </c>
      <c r="AQ4" s="34">
        <v>1.0364966948945525E-3</v>
      </c>
      <c r="AR4" s="14"/>
    </row>
    <row r="5" spans="1:45" ht="39.950000000000003" customHeight="1">
      <c r="A5" s="10" t="s">
        <v>219</v>
      </c>
      <c r="B5" s="3" t="s">
        <v>280</v>
      </c>
      <c r="C5" s="35">
        <v>1.5230565185779716E-3</v>
      </c>
      <c r="D5" s="36">
        <v>1.2957310063125367</v>
      </c>
      <c r="E5" s="36">
        <v>1.4022082877417435E-4</v>
      </c>
      <c r="F5" s="36">
        <v>9.8724465126367E-5</v>
      </c>
      <c r="G5" s="36">
        <v>9.7631988337252618E-4</v>
      </c>
      <c r="H5" s="36">
        <v>1.4040999906578011E-4</v>
      </c>
      <c r="I5" s="36">
        <v>4.9143034159462593E-3</v>
      </c>
      <c r="J5" s="36">
        <v>5.6965646190075742E-4</v>
      </c>
      <c r="K5" s="36">
        <v>6.2441607120021066E-5</v>
      </c>
      <c r="L5" s="36">
        <v>4.1013285338640413E-5</v>
      </c>
      <c r="M5" s="36">
        <v>1.0221955544581555E-4</v>
      </c>
      <c r="N5" s="36">
        <v>6.1330997835349339E-5</v>
      </c>
      <c r="O5" s="36">
        <v>5.9926719428284831E-5</v>
      </c>
      <c r="P5" s="36">
        <v>5.1220485132655538E-5</v>
      </c>
      <c r="Q5" s="36">
        <v>8.9562987611970172E-5</v>
      </c>
      <c r="R5" s="36">
        <v>8.8655088355035051E-5</v>
      </c>
      <c r="S5" s="36">
        <v>9.5293218348913017E-5</v>
      </c>
      <c r="T5" s="36">
        <v>1.6182516489559101E-4</v>
      </c>
      <c r="U5" s="36">
        <v>1.2332942622048421E-4</v>
      </c>
      <c r="V5" s="36">
        <v>5.7947266721498686E-4</v>
      </c>
      <c r="W5" s="36">
        <v>2.8713366124566366E-4</v>
      </c>
      <c r="X5" s="36">
        <v>1.0223600370665605E-4</v>
      </c>
      <c r="Y5" s="36">
        <v>1.0886780180839629E-4</v>
      </c>
      <c r="Z5" s="36">
        <v>8.8562850671894142E-5</v>
      </c>
      <c r="AA5" s="36">
        <v>6.9387074203271665E-5</v>
      </c>
      <c r="AB5" s="36">
        <v>8.0907232574227377E-5</v>
      </c>
      <c r="AC5" s="36">
        <v>6.7167269682046635E-5</v>
      </c>
      <c r="AD5" s="36">
        <v>2.9186260821849512E-5</v>
      </c>
      <c r="AE5" s="36">
        <v>1.1543529808375932E-5</v>
      </c>
      <c r="AF5" s="36">
        <v>9.3980074736208275E-5</v>
      </c>
      <c r="AG5" s="36">
        <v>9.9059800125711144E-5</v>
      </c>
      <c r="AH5" s="36">
        <v>5.7638159766069324E-5</v>
      </c>
      <c r="AI5" s="36">
        <v>1.705783580683701E-4</v>
      </c>
      <c r="AJ5" s="36">
        <v>2.3290659842390891E-4</v>
      </c>
      <c r="AK5" s="36">
        <v>1.6716434436089372E-4</v>
      </c>
      <c r="AL5" s="36">
        <v>7.1874211075883453E-5</v>
      </c>
      <c r="AM5" s="36">
        <v>2.2663395920045582E-3</v>
      </c>
      <c r="AN5" s="36">
        <v>3.2572304280628485E-3</v>
      </c>
      <c r="AO5" s="36">
        <v>1.2615604137726819E-4</v>
      </c>
      <c r="AP5" s="36">
        <v>2.2636387235041851E-3</v>
      </c>
      <c r="AQ5" s="37">
        <v>4.4319033417345687E-5</v>
      </c>
      <c r="AR5" s="14"/>
      <c r="AS5" s="19"/>
    </row>
    <row r="6" spans="1:45" ht="39.950000000000003" customHeight="1">
      <c r="A6" s="10" t="s">
        <v>220</v>
      </c>
      <c r="B6" s="3" t="s">
        <v>281</v>
      </c>
      <c r="C6" s="35">
        <v>4.1371930884236885E-3</v>
      </c>
      <c r="D6" s="36">
        <v>1.3852458404432411E-3</v>
      </c>
      <c r="E6" s="36">
        <v>1.0122206032541172</v>
      </c>
      <c r="F6" s="36">
        <v>3.4853719814132378E-5</v>
      </c>
      <c r="G6" s="36">
        <v>4.1728445334112949E-2</v>
      </c>
      <c r="H6" s="36">
        <v>9.4230316680504828E-5</v>
      </c>
      <c r="I6" s="36">
        <v>4.5180338241034009E-5</v>
      </c>
      <c r="J6" s="36">
        <v>4.3476975472453558E-4</v>
      </c>
      <c r="K6" s="36">
        <v>3.1479087097480163E-5</v>
      </c>
      <c r="L6" s="36">
        <v>1.4503522241960273E-5</v>
      </c>
      <c r="M6" s="36">
        <v>2.4232851946125132E-5</v>
      </c>
      <c r="N6" s="36">
        <v>1.6960238145064582E-5</v>
      </c>
      <c r="O6" s="36">
        <v>1.8832667273835984E-5</v>
      </c>
      <c r="P6" s="36">
        <v>1.7695896500841932E-5</v>
      </c>
      <c r="Q6" s="36">
        <v>2.7597268138201296E-5</v>
      </c>
      <c r="R6" s="36">
        <v>2.7712835705232465E-5</v>
      </c>
      <c r="S6" s="36">
        <v>2.5837129356976543E-5</v>
      </c>
      <c r="T6" s="36">
        <v>2.9954094713453756E-5</v>
      </c>
      <c r="U6" s="36">
        <v>3.3519843407814124E-5</v>
      </c>
      <c r="V6" s="36">
        <v>2.3173344454411929E-4</v>
      </c>
      <c r="W6" s="36">
        <v>2.7264875148775071E-5</v>
      </c>
      <c r="X6" s="36">
        <v>2.8722998360333786E-5</v>
      </c>
      <c r="Y6" s="36">
        <v>2.9424739124471823E-5</v>
      </c>
      <c r="Z6" s="36">
        <v>2.6041965016513222E-5</v>
      </c>
      <c r="AA6" s="36">
        <v>1.5238975253593336E-5</v>
      </c>
      <c r="AB6" s="36">
        <v>2.0554998979534396E-5</v>
      </c>
      <c r="AC6" s="36">
        <v>1.2512939792387198E-5</v>
      </c>
      <c r="AD6" s="36">
        <v>6.5670654240334901E-6</v>
      </c>
      <c r="AE6" s="36">
        <v>1.806286438396132E-6</v>
      </c>
      <c r="AF6" s="36">
        <v>4.2228673877803984E-5</v>
      </c>
      <c r="AG6" s="36">
        <v>1.7909997232205587E-5</v>
      </c>
      <c r="AH6" s="36">
        <v>4.8677589390515636E-5</v>
      </c>
      <c r="AI6" s="36">
        <v>3.9325703496188619E-4</v>
      </c>
      <c r="AJ6" s="36">
        <v>7.3632177010925248E-4</v>
      </c>
      <c r="AK6" s="36">
        <v>9.6348676714264113E-5</v>
      </c>
      <c r="AL6" s="36">
        <v>1.4064661690935103E-5</v>
      </c>
      <c r="AM6" s="36">
        <v>9.791094973295748E-3</v>
      </c>
      <c r="AN6" s="36">
        <v>1.6839252057453052E-2</v>
      </c>
      <c r="AO6" s="36">
        <v>2.3706770711685873E-4</v>
      </c>
      <c r="AP6" s="36">
        <v>7.4676203985695171E-5</v>
      </c>
      <c r="AQ6" s="37">
        <v>1.7861524232105311E-4</v>
      </c>
      <c r="AR6" s="14"/>
    </row>
    <row r="7" spans="1:45" ht="39.950000000000003" customHeight="1">
      <c r="A7" s="10" t="s">
        <v>221</v>
      </c>
      <c r="B7" s="3" t="s">
        <v>1</v>
      </c>
      <c r="C7" s="35">
        <v>1.0095125286623065E-2</v>
      </c>
      <c r="D7" s="36">
        <v>6.1570572650176281E-3</v>
      </c>
      <c r="E7" s="36">
        <v>4.1355978958300087E-3</v>
      </c>
      <c r="F7" s="36">
        <v>1.0086136166099986</v>
      </c>
      <c r="G7" s="36">
        <v>8.5492510202829792E-3</v>
      </c>
      <c r="H7" s="36">
        <v>1.356046520349133E-2</v>
      </c>
      <c r="I7" s="36">
        <v>1.1996835622353022E-2</v>
      </c>
      <c r="J7" s="36">
        <v>3.1511116959653696E-2</v>
      </c>
      <c r="K7" s="36">
        <v>5.434874065688429E-2</v>
      </c>
      <c r="L7" s="36">
        <v>1.8120948812495104E-2</v>
      </c>
      <c r="M7" s="36">
        <v>2.7454017462325078E-2</v>
      </c>
      <c r="N7" s="36">
        <v>1.1979946006162527E-2</v>
      </c>
      <c r="O7" s="36">
        <v>1.0329750496403662E-2</v>
      </c>
      <c r="P7" s="36">
        <v>8.3990905353647505E-3</v>
      </c>
      <c r="Q7" s="36">
        <v>1.0731848429685586E-2</v>
      </c>
      <c r="R7" s="36">
        <v>1.7481148049142935E-2</v>
      </c>
      <c r="S7" s="36">
        <v>1.1523195252567094E-2</v>
      </c>
      <c r="T7" s="36">
        <v>1.0882655500062224E-2</v>
      </c>
      <c r="U7" s="36">
        <v>1.4531338229916689E-2</v>
      </c>
      <c r="V7" s="36">
        <v>1.4200497784155195E-2</v>
      </c>
      <c r="W7" s="36">
        <v>9.6551435862210697E-3</v>
      </c>
      <c r="X7" s="36">
        <v>0.29766190977442081</v>
      </c>
      <c r="Y7" s="36">
        <v>2.1197185703952723E-2</v>
      </c>
      <c r="Z7" s="36">
        <v>2.3084505397338664E-2</v>
      </c>
      <c r="AA7" s="36">
        <v>3.0226452831075123E-3</v>
      </c>
      <c r="AB7" s="36">
        <v>1.3949952064363034E-2</v>
      </c>
      <c r="AC7" s="36">
        <v>3.2847248434645111E-3</v>
      </c>
      <c r="AD7" s="36">
        <v>4.7899213450314677E-3</v>
      </c>
      <c r="AE7" s="36">
        <v>5.1391032921554026E-4</v>
      </c>
      <c r="AF7" s="36">
        <v>7.0465338635382329E-3</v>
      </c>
      <c r="AG7" s="36">
        <v>4.0004111291101832E-3</v>
      </c>
      <c r="AH7" s="36">
        <v>5.6866692660067142E-3</v>
      </c>
      <c r="AI7" s="36">
        <v>6.1966393297565262E-3</v>
      </c>
      <c r="AJ7" s="36">
        <v>1.0565597557739512E-2</v>
      </c>
      <c r="AK7" s="36">
        <v>4.1988796304929694E-3</v>
      </c>
      <c r="AL7" s="36">
        <v>4.0229821930099106E-3</v>
      </c>
      <c r="AM7" s="36">
        <v>2.2352929826608525E-2</v>
      </c>
      <c r="AN7" s="36">
        <v>1.3501294586280854E-2</v>
      </c>
      <c r="AO7" s="36">
        <v>9.647649860446382E-3</v>
      </c>
      <c r="AP7" s="36">
        <v>1.1690243732717535E-2</v>
      </c>
      <c r="AQ7" s="37">
        <v>3.5223939365278531E-3</v>
      </c>
      <c r="AR7" s="14"/>
    </row>
    <row r="8" spans="1:45" ht="39.950000000000003" customHeight="1">
      <c r="A8" s="10" t="s">
        <v>222</v>
      </c>
      <c r="B8" s="3" t="s">
        <v>2</v>
      </c>
      <c r="C8" s="35">
        <v>0.11900628269272638</v>
      </c>
      <c r="D8" s="36">
        <v>3.9651143662364018E-2</v>
      </c>
      <c r="E8" s="36">
        <v>6.3960593200744376E-2</v>
      </c>
      <c r="F8" s="36">
        <v>3.6984160686477917E-4</v>
      </c>
      <c r="G8" s="36">
        <v>1.203594125598116</v>
      </c>
      <c r="H8" s="36">
        <v>2.3891725261770201E-3</v>
      </c>
      <c r="I8" s="36">
        <v>9.6578761238208456E-4</v>
      </c>
      <c r="J8" s="36">
        <v>1.2174068181717386E-2</v>
      </c>
      <c r="K8" s="36">
        <v>6.2751534859470371E-4</v>
      </c>
      <c r="L8" s="36">
        <v>2.2560057661420968E-4</v>
      </c>
      <c r="M8" s="36">
        <v>3.3680586629676991E-4</v>
      </c>
      <c r="N8" s="36">
        <v>3.1385637850348767E-4</v>
      </c>
      <c r="O8" s="36">
        <v>3.1158790952767745E-4</v>
      </c>
      <c r="P8" s="36">
        <v>2.7010495161283125E-4</v>
      </c>
      <c r="Q8" s="36">
        <v>4.5155262541266987E-4</v>
      </c>
      <c r="R8" s="36">
        <v>4.8380473849873488E-4</v>
      </c>
      <c r="S8" s="36">
        <v>4.164654634080368E-4</v>
      </c>
      <c r="T8" s="36">
        <v>4.5821638578517394E-4</v>
      </c>
      <c r="U8" s="36">
        <v>6.5872088496042212E-4</v>
      </c>
      <c r="V8" s="36">
        <v>1.8310149945358594E-3</v>
      </c>
      <c r="W8" s="36">
        <v>5.1780112187154901E-4</v>
      </c>
      <c r="X8" s="36">
        <v>3.3575319285949134E-4</v>
      </c>
      <c r="Y8" s="36">
        <v>4.2872135664198332E-4</v>
      </c>
      <c r="Z8" s="36">
        <v>4.2436550264506279E-4</v>
      </c>
      <c r="AA8" s="36">
        <v>3.0194958908918626E-4</v>
      </c>
      <c r="AB8" s="36">
        <v>3.8206239206837838E-4</v>
      </c>
      <c r="AC8" s="36">
        <v>1.8519973878968778E-4</v>
      </c>
      <c r="AD8" s="36">
        <v>1.181054397782173E-4</v>
      </c>
      <c r="AE8" s="36">
        <v>2.9223566072504349E-5</v>
      </c>
      <c r="AF8" s="36">
        <v>6.0557539172191707E-4</v>
      </c>
      <c r="AG8" s="36">
        <v>2.6860925518810161E-4</v>
      </c>
      <c r="AH8" s="36">
        <v>9.915220516538419E-4</v>
      </c>
      <c r="AI8" s="36">
        <v>7.4037810919367628E-3</v>
      </c>
      <c r="AJ8" s="36">
        <v>1.1936418191471383E-2</v>
      </c>
      <c r="AK8" s="36">
        <v>2.4285841058602851E-3</v>
      </c>
      <c r="AL8" s="36">
        <v>2.2794897674907193E-4</v>
      </c>
      <c r="AM8" s="36">
        <v>0.11720097060787442</v>
      </c>
      <c r="AN8" s="36">
        <v>0.27329173890995062</v>
      </c>
      <c r="AO8" s="36">
        <v>3.9216807950073918E-3</v>
      </c>
      <c r="AP8" s="36">
        <v>1.0502171787765682E-3</v>
      </c>
      <c r="AQ8" s="37">
        <v>4.9557707029843712E-3</v>
      </c>
      <c r="AR8" s="14"/>
    </row>
    <row r="9" spans="1:45" ht="39.950000000000003" customHeight="1">
      <c r="A9" s="10" t="s">
        <v>223</v>
      </c>
      <c r="B9" s="3" t="s">
        <v>3</v>
      </c>
      <c r="C9" s="35">
        <v>5.2133795210538292E-3</v>
      </c>
      <c r="D9" s="36">
        <v>1.4961348440941354E-3</v>
      </c>
      <c r="E9" s="36">
        <v>3.6813997258576973E-2</v>
      </c>
      <c r="F9" s="36">
        <v>5.9398476363088674E-3</v>
      </c>
      <c r="G9" s="36">
        <v>5.0563447325881151E-3</v>
      </c>
      <c r="H9" s="36">
        <v>1.2751304990514698</v>
      </c>
      <c r="I9" s="36">
        <v>5.6886702442705576E-3</v>
      </c>
      <c r="J9" s="36">
        <v>3.8715118833272245E-3</v>
      </c>
      <c r="K9" s="36">
        <v>3.3910139683079451E-3</v>
      </c>
      <c r="L9" s="36">
        <v>2.9518068317894021E-3</v>
      </c>
      <c r="M9" s="36">
        <v>1.1602391731644299E-2</v>
      </c>
      <c r="N9" s="36">
        <v>3.2864803421104182E-3</v>
      </c>
      <c r="O9" s="36">
        <v>4.4160236846531959E-3</v>
      </c>
      <c r="P9" s="36">
        <v>3.4648374999372324E-3</v>
      </c>
      <c r="Q9" s="36">
        <v>5.4628708182383554E-3</v>
      </c>
      <c r="R9" s="36">
        <v>8.5294294264789509E-3</v>
      </c>
      <c r="S9" s="36">
        <v>6.687146104907859E-3</v>
      </c>
      <c r="T9" s="36">
        <v>7.2940920536839664E-3</v>
      </c>
      <c r="U9" s="36">
        <v>8.8704148207928626E-3</v>
      </c>
      <c r="V9" s="36">
        <v>5.445030733803472E-3</v>
      </c>
      <c r="W9" s="36">
        <v>7.2582407406151361E-3</v>
      </c>
      <c r="X9" s="36">
        <v>3.3733706203333065E-3</v>
      </c>
      <c r="Y9" s="36">
        <v>3.6826879810808498E-3</v>
      </c>
      <c r="Z9" s="36">
        <v>5.1130531914206582E-3</v>
      </c>
      <c r="AA9" s="36">
        <v>5.990642940481729E-3</v>
      </c>
      <c r="AB9" s="36">
        <v>7.2780025689798003E-3</v>
      </c>
      <c r="AC9" s="36">
        <v>3.4478051519519831E-3</v>
      </c>
      <c r="AD9" s="36">
        <v>1.1158999566829246E-3</v>
      </c>
      <c r="AE9" s="36">
        <v>4.012423283331403E-4</v>
      </c>
      <c r="AF9" s="36">
        <v>4.6143218040231287E-3</v>
      </c>
      <c r="AG9" s="36">
        <v>2.8932214096826633E-3</v>
      </c>
      <c r="AH9" s="36">
        <v>6.381893510133174E-3</v>
      </c>
      <c r="AI9" s="36">
        <v>1.9502183149771113E-3</v>
      </c>
      <c r="AJ9" s="36">
        <v>6.3826611146875194E-3</v>
      </c>
      <c r="AK9" s="36">
        <v>3.3861587092029799E-2</v>
      </c>
      <c r="AL9" s="36">
        <v>3.7679808229886882E-3</v>
      </c>
      <c r="AM9" s="36">
        <v>1.0831460924032008E-2</v>
      </c>
      <c r="AN9" s="36">
        <v>4.4377778621037854E-3</v>
      </c>
      <c r="AO9" s="36">
        <v>9.803073169772681E-3</v>
      </c>
      <c r="AP9" s="36">
        <v>3.1309278700614458E-2</v>
      </c>
      <c r="AQ9" s="37">
        <v>1.9632570305109214E-3</v>
      </c>
      <c r="AR9" s="14"/>
    </row>
    <row r="10" spans="1:45" ht="39.950000000000003" customHeight="1">
      <c r="A10" s="10" t="s">
        <v>224</v>
      </c>
      <c r="B10" s="3" t="s">
        <v>4</v>
      </c>
      <c r="C10" s="35">
        <v>7.2639259126734038E-2</v>
      </c>
      <c r="D10" s="36">
        <v>6.2106977360269655E-2</v>
      </c>
      <c r="E10" s="36">
        <v>2.1482328205427188E-2</v>
      </c>
      <c r="F10" s="36">
        <v>2.1664263556173031E-2</v>
      </c>
      <c r="G10" s="36">
        <v>4.2711096156588961E-2</v>
      </c>
      <c r="H10" s="36">
        <v>2.163555988833659E-2</v>
      </c>
      <c r="I10" s="36">
        <v>1.2709564768444268</v>
      </c>
      <c r="J10" s="36">
        <v>3.9807271744855176E-2</v>
      </c>
      <c r="K10" s="36">
        <v>1.3186242912406512E-2</v>
      </c>
      <c r="L10" s="36">
        <v>9.0848294586703803E-3</v>
      </c>
      <c r="M10" s="36">
        <v>2.3686109903370257E-2</v>
      </c>
      <c r="N10" s="36">
        <v>1.3456741075416105E-2</v>
      </c>
      <c r="O10" s="36">
        <v>1.3349291810669245E-2</v>
      </c>
      <c r="P10" s="36">
        <v>1.1222965817460061E-2</v>
      </c>
      <c r="Q10" s="36">
        <v>1.9222394210231787E-2</v>
      </c>
      <c r="R10" s="36">
        <v>1.8728628258227801E-2</v>
      </c>
      <c r="S10" s="36">
        <v>2.11048228346437E-2</v>
      </c>
      <c r="T10" s="36">
        <v>3.7867559913890479E-2</v>
      </c>
      <c r="U10" s="36">
        <v>2.6501289065001675E-2</v>
      </c>
      <c r="V10" s="36">
        <v>0.12452922646652331</v>
      </c>
      <c r="W10" s="36">
        <v>6.1639536759795728E-2</v>
      </c>
      <c r="X10" s="36">
        <v>2.3041654938588191E-2</v>
      </c>
      <c r="Y10" s="36">
        <v>2.4132208527579031E-2</v>
      </c>
      <c r="Z10" s="36">
        <v>1.9379201371331201E-2</v>
      </c>
      <c r="AA10" s="36">
        <v>1.7040203333914424E-2</v>
      </c>
      <c r="AB10" s="36">
        <v>1.9455413628512302E-2</v>
      </c>
      <c r="AC10" s="36">
        <v>1.6267645517358841E-2</v>
      </c>
      <c r="AD10" s="36">
        <v>6.9504468242169073E-3</v>
      </c>
      <c r="AE10" s="36">
        <v>2.661984383173264E-3</v>
      </c>
      <c r="AF10" s="36">
        <v>2.1834911009797377E-2</v>
      </c>
      <c r="AG10" s="36">
        <v>2.3995416158973954E-2</v>
      </c>
      <c r="AH10" s="36">
        <v>1.140750892250726E-2</v>
      </c>
      <c r="AI10" s="36">
        <v>2.2103064247113891E-2</v>
      </c>
      <c r="AJ10" s="36">
        <v>2.0598617763765353E-2</v>
      </c>
      <c r="AK10" s="36">
        <v>3.9750243626439898E-2</v>
      </c>
      <c r="AL10" s="36">
        <v>1.703268916516016E-2</v>
      </c>
      <c r="AM10" s="36">
        <v>2.2918564896346229E-2</v>
      </c>
      <c r="AN10" s="36">
        <v>2.5862756589281541E-2</v>
      </c>
      <c r="AO10" s="36">
        <v>1.5978169857395596E-2</v>
      </c>
      <c r="AP10" s="36">
        <v>0.57902018512636411</v>
      </c>
      <c r="AQ10" s="37">
        <v>8.8745978660374619E-3</v>
      </c>
      <c r="AR10" s="14"/>
    </row>
    <row r="11" spans="1:45" ht="39.950000000000003" customHeight="1">
      <c r="A11" s="10" t="s">
        <v>225</v>
      </c>
      <c r="B11" s="3" t="s">
        <v>5</v>
      </c>
      <c r="C11" s="35">
        <v>9.2751450782222453E-2</v>
      </c>
      <c r="D11" s="36">
        <v>1.0768343850893935E-2</v>
      </c>
      <c r="E11" s="36">
        <v>2.746781334138982E-2</v>
      </c>
      <c r="F11" s="36">
        <v>1.9171562434180309E-2</v>
      </c>
      <c r="G11" s="36">
        <v>3.7496368811381943E-2</v>
      </c>
      <c r="H11" s="36">
        <v>0.18596333119188688</v>
      </c>
      <c r="I11" s="36">
        <v>6.8917930126848881E-2</v>
      </c>
      <c r="J11" s="36">
        <v>1.5541897427730238</v>
      </c>
      <c r="K11" s="36">
        <v>2.6667214407218438E-2</v>
      </c>
      <c r="L11" s="36">
        <v>1.042516542299176E-2</v>
      </c>
      <c r="M11" s="36">
        <v>1.9211970113891037E-2</v>
      </c>
      <c r="N11" s="36">
        <v>2.4505436079570484E-2</v>
      </c>
      <c r="O11" s="36">
        <v>1.771338256878675E-2</v>
      </c>
      <c r="P11" s="36">
        <v>1.5203403701957425E-2</v>
      </c>
      <c r="Q11" s="36">
        <v>3.8048153474500523E-2</v>
      </c>
      <c r="R11" s="36">
        <v>4.3347491781745295E-2</v>
      </c>
      <c r="S11" s="36">
        <v>3.3047751440116936E-2</v>
      </c>
      <c r="T11" s="36">
        <v>3.6173111892407586E-2</v>
      </c>
      <c r="U11" s="36">
        <v>6.1885646384589661E-2</v>
      </c>
      <c r="V11" s="36">
        <v>9.4948778644959514E-2</v>
      </c>
      <c r="W11" s="36">
        <v>2.1720431210437083E-2</v>
      </c>
      <c r="X11" s="36">
        <v>1.7411952853549569E-2</v>
      </c>
      <c r="Y11" s="36">
        <v>2.7235078942987247E-2</v>
      </c>
      <c r="Z11" s="36">
        <v>3.3149843609705548E-2</v>
      </c>
      <c r="AA11" s="36">
        <v>5.302664144468873E-3</v>
      </c>
      <c r="AB11" s="36">
        <v>7.5448098596530054E-3</v>
      </c>
      <c r="AC11" s="36">
        <v>6.2104025402634341E-3</v>
      </c>
      <c r="AD11" s="36">
        <v>2.9587466425291353E-3</v>
      </c>
      <c r="AE11" s="36">
        <v>1.0292331772207486E-3</v>
      </c>
      <c r="AF11" s="36">
        <v>1.3144187990231232E-2</v>
      </c>
      <c r="AG11" s="36">
        <v>9.1723465292788062E-3</v>
      </c>
      <c r="AH11" s="36">
        <v>9.4700940997452156E-3</v>
      </c>
      <c r="AI11" s="36">
        <v>2.3072674343668945E-2</v>
      </c>
      <c r="AJ11" s="36">
        <v>0.25102655383995565</v>
      </c>
      <c r="AK11" s="36">
        <v>1.8333627892124667E-2</v>
      </c>
      <c r="AL11" s="36">
        <v>1.2650728966683641E-2</v>
      </c>
      <c r="AM11" s="36">
        <v>2.2321796482026039E-2</v>
      </c>
      <c r="AN11" s="36">
        <v>2.0008285775134256E-2</v>
      </c>
      <c r="AO11" s="36">
        <v>3.4153353858269647E-2</v>
      </c>
      <c r="AP11" s="36">
        <v>6.9475896398645251E-2</v>
      </c>
      <c r="AQ11" s="37">
        <v>1.1093621951538466E-2</v>
      </c>
      <c r="AR11" s="14"/>
    </row>
    <row r="12" spans="1:45" ht="39.950000000000003" customHeight="1">
      <c r="A12" s="10" t="s">
        <v>226</v>
      </c>
      <c r="B12" s="3" t="s">
        <v>6</v>
      </c>
      <c r="C12" s="35">
        <v>7.696170273734833E-3</v>
      </c>
      <c r="D12" s="36">
        <v>1.0351985551708611E-3</v>
      </c>
      <c r="E12" s="36">
        <v>1.8462225385098899E-3</v>
      </c>
      <c r="F12" s="36">
        <v>2.096170855986752E-3</v>
      </c>
      <c r="G12" s="36">
        <v>5.9475418106202747E-3</v>
      </c>
      <c r="H12" s="36">
        <v>3.9049113185851653E-3</v>
      </c>
      <c r="I12" s="36">
        <v>5.558269108663097E-3</v>
      </c>
      <c r="J12" s="36">
        <v>1.4676425080987215E-2</v>
      </c>
      <c r="K12" s="36">
        <v>1.2012979635676375</v>
      </c>
      <c r="L12" s="36">
        <v>1.9645477619038647E-3</v>
      </c>
      <c r="M12" s="36">
        <v>2.5513135269908564E-2</v>
      </c>
      <c r="N12" s="36">
        <v>1.0288982888641211E-2</v>
      </c>
      <c r="O12" s="36">
        <v>2.0074847466731608E-2</v>
      </c>
      <c r="P12" s="36">
        <v>1.2214688236150106E-2</v>
      </c>
      <c r="Q12" s="36">
        <v>3.0728314755547131E-2</v>
      </c>
      <c r="R12" s="36">
        <v>3.2723580822935833E-2</v>
      </c>
      <c r="S12" s="36">
        <v>1.8969743881958677E-2</v>
      </c>
      <c r="T12" s="36">
        <v>1.638413974502206E-2</v>
      </c>
      <c r="U12" s="36">
        <v>9.6397744742799003E-3</v>
      </c>
      <c r="V12" s="36">
        <v>5.6745392759208453E-3</v>
      </c>
      <c r="W12" s="36">
        <v>6.5628120583461472E-2</v>
      </c>
      <c r="X12" s="36">
        <v>3.4430457108286022E-3</v>
      </c>
      <c r="Y12" s="36">
        <v>1.1873281556055201E-2</v>
      </c>
      <c r="Z12" s="36">
        <v>2.1096020138425447E-3</v>
      </c>
      <c r="AA12" s="36">
        <v>1.0795523441489649E-3</v>
      </c>
      <c r="AB12" s="36">
        <v>1.5071203779765117E-3</v>
      </c>
      <c r="AC12" s="36">
        <v>9.9576635148177156E-4</v>
      </c>
      <c r="AD12" s="36">
        <v>1.1812835756629522E-3</v>
      </c>
      <c r="AE12" s="36">
        <v>1.2617851969038329E-3</v>
      </c>
      <c r="AF12" s="36">
        <v>1.8739382763740872E-3</v>
      </c>
      <c r="AG12" s="36">
        <v>1.326371679833505E-3</v>
      </c>
      <c r="AH12" s="36">
        <v>1.8929586827052584E-3</v>
      </c>
      <c r="AI12" s="36">
        <v>3.8236863647637441E-3</v>
      </c>
      <c r="AJ12" s="36">
        <v>4.3783408837753208E-3</v>
      </c>
      <c r="AK12" s="36">
        <v>1.9601749932731186E-3</v>
      </c>
      <c r="AL12" s="36">
        <v>2.0014001050868858E-3</v>
      </c>
      <c r="AM12" s="36">
        <v>4.0434007806259848E-3</v>
      </c>
      <c r="AN12" s="36">
        <v>3.6003500650353317E-3</v>
      </c>
      <c r="AO12" s="36">
        <v>2.5534934939339727E-3</v>
      </c>
      <c r="AP12" s="36">
        <v>1.2306052346700033E-2</v>
      </c>
      <c r="AQ12" s="37">
        <v>5.0653960394913848E-3</v>
      </c>
      <c r="AR12" s="14"/>
    </row>
    <row r="13" spans="1:45" ht="39.950000000000003" customHeight="1">
      <c r="A13" s="10" t="s">
        <v>227</v>
      </c>
      <c r="B13" s="3" t="s">
        <v>7</v>
      </c>
      <c r="C13" s="35">
        <v>1.2242051877454469E-2</v>
      </c>
      <c r="D13" s="36">
        <v>7.130065247609358E-3</v>
      </c>
      <c r="E13" s="36">
        <v>3.5368034051715763E-2</v>
      </c>
      <c r="F13" s="36">
        <v>1.9041084540796113E-2</v>
      </c>
      <c r="G13" s="36">
        <v>1.885980562323173E-2</v>
      </c>
      <c r="H13" s="36">
        <v>9.4722293267543584E-3</v>
      </c>
      <c r="I13" s="36">
        <v>7.8676390060594903E-2</v>
      </c>
      <c r="J13" s="36">
        <v>2.3671467205019898E-2</v>
      </c>
      <c r="K13" s="36">
        <v>3.0849869378973101E-2</v>
      </c>
      <c r="L13" s="36">
        <v>2.3092108172019463</v>
      </c>
      <c r="M13" s="36">
        <v>2.8384245425669519E-2</v>
      </c>
      <c r="N13" s="36">
        <v>0.53292201396358652</v>
      </c>
      <c r="O13" s="36">
        <v>0.27114407900761417</v>
      </c>
      <c r="P13" s="36">
        <v>0.28594880565204939</v>
      </c>
      <c r="Q13" s="36">
        <v>9.8613871634314607E-2</v>
      </c>
      <c r="R13" s="36">
        <v>1.9278197090900718E-2</v>
      </c>
      <c r="S13" s="36">
        <v>0.14497731237165415</v>
      </c>
      <c r="T13" s="36">
        <v>6.8194204236486089E-2</v>
      </c>
      <c r="U13" s="36">
        <v>0.59486437177865614</v>
      </c>
      <c r="V13" s="36">
        <v>1.6392411681811988E-2</v>
      </c>
      <c r="W13" s="36">
        <v>0.11132049703054267</v>
      </c>
      <c r="X13" s="36">
        <v>1.3422908184226673E-2</v>
      </c>
      <c r="Y13" s="36">
        <v>1.6481642246584466E-2</v>
      </c>
      <c r="Z13" s="36">
        <v>6.4520105873827824E-3</v>
      </c>
      <c r="AA13" s="36">
        <v>6.4605554247835709E-3</v>
      </c>
      <c r="AB13" s="36">
        <v>6.1479558018616631E-3</v>
      </c>
      <c r="AC13" s="36">
        <v>5.0757493209908529E-3</v>
      </c>
      <c r="AD13" s="36">
        <v>3.7123994469526727E-3</v>
      </c>
      <c r="AE13" s="36">
        <v>2.4570298264162895E-3</v>
      </c>
      <c r="AF13" s="36">
        <v>2.9439451132368396E-2</v>
      </c>
      <c r="AG13" s="36">
        <v>6.7221362493714212E-3</v>
      </c>
      <c r="AH13" s="36">
        <v>1.5254687448398429E-2</v>
      </c>
      <c r="AI13" s="36">
        <v>5.9740273433922389E-3</v>
      </c>
      <c r="AJ13" s="36">
        <v>8.7126246807937274E-3</v>
      </c>
      <c r="AK13" s="36">
        <v>7.8749706152349032E-3</v>
      </c>
      <c r="AL13" s="36">
        <v>1.5292032557508052E-2</v>
      </c>
      <c r="AM13" s="36">
        <v>9.0590115668094488E-3</v>
      </c>
      <c r="AN13" s="36">
        <v>1.0019303654546058E-2</v>
      </c>
      <c r="AO13" s="36">
        <v>6.781871124880135E-3</v>
      </c>
      <c r="AP13" s="36">
        <v>4.3968417335247839E-2</v>
      </c>
      <c r="AQ13" s="37">
        <v>1.3733773671625144E-2</v>
      </c>
      <c r="AR13" s="14"/>
    </row>
    <row r="14" spans="1:45" ht="39.950000000000003" customHeight="1">
      <c r="A14" s="10" t="s">
        <v>228</v>
      </c>
      <c r="B14" s="3" t="s">
        <v>8</v>
      </c>
      <c r="C14" s="35">
        <v>6.02977015055574E-3</v>
      </c>
      <c r="D14" s="36">
        <v>2.7363429997345448E-3</v>
      </c>
      <c r="E14" s="36">
        <v>8.0164624765663543E-3</v>
      </c>
      <c r="F14" s="36">
        <v>5.1710614001784904E-3</v>
      </c>
      <c r="G14" s="36">
        <v>8.8018889013463733E-3</v>
      </c>
      <c r="H14" s="36">
        <v>6.7852672029358558E-3</v>
      </c>
      <c r="I14" s="36">
        <v>2.224785634992069E-2</v>
      </c>
      <c r="J14" s="36">
        <v>3.9391893757577727E-2</v>
      </c>
      <c r="K14" s="36">
        <v>5.2064698082222036E-3</v>
      </c>
      <c r="L14" s="36">
        <v>3.7911521612813196E-4</v>
      </c>
      <c r="M14" s="36">
        <v>2.3213402054415875</v>
      </c>
      <c r="N14" s="36">
        <v>0.12077612236321286</v>
      </c>
      <c r="O14" s="36">
        <v>0.10157521641828411</v>
      </c>
      <c r="P14" s="36">
        <v>5.3355986199947122E-2</v>
      </c>
      <c r="Q14" s="36">
        <v>0.12555056114052351</v>
      </c>
      <c r="R14" s="36">
        <v>6.5649487728252742E-2</v>
      </c>
      <c r="S14" s="36">
        <v>0.15574190515983166</v>
      </c>
      <c r="T14" s="36">
        <v>7.6153019197940444E-2</v>
      </c>
      <c r="U14" s="36">
        <v>9.468717692904817E-2</v>
      </c>
      <c r="V14" s="36">
        <v>1.5292757234781403E-2</v>
      </c>
      <c r="W14" s="36">
        <v>3.4446168636829914E-2</v>
      </c>
      <c r="X14" s="36">
        <v>5.3490222998889446E-3</v>
      </c>
      <c r="Y14" s="36">
        <v>7.1192094890592085E-3</v>
      </c>
      <c r="Z14" s="36">
        <v>3.0557131736529755E-3</v>
      </c>
      <c r="AA14" s="36">
        <v>2.3278405053590327E-3</v>
      </c>
      <c r="AB14" s="36">
        <v>2.4418475862797782E-3</v>
      </c>
      <c r="AC14" s="36">
        <v>2.028208927545841E-3</v>
      </c>
      <c r="AD14" s="36">
        <v>1.4010579000222976E-3</v>
      </c>
      <c r="AE14" s="36">
        <v>7.9038903576633289E-4</v>
      </c>
      <c r="AF14" s="36">
        <v>6.3837969159207392E-3</v>
      </c>
      <c r="AG14" s="36">
        <v>2.9295091242023418E-3</v>
      </c>
      <c r="AH14" s="36">
        <v>5.6426162066598668E-3</v>
      </c>
      <c r="AI14" s="36">
        <v>3.0210068768048381E-3</v>
      </c>
      <c r="AJ14" s="36">
        <v>1.3367397559972845E-2</v>
      </c>
      <c r="AK14" s="36">
        <v>3.7498484842791047E-3</v>
      </c>
      <c r="AL14" s="36">
        <v>6.0714536179204016E-3</v>
      </c>
      <c r="AM14" s="36">
        <v>5.3878592662014767E-3</v>
      </c>
      <c r="AN14" s="36">
        <v>4.7036208374892155E-3</v>
      </c>
      <c r="AO14" s="36">
        <v>4.0229985070773539E-3</v>
      </c>
      <c r="AP14" s="36">
        <v>2.1147131503671941E-2</v>
      </c>
      <c r="AQ14" s="37">
        <v>7.794026731198527E-3</v>
      </c>
      <c r="AR14" s="14"/>
    </row>
    <row r="15" spans="1:45" ht="39.950000000000003" customHeight="1">
      <c r="A15" s="10" t="s">
        <v>229</v>
      </c>
      <c r="B15" s="3" t="s">
        <v>9</v>
      </c>
      <c r="C15" s="35">
        <v>1.198736905470457E-2</v>
      </c>
      <c r="D15" s="36">
        <v>4.2411086071713735E-3</v>
      </c>
      <c r="E15" s="36">
        <v>1.004746866906393E-2</v>
      </c>
      <c r="F15" s="36">
        <v>1.4282919548824734E-2</v>
      </c>
      <c r="G15" s="36">
        <v>2.5331088258511495E-2</v>
      </c>
      <c r="H15" s="36">
        <v>9.092741706179774E-3</v>
      </c>
      <c r="I15" s="36">
        <v>4.3789028886767223E-2</v>
      </c>
      <c r="J15" s="36">
        <v>3.6283033181127147E-2</v>
      </c>
      <c r="K15" s="36">
        <v>1.1218775501088695E-2</v>
      </c>
      <c r="L15" s="36">
        <v>3.6611879901348602E-3</v>
      </c>
      <c r="M15" s="36">
        <v>2.1035853386208135E-2</v>
      </c>
      <c r="N15" s="36">
        <v>1.0807472539026359</v>
      </c>
      <c r="O15" s="36">
        <v>3.2454529313873118E-2</v>
      </c>
      <c r="P15" s="36">
        <v>4.2709390554595945E-2</v>
      </c>
      <c r="Q15" s="36">
        <v>5.6240293451854204E-2</v>
      </c>
      <c r="R15" s="36">
        <v>1.9571009473445321E-2</v>
      </c>
      <c r="S15" s="36">
        <v>4.1892971247836065E-2</v>
      </c>
      <c r="T15" s="36">
        <v>5.6887113307852503E-2</v>
      </c>
      <c r="U15" s="36">
        <v>8.5645355881266955E-2</v>
      </c>
      <c r="V15" s="36">
        <v>1.2052031254670184E-2</v>
      </c>
      <c r="W15" s="36">
        <v>0.11340243657296252</v>
      </c>
      <c r="X15" s="36">
        <v>1.0444801158269713E-2</v>
      </c>
      <c r="Y15" s="36">
        <v>1.0827350999351348E-2</v>
      </c>
      <c r="Z15" s="36">
        <v>3.9173410271391785E-3</v>
      </c>
      <c r="AA15" s="36">
        <v>6.3908369714625896E-3</v>
      </c>
      <c r="AB15" s="36">
        <v>4.9342140701262183E-3</v>
      </c>
      <c r="AC15" s="36">
        <v>2.5326703215160719E-3</v>
      </c>
      <c r="AD15" s="36">
        <v>2.5184530343110834E-3</v>
      </c>
      <c r="AE15" s="36">
        <v>2.4594456846769824E-3</v>
      </c>
      <c r="AF15" s="36">
        <v>8.1784803344772932E-3</v>
      </c>
      <c r="AG15" s="36">
        <v>3.6640417006446177E-3</v>
      </c>
      <c r="AH15" s="36">
        <v>9.433999066955261E-3</v>
      </c>
      <c r="AI15" s="36">
        <v>3.9668686199868615E-3</v>
      </c>
      <c r="AJ15" s="36">
        <v>9.0647948595934478E-3</v>
      </c>
      <c r="AK15" s="36">
        <v>6.3214120946271076E-3</v>
      </c>
      <c r="AL15" s="36">
        <v>5.0483695592171609E-3</v>
      </c>
      <c r="AM15" s="36">
        <v>7.515455743231864E-3</v>
      </c>
      <c r="AN15" s="36">
        <v>1.1216140892610726E-2</v>
      </c>
      <c r="AO15" s="36">
        <v>6.6775542963719483E-3</v>
      </c>
      <c r="AP15" s="36">
        <v>2.5903111180430635E-2</v>
      </c>
      <c r="AQ15" s="37">
        <v>7.3930102086274922E-3</v>
      </c>
      <c r="AR15" s="14"/>
    </row>
    <row r="16" spans="1:45" ht="39.950000000000003" customHeight="1">
      <c r="A16" s="10" t="s">
        <v>230</v>
      </c>
      <c r="B16" s="3" t="s">
        <v>10</v>
      </c>
      <c r="C16" s="35">
        <v>1.2775004693577623E-3</v>
      </c>
      <c r="D16" s="36">
        <v>9.4022411808632363E-4</v>
      </c>
      <c r="E16" s="36">
        <v>3.4686253226396762E-3</v>
      </c>
      <c r="F16" s="36">
        <v>7.6157617004272348E-3</v>
      </c>
      <c r="G16" s="36">
        <v>1.4037138930136524E-3</v>
      </c>
      <c r="H16" s="36">
        <v>1.4001025609990409E-3</v>
      </c>
      <c r="I16" s="36">
        <v>1.554818345165561E-3</v>
      </c>
      <c r="J16" s="36">
        <v>1.7458301756523129E-3</v>
      </c>
      <c r="K16" s="36">
        <v>2.1414029267285638E-3</v>
      </c>
      <c r="L16" s="36">
        <v>9.8681033831257768E-4</v>
      </c>
      <c r="M16" s="36">
        <v>2.0507843872634912E-3</v>
      </c>
      <c r="N16" s="36">
        <v>1.9107931013573102E-3</v>
      </c>
      <c r="O16" s="36">
        <v>1.2236504714659913</v>
      </c>
      <c r="P16" s="36">
        <v>7.4382897071811616E-2</v>
      </c>
      <c r="Q16" s="36">
        <v>2.3180587499810369E-2</v>
      </c>
      <c r="R16" s="36">
        <v>4.5927997278625392E-3</v>
      </c>
      <c r="S16" s="36">
        <v>1.0177977064838303E-2</v>
      </c>
      <c r="T16" s="36">
        <v>6.9114744227587836E-3</v>
      </c>
      <c r="U16" s="36">
        <v>5.5746843476815591E-2</v>
      </c>
      <c r="V16" s="36">
        <v>1.3094813806099621E-3</v>
      </c>
      <c r="W16" s="36">
        <v>1.1276276313058728E-2</v>
      </c>
      <c r="X16" s="36">
        <v>3.7130020386079996E-3</v>
      </c>
      <c r="Y16" s="36">
        <v>1.8367839089647394E-2</v>
      </c>
      <c r="Z16" s="36">
        <v>1.6126258244266404E-3</v>
      </c>
      <c r="AA16" s="36">
        <v>1.2291936927582075E-3</v>
      </c>
      <c r="AB16" s="36">
        <v>1.7383593768642237E-3</v>
      </c>
      <c r="AC16" s="36">
        <v>1.8025350885100312E-3</v>
      </c>
      <c r="AD16" s="36">
        <v>1.1934779705033687E-3</v>
      </c>
      <c r="AE16" s="36">
        <v>3.4815419900429355E-4</v>
      </c>
      <c r="AF16" s="36">
        <v>3.8047459130312765E-3</v>
      </c>
      <c r="AG16" s="36">
        <v>2.5397056215310234E-3</v>
      </c>
      <c r="AH16" s="36">
        <v>2.8828049434010158E-3</v>
      </c>
      <c r="AI16" s="36">
        <v>1.6390286806886266E-3</v>
      </c>
      <c r="AJ16" s="36">
        <v>1.5460603292394176E-3</v>
      </c>
      <c r="AK16" s="36">
        <v>1.5341702662304718E-3</v>
      </c>
      <c r="AL16" s="36">
        <v>1.0081471433551335E-2</v>
      </c>
      <c r="AM16" s="36">
        <v>1.9241718994825975E-3</v>
      </c>
      <c r="AN16" s="36">
        <v>1.4001859022055017E-3</v>
      </c>
      <c r="AO16" s="36">
        <v>1.3767619292143769E-3</v>
      </c>
      <c r="AP16" s="36">
        <v>2.2335331594197745E-3</v>
      </c>
      <c r="AQ16" s="37">
        <v>1.2552355391941179E-3</v>
      </c>
      <c r="AR16" s="14"/>
    </row>
    <row r="17" spans="1:44" ht="39.950000000000003" customHeight="1">
      <c r="A17" s="10" t="s">
        <v>231</v>
      </c>
      <c r="B17" s="3" t="s">
        <v>11</v>
      </c>
      <c r="C17" s="35">
        <v>1.3502837949851468E-3</v>
      </c>
      <c r="D17" s="36">
        <v>1.0516768587733552E-3</v>
      </c>
      <c r="E17" s="36">
        <v>1.3017590473227796E-3</v>
      </c>
      <c r="F17" s="36">
        <v>2.92358256679207E-3</v>
      </c>
      <c r="G17" s="36">
        <v>1.3596766404051148E-3</v>
      </c>
      <c r="H17" s="36">
        <v>1.535634594838042E-3</v>
      </c>
      <c r="I17" s="36">
        <v>1.8596859663730684E-3</v>
      </c>
      <c r="J17" s="36">
        <v>1.8108547362909861E-3</v>
      </c>
      <c r="K17" s="36">
        <v>2.0670302447168146E-3</v>
      </c>
      <c r="L17" s="36">
        <v>1.5887085195778429E-3</v>
      </c>
      <c r="M17" s="36">
        <v>4.8276849184579022E-3</v>
      </c>
      <c r="N17" s="36">
        <v>1.5591646627464732E-3</v>
      </c>
      <c r="O17" s="36">
        <v>1.3557787363269083E-2</v>
      </c>
      <c r="P17" s="36">
        <v>1.2050931917000383</v>
      </c>
      <c r="Q17" s="36">
        <v>5.5250619423739501E-3</v>
      </c>
      <c r="R17" s="36">
        <v>7.8678751830662894E-3</v>
      </c>
      <c r="S17" s="36">
        <v>9.6539088706852592E-3</v>
      </c>
      <c r="T17" s="36">
        <v>4.3056006942188488E-3</v>
      </c>
      <c r="U17" s="36">
        <v>1.0177003590743824E-2</v>
      </c>
      <c r="V17" s="36">
        <v>1.7898263720001481E-3</v>
      </c>
      <c r="W17" s="36">
        <v>2.4185424628716868E-3</v>
      </c>
      <c r="X17" s="36">
        <v>2.2892597500232233E-3</v>
      </c>
      <c r="Y17" s="36">
        <v>3.5984112636804717E-3</v>
      </c>
      <c r="Z17" s="36">
        <v>1.5378595453668722E-3</v>
      </c>
      <c r="AA17" s="36">
        <v>1.3711227136809399E-3</v>
      </c>
      <c r="AB17" s="36">
        <v>1.9540844143746388E-3</v>
      </c>
      <c r="AC17" s="36">
        <v>2.1890844329057577E-3</v>
      </c>
      <c r="AD17" s="36">
        <v>1.339425120869815E-3</v>
      </c>
      <c r="AE17" s="36">
        <v>2.4282985461660374E-4</v>
      </c>
      <c r="AF17" s="36">
        <v>2.2056489135642366E-3</v>
      </c>
      <c r="AG17" s="36">
        <v>3.1639937676569011E-3</v>
      </c>
      <c r="AH17" s="36">
        <v>1.9664285782658572E-3</v>
      </c>
      <c r="AI17" s="36">
        <v>1.7597368660164422E-3</v>
      </c>
      <c r="AJ17" s="36">
        <v>1.4050929189733654E-3</v>
      </c>
      <c r="AK17" s="36">
        <v>1.804565553793132E-3</v>
      </c>
      <c r="AL17" s="36">
        <v>1.3372161014656773E-2</v>
      </c>
      <c r="AM17" s="36">
        <v>1.7921232776286714E-3</v>
      </c>
      <c r="AN17" s="36">
        <v>1.2972440639430773E-3</v>
      </c>
      <c r="AO17" s="36">
        <v>1.3155076865290726E-3</v>
      </c>
      <c r="AP17" s="36">
        <v>2.0887766604985552E-3</v>
      </c>
      <c r="AQ17" s="37">
        <v>1.099550200251791E-3</v>
      </c>
      <c r="AR17" s="14"/>
    </row>
    <row r="18" spans="1:44" ht="39.950000000000003" customHeight="1">
      <c r="A18" s="10" t="s">
        <v>232</v>
      </c>
      <c r="B18" s="3" t="s">
        <v>12</v>
      </c>
      <c r="C18" s="35">
        <v>5.3553317039776408E-4</v>
      </c>
      <c r="D18" s="36">
        <v>4.7010103506541921E-4</v>
      </c>
      <c r="E18" s="36">
        <v>5.1249347125171716E-4</v>
      </c>
      <c r="F18" s="36">
        <v>7.6928995445230044E-4</v>
      </c>
      <c r="G18" s="36">
        <v>5.8893424448273738E-4</v>
      </c>
      <c r="H18" s="36">
        <v>6.904812862293737E-4</v>
      </c>
      <c r="I18" s="36">
        <v>6.0413432812347781E-4</v>
      </c>
      <c r="J18" s="36">
        <v>7.5069029091132024E-4</v>
      </c>
      <c r="K18" s="36">
        <v>6.6126496782734914E-4</v>
      </c>
      <c r="L18" s="36">
        <v>3.9650157865240746E-4</v>
      </c>
      <c r="M18" s="36">
        <v>7.7475217046282135E-4</v>
      </c>
      <c r="N18" s="36">
        <v>4.5530238745563831E-4</v>
      </c>
      <c r="O18" s="36">
        <v>5.1218359345893303E-3</v>
      </c>
      <c r="P18" s="36">
        <v>5.6787330351572582E-3</v>
      </c>
      <c r="Q18" s="36">
        <v>1.0734525013628067</v>
      </c>
      <c r="R18" s="36">
        <v>7.486557336040385E-4</v>
      </c>
      <c r="S18" s="36">
        <v>2.7442517694099026E-3</v>
      </c>
      <c r="T18" s="36">
        <v>4.459638050366639E-3</v>
      </c>
      <c r="U18" s="36">
        <v>3.2074002313866707E-3</v>
      </c>
      <c r="V18" s="36">
        <v>5.5801204459486023E-4</v>
      </c>
      <c r="W18" s="36">
        <v>1.0476636746084428E-3</v>
      </c>
      <c r="X18" s="36">
        <v>6.8077227730710009E-4</v>
      </c>
      <c r="Y18" s="36">
        <v>1.1900660174586207E-3</v>
      </c>
      <c r="Z18" s="36">
        <v>5.9672331788363398E-4</v>
      </c>
      <c r="AA18" s="36">
        <v>2.3340402977336107E-3</v>
      </c>
      <c r="AB18" s="36">
        <v>9.8400571911371002E-4</v>
      </c>
      <c r="AC18" s="36">
        <v>7.890377757838583E-4</v>
      </c>
      <c r="AD18" s="36">
        <v>4.4869047168316693E-4</v>
      </c>
      <c r="AE18" s="36">
        <v>8.9624460720472536E-5</v>
      </c>
      <c r="AF18" s="36">
        <v>8.3443647619288843E-4</v>
      </c>
      <c r="AG18" s="36">
        <v>1.1297749770952867E-3</v>
      </c>
      <c r="AH18" s="36">
        <v>6.2113976261106802E-3</v>
      </c>
      <c r="AI18" s="36">
        <v>6.6721062699446297E-4</v>
      </c>
      <c r="AJ18" s="36">
        <v>1.4313983693507625E-2</v>
      </c>
      <c r="AK18" s="36">
        <v>7.4251376823144264E-4</v>
      </c>
      <c r="AL18" s="36">
        <v>3.8555260684036458E-3</v>
      </c>
      <c r="AM18" s="36">
        <v>8.042670196615957E-4</v>
      </c>
      <c r="AN18" s="36">
        <v>6.0834437669613579E-4</v>
      </c>
      <c r="AO18" s="36">
        <v>2.4324051327480026E-3</v>
      </c>
      <c r="AP18" s="36">
        <v>2.6057025357802389E-2</v>
      </c>
      <c r="AQ18" s="37">
        <v>9.4344937361983327E-4</v>
      </c>
      <c r="AR18" s="14"/>
    </row>
    <row r="19" spans="1:44" ht="39.950000000000003" customHeight="1">
      <c r="A19" s="10" t="s">
        <v>233</v>
      </c>
      <c r="B19" s="3" t="s">
        <v>13</v>
      </c>
      <c r="C19" s="35">
        <v>2.2600795121442314E-3</v>
      </c>
      <c r="D19" s="36">
        <v>1.8831291986770575E-3</v>
      </c>
      <c r="E19" s="36">
        <v>3.4160337064307231E-3</v>
      </c>
      <c r="F19" s="36">
        <v>3.9468181551017435E-3</v>
      </c>
      <c r="G19" s="36">
        <v>2.3666304718420687E-3</v>
      </c>
      <c r="H19" s="36">
        <v>2.5975692734607684E-3</v>
      </c>
      <c r="I19" s="36">
        <v>2.3577889452722238E-3</v>
      </c>
      <c r="J19" s="36">
        <v>2.9679900296689359E-3</v>
      </c>
      <c r="K19" s="36">
        <v>2.964952511903215E-3</v>
      </c>
      <c r="L19" s="36">
        <v>1.4160081723425615E-3</v>
      </c>
      <c r="M19" s="36">
        <v>3.1213496816728469E-3</v>
      </c>
      <c r="N19" s="36">
        <v>3.7230063178259718E-3</v>
      </c>
      <c r="O19" s="36">
        <v>4.382570802848762E-2</v>
      </c>
      <c r="P19" s="36">
        <v>1.8212693581694049E-2</v>
      </c>
      <c r="Q19" s="36">
        <v>0.1816161628137796</v>
      </c>
      <c r="R19" s="36">
        <v>1.4338665889561537</v>
      </c>
      <c r="S19" s="36">
        <v>0.29753582692824748</v>
      </c>
      <c r="T19" s="36">
        <v>0.45753818257742135</v>
      </c>
      <c r="U19" s="36">
        <v>2.7908275115085042E-2</v>
      </c>
      <c r="V19" s="36">
        <v>4.7805487155061785E-3</v>
      </c>
      <c r="W19" s="36">
        <v>7.7299578692391745E-3</v>
      </c>
      <c r="X19" s="36">
        <v>3.5613423703034931E-3</v>
      </c>
      <c r="Y19" s="36">
        <v>5.6324211259203899E-3</v>
      </c>
      <c r="Z19" s="36">
        <v>2.6503617822560307E-3</v>
      </c>
      <c r="AA19" s="36">
        <v>2.7548800944747101E-3</v>
      </c>
      <c r="AB19" s="36">
        <v>3.4198810769356758E-3</v>
      </c>
      <c r="AC19" s="36">
        <v>3.7371464456138772E-3</v>
      </c>
      <c r="AD19" s="36">
        <v>2.2423757808932875E-3</v>
      </c>
      <c r="AE19" s="36">
        <v>4.6730364464925143E-4</v>
      </c>
      <c r="AF19" s="36">
        <v>4.1514054670844921E-3</v>
      </c>
      <c r="AG19" s="36">
        <v>6.3093303863901136E-3</v>
      </c>
      <c r="AH19" s="36">
        <v>9.7336621068298702E-3</v>
      </c>
      <c r="AI19" s="36">
        <v>4.7665573469701074E-3</v>
      </c>
      <c r="AJ19" s="36">
        <v>4.6024482666475594E-3</v>
      </c>
      <c r="AK19" s="36">
        <v>3.2310776276848348E-3</v>
      </c>
      <c r="AL19" s="36">
        <v>1.950100277782163E-2</v>
      </c>
      <c r="AM19" s="36">
        <v>3.104748777435308E-3</v>
      </c>
      <c r="AN19" s="36">
        <v>2.2690195162303269E-3</v>
      </c>
      <c r="AO19" s="36">
        <v>2.7198643251230845E-3</v>
      </c>
      <c r="AP19" s="36">
        <v>5.3129212907638182E-2</v>
      </c>
      <c r="AQ19" s="37">
        <v>2.6171272767138167E-3</v>
      </c>
      <c r="AR19" s="14"/>
    </row>
    <row r="20" spans="1:44" ht="39.950000000000003" customHeight="1">
      <c r="A20" s="10" t="s">
        <v>234</v>
      </c>
      <c r="B20" s="3" t="s">
        <v>14</v>
      </c>
      <c r="C20" s="35">
        <v>8.4196478163726994E-4</v>
      </c>
      <c r="D20" s="36">
        <v>6.1616900257451565E-4</v>
      </c>
      <c r="E20" s="36">
        <v>4.3268595878326712E-3</v>
      </c>
      <c r="F20" s="36">
        <v>1.3696341625251197E-3</v>
      </c>
      <c r="G20" s="36">
        <v>9.9974051090663194E-4</v>
      </c>
      <c r="H20" s="36">
        <v>8.9920853290531241E-4</v>
      </c>
      <c r="I20" s="36">
        <v>8.5719372378331292E-4</v>
      </c>
      <c r="J20" s="36">
        <v>1.0636947453932209E-3</v>
      </c>
      <c r="K20" s="36">
        <v>1.1299907230875861E-3</v>
      </c>
      <c r="L20" s="36">
        <v>6.0311721679116653E-4</v>
      </c>
      <c r="M20" s="36">
        <v>1.2557521192023784E-3</v>
      </c>
      <c r="N20" s="36">
        <v>1.4511691112662039E-3</v>
      </c>
      <c r="O20" s="36">
        <v>2.0582041859671482E-2</v>
      </c>
      <c r="P20" s="36">
        <v>2.4967141310412038E-2</v>
      </c>
      <c r="Q20" s="36">
        <v>2.5718321678644077E-2</v>
      </c>
      <c r="R20" s="36">
        <v>2.1723855001644591E-2</v>
      </c>
      <c r="S20" s="36">
        <v>1.0772426479450248</v>
      </c>
      <c r="T20" s="36">
        <v>2.8625489705423605E-2</v>
      </c>
      <c r="U20" s="36">
        <v>3.8624005015559772E-2</v>
      </c>
      <c r="V20" s="36">
        <v>1.1678171076559573E-3</v>
      </c>
      <c r="W20" s="36">
        <v>1.046192109413774E-2</v>
      </c>
      <c r="X20" s="36">
        <v>1.4515028030001056E-3</v>
      </c>
      <c r="Y20" s="36">
        <v>2.5656565508841282E-3</v>
      </c>
      <c r="Z20" s="36">
        <v>9.2576689772126664E-4</v>
      </c>
      <c r="AA20" s="36">
        <v>1.0694930162073227E-3</v>
      </c>
      <c r="AB20" s="36">
        <v>1.2302482707494684E-3</v>
      </c>
      <c r="AC20" s="36">
        <v>1.148605627790941E-3</v>
      </c>
      <c r="AD20" s="36">
        <v>8.2965730693746462E-4</v>
      </c>
      <c r="AE20" s="36">
        <v>2.7506222274546722E-4</v>
      </c>
      <c r="AF20" s="36">
        <v>2.7649865871077726E-3</v>
      </c>
      <c r="AG20" s="36">
        <v>1.7424462830710463E-3</v>
      </c>
      <c r="AH20" s="36">
        <v>4.0287302702793877E-3</v>
      </c>
      <c r="AI20" s="36">
        <v>1.6636027240721945E-3</v>
      </c>
      <c r="AJ20" s="36">
        <v>1.1648399803429179E-3</v>
      </c>
      <c r="AK20" s="36">
        <v>9.9351598948799712E-4</v>
      </c>
      <c r="AL20" s="36">
        <v>6.1425245976457453E-3</v>
      </c>
      <c r="AM20" s="36">
        <v>1.1961740202926607E-3</v>
      </c>
      <c r="AN20" s="36">
        <v>8.8846783530927183E-4</v>
      </c>
      <c r="AO20" s="36">
        <v>1.0336796887555988E-3</v>
      </c>
      <c r="AP20" s="36">
        <v>2.3534473587687537E-3</v>
      </c>
      <c r="AQ20" s="37">
        <v>1.326501057382061E-3</v>
      </c>
      <c r="AR20" s="14"/>
    </row>
    <row r="21" spans="1:44" ht="39.950000000000003" customHeight="1">
      <c r="A21" s="10" t="s">
        <v>235</v>
      </c>
      <c r="B21" s="3" t="s">
        <v>15</v>
      </c>
      <c r="C21" s="35">
        <v>2.1222132356640339E-4</v>
      </c>
      <c r="D21" s="36">
        <v>1.5365491388699188E-4</v>
      </c>
      <c r="E21" s="36">
        <v>6.4787273178883609E-4</v>
      </c>
      <c r="F21" s="36">
        <v>3.1675424429846349E-4</v>
      </c>
      <c r="G21" s="36">
        <v>2.5553666593485376E-4</v>
      </c>
      <c r="H21" s="36">
        <v>2.3300964220956399E-4</v>
      </c>
      <c r="I21" s="36">
        <v>2.1033682065570305E-4</v>
      </c>
      <c r="J21" s="36">
        <v>2.6398081090764114E-4</v>
      </c>
      <c r="K21" s="36">
        <v>2.7916288684573146E-4</v>
      </c>
      <c r="L21" s="36">
        <v>1.5731184824073613E-4</v>
      </c>
      <c r="M21" s="36">
        <v>3.0353260184913072E-4</v>
      </c>
      <c r="N21" s="36">
        <v>1.7929919397021574E-4</v>
      </c>
      <c r="O21" s="36">
        <v>4.3740562323361506E-3</v>
      </c>
      <c r="P21" s="36">
        <v>7.1442622502897288E-4</v>
      </c>
      <c r="Q21" s="36">
        <v>2.9188508507541733E-4</v>
      </c>
      <c r="R21" s="36">
        <v>3.4805084097357109E-4</v>
      </c>
      <c r="S21" s="36">
        <v>2.9416277209704872E-4</v>
      </c>
      <c r="T21" s="36">
        <v>1.0324078146679949</v>
      </c>
      <c r="U21" s="36">
        <v>1.0590998558713566E-2</v>
      </c>
      <c r="V21" s="36">
        <v>1.8923494771682877E-4</v>
      </c>
      <c r="W21" s="36">
        <v>2.1891037389267648E-3</v>
      </c>
      <c r="X21" s="36">
        <v>3.4688317962386014E-4</v>
      </c>
      <c r="Y21" s="36">
        <v>5.1136257277775157E-4</v>
      </c>
      <c r="Z21" s="36">
        <v>2.5849159876665352E-4</v>
      </c>
      <c r="AA21" s="36">
        <v>4.599918807846513E-4</v>
      </c>
      <c r="AB21" s="36">
        <v>4.4808927381662821E-4</v>
      </c>
      <c r="AC21" s="36">
        <v>4.08123633495214E-4</v>
      </c>
      <c r="AD21" s="36">
        <v>3.6472384005943018E-4</v>
      </c>
      <c r="AE21" s="36">
        <v>7.3195015219822804E-5</v>
      </c>
      <c r="AF21" s="36">
        <v>7.6977161677862203E-4</v>
      </c>
      <c r="AG21" s="36">
        <v>5.7642444263708592E-4</v>
      </c>
      <c r="AH21" s="36">
        <v>3.2441866767378797E-3</v>
      </c>
      <c r="AI21" s="36">
        <v>3.4427514829994601E-4</v>
      </c>
      <c r="AJ21" s="36">
        <v>2.2212139789597955E-4</v>
      </c>
      <c r="AK21" s="36">
        <v>3.1615245377951065E-4</v>
      </c>
      <c r="AL21" s="36">
        <v>1.3711428622992111E-3</v>
      </c>
      <c r="AM21" s="36">
        <v>2.915434381857576E-4</v>
      </c>
      <c r="AN21" s="36">
        <v>3.2454530615535381E-4</v>
      </c>
      <c r="AO21" s="36">
        <v>2.8112063817567414E-4</v>
      </c>
      <c r="AP21" s="36">
        <v>3.0733523230875085E-4</v>
      </c>
      <c r="AQ21" s="37">
        <v>5.0091166093790569E-4</v>
      </c>
      <c r="AR21" s="14"/>
    </row>
    <row r="22" spans="1:44" ht="39.950000000000003" customHeight="1">
      <c r="A22" s="10" t="s">
        <v>236</v>
      </c>
      <c r="B22" s="3" t="s">
        <v>16</v>
      </c>
      <c r="C22" s="35">
        <v>3.8544686894017269E-3</v>
      </c>
      <c r="D22" s="36">
        <v>3.4831242374297371E-3</v>
      </c>
      <c r="E22" s="36">
        <v>6.1889066446962335E-2</v>
      </c>
      <c r="F22" s="36">
        <v>4.0484100220581449E-3</v>
      </c>
      <c r="G22" s="36">
        <v>7.2767021323337684E-3</v>
      </c>
      <c r="H22" s="36">
        <v>3.3195087934983283E-3</v>
      </c>
      <c r="I22" s="36">
        <v>3.8535222354777257E-3</v>
      </c>
      <c r="J22" s="36">
        <v>4.5359436599534432E-3</v>
      </c>
      <c r="K22" s="36">
        <v>6.3178352904626582E-3</v>
      </c>
      <c r="L22" s="36">
        <v>3.3107409848192296E-3</v>
      </c>
      <c r="M22" s="36">
        <v>5.9064483637081963E-3</v>
      </c>
      <c r="N22" s="36">
        <v>3.115681663827129E-3</v>
      </c>
      <c r="O22" s="36">
        <v>3.3407113196141343E-3</v>
      </c>
      <c r="P22" s="36">
        <v>3.8257573020857977E-3</v>
      </c>
      <c r="Q22" s="36">
        <v>3.2215940186069592E-3</v>
      </c>
      <c r="R22" s="36">
        <v>3.2578572149629136E-3</v>
      </c>
      <c r="S22" s="36">
        <v>3.6641245864070969E-3</v>
      </c>
      <c r="T22" s="36">
        <v>3.4279274763658863E-3</v>
      </c>
      <c r="U22" s="36">
        <v>1.2014099756356347</v>
      </c>
      <c r="V22" s="36">
        <v>3.2570598860297349E-3</v>
      </c>
      <c r="W22" s="36">
        <v>4.2661149477896312E-3</v>
      </c>
      <c r="X22" s="36">
        <v>4.6588855053024949E-3</v>
      </c>
      <c r="Y22" s="36">
        <v>4.4237341043832203E-3</v>
      </c>
      <c r="Z22" s="36">
        <v>4.7028453877923492E-3</v>
      </c>
      <c r="AA22" s="36">
        <v>3.0554258350305942E-3</v>
      </c>
      <c r="AB22" s="36">
        <v>2.8433066866066976E-3</v>
      </c>
      <c r="AC22" s="36">
        <v>3.6774363356752915E-3</v>
      </c>
      <c r="AD22" s="36">
        <v>1.7501484144401614E-3</v>
      </c>
      <c r="AE22" s="36">
        <v>3.9817929961432822E-4</v>
      </c>
      <c r="AF22" s="36">
        <v>4.8745629759173834E-2</v>
      </c>
      <c r="AG22" s="36">
        <v>4.1352048783505173E-3</v>
      </c>
      <c r="AH22" s="36">
        <v>1.6862641198306452E-2</v>
      </c>
      <c r="AI22" s="36">
        <v>3.0176288032067958E-3</v>
      </c>
      <c r="AJ22" s="36">
        <v>2.7511635268377401E-3</v>
      </c>
      <c r="AK22" s="36">
        <v>3.6355087450774923E-3</v>
      </c>
      <c r="AL22" s="36">
        <v>1.3045161345774282E-2</v>
      </c>
      <c r="AM22" s="36">
        <v>5.4753366405955435E-3</v>
      </c>
      <c r="AN22" s="36">
        <v>4.5561747390071815E-3</v>
      </c>
      <c r="AO22" s="36">
        <v>2.7020208674979913E-3</v>
      </c>
      <c r="AP22" s="36">
        <v>6.2781032645438774E-3</v>
      </c>
      <c r="AQ22" s="37">
        <v>4.9569288537868106E-3</v>
      </c>
      <c r="AR22" s="14"/>
    </row>
    <row r="23" spans="1:44" ht="39.950000000000003" customHeight="1">
      <c r="A23" s="10" t="s">
        <v>237</v>
      </c>
      <c r="B23" s="3" t="s">
        <v>17</v>
      </c>
      <c r="C23" s="35">
        <v>7.952844771832572E-2</v>
      </c>
      <c r="D23" s="36">
        <v>7.0760838954694441E-2</v>
      </c>
      <c r="E23" s="36">
        <v>0.1191827829090215</v>
      </c>
      <c r="F23" s="36">
        <v>0.14625364895458062</v>
      </c>
      <c r="G23" s="36">
        <v>7.1148726048122862E-2</v>
      </c>
      <c r="H23" s="36">
        <v>7.4411931678153478E-2</v>
      </c>
      <c r="I23" s="36">
        <v>7.5412909413222221E-2</v>
      </c>
      <c r="J23" s="36">
        <v>8.1791057631024427E-2</v>
      </c>
      <c r="K23" s="36">
        <v>5.8849333962350557E-2</v>
      </c>
      <c r="L23" s="36">
        <v>4.1543138097936562E-2</v>
      </c>
      <c r="M23" s="36">
        <v>7.9074153698674515E-2</v>
      </c>
      <c r="N23" s="36">
        <v>3.7413941112045282E-2</v>
      </c>
      <c r="O23" s="36">
        <v>4.99738679848045E-2</v>
      </c>
      <c r="P23" s="36">
        <v>5.3078129697506492E-2</v>
      </c>
      <c r="Q23" s="36">
        <v>7.755377927063882E-2</v>
      </c>
      <c r="R23" s="36">
        <v>7.0154404808172172E-2</v>
      </c>
      <c r="S23" s="36">
        <v>7.2347412775544587E-2</v>
      </c>
      <c r="T23" s="36">
        <v>9.1351815668475514E-2</v>
      </c>
      <c r="U23" s="36">
        <v>6.7462039038263782E-2</v>
      </c>
      <c r="V23" s="36">
        <v>1.146773523466827</v>
      </c>
      <c r="W23" s="36">
        <v>5.8825048573066828E-2</v>
      </c>
      <c r="X23" s="36">
        <v>0.11103521129144872</v>
      </c>
      <c r="Y23" s="36">
        <v>9.4691353488682295E-2</v>
      </c>
      <c r="Z23" s="36">
        <v>7.1773644493641153E-2</v>
      </c>
      <c r="AA23" s="36">
        <v>2.8461740340889899E-2</v>
      </c>
      <c r="AB23" s="36">
        <v>4.6391774866711227E-2</v>
      </c>
      <c r="AC23" s="36">
        <v>3.7102270687449625E-2</v>
      </c>
      <c r="AD23" s="36">
        <v>1.4280335041030722E-2</v>
      </c>
      <c r="AE23" s="36">
        <v>4.6644760065364917E-3</v>
      </c>
      <c r="AF23" s="36">
        <v>8.1908163337780185E-2</v>
      </c>
      <c r="AG23" s="36">
        <v>4.5145097439153112E-2</v>
      </c>
      <c r="AH23" s="36">
        <v>4.1772204205028196E-2</v>
      </c>
      <c r="AI23" s="36">
        <v>4.4966031657083551E-2</v>
      </c>
      <c r="AJ23" s="36">
        <v>3.5906397165992164E-2</v>
      </c>
      <c r="AK23" s="36">
        <v>7.7287527693303895E-2</v>
      </c>
      <c r="AL23" s="36">
        <v>3.5843843440915048E-2</v>
      </c>
      <c r="AM23" s="36">
        <v>5.731987283582296E-2</v>
      </c>
      <c r="AN23" s="36">
        <v>4.2695658394338441E-2</v>
      </c>
      <c r="AO23" s="36">
        <v>4.4308479636150831E-2</v>
      </c>
      <c r="AP23" s="36">
        <v>0.25377920132163406</v>
      </c>
      <c r="AQ23" s="37">
        <v>3.2230032163784103E-2</v>
      </c>
      <c r="AR23" s="14"/>
    </row>
    <row r="24" spans="1:44" ht="39.950000000000003" customHeight="1">
      <c r="A24" s="10" t="s">
        <v>238</v>
      </c>
      <c r="B24" s="3" t="s">
        <v>18</v>
      </c>
      <c r="C24" s="35">
        <v>9.7531546991726659E-3</v>
      </c>
      <c r="D24" s="36">
        <v>2.4962987720912782E-3</v>
      </c>
      <c r="E24" s="36">
        <v>3.782775635717185E-3</v>
      </c>
      <c r="F24" s="36">
        <v>1.3394784935665729E-2</v>
      </c>
      <c r="G24" s="36">
        <v>5.8418348958451027E-3</v>
      </c>
      <c r="H24" s="36">
        <v>8.5837693412647922E-3</v>
      </c>
      <c r="I24" s="36">
        <v>8.3388115455446214E-3</v>
      </c>
      <c r="J24" s="36">
        <v>1.023974111419273E-2</v>
      </c>
      <c r="K24" s="36">
        <v>1.0428164891658348E-2</v>
      </c>
      <c r="L24" s="36">
        <v>1.0938278615411351E-2</v>
      </c>
      <c r="M24" s="36">
        <v>1.5613813389175033E-2</v>
      </c>
      <c r="N24" s="36">
        <v>1.1366208357543976E-2</v>
      </c>
      <c r="O24" s="36">
        <v>7.9499101017045572E-3</v>
      </c>
      <c r="P24" s="36">
        <v>8.4055654367148173E-3</v>
      </c>
      <c r="Q24" s="36">
        <v>7.2247489803431882E-3</v>
      </c>
      <c r="R24" s="36">
        <v>7.4728149101821288E-3</v>
      </c>
      <c r="S24" s="36">
        <v>8.1801541395318377E-3</v>
      </c>
      <c r="T24" s="36">
        <v>8.4465254732302968E-3</v>
      </c>
      <c r="U24" s="36">
        <v>8.699980501295149E-3</v>
      </c>
      <c r="V24" s="36">
        <v>6.9693623883599343E-3</v>
      </c>
      <c r="W24" s="36">
        <v>1.0058879195772688</v>
      </c>
      <c r="X24" s="36">
        <v>3.6940674649477798E-2</v>
      </c>
      <c r="Y24" s="36">
        <v>5.8243108334404679E-2</v>
      </c>
      <c r="Z24" s="36">
        <v>8.7253069765622793E-3</v>
      </c>
      <c r="AA24" s="36">
        <v>6.1280887422731634E-3</v>
      </c>
      <c r="AB24" s="36">
        <v>8.8250167196539525E-3</v>
      </c>
      <c r="AC24" s="36">
        <v>6.1434903286063554E-3</v>
      </c>
      <c r="AD24" s="36">
        <v>1.294362636578748E-2</v>
      </c>
      <c r="AE24" s="36">
        <v>1.6632638283818967E-2</v>
      </c>
      <c r="AF24" s="36">
        <v>1.1274595689867536E-2</v>
      </c>
      <c r="AG24" s="36">
        <v>8.1913566028636066E-3</v>
      </c>
      <c r="AH24" s="36">
        <v>1.0331809505906871E-2</v>
      </c>
      <c r="AI24" s="36">
        <v>1.2114747858173075E-2</v>
      </c>
      <c r="AJ24" s="36">
        <v>7.0492179556762811E-3</v>
      </c>
      <c r="AK24" s="36">
        <v>5.4244929114389646E-3</v>
      </c>
      <c r="AL24" s="36">
        <v>4.4490674733414001E-3</v>
      </c>
      <c r="AM24" s="36">
        <v>9.8436525617884262E-3</v>
      </c>
      <c r="AN24" s="36">
        <v>7.4907565239525032E-3</v>
      </c>
      <c r="AO24" s="36">
        <v>8.0158525934306436E-3</v>
      </c>
      <c r="AP24" s="36">
        <v>8.0305394047404961E-3</v>
      </c>
      <c r="AQ24" s="37">
        <v>1.8020839078074516E-2</v>
      </c>
      <c r="AR24" s="14"/>
    </row>
    <row r="25" spans="1:44" ht="39.950000000000003" customHeight="1">
      <c r="A25" s="10" t="s">
        <v>239</v>
      </c>
      <c r="B25" s="3" t="s">
        <v>19</v>
      </c>
      <c r="C25" s="35">
        <v>3.3423829577987334E-2</v>
      </c>
      <c r="D25" s="36">
        <v>2.1960055366043167E-2</v>
      </c>
      <c r="E25" s="36">
        <v>1.3248125170711405E-2</v>
      </c>
      <c r="F25" s="36">
        <v>3.0056297241744138E-2</v>
      </c>
      <c r="G25" s="36">
        <v>2.8737242517923763E-2</v>
      </c>
      <c r="H25" s="36">
        <v>4.4417292711957643E-2</v>
      </c>
      <c r="I25" s="36">
        <v>4.1236246625024703E-2</v>
      </c>
      <c r="J25" s="36">
        <v>7.2205190581887541E-2</v>
      </c>
      <c r="K25" s="36">
        <v>5.6845293347645882E-2</v>
      </c>
      <c r="L25" s="36">
        <v>5.6949879086163419E-2</v>
      </c>
      <c r="M25" s="36">
        <v>8.9123029858280425E-2</v>
      </c>
      <c r="N25" s="36">
        <v>3.9776158100775644E-2</v>
      </c>
      <c r="O25" s="36">
        <v>3.370630675937604E-2</v>
      </c>
      <c r="P25" s="36">
        <v>2.7600093267089877E-2</v>
      </c>
      <c r="Q25" s="36">
        <v>3.3753949287771423E-2</v>
      </c>
      <c r="R25" s="36">
        <v>5.8978602141265164E-2</v>
      </c>
      <c r="S25" s="36">
        <v>3.7773952667618058E-2</v>
      </c>
      <c r="T25" s="36">
        <v>3.6239836184381695E-2</v>
      </c>
      <c r="U25" s="36">
        <v>4.7963912919759009E-2</v>
      </c>
      <c r="V25" s="36">
        <v>4.0086077071522203E-2</v>
      </c>
      <c r="W25" s="36">
        <v>1.9969290253310401E-2</v>
      </c>
      <c r="X25" s="36">
        <v>1.1128047371952956</v>
      </c>
      <c r="Y25" s="36">
        <v>7.5925525012288622E-2</v>
      </c>
      <c r="Z25" s="36">
        <v>8.4588837561023394E-2</v>
      </c>
      <c r="AA25" s="36">
        <v>1.0718618231020417E-2</v>
      </c>
      <c r="AB25" s="36">
        <v>5.1363669885835933E-2</v>
      </c>
      <c r="AC25" s="36">
        <v>1.1613576802547008E-2</v>
      </c>
      <c r="AD25" s="36">
        <v>1.7473966469463888E-2</v>
      </c>
      <c r="AE25" s="36">
        <v>1.581091542442503E-3</v>
      </c>
      <c r="AF25" s="36">
        <v>2.4877418184962915E-2</v>
      </c>
      <c r="AG25" s="36">
        <v>1.4085323033893855E-2</v>
      </c>
      <c r="AH25" s="36">
        <v>2.0261606863943554E-2</v>
      </c>
      <c r="AI25" s="36">
        <v>2.1441763636324693E-2</v>
      </c>
      <c r="AJ25" s="36">
        <v>3.1626418972458423E-2</v>
      </c>
      <c r="AK25" s="36">
        <v>1.4082696214476971E-2</v>
      </c>
      <c r="AL25" s="36">
        <v>1.4037988572410762E-2</v>
      </c>
      <c r="AM25" s="36">
        <v>8.1922743127377046E-2</v>
      </c>
      <c r="AN25" s="36">
        <v>4.908770263176352E-2</v>
      </c>
      <c r="AO25" s="36">
        <v>3.4224609683456024E-2</v>
      </c>
      <c r="AP25" s="36">
        <v>3.79034561900502E-2</v>
      </c>
      <c r="AQ25" s="37">
        <v>1.1298177914339711E-2</v>
      </c>
      <c r="AR25" s="14"/>
    </row>
    <row r="26" spans="1:44" ht="39.950000000000003" customHeight="1">
      <c r="A26" s="10" t="s">
        <v>240</v>
      </c>
      <c r="B26" s="3" t="s">
        <v>20</v>
      </c>
      <c r="C26" s="35">
        <v>2.5035980255525719E-3</v>
      </c>
      <c r="D26" s="36">
        <v>7.3451542702790017E-4</v>
      </c>
      <c r="E26" s="36">
        <v>9.3670539858875729E-4</v>
      </c>
      <c r="F26" s="36">
        <v>3.8259127901345323E-3</v>
      </c>
      <c r="G26" s="36">
        <v>3.4983423060210355E-3</v>
      </c>
      <c r="H26" s="36">
        <v>2.7463980996458057E-3</v>
      </c>
      <c r="I26" s="36">
        <v>1.8786709479460622E-3</v>
      </c>
      <c r="J26" s="36">
        <v>3.2107611125287302E-3</v>
      </c>
      <c r="K26" s="36">
        <v>3.0544211856723871E-3</v>
      </c>
      <c r="L26" s="36">
        <v>3.6372282038119514E-3</v>
      </c>
      <c r="M26" s="36">
        <v>1.2568084153908947E-3</v>
      </c>
      <c r="N26" s="36">
        <v>1.8080116560773287E-3</v>
      </c>
      <c r="O26" s="36">
        <v>1.8433126358250763E-3</v>
      </c>
      <c r="P26" s="36">
        <v>1.7867979005946151E-3</v>
      </c>
      <c r="Q26" s="36">
        <v>1.7280346448117912E-3</v>
      </c>
      <c r="R26" s="36">
        <v>1.9459634332898792E-3</v>
      </c>
      <c r="S26" s="36">
        <v>1.7694908642107425E-3</v>
      </c>
      <c r="T26" s="36">
        <v>1.7512263492453321E-3</v>
      </c>
      <c r="U26" s="36">
        <v>2.8281765698002057E-3</v>
      </c>
      <c r="V26" s="36">
        <v>1.5171572062271849E-3</v>
      </c>
      <c r="W26" s="36">
        <v>2.3664484335244734E-3</v>
      </c>
      <c r="X26" s="36">
        <v>3.5052345709995166E-3</v>
      </c>
      <c r="Y26" s="36">
        <v>1.1060354724823833</v>
      </c>
      <c r="Z26" s="36">
        <v>1.0320613291890745E-2</v>
      </c>
      <c r="AA26" s="36">
        <v>1.8731994214381618E-3</v>
      </c>
      <c r="AB26" s="36">
        <v>5.9430057042374473E-3</v>
      </c>
      <c r="AC26" s="36">
        <v>2.2743033480685016E-3</v>
      </c>
      <c r="AD26" s="36">
        <v>2.1319719820424264E-3</v>
      </c>
      <c r="AE26" s="36">
        <v>2.5701185797255229E-4</v>
      </c>
      <c r="AF26" s="36">
        <v>4.0094844084187934E-3</v>
      </c>
      <c r="AG26" s="36">
        <v>2.9176621426918554E-3</v>
      </c>
      <c r="AH26" s="36">
        <v>4.9899169394824524E-3</v>
      </c>
      <c r="AI26" s="36">
        <v>9.6132798390034888E-3</v>
      </c>
      <c r="AJ26" s="36">
        <v>6.0796726381233662E-3</v>
      </c>
      <c r="AK26" s="36">
        <v>3.3785902586858266E-3</v>
      </c>
      <c r="AL26" s="36">
        <v>1.744421957037424E-3</v>
      </c>
      <c r="AM26" s="36">
        <v>1.669776910195506E-2</v>
      </c>
      <c r="AN26" s="36">
        <v>1.1501389507846559E-2</v>
      </c>
      <c r="AO26" s="36">
        <v>9.2742064696986065E-3</v>
      </c>
      <c r="AP26" s="36">
        <v>2.4105740019942788E-3</v>
      </c>
      <c r="AQ26" s="37">
        <v>2.3582871127422159E-3</v>
      </c>
      <c r="AR26" s="14"/>
    </row>
    <row r="27" spans="1:44" ht="39.950000000000003" customHeight="1">
      <c r="A27" s="10" t="s">
        <v>241</v>
      </c>
      <c r="B27" s="3" t="s">
        <v>21</v>
      </c>
      <c r="C27" s="35">
        <v>2.6960336598090911E-3</v>
      </c>
      <c r="D27" s="36">
        <v>1.533548918240833E-3</v>
      </c>
      <c r="E27" s="36">
        <v>1.6076257794697334E-3</v>
      </c>
      <c r="F27" s="36">
        <v>3.2761727628487862E-3</v>
      </c>
      <c r="G27" s="36">
        <v>3.5879095354554229E-3</v>
      </c>
      <c r="H27" s="36">
        <v>3.4200042432533215E-3</v>
      </c>
      <c r="I27" s="36">
        <v>2.6214411303846887E-3</v>
      </c>
      <c r="J27" s="36">
        <v>1.0429824504020002E-2</v>
      </c>
      <c r="K27" s="36">
        <v>8.5366334932121986E-3</v>
      </c>
      <c r="L27" s="36">
        <v>2.149486658839633E-3</v>
      </c>
      <c r="M27" s="36">
        <v>3.3939895534678376E-3</v>
      </c>
      <c r="N27" s="36">
        <v>2.0693373454433979E-3</v>
      </c>
      <c r="O27" s="36">
        <v>2.3479079220377775E-3</v>
      </c>
      <c r="P27" s="36">
        <v>1.826967972000941E-3</v>
      </c>
      <c r="Q27" s="36">
        <v>3.1881774120638712E-3</v>
      </c>
      <c r="R27" s="36">
        <v>3.9931613058698644E-3</v>
      </c>
      <c r="S27" s="36">
        <v>3.0678241177677641E-3</v>
      </c>
      <c r="T27" s="36">
        <v>2.6231189160207712E-3</v>
      </c>
      <c r="U27" s="36">
        <v>4.7757995321226696E-3</v>
      </c>
      <c r="V27" s="36">
        <v>2.9503496584642511E-3</v>
      </c>
      <c r="W27" s="36">
        <v>4.3885399806072607E-3</v>
      </c>
      <c r="X27" s="36">
        <v>1.7117212314727244E-2</v>
      </c>
      <c r="Y27" s="36">
        <v>6.1291919716437923E-3</v>
      </c>
      <c r="Z27" s="36">
        <v>1.0030113485688048</v>
      </c>
      <c r="AA27" s="36">
        <v>2.6397853589353953E-3</v>
      </c>
      <c r="AB27" s="36">
        <v>3.8099197771146818E-3</v>
      </c>
      <c r="AC27" s="36">
        <v>6.7226398982551108E-3</v>
      </c>
      <c r="AD27" s="36">
        <v>1.588378467945241E-3</v>
      </c>
      <c r="AE27" s="36">
        <v>5.9627192427126239E-4</v>
      </c>
      <c r="AF27" s="36">
        <v>1.2599861962220673E-2</v>
      </c>
      <c r="AG27" s="36">
        <v>6.5271247267027419E-3</v>
      </c>
      <c r="AH27" s="36">
        <v>2.5784039980301834E-2</v>
      </c>
      <c r="AI27" s="36">
        <v>8.6462514665713516E-3</v>
      </c>
      <c r="AJ27" s="36">
        <v>8.4230337983351774E-3</v>
      </c>
      <c r="AK27" s="36">
        <v>2.1765311614270993E-3</v>
      </c>
      <c r="AL27" s="36">
        <v>3.2184891171775764E-3</v>
      </c>
      <c r="AM27" s="36">
        <v>6.0985651307972587E-2</v>
      </c>
      <c r="AN27" s="36">
        <v>2.3450181938600583E-2</v>
      </c>
      <c r="AO27" s="36">
        <v>1.6582235746520603E-2</v>
      </c>
      <c r="AP27" s="36">
        <v>3.6074515347308813E-3</v>
      </c>
      <c r="AQ27" s="37">
        <v>1.6782313567760006E-2</v>
      </c>
      <c r="AR27" s="14"/>
    </row>
    <row r="28" spans="1:44" ht="39.950000000000003" customHeight="1">
      <c r="A28" s="10" t="s">
        <v>242</v>
      </c>
      <c r="B28" s="3" t="s">
        <v>282</v>
      </c>
      <c r="C28" s="35">
        <v>6.0064568952006882E-2</v>
      </c>
      <c r="D28" s="36">
        <v>4.341997811503101E-2</v>
      </c>
      <c r="E28" s="36">
        <v>4.9924716839740209E-2</v>
      </c>
      <c r="F28" s="36">
        <v>3.2662501139897E-2</v>
      </c>
      <c r="G28" s="36">
        <v>8.5387858531509181E-2</v>
      </c>
      <c r="H28" s="36">
        <v>0.10329251733150648</v>
      </c>
      <c r="I28" s="36">
        <v>9.250360694951637E-2</v>
      </c>
      <c r="J28" s="36">
        <v>0.11060616461249582</v>
      </c>
      <c r="K28" s="36">
        <v>5.1130685018553584E-2</v>
      </c>
      <c r="L28" s="36">
        <v>7.0002065548578449E-2</v>
      </c>
      <c r="M28" s="36">
        <v>0.11178231714380915</v>
      </c>
      <c r="N28" s="36">
        <v>5.8370387180652981E-2</v>
      </c>
      <c r="O28" s="36">
        <v>7.1422664577816861E-2</v>
      </c>
      <c r="P28" s="36">
        <v>6.1965657770437679E-2</v>
      </c>
      <c r="Q28" s="36">
        <v>8.0434719570362523E-2</v>
      </c>
      <c r="R28" s="36">
        <v>8.7203272874314564E-2</v>
      </c>
      <c r="S28" s="36">
        <v>9.1111877641133834E-2</v>
      </c>
      <c r="T28" s="36">
        <v>9.5421059034111619E-2</v>
      </c>
      <c r="U28" s="36">
        <v>0.1106188730239713</v>
      </c>
      <c r="V28" s="36">
        <v>7.7576881384543231E-2</v>
      </c>
      <c r="W28" s="36">
        <v>7.1481473210749824E-2</v>
      </c>
      <c r="X28" s="36">
        <v>2.6478506429275357E-2</v>
      </c>
      <c r="Y28" s="36">
        <v>3.7756183297634693E-2</v>
      </c>
      <c r="Z28" s="36">
        <v>2.5766398756008002E-2</v>
      </c>
      <c r="AA28" s="36">
        <v>1.0148213443231306</v>
      </c>
      <c r="AB28" s="36">
        <v>1.7367447731048244E-2</v>
      </c>
      <c r="AC28" s="36">
        <v>1.3098617306934381E-2</v>
      </c>
      <c r="AD28" s="36">
        <v>6.7411569606123135E-3</v>
      </c>
      <c r="AE28" s="36">
        <v>2.6266221252290666E-3</v>
      </c>
      <c r="AF28" s="36">
        <v>2.1014898807884104E-2</v>
      </c>
      <c r="AG28" s="36">
        <v>1.8741472355827429E-2</v>
      </c>
      <c r="AH28" s="36">
        <v>1.674897599018799E-2</v>
      </c>
      <c r="AI28" s="36">
        <v>2.300902078639153E-2</v>
      </c>
      <c r="AJ28" s="36">
        <v>6.5416809963082453E-2</v>
      </c>
      <c r="AK28" s="36">
        <v>3.770574920128645E-2</v>
      </c>
      <c r="AL28" s="36">
        <v>2.3994050759516012E-2</v>
      </c>
      <c r="AM28" s="36">
        <v>6.0216415591668473E-2</v>
      </c>
      <c r="AN28" s="36">
        <v>8.8857297560532511E-2</v>
      </c>
      <c r="AO28" s="36">
        <v>3.0637767187315725E-2</v>
      </c>
      <c r="AP28" s="36">
        <v>0.1998618772437489</v>
      </c>
      <c r="AQ28" s="37">
        <v>1.3439325969297727E-2</v>
      </c>
      <c r="AR28" s="14"/>
    </row>
    <row r="29" spans="1:44" ht="39.950000000000003" customHeight="1">
      <c r="A29" s="10" t="s">
        <v>243</v>
      </c>
      <c r="B29" s="3" t="s">
        <v>283</v>
      </c>
      <c r="C29" s="35">
        <v>4.4357724830123416E-2</v>
      </c>
      <c r="D29" s="36">
        <v>1.2415861107350656E-2</v>
      </c>
      <c r="E29" s="36">
        <v>1.7919446491961078E-2</v>
      </c>
      <c r="F29" s="36">
        <v>2.0296914621666304E-2</v>
      </c>
      <c r="G29" s="36">
        <v>1.5663431080049979E-2</v>
      </c>
      <c r="H29" s="36">
        <v>2.815806942149118E-2</v>
      </c>
      <c r="I29" s="36">
        <v>8.0961253451832041E-3</v>
      </c>
      <c r="J29" s="36">
        <v>6.3945112885306406E-3</v>
      </c>
      <c r="K29" s="36">
        <v>7.8594129495869886E-3</v>
      </c>
      <c r="L29" s="36">
        <v>3.915671403561677E-3</v>
      </c>
      <c r="M29" s="36">
        <v>1.0851605957746729E-2</v>
      </c>
      <c r="N29" s="36">
        <v>4.1159145755676196E-3</v>
      </c>
      <c r="O29" s="36">
        <v>7.6106922500871477E-3</v>
      </c>
      <c r="P29" s="36">
        <v>7.431704417370899E-3</v>
      </c>
      <c r="Q29" s="36">
        <v>9.0258376172880784E-3</v>
      </c>
      <c r="R29" s="36">
        <v>4.6439115859260808E-3</v>
      </c>
      <c r="S29" s="36">
        <v>8.200504799395502E-3</v>
      </c>
      <c r="T29" s="36">
        <v>8.7800694140870387E-3</v>
      </c>
      <c r="U29" s="36">
        <v>7.8442607654570003E-3</v>
      </c>
      <c r="V29" s="36">
        <v>5.7374547559013696E-3</v>
      </c>
      <c r="W29" s="36">
        <v>8.4441906354835727E-3</v>
      </c>
      <c r="X29" s="36">
        <v>8.7070591285994224E-3</v>
      </c>
      <c r="Y29" s="36">
        <v>7.2845368868502559E-3</v>
      </c>
      <c r="Z29" s="36">
        <v>9.3379625261485119E-3</v>
      </c>
      <c r="AA29" s="36">
        <v>6.9311782982284407E-3</v>
      </c>
      <c r="AB29" s="36">
        <v>1.0073525474239611</v>
      </c>
      <c r="AC29" s="36">
        <v>4.8491574571297991E-3</v>
      </c>
      <c r="AD29" s="36">
        <v>3.4314066906599196E-3</v>
      </c>
      <c r="AE29" s="36">
        <v>1.0247287495370589E-3</v>
      </c>
      <c r="AF29" s="36">
        <v>6.1658948468618618E-3</v>
      </c>
      <c r="AG29" s="36">
        <v>7.0493110850500763E-3</v>
      </c>
      <c r="AH29" s="36">
        <v>7.2179381990826524E-3</v>
      </c>
      <c r="AI29" s="36">
        <v>1.0175788491350337E-2</v>
      </c>
      <c r="AJ29" s="36">
        <v>7.7515146000776171E-3</v>
      </c>
      <c r="AK29" s="36">
        <v>1.9606791047057728E-2</v>
      </c>
      <c r="AL29" s="36">
        <v>6.7463439101342112E-3</v>
      </c>
      <c r="AM29" s="36">
        <v>3.3017177914983521E-2</v>
      </c>
      <c r="AN29" s="36">
        <v>4.937834403501435E-2</v>
      </c>
      <c r="AO29" s="36">
        <v>1.4955670729400286E-2</v>
      </c>
      <c r="AP29" s="36">
        <v>0.11347957729780041</v>
      </c>
      <c r="AQ29" s="37">
        <v>2.8098836116156362E-3</v>
      </c>
      <c r="AR29" s="14"/>
    </row>
    <row r="30" spans="1:44" ht="39.950000000000003" customHeight="1">
      <c r="A30" s="10" t="s">
        <v>245</v>
      </c>
      <c r="B30" s="3" t="s">
        <v>22</v>
      </c>
      <c r="C30" s="35">
        <v>2.2915174715671421E-2</v>
      </c>
      <c r="D30" s="36">
        <v>2.9601864447572488E-2</v>
      </c>
      <c r="E30" s="36">
        <v>2.3407177124844334E-2</v>
      </c>
      <c r="F30" s="36">
        <v>9.0169785365674979E-2</v>
      </c>
      <c r="G30" s="36">
        <v>2.6255407735017312E-2</v>
      </c>
      <c r="H30" s="36">
        <v>4.0232343827255171E-2</v>
      </c>
      <c r="I30" s="36">
        <v>2.7026290151521502E-2</v>
      </c>
      <c r="J30" s="36">
        <v>2.7819996095150287E-2</v>
      </c>
      <c r="K30" s="36">
        <v>3.0873959117570252E-2</v>
      </c>
      <c r="L30" s="36">
        <v>2.5620896936705113E-2</v>
      </c>
      <c r="M30" s="36">
        <v>3.5405773144407987E-2</v>
      </c>
      <c r="N30" s="36">
        <v>2.8425248442648852E-2</v>
      </c>
      <c r="O30" s="36">
        <v>2.369712507410034E-2</v>
      </c>
      <c r="P30" s="36">
        <v>2.0989801636368936E-2</v>
      </c>
      <c r="Q30" s="36">
        <v>3.0446477740888805E-2</v>
      </c>
      <c r="R30" s="36">
        <v>2.0507093341869866E-2</v>
      </c>
      <c r="S30" s="36">
        <v>2.5858522368656472E-2</v>
      </c>
      <c r="T30" s="36">
        <v>2.5025169730604886E-2</v>
      </c>
      <c r="U30" s="36">
        <v>3.8199141049484624E-2</v>
      </c>
      <c r="V30" s="36">
        <v>2.8111355498435308E-2</v>
      </c>
      <c r="W30" s="36">
        <v>2.7101921704670191E-2</v>
      </c>
      <c r="X30" s="36">
        <v>5.507096815740864E-2</v>
      </c>
      <c r="Y30" s="36">
        <v>3.6315733371418288E-2</v>
      </c>
      <c r="Z30" s="36">
        <v>4.3212998191792383E-2</v>
      </c>
      <c r="AA30" s="36">
        <v>3.4812117299539612E-2</v>
      </c>
      <c r="AB30" s="36">
        <v>3.1589167415776637E-2</v>
      </c>
      <c r="AC30" s="36">
        <v>1.0903259034377026</v>
      </c>
      <c r="AD30" s="36">
        <v>0.11499733282375027</v>
      </c>
      <c r="AE30" s="36">
        <v>7.9634156270887588E-2</v>
      </c>
      <c r="AF30" s="36">
        <v>3.885076111722343E-2</v>
      </c>
      <c r="AG30" s="36">
        <v>2.0024606675524474E-2</v>
      </c>
      <c r="AH30" s="36">
        <v>3.0934734859029141E-2</v>
      </c>
      <c r="AI30" s="36">
        <v>1.8732519697412336E-2</v>
      </c>
      <c r="AJ30" s="36">
        <v>2.2146029628056448E-2</v>
      </c>
      <c r="AK30" s="36">
        <v>3.8615120254943222E-2</v>
      </c>
      <c r="AL30" s="36">
        <v>1.8992822903428023E-2</v>
      </c>
      <c r="AM30" s="36">
        <v>5.5424982980324118E-2</v>
      </c>
      <c r="AN30" s="36">
        <v>3.3813969462942267E-2</v>
      </c>
      <c r="AO30" s="36">
        <v>2.3341837309858091E-2</v>
      </c>
      <c r="AP30" s="36">
        <v>2.9646584297014469E-2</v>
      </c>
      <c r="AQ30" s="37">
        <v>4.8956941162334983E-2</v>
      </c>
      <c r="AR30" s="14"/>
    </row>
    <row r="31" spans="1:44" ht="39.950000000000003" customHeight="1">
      <c r="A31" s="10" t="s">
        <v>246</v>
      </c>
      <c r="B31" s="3" t="s">
        <v>284</v>
      </c>
      <c r="C31" s="35">
        <v>1.285752288828418E-2</v>
      </c>
      <c r="D31" s="36">
        <v>1.145051226843531E-2</v>
      </c>
      <c r="E31" s="36">
        <v>9.4447883041164481E-3</v>
      </c>
      <c r="F31" s="36">
        <v>2.0285836526277919E-2</v>
      </c>
      <c r="G31" s="36">
        <v>1.6170537991139294E-2</v>
      </c>
      <c r="H31" s="36">
        <v>2.1257588075083909E-2</v>
      </c>
      <c r="I31" s="36">
        <v>1.7115098249577926E-2</v>
      </c>
      <c r="J31" s="36">
        <v>1.6376814367923858E-2</v>
      </c>
      <c r="K31" s="36">
        <v>2.0262131602454346E-2</v>
      </c>
      <c r="L31" s="36">
        <v>1.2980453785799208E-2</v>
      </c>
      <c r="M31" s="36">
        <v>2.2846584980825351E-2</v>
      </c>
      <c r="N31" s="36">
        <v>1.6413919759217934E-2</v>
      </c>
      <c r="O31" s="36">
        <v>1.7937856625858617E-2</v>
      </c>
      <c r="P31" s="36">
        <v>1.5054816699058355E-2</v>
      </c>
      <c r="Q31" s="36">
        <v>1.4720673225728344E-2</v>
      </c>
      <c r="R31" s="36">
        <v>1.3222723658426406E-2</v>
      </c>
      <c r="S31" s="36">
        <v>1.6584189723056867E-2</v>
      </c>
      <c r="T31" s="36">
        <v>2.1621457452610637E-2</v>
      </c>
      <c r="U31" s="36">
        <v>1.6428530218082896E-2</v>
      </c>
      <c r="V31" s="36">
        <v>1.6808097019635933E-2</v>
      </c>
      <c r="W31" s="36">
        <v>1.9231492152501618E-2</v>
      </c>
      <c r="X31" s="36">
        <v>2.4513249930229485E-2</v>
      </c>
      <c r="Y31" s="36">
        <v>1.5524283516303975E-2</v>
      </c>
      <c r="Z31" s="36">
        <v>1.2224288993459903E-2</v>
      </c>
      <c r="AA31" s="36">
        <v>4.3150511591402735E-2</v>
      </c>
      <c r="AB31" s="36">
        <v>5.3243594705474732E-2</v>
      </c>
      <c r="AC31" s="36">
        <v>3.1661069586372874E-2</v>
      </c>
      <c r="AD31" s="36">
        <v>1.1169765016884319</v>
      </c>
      <c r="AE31" s="36">
        <v>2.3035814223674029E-2</v>
      </c>
      <c r="AF31" s="36">
        <v>4.2289320150708361E-2</v>
      </c>
      <c r="AG31" s="36">
        <v>5.413656693486036E-2</v>
      </c>
      <c r="AH31" s="36">
        <v>1.3062296679417119E-2</v>
      </c>
      <c r="AI31" s="36">
        <v>1.9877758746568924E-2</v>
      </c>
      <c r="AJ31" s="36">
        <v>3.3132748310767832E-2</v>
      </c>
      <c r="AK31" s="36">
        <v>3.3053730449101267E-2</v>
      </c>
      <c r="AL31" s="36">
        <v>2.614481812483992E-2</v>
      </c>
      <c r="AM31" s="36">
        <v>3.4255825166117214E-2</v>
      </c>
      <c r="AN31" s="36">
        <v>7.9086619562070692E-2</v>
      </c>
      <c r="AO31" s="36">
        <v>3.0305659348753299E-2</v>
      </c>
      <c r="AP31" s="36">
        <v>2.5822318515320915E-2</v>
      </c>
      <c r="AQ31" s="37">
        <v>3.0400778899623119E-2</v>
      </c>
      <c r="AR31" s="14"/>
    </row>
    <row r="32" spans="1:44" ht="39.950000000000003" customHeight="1">
      <c r="A32" s="10" t="s">
        <v>247</v>
      </c>
      <c r="B32" s="3" t="s">
        <v>285</v>
      </c>
      <c r="C32" s="35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  <c r="V32" s="36">
        <v>0</v>
      </c>
      <c r="W32" s="36">
        <v>0</v>
      </c>
      <c r="X32" s="36">
        <v>0</v>
      </c>
      <c r="Y32" s="36">
        <v>0</v>
      </c>
      <c r="Z32" s="36">
        <v>0</v>
      </c>
      <c r="AA32" s="36">
        <v>0</v>
      </c>
      <c r="AB32" s="36">
        <v>0</v>
      </c>
      <c r="AC32" s="36">
        <v>0</v>
      </c>
      <c r="AD32" s="36">
        <v>0</v>
      </c>
      <c r="AE32" s="36">
        <v>1</v>
      </c>
      <c r="AF32" s="36">
        <v>0</v>
      </c>
      <c r="AG32" s="36">
        <v>0</v>
      </c>
      <c r="AH32" s="36">
        <v>0</v>
      </c>
      <c r="AI32" s="36">
        <v>0</v>
      </c>
      <c r="AJ32" s="36">
        <v>0</v>
      </c>
      <c r="AK32" s="36">
        <v>0</v>
      </c>
      <c r="AL32" s="36">
        <v>0</v>
      </c>
      <c r="AM32" s="36">
        <v>0</v>
      </c>
      <c r="AN32" s="36">
        <v>0</v>
      </c>
      <c r="AO32" s="36">
        <v>0</v>
      </c>
      <c r="AP32" s="36">
        <v>0</v>
      </c>
      <c r="AQ32" s="37">
        <v>0</v>
      </c>
      <c r="AR32" s="14"/>
    </row>
    <row r="33" spans="1:44" ht="39.950000000000003" customHeight="1">
      <c r="A33" s="10" t="s">
        <v>248</v>
      </c>
      <c r="B33" s="3" t="s">
        <v>24</v>
      </c>
      <c r="C33" s="35">
        <v>5.9949776218967611E-2</v>
      </c>
      <c r="D33" s="36">
        <v>6.1214840137215544E-2</v>
      </c>
      <c r="E33" s="36">
        <v>4.1158380029080462E-2</v>
      </c>
      <c r="F33" s="36">
        <v>5.093311575304036E-2</v>
      </c>
      <c r="G33" s="36">
        <v>8.9462911017720664E-2</v>
      </c>
      <c r="H33" s="36">
        <v>4.8237199877468072E-2</v>
      </c>
      <c r="I33" s="36">
        <v>6.5978630555135989E-2</v>
      </c>
      <c r="J33" s="36">
        <v>7.3105265993712837E-2</v>
      </c>
      <c r="K33" s="36">
        <v>0.11486418338144243</v>
      </c>
      <c r="L33" s="36">
        <v>6.3802048695774521E-2</v>
      </c>
      <c r="M33" s="36">
        <v>0.10436501492661157</v>
      </c>
      <c r="N33" s="36">
        <v>5.3523587282687447E-2</v>
      </c>
      <c r="O33" s="36">
        <v>4.7708344961485162E-2</v>
      </c>
      <c r="P33" s="36">
        <v>4.2009707715992092E-2</v>
      </c>
      <c r="Q33" s="36">
        <v>4.9383716271669993E-2</v>
      </c>
      <c r="R33" s="36">
        <v>4.453756143895244E-2</v>
      </c>
      <c r="S33" s="36">
        <v>5.3571256946839327E-2</v>
      </c>
      <c r="T33" s="36">
        <v>4.9875487569651059E-2</v>
      </c>
      <c r="U33" s="36">
        <v>7.0401957513174546E-2</v>
      </c>
      <c r="V33" s="36">
        <v>5.2984110539642568E-2</v>
      </c>
      <c r="W33" s="36">
        <v>5.8713768971890665E-2</v>
      </c>
      <c r="X33" s="36">
        <v>6.9459168517945036E-2</v>
      </c>
      <c r="Y33" s="36">
        <v>4.2694145521184196E-2</v>
      </c>
      <c r="Z33" s="36">
        <v>8.195701742711578E-2</v>
      </c>
      <c r="AA33" s="36">
        <v>4.4837962493124724E-2</v>
      </c>
      <c r="AB33" s="36">
        <v>2.7105892405527195E-2</v>
      </c>
      <c r="AC33" s="36">
        <v>4.1753262078226036E-2</v>
      </c>
      <c r="AD33" s="36">
        <v>1.3204000650438381E-2</v>
      </c>
      <c r="AE33" s="36">
        <v>4.5207283043953066E-3</v>
      </c>
      <c r="AF33" s="36">
        <v>1.1407275506333991</v>
      </c>
      <c r="AG33" s="36">
        <v>3.1946059991235058E-2</v>
      </c>
      <c r="AH33" s="36">
        <v>4.1352776228263978E-2</v>
      </c>
      <c r="AI33" s="36">
        <v>3.2960012884904806E-2</v>
      </c>
      <c r="AJ33" s="36">
        <v>3.7245056806652126E-2</v>
      </c>
      <c r="AK33" s="36">
        <v>4.9659628248071859E-2</v>
      </c>
      <c r="AL33" s="36">
        <v>2.3950792826738957E-2</v>
      </c>
      <c r="AM33" s="36">
        <v>8.0812977217367576E-2</v>
      </c>
      <c r="AN33" s="36">
        <v>5.9581953680875634E-2</v>
      </c>
      <c r="AO33" s="36">
        <v>3.217190053159024E-2</v>
      </c>
      <c r="AP33" s="36">
        <v>0.12189780645513386</v>
      </c>
      <c r="AQ33" s="37">
        <v>6.4008817713880659E-2</v>
      </c>
      <c r="AR33" s="14"/>
    </row>
    <row r="34" spans="1:44" ht="39.950000000000003" customHeight="1">
      <c r="A34" s="10" t="s">
        <v>249</v>
      </c>
      <c r="B34" s="3" t="s">
        <v>25</v>
      </c>
      <c r="C34" s="35">
        <v>3.2915232157234728E-2</v>
      </c>
      <c r="D34" s="36">
        <v>1.9606653205614933E-2</v>
      </c>
      <c r="E34" s="36">
        <v>2.558518557629174E-2</v>
      </c>
      <c r="F34" s="36">
        <v>4.4482364699712902E-2</v>
      </c>
      <c r="G34" s="36">
        <v>3.408240049855208E-2</v>
      </c>
      <c r="H34" s="36">
        <v>3.697437537360293E-2</v>
      </c>
      <c r="I34" s="36">
        <v>3.1405088711213433E-2</v>
      </c>
      <c r="J34" s="36">
        <v>4.4230030058487281E-2</v>
      </c>
      <c r="K34" s="36">
        <v>3.7835398857509098E-2</v>
      </c>
      <c r="L34" s="36">
        <v>2.5924668666492231E-2</v>
      </c>
      <c r="M34" s="36">
        <v>4.1346711285089759E-2</v>
      </c>
      <c r="N34" s="36">
        <v>3.4890116129494095E-2</v>
      </c>
      <c r="O34" s="36">
        <v>4.0685717377753373E-2</v>
      </c>
      <c r="P34" s="36">
        <v>3.9828491010095592E-2</v>
      </c>
      <c r="Q34" s="36">
        <v>3.7506325002065695E-2</v>
      </c>
      <c r="R34" s="36">
        <v>3.7928668972888255E-2</v>
      </c>
      <c r="S34" s="36">
        <v>5.0854262677253639E-2</v>
      </c>
      <c r="T34" s="36">
        <v>4.4657754958244394E-2</v>
      </c>
      <c r="U34" s="36">
        <v>3.7443573388186852E-2</v>
      </c>
      <c r="V34" s="36">
        <v>3.1424573730061869E-2</v>
      </c>
      <c r="W34" s="36">
        <v>4.7397754945403874E-2</v>
      </c>
      <c r="X34" s="36">
        <v>5.2659827820156553E-2</v>
      </c>
      <c r="Y34" s="36">
        <v>9.6895022212280427E-2</v>
      </c>
      <c r="Z34" s="36">
        <v>4.015095747990674E-2</v>
      </c>
      <c r="AA34" s="36">
        <v>6.0288782369432227E-2</v>
      </c>
      <c r="AB34" s="36">
        <v>9.1053218635146843E-2</v>
      </c>
      <c r="AC34" s="36">
        <v>0.10566916099000206</v>
      </c>
      <c r="AD34" s="36">
        <v>3.798627703713716E-2</v>
      </c>
      <c r="AE34" s="36">
        <v>9.3192031288826648E-3</v>
      </c>
      <c r="AF34" s="36">
        <v>4.8125330871518497E-2</v>
      </c>
      <c r="AG34" s="36">
        <v>1.276374955196224</v>
      </c>
      <c r="AH34" s="36">
        <v>6.5649803424614225E-2</v>
      </c>
      <c r="AI34" s="36">
        <v>6.7614933719639933E-2</v>
      </c>
      <c r="AJ34" s="36">
        <v>4.6440241186940956E-2</v>
      </c>
      <c r="AK34" s="36">
        <v>0.1128950633534265</v>
      </c>
      <c r="AL34" s="36">
        <v>0.17497190114090891</v>
      </c>
      <c r="AM34" s="36">
        <v>8.0419914441955828E-2</v>
      </c>
      <c r="AN34" s="36">
        <v>5.5646224595546183E-2</v>
      </c>
      <c r="AO34" s="36">
        <v>5.2302037078642546E-2</v>
      </c>
      <c r="AP34" s="36">
        <v>4.3245110910582807E-2</v>
      </c>
      <c r="AQ34" s="37">
        <v>7.7368078790984923E-2</v>
      </c>
      <c r="AR34" s="14"/>
    </row>
    <row r="35" spans="1:44" ht="39.950000000000003" customHeight="1">
      <c r="A35" s="10" t="s">
        <v>250</v>
      </c>
      <c r="B35" s="3" t="s">
        <v>26</v>
      </c>
      <c r="C35" s="35">
        <v>1.1031884567951969E-3</v>
      </c>
      <c r="D35" s="36">
        <v>2.35710642665902E-4</v>
      </c>
      <c r="E35" s="36">
        <v>1.103802914639934E-3</v>
      </c>
      <c r="F35" s="36">
        <v>8.4794715973335278E-4</v>
      </c>
      <c r="G35" s="36">
        <v>1.133129207557573E-3</v>
      </c>
      <c r="H35" s="36">
        <v>8.1121212212715459E-4</v>
      </c>
      <c r="I35" s="36">
        <v>6.6765404662358818E-4</v>
      </c>
      <c r="J35" s="36">
        <v>5.4641271809264169E-4</v>
      </c>
      <c r="K35" s="36">
        <v>1.6486083383978605E-3</v>
      </c>
      <c r="L35" s="36">
        <v>1.3027537182680878E-3</v>
      </c>
      <c r="M35" s="36">
        <v>6.7257526129051789E-4</v>
      </c>
      <c r="N35" s="36">
        <v>9.4282631709861257E-4</v>
      </c>
      <c r="O35" s="36">
        <v>1.4719709601241986E-3</v>
      </c>
      <c r="P35" s="36">
        <v>1.2459689704507543E-3</v>
      </c>
      <c r="Q35" s="36">
        <v>6.7115280591876852E-4</v>
      </c>
      <c r="R35" s="36">
        <v>4.7580877096304458E-4</v>
      </c>
      <c r="S35" s="36">
        <v>5.7534683245170275E-4</v>
      </c>
      <c r="T35" s="36">
        <v>6.5757970760272331E-4</v>
      </c>
      <c r="U35" s="36">
        <v>1.0435451791302552E-3</v>
      </c>
      <c r="V35" s="36">
        <v>6.1078185023298462E-4</v>
      </c>
      <c r="W35" s="36">
        <v>2.0123165450132148E-3</v>
      </c>
      <c r="X35" s="36">
        <v>8.583479767401964E-4</v>
      </c>
      <c r="Y35" s="36">
        <v>1.2652239142899836E-3</v>
      </c>
      <c r="Z35" s="36">
        <v>1.0596767950033813E-3</v>
      </c>
      <c r="AA35" s="36">
        <v>8.0025985767125205E-4</v>
      </c>
      <c r="AB35" s="36">
        <v>6.4774075474314987E-4</v>
      </c>
      <c r="AC35" s="36">
        <v>1.2569493266405324E-3</v>
      </c>
      <c r="AD35" s="36">
        <v>1.2419484206417574E-3</v>
      </c>
      <c r="AE35" s="36">
        <v>1.5486017418541245E-4</v>
      </c>
      <c r="AF35" s="36">
        <v>7.9571852266561993E-4</v>
      </c>
      <c r="AG35" s="36">
        <v>1.0860918337604226E-3</v>
      </c>
      <c r="AH35" s="36">
        <v>1.0003167655780563</v>
      </c>
      <c r="AI35" s="36">
        <v>7.2424063529123576E-4</v>
      </c>
      <c r="AJ35" s="36">
        <v>6.1549953226518574E-4</v>
      </c>
      <c r="AK35" s="36">
        <v>1.6655056466577426E-3</v>
      </c>
      <c r="AL35" s="36">
        <v>7.5375359034367273E-4</v>
      </c>
      <c r="AM35" s="36">
        <v>2.5349587645178209E-3</v>
      </c>
      <c r="AN35" s="36">
        <v>7.4116926391965226E-4</v>
      </c>
      <c r="AO35" s="36">
        <v>7.34018775038835E-4</v>
      </c>
      <c r="AP35" s="36">
        <v>7.3133276556813656E-4</v>
      </c>
      <c r="AQ35" s="37">
        <v>0.1017751075000044</v>
      </c>
      <c r="AR35" s="14"/>
    </row>
    <row r="36" spans="1:44" ht="39.950000000000003" customHeight="1">
      <c r="A36" s="10" t="s">
        <v>251</v>
      </c>
      <c r="B36" s="3" t="s">
        <v>27</v>
      </c>
      <c r="C36" s="35">
        <v>4.4670034545625791E-4</v>
      </c>
      <c r="D36" s="36">
        <v>2.6886100378720537E-4</v>
      </c>
      <c r="E36" s="36">
        <v>3.2769724129295865E-4</v>
      </c>
      <c r="F36" s="36">
        <v>9.8697400352125257E-4</v>
      </c>
      <c r="G36" s="36">
        <v>6.9625327408433745E-4</v>
      </c>
      <c r="H36" s="36">
        <v>4.7379299026671152E-4</v>
      </c>
      <c r="I36" s="36">
        <v>6.0794300230493424E-4</v>
      </c>
      <c r="J36" s="36">
        <v>1.1247941558109331E-3</v>
      </c>
      <c r="K36" s="36">
        <v>8.3211985504205591E-4</v>
      </c>
      <c r="L36" s="36">
        <v>3.2977115625685514E-4</v>
      </c>
      <c r="M36" s="36">
        <v>5.3821229767107219E-4</v>
      </c>
      <c r="N36" s="36">
        <v>8.9601199395939379E-4</v>
      </c>
      <c r="O36" s="36">
        <v>1.866660241716733E-3</v>
      </c>
      <c r="P36" s="36">
        <v>1.1460457399417145E-3</v>
      </c>
      <c r="Q36" s="36">
        <v>9.9106849677848348E-4</v>
      </c>
      <c r="R36" s="36">
        <v>1.6541181676655548E-3</v>
      </c>
      <c r="S36" s="36">
        <v>2.226888160197932E-3</v>
      </c>
      <c r="T36" s="36">
        <v>1.6544241763734786E-3</v>
      </c>
      <c r="U36" s="36">
        <v>1.0678889543006167E-3</v>
      </c>
      <c r="V36" s="36">
        <v>4.3533268752472674E-4</v>
      </c>
      <c r="W36" s="36">
        <v>7.6502330710277744E-4</v>
      </c>
      <c r="X36" s="36">
        <v>1.3505153312121676E-3</v>
      </c>
      <c r="Y36" s="36">
        <v>9.409523293882517E-4</v>
      </c>
      <c r="Z36" s="36">
        <v>7.3221942252512078E-4</v>
      </c>
      <c r="AA36" s="36">
        <v>6.3478838332024497E-4</v>
      </c>
      <c r="AB36" s="36">
        <v>9.1694736292732121E-4</v>
      </c>
      <c r="AC36" s="36">
        <v>9.3577395716972118E-4</v>
      </c>
      <c r="AD36" s="36">
        <v>3.4225828570881106E-4</v>
      </c>
      <c r="AE36" s="36">
        <v>8.9323612864731524E-5</v>
      </c>
      <c r="AF36" s="36">
        <v>1.4661380415907598E-3</v>
      </c>
      <c r="AG36" s="36">
        <v>6.271414346166398E-3</v>
      </c>
      <c r="AH36" s="36">
        <v>7.2441175814562126E-4</v>
      </c>
      <c r="AI36" s="36">
        <v>1.0005203961864333</v>
      </c>
      <c r="AJ36" s="36">
        <v>6.4403194587232468E-4</v>
      </c>
      <c r="AK36" s="36">
        <v>7.635043727298301E-4</v>
      </c>
      <c r="AL36" s="36">
        <v>1.5698578016086452E-3</v>
      </c>
      <c r="AM36" s="36">
        <v>1.0344043462963081E-3</v>
      </c>
      <c r="AN36" s="36">
        <v>1.2109484630844442E-3</v>
      </c>
      <c r="AO36" s="36">
        <v>1.0087079273869248E-3</v>
      </c>
      <c r="AP36" s="36">
        <v>7.1394508418862863E-4</v>
      </c>
      <c r="AQ36" s="37">
        <v>3.0234482407921074E-3</v>
      </c>
      <c r="AR36" s="14"/>
    </row>
    <row r="37" spans="1:44" ht="39.950000000000003" customHeight="1">
      <c r="A37" s="10" t="s">
        <v>252</v>
      </c>
      <c r="B37" s="3" t="s">
        <v>28</v>
      </c>
      <c r="C37" s="35">
        <v>8.0385342876795001E-5</v>
      </c>
      <c r="D37" s="36">
        <v>7.5197794488752854E-5</v>
      </c>
      <c r="E37" s="36">
        <v>5.6853295704944647E-5</v>
      </c>
      <c r="F37" s="36">
        <v>8.3309498810029859E-5</v>
      </c>
      <c r="G37" s="36">
        <v>1.107522933975819E-4</v>
      </c>
      <c r="H37" s="36">
        <v>7.2126440164978339E-5</v>
      </c>
      <c r="I37" s="36">
        <v>8.5361210440510285E-5</v>
      </c>
      <c r="J37" s="36">
        <v>9.7698025444499615E-5</v>
      </c>
      <c r="K37" s="36">
        <v>1.3932131934731425E-4</v>
      </c>
      <c r="L37" s="36">
        <v>8.0511503125322629E-5</v>
      </c>
      <c r="M37" s="36">
        <v>1.2985942432716609E-4</v>
      </c>
      <c r="N37" s="36">
        <v>7.2911855118325535E-5</v>
      </c>
      <c r="O37" s="36">
        <v>7.0589239347517552E-5</v>
      </c>
      <c r="P37" s="36">
        <v>6.2703066593750939E-5</v>
      </c>
      <c r="Q37" s="36">
        <v>7.0597442723871617E-5</v>
      </c>
      <c r="R37" s="36">
        <v>6.5211323058605132E-5</v>
      </c>
      <c r="S37" s="36">
        <v>7.9033327710804891E-5</v>
      </c>
      <c r="T37" s="36">
        <v>7.3516005376627317E-5</v>
      </c>
      <c r="U37" s="36">
        <v>9.3531227507753708E-5</v>
      </c>
      <c r="V37" s="36">
        <v>7.172087850766593E-5</v>
      </c>
      <c r="W37" s="36">
        <v>8.6322507965370089E-5</v>
      </c>
      <c r="X37" s="36">
        <v>9.9730102631013126E-5</v>
      </c>
      <c r="Y37" s="36">
        <v>2.1829144510418624E-4</v>
      </c>
      <c r="Z37" s="36">
        <v>1.067857580487362E-4</v>
      </c>
      <c r="AA37" s="36">
        <v>8.8428738232032417E-5</v>
      </c>
      <c r="AB37" s="36">
        <v>9.0276042405631836E-5</v>
      </c>
      <c r="AC37" s="36">
        <v>2.0250046009054524E-4</v>
      </c>
      <c r="AD37" s="36">
        <v>7.358845953315365E-5</v>
      </c>
      <c r="AE37" s="36">
        <v>1.7717429779704226E-5</v>
      </c>
      <c r="AF37" s="36">
        <v>1.1807175368578773E-3</v>
      </c>
      <c r="AG37" s="36">
        <v>4.0850227548709574E-4</v>
      </c>
      <c r="AH37" s="36">
        <v>9.3581537913049821E-5</v>
      </c>
      <c r="AI37" s="36">
        <v>7.4890088995058687E-5</v>
      </c>
      <c r="AJ37" s="36">
        <v>1.0162265912906321</v>
      </c>
      <c r="AK37" s="36">
        <v>9.6299425085230017E-5</v>
      </c>
      <c r="AL37" s="36">
        <v>1.1562276226966527E-4</v>
      </c>
      <c r="AM37" s="36">
        <v>1.2665082709691165E-4</v>
      </c>
      <c r="AN37" s="36">
        <v>5.4949867738227629E-4</v>
      </c>
      <c r="AO37" s="36">
        <v>2.0413865675428632E-4</v>
      </c>
      <c r="AP37" s="36">
        <v>1.5061966994877056E-4</v>
      </c>
      <c r="AQ37" s="37">
        <v>2.3172764936507171E-4</v>
      </c>
      <c r="AR37" s="14"/>
    </row>
    <row r="38" spans="1:44" ht="39.950000000000003" customHeight="1">
      <c r="A38" s="10" t="s">
        <v>253</v>
      </c>
      <c r="B38" s="3" t="s">
        <v>29</v>
      </c>
      <c r="C38" s="35">
        <v>3.5378779779663785E-3</v>
      </c>
      <c r="D38" s="36">
        <v>6.7323446394885957E-4</v>
      </c>
      <c r="E38" s="36">
        <v>1.3980636220356555E-2</v>
      </c>
      <c r="F38" s="36">
        <v>3.1786545309874762E-3</v>
      </c>
      <c r="G38" s="36">
        <v>3.4173071169083871E-3</v>
      </c>
      <c r="H38" s="36">
        <v>2.8826943454517079E-3</v>
      </c>
      <c r="I38" s="36">
        <v>1.189876226126642E-3</v>
      </c>
      <c r="J38" s="36">
        <v>2.3453942336620652E-3</v>
      </c>
      <c r="K38" s="36">
        <v>3.0116956029193741E-3</v>
      </c>
      <c r="L38" s="36">
        <v>2.6456605964989312E-3</v>
      </c>
      <c r="M38" s="36">
        <v>3.6377730989792367E-3</v>
      </c>
      <c r="N38" s="36">
        <v>1.508404778073752E-3</v>
      </c>
      <c r="O38" s="36">
        <v>3.026587974548499E-3</v>
      </c>
      <c r="P38" s="36">
        <v>1.7765690887514667E-3</v>
      </c>
      <c r="Q38" s="36">
        <v>1.6936219993064689E-3</v>
      </c>
      <c r="R38" s="36">
        <v>1.6897066001472123E-3</v>
      </c>
      <c r="S38" s="36">
        <v>2.036801403620476E-3</v>
      </c>
      <c r="T38" s="36">
        <v>1.2222500262595143E-3</v>
      </c>
      <c r="U38" s="36">
        <v>2.2915091071874804E-3</v>
      </c>
      <c r="V38" s="36">
        <v>1.5053282991964454E-3</v>
      </c>
      <c r="W38" s="36">
        <v>2.1200182842704284E-3</v>
      </c>
      <c r="X38" s="36">
        <v>4.3559784309336932E-3</v>
      </c>
      <c r="Y38" s="36">
        <v>1.034010446304027E-2</v>
      </c>
      <c r="Z38" s="36">
        <v>2.9456966071926115E-3</v>
      </c>
      <c r="AA38" s="36">
        <v>9.7833955394911504E-4</v>
      </c>
      <c r="AB38" s="36">
        <v>1.7263685670780827E-3</v>
      </c>
      <c r="AC38" s="36">
        <v>3.7448279623498873E-3</v>
      </c>
      <c r="AD38" s="36">
        <v>1.3948903446454263E-3</v>
      </c>
      <c r="AE38" s="36">
        <v>3.3424020139589608E-4</v>
      </c>
      <c r="AF38" s="36">
        <v>2.6267991624314376E-3</v>
      </c>
      <c r="AG38" s="36">
        <v>2.1373266099791173E-3</v>
      </c>
      <c r="AH38" s="36">
        <v>8.2611296008607417E-4</v>
      </c>
      <c r="AI38" s="36">
        <v>3.3611876106852605E-3</v>
      </c>
      <c r="AJ38" s="36">
        <v>2.1656372942574112E-3</v>
      </c>
      <c r="AK38" s="36">
        <v>1.0009218850996624</v>
      </c>
      <c r="AL38" s="36">
        <v>2.9942464010467504E-3</v>
      </c>
      <c r="AM38" s="36">
        <v>3.1090342879047275E-3</v>
      </c>
      <c r="AN38" s="36">
        <v>2.7747560412391984E-3</v>
      </c>
      <c r="AO38" s="36">
        <v>5.1938896708338296E-3</v>
      </c>
      <c r="AP38" s="36">
        <v>1.447054292213082E-3</v>
      </c>
      <c r="AQ38" s="37">
        <v>9.6999467425539832E-4</v>
      </c>
      <c r="AR38" s="14"/>
    </row>
    <row r="39" spans="1:44" ht="39.950000000000003" customHeight="1">
      <c r="A39" s="10" t="s">
        <v>254</v>
      </c>
      <c r="B39" s="3" t="s">
        <v>30</v>
      </c>
      <c r="C39" s="35">
        <v>0.11366736132296493</v>
      </c>
      <c r="D39" s="36">
        <v>8.8220770492062339E-2</v>
      </c>
      <c r="E39" s="36">
        <v>6.9299787164193077E-2</v>
      </c>
      <c r="F39" s="36">
        <v>0.19648277261584282</v>
      </c>
      <c r="G39" s="36">
        <v>0.11278474323923042</v>
      </c>
      <c r="H39" s="36">
        <v>0.13321358834627683</v>
      </c>
      <c r="I39" s="36">
        <v>0.11325265388152378</v>
      </c>
      <c r="J39" s="36">
        <v>0.15063653117430034</v>
      </c>
      <c r="K39" s="36">
        <v>0.15703338666658898</v>
      </c>
      <c r="L39" s="36">
        <v>6.6364164162912312E-2</v>
      </c>
      <c r="M39" s="36">
        <v>0.16050875215173815</v>
      </c>
      <c r="N39" s="36">
        <v>9.0373453474543716E-2</v>
      </c>
      <c r="O39" s="36">
        <v>0.13607863732944889</v>
      </c>
      <c r="P39" s="36">
        <v>0.1021698995685711</v>
      </c>
      <c r="Q39" s="36">
        <v>0.11862372781231538</v>
      </c>
      <c r="R39" s="36">
        <v>0.14285406398639</v>
      </c>
      <c r="S39" s="36">
        <v>0.14586793616340643</v>
      </c>
      <c r="T39" s="36">
        <v>0.13771468143341581</v>
      </c>
      <c r="U39" s="36">
        <v>0.10656568947065878</v>
      </c>
      <c r="V39" s="36">
        <v>0.1062330311974015</v>
      </c>
      <c r="W39" s="36">
        <v>0.18414978891909634</v>
      </c>
      <c r="X39" s="36">
        <v>0.18060946403518116</v>
      </c>
      <c r="Y39" s="36">
        <v>0.26901082381712138</v>
      </c>
      <c r="Z39" s="36">
        <v>0.13209385295966808</v>
      </c>
      <c r="AA39" s="36">
        <v>0.12057855914163262</v>
      </c>
      <c r="AB39" s="36">
        <v>0.17385698188751975</v>
      </c>
      <c r="AC39" s="36">
        <v>0.19703572575529285</v>
      </c>
      <c r="AD39" s="36">
        <v>0.120991590516277</v>
      </c>
      <c r="AE39" s="36">
        <v>2.1291457199067013E-2</v>
      </c>
      <c r="AF39" s="36">
        <v>0.15539560891066348</v>
      </c>
      <c r="AG39" s="36">
        <v>0.2851302632749616</v>
      </c>
      <c r="AH39" s="36">
        <v>0.15741542558590244</v>
      </c>
      <c r="AI39" s="36">
        <v>0.15524983113709021</v>
      </c>
      <c r="AJ39" s="36">
        <v>0.11780541242858253</v>
      </c>
      <c r="AK39" s="36">
        <v>0.15822261186077621</v>
      </c>
      <c r="AL39" s="36">
        <v>1.2286638443489493</v>
      </c>
      <c r="AM39" s="36">
        <v>0.15472709066946763</v>
      </c>
      <c r="AN39" s="36">
        <v>0.1110859382990583</v>
      </c>
      <c r="AO39" s="36">
        <v>0.11221085092393165</v>
      </c>
      <c r="AP39" s="36">
        <v>0.12409668745069381</v>
      </c>
      <c r="AQ39" s="37">
        <v>9.3027351122702065E-2</v>
      </c>
      <c r="AR39" s="14"/>
    </row>
    <row r="40" spans="1:44" ht="39.950000000000003" customHeight="1">
      <c r="A40" s="10" t="s">
        <v>255</v>
      </c>
      <c r="B40" s="3" t="s">
        <v>142</v>
      </c>
      <c r="C40" s="35">
        <v>0</v>
      </c>
      <c r="D40" s="36">
        <v>0</v>
      </c>
      <c r="E40" s="36">
        <v>0</v>
      </c>
      <c r="F40" s="36">
        <v>0</v>
      </c>
      <c r="G40" s="36">
        <v>0</v>
      </c>
      <c r="H40" s="36">
        <v>0</v>
      </c>
      <c r="I40" s="36">
        <v>0</v>
      </c>
      <c r="J40" s="36">
        <v>0</v>
      </c>
      <c r="K40" s="36">
        <v>0</v>
      </c>
      <c r="L40" s="36">
        <v>0</v>
      </c>
      <c r="M40" s="36">
        <v>0</v>
      </c>
      <c r="N40" s="36">
        <v>0</v>
      </c>
      <c r="O40" s="36">
        <v>0</v>
      </c>
      <c r="P40" s="36">
        <v>0</v>
      </c>
      <c r="Q40" s="36">
        <v>0</v>
      </c>
      <c r="R40" s="36">
        <v>0</v>
      </c>
      <c r="S40" s="36">
        <v>0</v>
      </c>
      <c r="T40" s="36">
        <v>0</v>
      </c>
      <c r="U40" s="36">
        <v>0</v>
      </c>
      <c r="V40" s="36">
        <v>0</v>
      </c>
      <c r="W40" s="36">
        <v>0</v>
      </c>
      <c r="X40" s="36">
        <v>0</v>
      </c>
      <c r="Y40" s="36">
        <v>0</v>
      </c>
      <c r="Z40" s="36">
        <v>0</v>
      </c>
      <c r="AA40" s="36">
        <v>0</v>
      </c>
      <c r="AB40" s="36">
        <v>0</v>
      </c>
      <c r="AC40" s="36">
        <v>0</v>
      </c>
      <c r="AD40" s="36">
        <v>0</v>
      </c>
      <c r="AE40" s="36">
        <v>0</v>
      </c>
      <c r="AF40" s="36">
        <v>0</v>
      </c>
      <c r="AG40" s="36">
        <v>0</v>
      </c>
      <c r="AH40" s="36">
        <v>0</v>
      </c>
      <c r="AI40" s="36">
        <v>0</v>
      </c>
      <c r="AJ40" s="36">
        <v>0</v>
      </c>
      <c r="AK40" s="36">
        <v>0</v>
      </c>
      <c r="AL40" s="36">
        <v>0</v>
      </c>
      <c r="AM40" s="36">
        <v>1.001221701867723</v>
      </c>
      <c r="AN40" s="36">
        <v>0</v>
      </c>
      <c r="AO40" s="36">
        <v>0</v>
      </c>
      <c r="AP40" s="36">
        <v>0</v>
      </c>
      <c r="AQ40" s="37">
        <v>0</v>
      </c>
      <c r="AR40" s="14"/>
    </row>
    <row r="41" spans="1:44" ht="39.950000000000003" customHeight="1">
      <c r="A41" s="10" t="s">
        <v>256</v>
      </c>
      <c r="B41" s="3" t="s">
        <v>143</v>
      </c>
      <c r="C41" s="35">
        <v>2.8581489355293837E-6</v>
      </c>
      <c r="D41" s="36">
        <v>1.9978150402274488E-6</v>
      </c>
      <c r="E41" s="36">
        <v>2.0748127693884701E-6</v>
      </c>
      <c r="F41" s="36">
        <v>5.3389807052335463E-6</v>
      </c>
      <c r="G41" s="36">
        <v>4.3043744491938009E-6</v>
      </c>
      <c r="H41" s="36">
        <v>2.8955533497582685E-6</v>
      </c>
      <c r="I41" s="36">
        <v>3.6410128557412331E-6</v>
      </c>
      <c r="J41" s="36">
        <v>6.1130288959842252E-6</v>
      </c>
      <c r="K41" s="36">
        <v>5.2163339334692432E-6</v>
      </c>
      <c r="L41" s="36">
        <v>2.3290889049085757E-6</v>
      </c>
      <c r="M41" s="36">
        <v>3.7852986784468701E-6</v>
      </c>
      <c r="N41" s="36">
        <v>4.8187778353974538E-6</v>
      </c>
      <c r="O41" s="36">
        <v>9.1973912074340097E-6</v>
      </c>
      <c r="P41" s="36">
        <v>5.8472135805562713E-6</v>
      </c>
      <c r="Q41" s="36">
        <v>5.2259789890615212E-6</v>
      </c>
      <c r="R41" s="36">
        <v>8.1776827677464558E-6</v>
      </c>
      <c r="S41" s="36">
        <v>1.0918706860457539E-5</v>
      </c>
      <c r="T41" s="36">
        <v>8.2650266256181714E-6</v>
      </c>
      <c r="U41" s="36">
        <v>5.811791491370126E-6</v>
      </c>
      <c r="V41" s="36">
        <v>2.716907951132337E-6</v>
      </c>
      <c r="W41" s="36">
        <v>4.3634452732782849E-6</v>
      </c>
      <c r="X41" s="36">
        <v>7.1578845203445064E-6</v>
      </c>
      <c r="Y41" s="36">
        <v>6.5273384681996122E-6</v>
      </c>
      <c r="Z41" s="36">
        <v>4.4264544261226685E-6</v>
      </c>
      <c r="AA41" s="36">
        <v>3.7945275710232667E-6</v>
      </c>
      <c r="AB41" s="36">
        <v>5.0934605657464702E-6</v>
      </c>
      <c r="AC41" s="36">
        <v>6.3404092086245088E-6</v>
      </c>
      <c r="AD41" s="36">
        <v>2.3140723501258749E-6</v>
      </c>
      <c r="AE41" s="36">
        <v>5.8853335883121434E-7</v>
      </c>
      <c r="AF41" s="36">
        <v>1.8870857527787901E-5</v>
      </c>
      <c r="AG41" s="36">
        <v>3.2673912767436121E-5</v>
      </c>
      <c r="AH41" s="36">
        <v>4.2543730247660183E-6</v>
      </c>
      <c r="AI41" s="36">
        <v>4.5389219366909067E-3</v>
      </c>
      <c r="AJ41" s="36">
        <v>1.052116079724238E-2</v>
      </c>
      <c r="AK41" s="36">
        <v>4.4598196937702488E-6</v>
      </c>
      <c r="AL41" s="36">
        <v>8.3172687449046177E-6</v>
      </c>
      <c r="AM41" s="36">
        <v>2.2013554111448906E-3</v>
      </c>
      <c r="AN41" s="36">
        <v>1.0050920188766836</v>
      </c>
      <c r="AO41" s="36">
        <v>6.6881779286194989E-6</v>
      </c>
      <c r="AP41" s="36">
        <v>4.7972596170998831E-6</v>
      </c>
      <c r="AQ41" s="37">
        <v>1.6112163700559775E-5</v>
      </c>
      <c r="AR41" s="14"/>
    </row>
    <row r="42" spans="1:44" ht="39.950000000000003" customHeight="1">
      <c r="A42" s="10" t="s">
        <v>257</v>
      </c>
      <c r="B42" s="3" t="s">
        <v>31</v>
      </c>
      <c r="C42" s="35">
        <v>2.3524489972168417E-3</v>
      </c>
      <c r="D42" s="36">
        <v>5.9573087033876735E-4</v>
      </c>
      <c r="E42" s="36">
        <v>1.7709425176627646E-3</v>
      </c>
      <c r="F42" s="36">
        <v>1.1648734024570777E-3</v>
      </c>
      <c r="G42" s="36">
        <v>1.5177108184970744E-3</v>
      </c>
      <c r="H42" s="36">
        <v>9.6946708941547069E-4</v>
      </c>
      <c r="I42" s="36">
        <v>8.1299705393109698E-4</v>
      </c>
      <c r="J42" s="36">
        <v>1.3614902645773946E-3</v>
      </c>
      <c r="K42" s="36">
        <v>1.1115844146849596E-3</v>
      </c>
      <c r="L42" s="36">
        <v>5.9792002310712336E-4</v>
      </c>
      <c r="M42" s="36">
        <v>1.1005492581127776E-3</v>
      </c>
      <c r="N42" s="36">
        <v>7.1196701606807513E-4</v>
      </c>
      <c r="O42" s="36">
        <v>1.0311649056689769E-3</v>
      </c>
      <c r="P42" s="36">
        <v>8.8765526896327862E-4</v>
      </c>
      <c r="Q42" s="36">
        <v>8.8509459176938849E-4</v>
      </c>
      <c r="R42" s="36">
        <v>1.2543110796928824E-3</v>
      </c>
      <c r="S42" s="36">
        <v>1.1548239968084901E-3</v>
      </c>
      <c r="T42" s="36">
        <v>1.0810452731936963E-3</v>
      </c>
      <c r="U42" s="36">
        <v>1.3357547198062632E-3</v>
      </c>
      <c r="V42" s="36">
        <v>9.1458907171912439E-4</v>
      </c>
      <c r="W42" s="36">
        <v>1.4883433189435847E-3</v>
      </c>
      <c r="X42" s="36">
        <v>1.2816533892507857E-3</v>
      </c>
      <c r="Y42" s="36">
        <v>2.1929462668121395E-3</v>
      </c>
      <c r="Z42" s="36">
        <v>9.7424331578376498E-4</v>
      </c>
      <c r="AA42" s="36">
        <v>1.7658306850731823E-3</v>
      </c>
      <c r="AB42" s="36">
        <v>1.918014455773615E-3</v>
      </c>
      <c r="AC42" s="36">
        <v>1.7897532362302266E-3</v>
      </c>
      <c r="AD42" s="36">
        <v>2.3133070425866526E-3</v>
      </c>
      <c r="AE42" s="36">
        <v>6.5289185780794811E-4</v>
      </c>
      <c r="AF42" s="36">
        <v>1.8895816631243614E-3</v>
      </c>
      <c r="AG42" s="36">
        <v>8.9651267915430224E-3</v>
      </c>
      <c r="AH42" s="36">
        <v>1.5769723809140501E-3</v>
      </c>
      <c r="AI42" s="36">
        <v>5.1297717654902484E-3</v>
      </c>
      <c r="AJ42" s="36">
        <v>1.2747092536391237E-2</v>
      </c>
      <c r="AK42" s="36">
        <v>3.9431306717877049E-3</v>
      </c>
      <c r="AL42" s="36">
        <v>5.4944779952480179E-3</v>
      </c>
      <c r="AM42" s="36">
        <v>1.6356722801969436E-2</v>
      </c>
      <c r="AN42" s="36">
        <v>3.9416182906733838E-3</v>
      </c>
      <c r="AO42" s="36">
        <v>1.0388757080947202</v>
      </c>
      <c r="AP42" s="36">
        <v>1.1685370551531627E-3</v>
      </c>
      <c r="AQ42" s="37">
        <v>4.5796444390018903E-3</v>
      </c>
      <c r="AR42" s="14"/>
    </row>
    <row r="43" spans="1:44" ht="39.950000000000003" customHeight="1">
      <c r="A43" s="10" t="s">
        <v>258</v>
      </c>
      <c r="B43" s="3" t="s">
        <v>32</v>
      </c>
      <c r="C43" s="35">
        <v>1.42745570385203E-3</v>
      </c>
      <c r="D43" s="36">
        <v>3.9934212392828067E-3</v>
      </c>
      <c r="E43" s="36">
        <v>1.925397948366381E-3</v>
      </c>
      <c r="F43" s="36">
        <v>2.2275567431895311E-3</v>
      </c>
      <c r="G43" s="36">
        <v>1.8313914581610038E-3</v>
      </c>
      <c r="H43" s="36">
        <v>2.5227364724127416E-3</v>
      </c>
      <c r="I43" s="36">
        <v>2.358680859424566E-3</v>
      </c>
      <c r="J43" s="36">
        <v>2.328832560253321E-3</v>
      </c>
      <c r="K43" s="36">
        <v>1.8188582998270569E-3</v>
      </c>
      <c r="L43" s="36">
        <v>1.3338346601652524E-3</v>
      </c>
      <c r="M43" s="36">
        <v>1.2005454690106182E-3</v>
      </c>
      <c r="N43" s="36">
        <v>1.6487568586810526E-3</v>
      </c>
      <c r="O43" s="36">
        <v>2.3310661205859064E-3</v>
      </c>
      <c r="P43" s="36">
        <v>1.6250185898419979E-3</v>
      </c>
      <c r="Q43" s="36">
        <v>1.8702379980701787E-3</v>
      </c>
      <c r="R43" s="36">
        <v>2.2838613415284673E-3</v>
      </c>
      <c r="S43" s="36">
        <v>2.4011193604025977E-3</v>
      </c>
      <c r="T43" s="36">
        <v>2.6117922131961386E-3</v>
      </c>
      <c r="U43" s="36">
        <v>1.9199374667218619E-3</v>
      </c>
      <c r="V43" s="36">
        <v>1.8691188799367636E-3</v>
      </c>
      <c r="W43" s="36">
        <v>1.7642568100646467E-3</v>
      </c>
      <c r="X43" s="36">
        <v>1.4798776550515066E-3</v>
      </c>
      <c r="Y43" s="36">
        <v>2.2922036513716901E-3</v>
      </c>
      <c r="Z43" s="36">
        <v>3.8151962501980475E-3</v>
      </c>
      <c r="AA43" s="36">
        <v>2.3931449014714334E-3</v>
      </c>
      <c r="AB43" s="36">
        <v>3.1026522842982425E-3</v>
      </c>
      <c r="AC43" s="36">
        <v>4.6576136285334828E-3</v>
      </c>
      <c r="AD43" s="36">
        <v>1.7858857174098625E-3</v>
      </c>
      <c r="AE43" s="36">
        <v>4.0036512021181567E-4</v>
      </c>
      <c r="AF43" s="36">
        <v>3.8242267067985438E-3</v>
      </c>
      <c r="AG43" s="36">
        <v>3.0463936999548255E-3</v>
      </c>
      <c r="AH43" s="36">
        <v>3.3056630057409649E-3</v>
      </c>
      <c r="AI43" s="36">
        <v>4.6814778036528117E-3</v>
      </c>
      <c r="AJ43" s="36">
        <v>3.290261711451057E-3</v>
      </c>
      <c r="AK43" s="36">
        <v>5.8533756848084678E-3</v>
      </c>
      <c r="AL43" s="36">
        <v>2.5177326526665818E-3</v>
      </c>
      <c r="AM43" s="36">
        <v>3.862684596201856E-3</v>
      </c>
      <c r="AN43" s="36">
        <v>1.963363340380934E-3</v>
      </c>
      <c r="AO43" s="36">
        <v>3.5218826299830606E-3</v>
      </c>
      <c r="AP43" s="36">
        <v>1.0024308745008281</v>
      </c>
      <c r="AQ43" s="37">
        <v>1.1928090391152757E-3</v>
      </c>
      <c r="AR43" s="14"/>
    </row>
    <row r="44" spans="1:44" ht="39.950000000000003" customHeight="1">
      <c r="A44" s="38" t="s">
        <v>259</v>
      </c>
      <c r="B44" s="39" t="s">
        <v>33</v>
      </c>
      <c r="C44" s="40">
        <v>1.0870338969255192E-2</v>
      </c>
      <c r="D44" s="41">
        <v>2.3225900966030626E-3</v>
      </c>
      <c r="E44" s="41">
        <v>1.0876393569458328E-2</v>
      </c>
      <c r="F44" s="41">
        <v>8.3553023035572906E-3</v>
      </c>
      <c r="G44" s="41">
        <v>1.116536209769374E-2</v>
      </c>
      <c r="H44" s="41">
        <v>7.9933312292879335E-3</v>
      </c>
      <c r="I44" s="41">
        <v>6.5787724266776534E-3</v>
      </c>
      <c r="J44" s="41">
        <v>5.3841131369649353E-3</v>
      </c>
      <c r="K44" s="41">
        <v>1.6244669127509073E-2</v>
      </c>
      <c r="L44" s="41">
        <v>1.2836768209278593E-2</v>
      </c>
      <c r="M44" s="41">
        <v>6.6272639343982849E-3</v>
      </c>
      <c r="N44" s="41">
        <v>9.290200230855989E-3</v>
      </c>
      <c r="O44" s="41">
        <v>1.4504161270806837E-2</v>
      </c>
      <c r="P44" s="41">
        <v>1.2277236015793466E-2</v>
      </c>
      <c r="Q44" s="41">
        <v>6.6132476781871992E-3</v>
      </c>
      <c r="R44" s="41">
        <v>4.688412567276529E-3</v>
      </c>
      <c r="S44" s="41">
        <v>5.6692173083518361E-3</v>
      </c>
      <c r="T44" s="41">
        <v>6.4795042741027696E-3</v>
      </c>
      <c r="U44" s="41">
        <v>1.0282640066622741E-2</v>
      </c>
      <c r="V44" s="41">
        <v>6.0183785530072706E-3</v>
      </c>
      <c r="W44" s="41">
        <v>1.9828491517469762E-2</v>
      </c>
      <c r="X44" s="41">
        <v>8.457787428129776E-3</v>
      </c>
      <c r="Y44" s="41">
        <v>1.2466965853045789E-2</v>
      </c>
      <c r="Z44" s="41">
        <v>1.0441593989302566E-2</v>
      </c>
      <c r="AA44" s="41">
        <v>7.8854123815305481E-3</v>
      </c>
      <c r="AB44" s="41">
        <v>6.3825555143262333E-3</v>
      </c>
      <c r="AC44" s="41">
        <v>1.2385431667271539E-2</v>
      </c>
      <c r="AD44" s="41">
        <v>1.2237619267632834E-2</v>
      </c>
      <c r="AE44" s="41">
        <v>1.5259247645897458E-3</v>
      </c>
      <c r="AF44" s="41">
        <v>7.8406640426768454E-3</v>
      </c>
      <c r="AG44" s="41">
        <v>1.070187628595495E-2</v>
      </c>
      <c r="AH44" s="41">
        <v>3.1212701565677009E-3</v>
      </c>
      <c r="AI44" s="41">
        <v>7.1363520461363962E-3</v>
      </c>
      <c r="AJ44" s="41">
        <v>6.0648645387183326E-3</v>
      </c>
      <c r="AK44" s="41">
        <v>1.6411167849755052E-2</v>
      </c>
      <c r="AL44" s="41">
        <v>7.4271598618167413E-3</v>
      </c>
      <c r="AM44" s="41">
        <v>2.4978380505760414E-2</v>
      </c>
      <c r="AN44" s="41">
        <v>7.3031593856639591E-3</v>
      </c>
      <c r="AO44" s="41">
        <v>7.2327015799721044E-3</v>
      </c>
      <c r="AP44" s="41">
        <v>7.2062348115416739E-3</v>
      </c>
      <c r="AQ44" s="42">
        <v>1.0028476189565683</v>
      </c>
      <c r="AR44" s="14"/>
    </row>
  </sheetData>
  <phoneticPr fontId="2"/>
  <printOptions verticalCentered="1"/>
  <pageMargins left="0.43307086614173229" right="0.23622047244094491" top="0.35433070866141736" bottom="0.35433070866141736" header="0.31496062992125984" footer="0.31496062992125984"/>
  <pageSetup paperSize="9" scale="38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AA609B-659C-4753-9162-663C796D36DB}">
  <dimension ref="A1:AT44"/>
  <sheetViews>
    <sheetView zoomScale="60" zoomScaleNormal="6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3.5"/>
  <cols>
    <col min="1" max="1" width="9" style="4"/>
    <col min="2" max="43" width="18.625" style="4" customWidth="1"/>
    <col min="44" max="16384" width="9" style="4"/>
  </cols>
  <sheetData>
    <row r="1" spans="1:46" ht="39.950000000000003" customHeight="1">
      <c r="A1" s="2"/>
      <c r="B1" s="3"/>
    </row>
    <row r="2" spans="1:46" ht="39.950000000000003" customHeight="1">
      <c r="A2" s="6"/>
      <c r="B2" s="7"/>
      <c r="C2" s="8" t="s">
        <v>218</v>
      </c>
      <c r="D2" s="8" t="s">
        <v>219</v>
      </c>
      <c r="E2" s="8" t="s">
        <v>220</v>
      </c>
      <c r="F2" s="8" t="s">
        <v>221</v>
      </c>
      <c r="G2" s="8" t="s">
        <v>222</v>
      </c>
      <c r="H2" s="8" t="s">
        <v>223</v>
      </c>
      <c r="I2" s="8" t="s">
        <v>224</v>
      </c>
      <c r="J2" s="8" t="s">
        <v>225</v>
      </c>
      <c r="K2" s="8" t="s">
        <v>226</v>
      </c>
      <c r="L2" s="8" t="s">
        <v>227</v>
      </c>
      <c r="M2" s="8" t="s">
        <v>228</v>
      </c>
      <c r="N2" s="8" t="s">
        <v>229</v>
      </c>
      <c r="O2" s="8" t="s">
        <v>230</v>
      </c>
      <c r="P2" s="8" t="s">
        <v>231</v>
      </c>
      <c r="Q2" s="8" t="s">
        <v>232</v>
      </c>
      <c r="R2" s="8" t="s">
        <v>233</v>
      </c>
      <c r="S2" s="8" t="s">
        <v>234</v>
      </c>
      <c r="T2" s="8" t="s">
        <v>235</v>
      </c>
      <c r="U2" s="8" t="s">
        <v>236</v>
      </c>
      <c r="V2" s="8" t="s">
        <v>237</v>
      </c>
      <c r="W2" s="8" t="s">
        <v>238</v>
      </c>
      <c r="X2" s="8" t="s">
        <v>239</v>
      </c>
      <c r="Y2" s="8" t="s">
        <v>240</v>
      </c>
      <c r="Z2" s="8" t="s">
        <v>241</v>
      </c>
      <c r="AA2" s="8" t="s">
        <v>242</v>
      </c>
      <c r="AB2" s="8" t="s">
        <v>243</v>
      </c>
      <c r="AC2" s="8" t="s">
        <v>245</v>
      </c>
      <c r="AD2" s="8" t="s">
        <v>246</v>
      </c>
      <c r="AE2" s="8" t="s">
        <v>247</v>
      </c>
      <c r="AF2" s="8" t="s">
        <v>248</v>
      </c>
      <c r="AG2" s="8" t="s">
        <v>249</v>
      </c>
      <c r="AH2" s="8" t="s">
        <v>250</v>
      </c>
      <c r="AI2" s="8" t="s">
        <v>251</v>
      </c>
      <c r="AJ2" s="8" t="s">
        <v>252</v>
      </c>
      <c r="AK2" s="8" t="s">
        <v>253</v>
      </c>
      <c r="AL2" s="8" t="s">
        <v>254</v>
      </c>
      <c r="AM2" s="8" t="s">
        <v>255</v>
      </c>
      <c r="AN2" s="8" t="s">
        <v>256</v>
      </c>
      <c r="AO2" s="8" t="s">
        <v>257</v>
      </c>
      <c r="AP2" s="8" t="s">
        <v>258</v>
      </c>
      <c r="AQ2" s="26" t="s">
        <v>259</v>
      </c>
    </row>
    <row r="3" spans="1:46" ht="60" customHeight="1">
      <c r="A3" s="10"/>
      <c r="B3" s="3"/>
      <c r="C3" s="3" t="s">
        <v>279</v>
      </c>
      <c r="D3" s="3" t="s">
        <v>280</v>
      </c>
      <c r="E3" s="3" t="s">
        <v>281</v>
      </c>
      <c r="F3" s="3" t="s">
        <v>1</v>
      </c>
      <c r="G3" s="3" t="s">
        <v>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3" t="s">
        <v>10</v>
      </c>
      <c r="P3" s="3" t="s">
        <v>11</v>
      </c>
      <c r="Q3" s="3" t="s">
        <v>12</v>
      </c>
      <c r="R3" s="3" t="s">
        <v>13</v>
      </c>
      <c r="S3" s="3" t="s">
        <v>14</v>
      </c>
      <c r="T3" s="3" t="s">
        <v>15</v>
      </c>
      <c r="U3" s="3" t="s">
        <v>16</v>
      </c>
      <c r="V3" s="3" t="s">
        <v>17</v>
      </c>
      <c r="W3" s="3" t="s">
        <v>18</v>
      </c>
      <c r="X3" s="3" t="s">
        <v>19</v>
      </c>
      <c r="Y3" s="3" t="s">
        <v>20</v>
      </c>
      <c r="Z3" s="3" t="s">
        <v>21</v>
      </c>
      <c r="AA3" s="3" t="s">
        <v>282</v>
      </c>
      <c r="AB3" s="3" t="s">
        <v>283</v>
      </c>
      <c r="AC3" s="3" t="s">
        <v>22</v>
      </c>
      <c r="AD3" s="3" t="s">
        <v>284</v>
      </c>
      <c r="AE3" s="3" t="s">
        <v>285</v>
      </c>
      <c r="AF3" s="3" t="s">
        <v>24</v>
      </c>
      <c r="AG3" s="3" t="s">
        <v>25</v>
      </c>
      <c r="AH3" s="3" t="s">
        <v>26</v>
      </c>
      <c r="AI3" s="3" t="s">
        <v>27</v>
      </c>
      <c r="AJ3" s="3" t="s">
        <v>28</v>
      </c>
      <c r="AK3" s="3" t="s">
        <v>29</v>
      </c>
      <c r="AL3" s="3" t="s">
        <v>30</v>
      </c>
      <c r="AM3" s="3" t="s">
        <v>142</v>
      </c>
      <c r="AN3" s="3" t="s">
        <v>143</v>
      </c>
      <c r="AO3" s="3" t="s">
        <v>31</v>
      </c>
      <c r="AP3" s="3" t="s">
        <v>32</v>
      </c>
      <c r="AQ3" s="27" t="s">
        <v>33</v>
      </c>
      <c r="AS3" s="4" t="s">
        <v>148</v>
      </c>
    </row>
    <row r="4" spans="1:46" ht="39.950000000000003" customHeight="1">
      <c r="A4" s="10" t="s">
        <v>218</v>
      </c>
      <c r="B4" s="3" t="s">
        <v>279</v>
      </c>
      <c r="C4" s="32">
        <v>3.1508549365692251E-2</v>
      </c>
      <c r="D4" s="33">
        <v>0</v>
      </c>
      <c r="E4" s="33">
        <v>0</v>
      </c>
      <c r="F4" s="33">
        <v>0</v>
      </c>
      <c r="G4" s="33">
        <v>0</v>
      </c>
      <c r="H4" s="33">
        <v>0</v>
      </c>
      <c r="I4" s="33">
        <v>0</v>
      </c>
      <c r="J4" s="33">
        <v>0</v>
      </c>
      <c r="K4" s="33">
        <v>0</v>
      </c>
      <c r="L4" s="33">
        <v>0</v>
      </c>
      <c r="M4" s="33">
        <v>0</v>
      </c>
      <c r="N4" s="33">
        <v>0</v>
      </c>
      <c r="O4" s="33">
        <v>0</v>
      </c>
      <c r="P4" s="33">
        <v>0</v>
      </c>
      <c r="Q4" s="33">
        <v>0</v>
      </c>
      <c r="R4" s="33">
        <v>0</v>
      </c>
      <c r="S4" s="33">
        <v>0</v>
      </c>
      <c r="T4" s="33">
        <v>0</v>
      </c>
      <c r="U4" s="33">
        <v>0</v>
      </c>
      <c r="V4" s="33">
        <v>0</v>
      </c>
      <c r="W4" s="33">
        <v>0</v>
      </c>
      <c r="X4" s="33">
        <v>0</v>
      </c>
      <c r="Y4" s="33">
        <v>0</v>
      </c>
      <c r="Z4" s="33">
        <v>0</v>
      </c>
      <c r="AA4" s="33">
        <v>0</v>
      </c>
      <c r="AB4" s="33">
        <v>0</v>
      </c>
      <c r="AC4" s="33">
        <v>0</v>
      </c>
      <c r="AD4" s="33">
        <v>0</v>
      </c>
      <c r="AE4" s="33">
        <v>0</v>
      </c>
      <c r="AF4" s="33">
        <v>0</v>
      </c>
      <c r="AG4" s="33">
        <v>0</v>
      </c>
      <c r="AH4" s="33">
        <v>0</v>
      </c>
      <c r="AI4" s="33">
        <v>0</v>
      </c>
      <c r="AJ4" s="33">
        <v>0</v>
      </c>
      <c r="AK4" s="33">
        <v>0</v>
      </c>
      <c r="AL4" s="33">
        <v>0</v>
      </c>
      <c r="AM4" s="33">
        <v>0</v>
      </c>
      <c r="AN4" s="33">
        <v>0</v>
      </c>
      <c r="AO4" s="33">
        <v>0</v>
      </c>
      <c r="AP4" s="33">
        <v>0</v>
      </c>
      <c r="AQ4" s="34">
        <v>0</v>
      </c>
      <c r="AR4" s="14"/>
      <c r="AS4" s="43">
        <v>3.1508549365692251E-2</v>
      </c>
    </row>
    <row r="5" spans="1:46" ht="39.950000000000003" customHeight="1">
      <c r="A5" s="10" t="s">
        <v>219</v>
      </c>
      <c r="B5" s="3" t="s">
        <v>280</v>
      </c>
      <c r="C5" s="35">
        <v>0</v>
      </c>
      <c r="D5" s="36">
        <v>6.7279113753039743E-2</v>
      </c>
      <c r="E5" s="36">
        <v>0</v>
      </c>
      <c r="F5" s="36">
        <v>0</v>
      </c>
      <c r="G5" s="36">
        <v>0</v>
      </c>
      <c r="H5" s="36">
        <v>0</v>
      </c>
      <c r="I5" s="36">
        <v>0</v>
      </c>
      <c r="J5" s="36">
        <v>0</v>
      </c>
      <c r="K5" s="36">
        <v>0</v>
      </c>
      <c r="L5" s="36">
        <v>0</v>
      </c>
      <c r="M5" s="36">
        <v>0</v>
      </c>
      <c r="N5" s="36">
        <v>0</v>
      </c>
      <c r="O5" s="36">
        <v>0</v>
      </c>
      <c r="P5" s="36">
        <v>0</v>
      </c>
      <c r="Q5" s="36">
        <v>0</v>
      </c>
      <c r="R5" s="36">
        <v>0</v>
      </c>
      <c r="S5" s="36">
        <v>0</v>
      </c>
      <c r="T5" s="36">
        <v>0</v>
      </c>
      <c r="U5" s="36">
        <v>0</v>
      </c>
      <c r="V5" s="36">
        <v>0</v>
      </c>
      <c r="W5" s="36">
        <v>0</v>
      </c>
      <c r="X5" s="36">
        <v>0</v>
      </c>
      <c r="Y5" s="36">
        <v>0</v>
      </c>
      <c r="Z5" s="36">
        <v>0</v>
      </c>
      <c r="AA5" s="36">
        <v>0</v>
      </c>
      <c r="AB5" s="36">
        <v>0</v>
      </c>
      <c r="AC5" s="36">
        <v>0</v>
      </c>
      <c r="AD5" s="36">
        <v>0</v>
      </c>
      <c r="AE5" s="36">
        <v>0</v>
      </c>
      <c r="AF5" s="36">
        <v>0</v>
      </c>
      <c r="AG5" s="36">
        <v>0</v>
      </c>
      <c r="AH5" s="36">
        <v>0</v>
      </c>
      <c r="AI5" s="36">
        <v>0</v>
      </c>
      <c r="AJ5" s="36">
        <v>0</v>
      </c>
      <c r="AK5" s="36">
        <v>0</v>
      </c>
      <c r="AL5" s="36">
        <v>0</v>
      </c>
      <c r="AM5" s="36">
        <v>0</v>
      </c>
      <c r="AN5" s="36">
        <v>0</v>
      </c>
      <c r="AO5" s="36">
        <v>0</v>
      </c>
      <c r="AP5" s="36">
        <v>0</v>
      </c>
      <c r="AQ5" s="37">
        <v>0</v>
      </c>
      <c r="AR5" s="14"/>
      <c r="AS5" s="43">
        <v>6.7279113753039743E-2</v>
      </c>
    </row>
    <row r="6" spans="1:46" ht="39.950000000000003" customHeight="1">
      <c r="A6" s="10" t="s">
        <v>220</v>
      </c>
      <c r="B6" s="3" t="s">
        <v>281</v>
      </c>
      <c r="C6" s="35">
        <v>0</v>
      </c>
      <c r="D6" s="36">
        <v>0</v>
      </c>
      <c r="E6" s="36">
        <v>0.10301376226699954</v>
      </c>
      <c r="F6" s="36">
        <v>0</v>
      </c>
      <c r="G6" s="36">
        <v>0</v>
      </c>
      <c r="H6" s="36">
        <v>0</v>
      </c>
      <c r="I6" s="36">
        <v>0</v>
      </c>
      <c r="J6" s="36">
        <v>0</v>
      </c>
      <c r="K6" s="36">
        <v>0</v>
      </c>
      <c r="L6" s="36">
        <v>0</v>
      </c>
      <c r="M6" s="36">
        <v>0</v>
      </c>
      <c r="N6" s="36">
        <v>0</v>
      </c>
      <c r="O6" s="36">
        <v>0</v>
      </c>
      <c r="P6" s="36">
        <v>0</v>
      </c>
      <c r="Q6" s="36">
        <v>0</v>
      </c>
      <c r="R6" s="36">
        <v>0</v>
      </c>
      <c r="S6" s="36">
        <v>0</v>
      </c>
      <c r="T6" s="36">
        <v>0</v>
      </c>
      <c r="U6" s="36">
        <v>0</v>
      </c>
      <c r="V6" s="36">
        <v>0</v>
      </c>
      <c r="W6" s="36">
        <v>0</v>
      </c>
      <c r="X6" s="36">
        <v>0</v>
      </c>
      <c r="Y6" s="36">
        <v>0</v>
      </c>
      <c r="Z6" s="36">
        <v>0</v>
      </c>
      <c r="AA6" s="36">
        <v>0</v>
      </c>
      <c r="AB6" s="36">
        <v>0</v>
      </c>
      <c r="AC6" s="36">
        <v>0</v>
      </c>
      <c r="AD6" s="36">
        <v>0</v>
      </c>
      <c r="AE6" s="36">
        <v>0</v>
      </c>
      <c r="AF6" s="36">
        <v>0</v>
      </c>
      <c r="AG6" s="36">
        <v>0</v>
      </c>
      <c r="AH6" s="36">
        <v>0</v>
      </c>
      <c r="AI6" s="36">
        <v>0</v>
      </c>
      <c r="AJ6" s="36">
        <v>0</v>
      </c>
      <c r="AK6" s="36">
        <v>0</v>
      </c>
      <c r="AL6" s="36">
        <v>0</v>
      </c>
      <c r="AM6" s="36">
        <v>0</v>
      </c>
      <c r="AN6" s="36">
        <v>0</v>
      </c>
      <c r="AO6" s="36">
        <v>0</v>
      </c>
      <c r="AP6" s="36">
        <v>0</v>
      </c>
      <c r="AQ6" s="37">
        <v>0</v>
      </c>
      <c r="AR6" s="14"/>
      <c r="AS6" s="43">
        <v>0.10301376226699954</v>
      </c>
    </row>
    <row r="7" spans="1:46" ht="39.950000000000003" customHeight="1">
      <c r="A7" s="10" t="s">
        <v>221</v>
      </c>
      <c r="B7" s="3" t="s">
        <v>1</v>
      </c>
      <c r="C7" s="35">
        <v>0</v>
      </c>
      <c r="D7" s="36">
        <v>0</v>
      </c>
      <c r="E7" s="36">
        <v>0</v>
      </c>
      <c r="F7" s="36">
        <v>2.2771019654571845E-2</v>
      </c>
      <c r="G7" s="36">
        <v>0</v>
      </c>
      <c r="H7" s="36">
        <v>0</v>
      </c>
      <c r="I7" s="36">
        <v>0</v>
      </c>
      <c r="J7" s="36">
        <v>0</v>
      </c>
      <c r="K7" s="36">
        <v>0</v>
      </c>
      <c r="L7" s="36">
        <v>0</v>
      </c>
      <c r="M7" s="36">
        <v>0</v>
      </c>
      <c r="N7" s="36">
        <v>0</v>
      </c>
      <c r="O7" s="36">
        <v>0</v>
      </c>
      <c r="P7" s="36">
        <v>0</v>
      </c>
      <c r="Q7" s="36">
        <v>0</v>
      </c>
      <c r="R7" s="36">
        <v>0</v>
      </c>
      <c r="S7" s="36">
        <v>0</v>
      </c>
      <c r="T7" s="36">
        <v>0</v>
      </c>
      <c r="U7" s="36">
        <v>0</v>
      </c>
      <c r="V7" s="36">
        <v>0</v>
      </c>
      <c r="W7" s="36">
        <v>0</v>
      </c>
      <c r="X7" s="36">
        <v>0</v>
      </c>
      <c r="Y7" s="36">
        <v>0</v>
      </c>
      <c r="Z7" s="36">
        <v>0</v>
      </c>
      <c r="AA7" s="36">
        <v>0</v>
      </c>
      <c r="AB7" s="36">
        <v>0</v>
      </c>
      <c r="AC7" s="36">
        <v>0</v>
      </c>
      <c r="AD7" s="36">
        <v>0</v>
      </c>
      <c r="AE7" s="36">
        <v>0</v>
      </c>
      <c r="AF7" s="36">
        <v>0</v>
      </c>
      <c r="AG7" s="36">
        <v>0</v>
      </c>
      <c r="AH7" s="36">
        <v>0</v>
      </c>
      <c r="AI7" s="36">
        <v>0</v>
      </c>
      <c r="AJ7" s="36">
        <v>0</v>
      </c>
      <c r="AK7" s="36">
        <v>0</v>
      </c>
      <c r="AL7" s="36">
        <v>0</v>
      </c>
      <c r="AM7" s="36">
        <v>0</v>
      </c>
      <c r="AN7" s="36">
        <v>0</v>
      </c>
      <c r="AO7" s="36">
        <v>0</v>
      </c>
      <c r="AP7" s="36">
        <v>0</v>
      </c>
      <c r="AQ7" s="37">
        <v>0</v>
      </c>
      <c r="AR7" s="14"/>
      <c r="AS7" s="43">
        <v>2.2771019654571845E-2</v>
      </c>
    </row>
    <row r="8" spans="1:46" ht="39.950000000000003" customHeight="1">
      <c r="A8" s="10" t="s">
        <v>222</v>
      </c>
      <c r="B8" s="3" t="s">
        <v>2</v>
      </c>
      <c r="C8" s="35">
        <v>0</v>
      </c>
      <c r="D8" s="36">
        <v>0</v>
      </c>
      <c r="E8" s="36">
        <v>0</v>
      </c>
      <c r="F8" s="36">
        <v>0</v>
      </c>
      <c r="G8" s="36">
        <v>0.15144383141360074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  <c r="V8" s="36">
        <v>0</v>
      </c>
      <c r="W8" s="36">
        <v>0</v>
      </c>
      <c r="X8" s="36">
        <v>0</v>
      </c>
      <c r="Y8" s="36">
        <v>0</v>
      </c>
      <c r="Z8" s="36">
        <v>0</v>
      </c>
      <c r="AA8" s="36">
        <v>0</v>
      </c>
      <c r="AB8" s="36">
        <v>0</v>
      </c>
      <c r="AC8" s="36">
        <v>0</v>
      </c>
      <c r="AD8" s="36">
        <v>0</v>
      </c>
      <c r="AE8" s="36">
        <v>0</v>
      </c>
      <c r="AF8" s="36">
        <v>0</v>
      </c>
      <c r="AG8" s="36">
        <v>0</v>
      </c>
      <c r="AH8" s="36">
        <v>0</v>
      </c>
      <c r="AI8" s="36">
        <v>0</v>
      </c>
      <c r="AJ8" s="36">
        <v>0</v>
      </c>
      <c r="AK8" s="36">
        <v>0</v>
      </c>
      <c r="AL8" s="36">
        <v>0</v>
      </c>
      <c r="AM8" s="36">
        <v>0</v>
      </c>
      <c r="AN8" s="36">
        <v>0</v>
      </c>
      <c r="AO8" s="36">
        <v>0</v>
      </c>
      <c r="AP8" s="36">
        <v>0</v>
      </c>
      <c r="AQ8" s="37">
        <v>0</v>
      </c>
      <c r="AR8" s="14"/>
      <c r="AS8" s="43">
        <v>0.15144383141360074</v>
      </c>
    </row>
    <row r="9" spans="1:46" ht="39.950000000000003" customHeight="1">
      <c r="A9" s="10" t="s">
        <v>223</v>
      </c>
      <c r="B9" s="3" t="s">
        <v>3</v>
      </c>
      <c r="C9" s="35">
        <v>0</v>
      </c>
      <c r="D9" s="36">
        <v>0</v>
      </c>
      <c r="E9" s="36">
        <v>0</v>
      </c>
      <c r="F9" s="36">
        <v>0</v>
      </c>
      <c r="G9" s="36">
        <v>0</v>
      </c>
      <c r="H9" s="36">
        <v>1.3506212857914646E-2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  <c r="V9" s="36">
        <v>0</v>
      </c>
      <c r="W9" s="36">
        <v>0</v>
      </c>
      <c r="X9" s="36">
        <v>0</v>
      </c>
      <c r="Y9" s="36">
        <v>0</v>
      </c>
      <c r="Z9" s="36">
        <v>0</v>
      </c>
      <c r="AA9" s="36">
        <v>0</v>
      </c>
      <c r="AB9" s="36">
        <v>0</v>
      </c>
      <c r="AC9" s="36">
        <v>0</v>
      </c>
      <c r="AD9" s="36">
        <v>0</v>
      </c>
      <c r="AE9" s="36">
        <v>0</v>
      </c>
      <c r="AF9" s="36">
        <v>0</v>
      </c>
      <c r="AG9" s="36">
        <v>0</v>
      </c>
      <c r="AH9" s="36">
        <v>0</v>
      </c>
      <c r="AI9" s="36">
        <v>0</v>
      </c>
      <c r="AJ9" s="36">
        <v>0</v>
      </c>
      <c r="AK9" s="36">
        <v>0</v>
      </c>
      <c r="AL9" s="36">
        <v>0</v>
      </c>
      <c r="AM9" s="36">
        <v>0</v>
      </c>
      <c r="AN9" s="36">
        <v>0</v>
      </c>
      <c r="AO9" s="36">
        <v>0</v>
      </c>
      <c r="AP9" s="36">
        <v>0</v>
      </c>
      <c r="AQ9" s="37">
        <v>0</v>
      </c>
      <c r="AR9" s="14"/>
      <c r="AS9" s="43">
        <v>1.3506212857914646E-2</v>
      </c>
    </row>
    <row r="10" spans="1:46" ht="39.950000000000003" customHeight="1">
      <c r="A10" s="10" t="s">
        <v>224</v>
      </c>
      <c r="B10" s="3" t="s">
        <v>4</v>
      </c>
      <c r="C10" s="35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1.1182799018321532E-2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  <c r="V10" s="36">
        <v>0</v>
      </c>
      <c r="W10" s="36">
        <v>0</v>
      </c>
      <c r="X10" s="36">
        <v>0</v>
      </c>
      <c r="Y10" s="36">
        <v>0</v>
      </c>
      <c r="Z10" s="36">
        <v>0</v>
      </c>
      <c r="AA10" s="36">
        <v>0</v>
      </c>
      <c r="AB10" s="36">
        <v>0</v>
      </c>
      <c r="AC10" s="36">
        <v>0</v>
      </c>
      <c r="AD10" s="36">
        <v>0</v>
      </c>
      <c r="AE10" s="36">
        <v>0</v>
      </c>
      <c r="AF10" s="36">
        <v>0</v>
      </c>
      <c r="AG10" s="36">
        <v>0</v>
      </c>
      <c r="AH10" s="36">
        <v>0</v>
      </c>
      <c r="AI10" s="36">
        <v>0</v>
      </c>
      <c r="AJ10" s="36">
        <v>0</v>
      </c>
      <c r="AK10" s="36">
        <v>0</v>
      </c>
      <c r="AL10" s="36">
        <v>0</v>
      </c>
      <c r="AM10" s="36">
        <v>0</v>
      </c>
      <c r="AN10" s="36">
        <v>0</v>
      </c>
      <c r="AO10" s="36">
        <v>0</v>
      </c>
      <c r="AP10" s="36">
        <v>0</v>
      </c>
      <c r="AQ10" s="37">
        <v>0</v>
      </c>
      <c r="AR10" s="14"/>
      <c r="AS10" s="43">
        <v>1.1182799018321532E-2</v>
      </c>
    </row>
    <row r="11" spans="1:46" ht="39.950000000000003" customHeight="1">
      <c r="A11" s="10" t="s">
        <v>225</v>
      </c>
      <c r="B11" s="3" t="s">
        <v>5</v>
      </c>
      <c r="C11" s="35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8.3982042093990739E-3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  <c r="V11" s="36">
        <v>0</v>
      </c>
      <c r="W11" s="36">
        <v>0</v>
      </c>
      <c r="X11" s="36">
        <v>0</v>
      </c>
      <c r="Y11" s="36">
        <v>0</v>
      </c>
      <c r="Z11" s="36">
        <v>0</v>
      </c>
      <c r="AA11" s="36">
        <v>0</v>
      </c>
      <c r="AB11" s="36">
        <v>0</v>
      </c>
      <c r="AC11" s="36">
        <v>0</v>
      </c>
      <c r="AD11" s="36">
        <v>0</v>
      </c>
      <c r="AE11" s="36">
        <v>0</v>
      </c>
      <c r="AF11" s="36">
        <v>0</v>
      </c>
      <c r="AG11" s="36">
        <v>0</v>
      </c>
      <c r="AH11" s="36">
        <v>0</v>
      </c>
      <c r="AI11" s="36">
        <v>0</v>
      </c>
      <c r="AJ11" s="36">
        <v>0</v>
      </c>
      <c r="AK11" s="36">
        <v>0</v>
      </c>
      <c r="AL11" s="36">
        <v>0</v>
      </c>
      <c r="AM11" s="36">
        <v>0</v>
      </c>
      <c r="AN11" s="36">
        <v>0</v>
      </c>
      <c r="AO11" s="36">
        <v>0</v>
      </c>
      <c r="AP11" s="36">
        <v>0</v>
      </c>
      <c r="AQ11" s="37">
        <v>0</v>
      </c>
      <c r="AR11" s="14"/>
      <c r="AS11" s="43">
        <v>8.3982042093990739E-3</v>
      </c>
    </row>
    <row r="12" spans="1:46" ht="39.950000000000003" customHeight="1">
      <c r="A12" s="10" t="s">
        <v>226</v>
      </c>
      <c r="B12" s="3" t="s">
        <v>6</v>
      </c>
      <c r="C12" s="35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1.401830625876177E-3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  <c r="V12" s="36">
        <v>0</v>
      </c>
      <c r="W12" s="36">
        <v>0</v>
      </c>
      <c r="X12" s="36">
        <v>0</v>
      </c>
      <c r="Y12" s="36">
        <v>0</v>
      </c>
      <c r="Z12" s="36">
        <v>0</v>
      </c>
      <c r="AA12" s="36">
        <v>0</v>
      </c>
      <c r="AB12" s="36">
        <v>0</v>
      </c>
      <c r="AC12" s="36">
        <v>0</v>
      </c>
      <c r="AD12" s="36">
        <v>0</v>
      </c>
      <c r="AE12" s="36">
        <v>0</v>
      </c>
      <c r="AF12" s="36">
        <v>0</v>
      </c>
      <c r="AG12" s="36">
        <v>0</v>
      </c>
      <c r="AH12" s="36">
        <v>0</v>
      </c>
      <c r="AI12" s="36">
        <v>0</v>
      </c>
      <c r="AJ12" s="36">
        <v>0</v>
      </c>
      <c r="AK12" s="36">
        <v>0</v>
      </c>
      <c r="AL12" s="36">
        <v>0</v>
      </c>
      <c r="AM12" s="36">
        <v>0</v>
      </c>
      <c r="AN12" s="36">
        <v>0</v>
      </c>
      <c r="AO12" s="36">
        <v>0</v>
      </c>
      <c r="AP12" s="36">
        <v>0</v>
      </c>
      <c r="AQ12" s="37">
        <v>0</v>
      </c>
      <c r="AR12" s="14"/>
      <c r="AS12" s="43">
        <v>1.401830625876177E-3</v>
      </c>
    </row>
    <row r="13" spans="1:46" ht="39.950000000000003" customHeight="1">
      <c r="A13" s="10" t="s">
        <v>227</v>
      </c>
      <c r="B13" s="3" t="s">
        <v>7</v>
      </c>
      <c r="C13" s="35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  <c r="V13" s="36">
        <v>0</v>
      </c>
      <c r="W13" s="36">
        <v>0</v>
      </c>
      <c r="X13" s="36">
        <v>0</v>
      </c>
      <c r="Y13" s="36">
        <v>0</v>
      </c>
      <c r="Z13" s="36">
        <v>0</v>
      </c>
      <c r="AA13" s="36">
        <v>0</v>
      </c>
      <c r="AB13" s="36">
        <v>0</v>
      </c>
      <c r="AC13" s="36">
        <v>0</v>
      </c>
      <c r="AD13" s="36">
        <v>0</v>
      </c>
      <c r="AE13" s="36">
        <v>0</v>
      </c>
      <c r="AF13" s="36">
        <v>0</v>
      </c>
      <c r="AG13" s="36">
        <v>0</v>
      </c>
      <c r="AH13" s="36">
        <v>0</v>
      </c>
      <c r="AI13" s="36">
        <v>0</v>
      </c>
      <c r="AJ13" s="36">
        <v>0</v>
      </c>
      <c r="AK13" s="36">
        <v>0</v>
      </c>
      <c r="AL13" s="36">
        <v>0</v>
      </c>
      <c r="AM13" s="36">
        <v>0</v>
      </c>
      <c r="AN13" s="36">
        <v>0</v>
      </c>
      <c r="AO13" s="36">
        <v>0</v>
      </c>
      <c r="AP13" s="36">
        <v>0</v>
      </c>
      <c r="AQ13" s="37">
        <v>0</v>
      </c>
      <c r="AR13" s="14"/>
      <c r="AS13" s="44">
        <v>0</v>
      </c>
      <c r="AT13" s="45" t="s">
        <v>301</v>
      </c>
    </row>
    <row r="14" spans="1:46" ht="39.950000000000003" customHeight="1">
      <c r="A14" s="10" t="s">
        <v>228</v>
      </c>
      <c r="B14" s="3" t="s">
        <v>8</v>
      </c>
      <c r="C14" s="35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  <c r="V14" s="36">
        <v>0</v>
      </c>
      <c r="W14" s="36">
        <v>0</v>
      </c>
      <c r="X14" s="36">
        <v>0</v>
      </c>
      <c r="Y14" s="36">
        <v>0</v>
      </c>
      <c r="Z14" s="36">
        <v>0</v>
      </c>
      <c r="AA14" s="36">
        <v>0</v>
      </c>
      <c r="AB14" s="36">
        <v>0</v>
      </c>
      <c r="AC14" s="36">
        <v>0</v>
      </c>
      <c r="AD14" s="36">
        <v>0</v>
      </c>
      <c r="AE14" s="36">
        <v>0</v>
      </c>
      <c r="AF14" s="36">
        <v>0</v>
      </c>
      <c r="AG14" s="36">
        <v>0</v>
      </c>
      <c r="AH14" s="36">
        <v>0</v>
      </c>
      <c r="AI14" s="36">
        <v>0</v>
      </c>
      <c r="AJ14" s="36">
        <v>0</v>
      </c>
      <c r="AK14" s="36">
        <v>0</v>
      </c>
      <c r="AL14" s="36">
        <v>0</v>
      </c>
      <c r="AM14" s="36">
        <v>0</v>
      </c>
      <c r="AN14" s="36">
        <v>0</v>
      </c>
      <c r="AO14" s="36">
        <v>0</v>
      </c>
      <c r="AP14" s="36">
        <v>0</v>
      </c>
      <c r="AQ14" s="37">
        <v>0</v>
      </c>
      <c r="AR14" s="14"/>
      <c r="AS14" s="44">
        <v>0</v>
      </c>
      <c r="AT14" s="45" t="s">
        <v>301</v>
      </c>
    </row>
    <row r="15" spans="1:46" ht="39.950000000000003" customHeight="1">
      <c r="A15" s="10" t="s">
        <v>229</v>
      </c>
      <c r="B15" s="3" t="s">
        <v>9</v>
      </c>
      <c r="C15" s="35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3.7493696829708711E-2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  <c r="V15" s="36">
        <v>0</v>
      </c>
      <c r="W15" s="36">
        <v>0</v>
      </c>
      <c r="X15" s="36">
        <v>0</v>
      </c>
      <c r="Y15" s="36">
        <v>0</v>
      </c>
      <c r="Z15" s="36">
        <v>0</v>
      </c>
      <c r="AA15" s="36">
        <v>0</v>
      </c>
      <c r="AB15" s="36">
        <v>0</v>
      </c>
      <c r="AC15" s="36">
        <v>0</v>
      </c>
      <c r="AD15" s="36">
        <v>0</v>
      </c>
      <c r="AE15" s="36">
        <v>0</v>
      </c>
      <c r="AF15" s="36">
        <v>0</v>
      </c>
      <c r="AG15" s="36">
        <v>0</v>
      </c>
      <c r="AH15" s="36">
        <v>0</v>
      </c>
      <c r="AI15" s="36">
        <v>0</v>
      </c>
      <c r="AJ15" s="36">
        <v>0</v>
      </c>
      <c r="AK15" s="36">
        <v>0</v>
      </c>
      <c r="AL15" s="36">
        <v>0</v>
      </c>
      <c r="AM15" s="36">
        <v>0</v>
      </c>
      <c r="AN15" s="36">
        <v>0</v>
      </c>
      <c r="AO15" s="36">
        <v>0</v>
      </c>
      <c r="AP15" s="36">
        <v>0</v>
      </c>
      <c r="AQ15" s="37">
        <v>0</v>
      </c>
      <c r="AR15" s="14"/>
      <c r="AS15" s="43">
        <v>3.7493696829708711E-2</v>
      </c>
    </row>
    <row r="16" spans="1:46" ht="39.950000000000003" customHeight="1">
      <c r="A16" s="10" t="s">
        <v>230</v>
      </c>
      <c r="B16" s="3" t="s">
        <v>10</v>
      </c>
      <c r="C16" s="35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3.2331262183235898E-2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  <c r="V16" s="36">
        <v>0</v>
      </c>
      <c r="W16" s="36">
        <v>0</v>
      </c>
      <c r="X16" s="36">
        <v>0</v>
      </c>
      <c r="Y16" s="36">
        <v>0</v>
      </c>
      <c r="Z16" s="36">
        <v>0</v>
      </c>
      <c r="AA16" s="36">
        <v>0</v>
      </c>
      <c r="AB16" s="36">
        <v>0</v>
      </c>
      <c r="AC16" s="36">
        <v>0</v>
      </c>
      <c r="AD16" s="36">
        <v>0</v>
      </c>
      <c r="AE16" s="36">
        <v>0</v>
      </c>
      <c r="AF16" s="36">
        <v>0</v>
      </c>
      <c r="AG16" s="36">
        <v>0</v>
      </c>
      <c r="AH16" s="36">
        <v>0</v>
      </c>
      <c r="AI16" s="36">
        <v>0</v>
      </c>
      <c r="AJ16" s="36">
        <v>0</v>
      </c>
      <c r="AK16" s="36">
        <v>0</v>
      </c>
      <c r="AL16" s="36">
        <v>0</v>
      </c>
      <c r="AM16" s="36">
        <v>0</v>
      </c>
      <c r="AN16" s="36">
        <v>0</v>
      </c>
      <c r="AO16" s="36">
        <v>0</v>
      </c>
      <c r="AP16" s="36">
        <v>0</v>
      </c>
      <c r="AQ16" s="37">
        <v>0</v>
      </c>
      <c r="AR16" s="14"/>
      <c r="AS16" s="43">
        <v>3.2331262183235898E-2</v>
      </c>
    </row>
    <row r="17" spans="1:45" ht="39.950000000000003" customHeight="1">
      <c r="A17" s="10" t="s">
        <v>231</v>
      </c>
      <c r="B17" s="3" t="s">
        <v>11</v>
      </c>
      <c r="C17" s="35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1.6313660977448796E-2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  <c r="V17" s="36">
        <v>0</v>
      </c>
      <c r="W17" s="36">
        <v>0</v>
      </c>
      <c r="X17" s="36">
        <v>0</v>
      </c>
      <c r="Y17" s="36">
        <v>0</v>
      </c>
      <c r="Z17" s="36">
        <v>0</v>
      </c>
      <c r="AA17" s="36">
        <v>0</v>
      </c>
      <c r="AB17" s="36">
        <v>0</v>
      </c>
      <c r="AC17" s="36">
        <v>0</v>
      </c>
      <c r="AD17" s="36">
        <v>0</v>
      </c>
      <c r="AE17" s="36">
        <v>0</v>
      </c>
      <c r="AF17" s="36">
        <v>0</v>
      </c>
      <c r="AG17" s="36">
        <v>0</v>
      </c>
      <c r="AH17" s="36">
        <v>0</v>
      </c>
      <c r="AI17" s="36">
        <v>0</v>
      </c>
      <c r="AJ17" s="36">
        <v>0</v>
      </c>
      <c r="AK17" s="36">
        <v>0</v>
      </c>
      <c r="AL17" s="36">
        <v>0</v>
      </c>
      <c r="AM17" s="36">
        <v>0</v>
      </c>
      <c r="AN17" s="36">
        <v>0</v>
      </c>
      <c r="AO17" s="36">
        <v>0</v>
      </c>
      <c r="AP17" s="36">
        <v>0</v>
      </c>
      <c r="AQ17" s="37">
        <v>0</v>
      </c>
      <c r="AR17" s="14"/>
      <c r="AS17" s="43">
        <v>1.6313660977448796E-2</v>
      </c>
    </row>
    <row r="18" spans="1:45" ht="39.950000000000003" customHeight="1">
      <c r="A18" s="10" t="s">
        <v>232</v>
      </c>
      <c r="B18" s="3" t="s">
        <v>12</v>
      </c>
      <c r="C18" s="35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2.422977075120536E-2</v>
      </c>
      <c r="R18" s="36">
        <v>0</v>
      </c>
      <c r="S18" s="36">
        <v>0</v>
      </c>
      <c r="T18" s="36">
        <v>0</v>
      </c>
      <c r="U18" s="36">
        <v>0</v>
      </c>
      <c r="V18" s="36">
        <v>0</v>
      </c>
      <c r="W18" s="36">
        <v>0</v>
      </c>
      <c r="X18" s="36">
        <v>0</v>
      </c>
      <c r="Y18" s="36">
        <v>0</v>
      </c>
      <c r="Z18" s="36">
        <v>0</v>
      </c>
      <c r="AA18" s="36">
        <v>0</v>
      </c>
      <c r="AB18" s="36">
        <v>0</v>
      </c>
      <c r="AC18" s="36">
        <v>0</v>
      </c>
      <c r="AD18" s="36">
        <v>0</v>
      </c>
      <c r="AE18" s="36">
        <v>0</v>
      </c>
      <c r="AF18" s="36">
        <v>0</v>
      </c>
      <c r="AG18" s="36">
        <v>0</v>
      </c>
      <c r="AH18" s="36">
        <v>0</v>
      </c>
      <c r="AI18" s="36">
        <v>0</v>
      </c>
      <c r="AJ18" s="36">
        <v>0</v>
      </c>
      <c r="AK18" s="36">
        <v>0</v>
      </c>
      <c r="AL18" s="36">
        <v>0</v>
      </c>
      <c r="AM18" s="36">
        <v>0</v>
      </c>
      <c r="AN18" s="36">
        <v>0</v>
      </c>
      <c r="AO18" s="36">
        <v>0</v>
      </c>
      <c r="AP18" s="36">
        <v>0</v>
      </c>
      <c r="AQ18" s="37">
        <v>0</v>
      </c>
      <c r="AR18" s="14"/>
      <c r="AS18" s="43">
        <v>2.422977075120536E-2</v>
      </c>
    </row>
    <row r="19" spans="1:45" ht="39.950000000000003" customHeight="1">
      <c r="A19" s="10" t="s">
        <v>233</v>
      </c>
      <c r="B19" s="3" t="s">
        <v>13</v>
      </c>
      <c r="C19" s="35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4.9710151577723738E-2</v>
      </c>
      <c r="S19" s="36">
        <v>0</v>
      </c>
      <c r="T19" s="36">
        <v>0</v>
      </c>
      <c r="U19" s="36">
        <v>0</v>
      </c>
      <c r="V19" s="36">
        <v>0</v>
      </c>
      <c r="W19" s="36">
        <v>0</v>
      </c>
      <c r="X19" s="36">
        <v>0</v>
      </c>
      <c r="Y19" s="36">
        <v>0</v>
      </c>
      <c r="Z19" s="36">
        <v>0</v>
      </c>
      <c r="AA19" s="36">
        <v>0</v>
      </c>
      <c r="AB19" s="36">
        <v>0</v>
      </c>
      <c r="AC19" s="36">
        <v>0</v>
      </c>
      <c r="AD19" s="36">
        <v>0</v>
      </c>
      <c r="AE19" s="36">
        <v>0</v>
      </c>
      <c r="AF19" s="36">
        <v>0</v>
      </c>
      <c r="AG19" s="36">
        <v>0</v>
      </c>
      <c r="AH19" s="36">
        <v>0</v>
      </c>
      <c r="AI19" s="36">
        <v>0</v>
      </c>
      <c r="AJ19" s="36">
        <v>0</v>
      </c>
      <c r="AK19" s="36">
        <v>0</v>
      </c>
      <c r="AL19" s="36">
        <v>0</v>
      </c>
      <c r="AM19" s="36">
        <v>0</v>
      </c>
      <c r="AN19" s="36">
        <v>0</v>
      </c>
      <c r="AO19" s="36">
        <v>0</v>
      </c>
      <c r="AP19" s="36">
        <v>0</v>
      </c>
      <c r="AQ19" s="37">
        <v>0</v>
      </c>
      <c r="AR19" s="14"/>
      <c r="AS19" s="43">
        <v>4.9710151577723738E-2</v>
      </c>
    </row>
    <row r="20" spans="1:45" ht="39.950000000000003" customHeight="1">
      <c r="A20" s="10" t="s">
        <v>234</v>
      </c>
      <c r="B20" s="3" t="s">
        <v>14</v>
      </c>
      <c r="C20" s="35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1.4542889198653652E-2</v>
      </c>
      <c r="T20" s="36">
        <v>0</v>
      </c>
      <c r="U20" s="36">
        <v>0</v>
      </c>
      <c r="V20" s="36">
        <v>0</v>
      </c>
      <c r="W20" s="36">
        <v>0</v>
      </c>
      <c r="X20" s="36">
        <v>0</v>
      </c>
      <c r="Y20" s="36">
        <v>0</v>
      </c>
      <c r="Z20" s="36">
        <v>0</v>
      </c>
      <c r="AA20" s="36">
        <v>0</v>
      </c>
      <c r="AB20" s="36">
        <v>0</v>
      </c>
      <c r="AC20" s="36">
        <v>0</v>
      </c>
      <c r="AD20" s="36">
        <v>0</v>
      </c>
      <c r="AE20" s="36">
        <v>0</v>
      </c>
      <c r="AF20" s="36">
        <v>0</v>
      </c>
      <c r="AG20" s="36">
        <v>0</v>
      </c>
      <c r="AH20" s="36">
        <v>0</v>
      </c>
      <c r="AI20" s="36">
        <v>0</v>
      </c>
      <c r="AJ20" s="36">
        <v>0</v>
      </c>
      <c r="AK20" s="36">
        <v>0</v>
      </c>
      <c r="AL20" s="36">
        <v>0</v>
      </c>
      <c r="AM20" s="36">
        <v>0</v>
      </c>
      <c r="AN20" s="36">
        <v>0</v>
      </c>
      <c r="AO20" s="36">
        <v>0</v>
      </c>
      <c r="AP20" s="36">
        <v>0</v>
      </c>
      <c r="AQ20" s="37">
        <v>0</v>
      </c>
      <c r="AR20" s="14"/>
      <c r="AS20" s="43">
        <v>1.4542889198653652E-2</v>
      </c>
    </row>
    <row r="21" spans="1:45" ht="39.950000000000003" customHeight="1">
      <c r="A21" s="10" t="s">
        <v>235</v>
      </c>
      <c r="B21" s="3" t="s">
        <v>15</v>
      </c>
      <c r="C21" s="35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8.4822104193541525E-3</v>
      </c>
      <c r="U21" s="36">
        <v>0</v>
      </c>
      <c r="V21" s="36">
        <v>0</v>
      </c>
      <c r="W21" s="36">
        <v>0</v>
      </c>
      <c r="X21" s="36">
        <v>0</v>
      </c>
      <c r="Y21" s="36">
        <v>0</v>
      </c>
      <c r="Z21" s="36">
        <v>0</v>
      </c>
      <c r="AA21" s="36">
        <v>0</v>
      </c>
      <c r="AB21" s="36">
        <v>0</v>
      </c>
      <c r="AC21" s="36">
        <v>0</v>
      </c>
      <c r="AD21" s="36">
        <v>0</v>
      </c>
      <c r="AE21" s="36">
        <v>0</v>
      </c>
      <c r="AF21" s="36">
        <v>0</v>
      </c>
      <c r="AG21" s="36">
        <v>0</v>
      </c>
      <c r="AH21" s="36">
        <v>0</v>
      </c>
      <c r="AI21" s="36">
        <v>0</v>
      </c>
      <c r="AJ21" s="36">
        <v>0</v>
      </c>
      <c r="AK21" s="36">
        <v>0</v>
      </c>
      <c r="AL21" s="36">
        <v>0</v>
      </c>
      <c r="AM21" s="36">
        <v>0</v>
      </c>
      <c r="AN21" s="36">
        <v>0</v>
      </c>
      <c r="AO21" s="36">
        <v>0</v>
      </c>
      <c r="AP21" s="36">
        <v>0</v>
      </c>
      <c r="AQ21" s="37">
        <v>0</v>
      </c>
      <c r="AR21" s="14"/>
      <c r="AS21" s="43">
        <v>8.4822104193541525E-3</v>
      </c>
    </row>
    <row r="22" spans="1:45" ht="39.950000000000003" customHeight="1">
      <c r="A22" s="10" t="s">
        <v>236</v>
      </c>
      <c r="B22" s="3" t="s">
        <v>16</v>
      </c>
      <c r="C22" s="35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2.0911743379027015E-2</v>
      </c>
      <c r="V22" s="36">
        <v>0</v>
      </c>
      <c r="W22" s="36">
        <v>0</v>
      </c>
      <c r="X22" s="36">
        <v>0</v>
      </c>
      <c r="Y22" s="36">
        <v>0</v>
      </c>
      <c r="Z22" s="36">
        <v>0</v>
      </c>
      <c r="AA22" s="36">
        <v>0</v>
      </c>
      <c r="AB22" s="36">
        <v>0</v>
      </c>
      <c r="AC22" s="36">
        <v>0</v>
      </c>
      <c r="AD22" s="36">
        <v>0</v>
      </c>
      <c r="AE22" s="36">
        <v>0</v>
      </c>
      <c r="AF22" s="36">
        <v>0</v>
      </c>
      <c r="AG22" s="36">
        <v>0</v>
      </c>
      <c r="AH22" s="36">
        <v>0</v>
      </c>
      <c r="AI22" s="36">
        <v>0</v>
      </c>
      <c r="AJ22" s="36">
        <v>0</v>
      </c>
      <c r="AK22" s="36">
        <v>0</v>
      </c>
      <c r="AL22" s="36">
        <v>0</v>
      </c>
      <c r="AM22" s="36">
        <v>0</v>
      </c>
      <c r="AN22" s="36">
        <v>0</v>
      </c>
      <c r="AO22" s="36">
        <v>0</v>
      </c>
      <c r="AP22" s="36">
        <v>0</v>
      </c>
      <c r="AQ22" s="37">
        <v>0</v>
      </c>
      <c r="AR22" s="14"/>
      <c r="AS22" s="43">
        <v>2.0911743379027015E-2</v>
      </c>
    </row>
    <row r="23" spans="1:45" ht="39.950000000000003" customHeight="1">
      <c r="A23" s="10" t="s">
        <v>237</v>
      </c>
      <c r="B23" s="3" t="s">
        <v>17</v>
      </c>
      <c r="C23" s="35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  <c r="V23" s="36">
        <v>9.0001735353354761E-2</v>
      </c>
      <c r="W23" s="36">
        <v>0</v>
      </c>
      <c r="X23" s="36">
        <v>0</v>
      </c>
      <c r="Y23" s="36">
        <v>0</v>
      </c>
      <c r="Z23" s="36">
        <v>0</v>
      </c>
      <c r="AA23" s="36">
        <v>0</v>
      </c>
      <c r="AB23" s="36">
        <v>0</v>
      </c>
      <c r="AC23" s="36">
        <v>0</v>
      </c>
      <c r="AD23" s="36">
        <v>0</v>
      </c>
      <c r="AE23" s="36">
        <v>0</v>
      </c>
      <c r="AF23" s="36">
        <v>0</v>
      </c>
      <c r="AG23" s="36">
        <v>0</v>
      </c>
      <c r="AH23" s="36">
        <v>0</v>
      </c>
      <c r="AI23" s="36">
        <v>0</v>
      </c>
      <c r="AJ23" s="36">
        <v>0</v>
      </c>
      <c r="AK23" s="36">
        <v>0</v>
      </c>
      <c r="AL23" s="36">
        <v>0</v>
      </c>
      <c r="AM23" s="36">
        <v>0</v>
      </c>
      <c r="AN23" s="36">
        <v>0</v>
      </c>
      <c r="AO23" s="36">
        <v>0</v>
      </c>
      <c r="AP23" s="36">
        <v>0</v>
      </c>
      <c r="AQ23" s="37">
        <v>0</v>
      </c>
      <c r="AR23" s="14"/>
      <c r="AS23" s="43">
        <v>9.0001735353354761E-2</v>
      </c>
    </row>
    <row r="24" spans="1:45" ht="39.950000000000003" customHeight="1">
      <c r="A24" s="10" t="s">
        <v>238</v>
      </c>
      <c r="B24" s="3" t="s">
        <v>18</v>
      </c>
      <c r="C24" s="35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  <c r="V24" s="36">
        <v>0</v>
      </c>
      <c r="W24" s="36">
        <v>1</v>
      </c>
      <c r="X24" s="36">
        <v>0</v>
      </c>
      <c r="Y24" s="36">
        <v>0</v>
      </c>
      <c r="Z24" s="36">
        <v>0</v>
      </c>
      <c r="AA24" s="36">
        <v>0</v>
      </c>
      <c r="AB24" s="36">
        <v>0</v>
      </c>
      <c r="AC24" s="36">
        <v>0</v>
      </c>
      <c r="AD24" s="36">
        <v>0</v>
      </c>
      <c r="AE24" s="36">
        <v>0</v>
      </c>
      <c r="AF24" s="36">
        <v>0</v>
      </c>
      <c r="AG24" s="36">
        <v>0</v>
      </c>
      <c r="AH24" s="36">
        <v>0</v>
      </c>
      <c r="AI24" s="36">
        <v>0</v>
      </c>
      <c r="AJ24" s="36">
        <v>0</v>
      </c>
      <c r="AK24" s="36">
        <v>0</v>
      </c>
      <c r="AL24" s="36">
        <v>0</v>
      </c>
      <c r="AM24" s="36">
        <v>0</v>
      </c>
      <c r="AN24" s="36">
        <v>0</v>
      </c>
      <c r="AO24" s="36">
        <v>0</v>
      </c>
      <c r="AP24" s="36">
        <v>0</v>
      </c>
      <c r="AQ24" s="37">
        <v>0</v>
      </c>
      <c r="AR24" s="14"/>
      <c r="AS24" s="43">
        <v>1</v>
      </c>
    </row>
    <row r="25" spans="1:45" ht="39.950000000000003" customHeight="1">
      <c r="A25" s="10" t="s">
        <v>239</v>
      </c>
      <c r="B25" s="3" t="s">
        <v>19</v>
      </c>
      <c r="C25" s="35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  <c r="V25" s="36">
        <v>0</v>
      </c>
      <c r="W25" s="36">
        <v>0</v>
      </c>
      <c r="X25" s="36">
        <v>0.51398083873558598</v>
      </c>
      <c r="Y25" s="36">
        <v>0</v>
      </c>
      <c r="Z25" s="36">
        <v>0</v>
      </c>
      <c r="AA25" s="36">
        <v>0</v>
      </c>
      <c r="AB25" s="36">
        <v>0</v>
      </c>
      <c r="AC25" s="36">
        <v>0</v>
      </c>
      <c r="AD25" s="36">
        <v>0</v>
      </c>
      <c r="AE25" s="36">
        <v>0</v>
      </c>
      <c r="AF25" s="36">
        <v>0</v>
      </c>
      <c r="AG25" s="36">
        <v>0</v>
      </c>
      <c r="AH25" s="36">
        <v>0</v>
      </c>
      <c r="AI25" s="36">
        <v>0</v>
      </c>
      <c r="AJ25" s="36">
        <v>0</v>
      </c>
      <c r="AK25" s="36">
        <v>0</v>
      </c>
      <c r="AL25" s="36">
        <v>0</v>
      </c>
      <c r="AM25" s="36">
        <v>0</v>
      </c>
      <c r="AN25" s="36">
        <v>0</v>
      </c>
      <c r="AO25" s="36">
        <v>0</v>
      </c>
      <c r="AP25" s="36">
        <v>0</v>
      </c>
      <c r="AQ25" s="37">
        <v>0</v>
      </c>
      <c r="AR25" s="14"/>
      <c r="AS25" s="43">
        <v>0.51398083873558598</v>
      </c>
    </row>
    <row r="26" spans="1:45" ht="39.950000000000003" customHeight="1">
      <c r="A26" s="10" t="s">
        <v>240</v>
      </c>
      <c r="B26" s="3" t="s">
        <v>20</v>
      </c>
      <c r="C26" s="35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  <c r="V26" s="36">
        <v>0</v>
      </c>
      <c r="W26" s="36">
        <v>0</v>
      </c>
      <c r="X26" s="36">
        <v>0</v>
      </c>
      <c r="Y26" s="36">
        <v>0.97821581274005365</v>
      </c>
      <c r="Z26" s="36">
        <v>0</v>
      </c>
      <c r="AA26" s="36">
        <v>0</v>
      </c>
      <c r="AB26" s="36">
        <v>0</v>
      </c>
      <c r="AC26" s="36">
        <v>0</v>
      </c>
      <c r="AD26" s="36">
        <v>0</v>
      </c>
      <c r="AE26" s="36">
        <v>0</v>
      </c>
      <c r="AF26" s="36">
        <v>0</v>
      </c>
      <c r="AG26" s="36">
        <v>0</v>
      </c>
      <c r="AH26" s="36">
        <v>0</v>
      </c>
      <c r="AI26" s="36">
        <v>0</v>
      </c>
      <c r="AJ26" s="36">
        <v>0</v>
      </c>
      <c r="AK26" s="36">
        <v>0</v>
      </c>
      <c r="AL26" s="36">
        <v>0</v>
      </c>
      <c r="AM26" s="36">
        <v>0</v>
      </c>
      <c r="AN26" s="36">
        <v>0</v>
      </c>
      <c r="AO26" s="36">
        <v>0</v>
      </c>
      <c r="AP26" s="36">
        <v>0</v>
      </c>
      <c r="AQ26" s="37">
        <v>0</v>
      </c>
      <c r="AR26" s="14"/>
      <c r="AS26" s="43">
        <v>0.97821581274005365</v>
      </c>
    </row>
    <row r="27" spans="1:45" ht="39.950000000000003" customHeight="1">
      <c r="A27" s="10" t="s">
        <v>241</v>
      </c>
      <c r="B27" s="3" t="s">
        <v>21</v>
      </c>
      <c r="C27" s="35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  <c r="V27" s="36">
        <v>0</v>
      </c>
      <c r="W27" s="36">
        <v>0</v>
      </c>
      <c r="X27" s="36">
        <v>0</v>
      </c>
      <c r="Y27" s="36">
        <v>0</v>
      </c>
      <c r="Z27" s="36">
        <v>0.80863607184499087</v>
      </c>
      <c r="AA27" s="36">
        <v>0</v>
      </c>
      <c r="AB27" s="36">
        <v>0</v>
      </c>
      <c r="AC27" s="36">
        <v>0</v>
      </c>
      <c r="AD27" s="36">
        <v>0</v>
      </c>
      <c r="AE27" s="36">
        <v>0</v>
      </c>
      <c r="AF27" s="36">
        <v>0</v>
      </c>
      <c r="AG27" s="36">
        <v>0</v>
      </c>
      <c r="AH27" s="36">
        <v>0</v>
      </c>
      <c r="AI27" s="36">
        <v>0</v>
      </c>
      <c r="AJ27" s="36">
        <v>0</v>
      </c>
      <c r="AK27" s="36">
        <v>0</v>
      </c>
      <c r="AL27" s="36">
        <v>0</v>
      </c>
      <c r="AM27" s="36">
        <v>0</v>
      </c>
      <c r="AN27" s="36">
        <v>0</v>
      </c>
      <c r="AO27" s="36">
        <v>0</v>
      </c>
      <c r="AP27" s="36">
        <v>0</v>
      </c>
      <c r="AQ27" s="37">
        <v>0</v>
      </c>
      <c r="AR27" s="14"/>
      <c r="AS27" s="43">
        <v>0.80863607184499087</v>
      </c>
    </row>
    <row r="28" spans="1:45" ht="39.950000000000003" customHeight="1">
      <c r="A28" s="10" t="s">
        <v>242</v>
      </c>
      <c r="B28" s="3" t="s">
        <v>282</v>
      </c>
      <c r="C28" s="35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  <c r="V28" s="36">
        <v>0</v>
      </c>
      <c r="W28" s="36">
        <v>0</v>
      </c>
      <c r="X28" s="36">
        <v>0</v>
      </c>
      <c r="Y28" s="36">
        <v>0</v>
      </c>
      <c r="Z28" s="36">
        <v>0</v>
      </c>
      <c r="AA28" s="36">
        <v>0.68505822274839645</v>
      </c>
      <c r="AB28" s="36">
        <v>0</v>
      </c>
      <c r="AC28" s="36">
        <v>0</v>
      </c>
      <c r="AD28" s="36">
        <v>0</v>
      </c>
      <c r="AE28" s="36">
        <v>0</v>
      </c>
      <c r="AF28" s="36">
        <v>0</v>
      </c>
      <c r="AG28" s="36">
        <v>0</v>
      </c>
      <c r="AH28" s="36">
        <v>0</v>
      </c>
      <c r="AI28" s="36">
        <v>0</v>
      </c>
      <c r="AJ28" s="36">
        <v>0</v>
      </c>
      <c r="AK28" s="36">
        <v>0</v>
      </c>
      <c r="AL28" s="36">
        <v>0</v>
      </c>
      <c r="AM28" s="36">
        <v>0</v>
      </c>
      <c r="AN28" s="36">
        <v>0</v>
      </c>
      <c r="AO28" s="36">
        <v>0</v>
      </c>
      <c r="AP28" s="36">
        <v>0</v>
      </c>
      <c r="AQ28" s="37">
        <v>0</v>
      </c>
      <c r="AR28" s="14"/>
      <c r="AS28" s="43">
        <v>0.68505822274839645</v>
      </c>
    </row>
    <row r="29" spans="1:45" ht="39.950000000000003" customHeight="1">
      <c r="A29" s="10" t="s">
        <v>243</v>
      </c>
      <c r="B29" s="3" t="s">
        <v>283</v>
      </c>
      <c r="C29" s="35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  <c r="V29" s="36">
        <v>0</v>
      </c>
      <c r="W29" s="36">
        <v>0</v>
      </c>
      <c r="X29" s="36">
        <v>0</v>
      </c>
      <c r="Y29" s="36">
        <v>0</v>
      </c>
      <c r="Z29" s="36">
        <v>0</v>
      </c>
      <c r="AA29" s="36">
        <v>0</v>
      </c>
      <c r="AB29" s="36">
        <v>0.76673006568185287</v>
      </c>
      <c r="AC29" s="36">
        <v>0</v>
      </c>
      <c r="AD29" s="36">
        <v>0</v>
      </c>
      <c r="AE29" s="36">
        <v>0</v>
      </c>
      <c r="AF29" s="36">
        <v>0</v>
      </c>
      <c r="AG29" s="36">
        <v>0</v>
      </c>
      <c r="AH29" s="36">
        <v>0</v>
      </c>
      <c r="AI29" s="36">
        <v>0</v>
      </c>
      <c r="AJ29" s="36">
        <v>0</v>
      </c>
      <c r="AK29" s="36">
        <v>0</v>
      </c>
      <c r="AL29" s="36">
        <v>0</v>
      </c>
      <c r="AM29" s="36">
        <v>0</v>
      </c>
      <c r="AN29" s="36">
        <v>0</v>
      </c>
      <c r="AO29" s="36">
        <v>0</v>
      </c>
      <c r="AP29" s="36">
        <v>0</v>
      </c>
      <c r="AQ29" s="37">
        <v>0</v>
      </c>
      <c r="AR29" s="14"/>
      <c r="AS29" s="43">
        <v>0.76673006568185287</v>
      </c>
    </row>
    <row r="30" spans="1:45" ht="39.950000000000003" customHeight="1">
      <c r="A30" s="10" t="s">
        <v>245</v>
      </c>
      <c r="B30" s="3" t="s">
        <v>22</v>
      </c>
      <c r="C30" s="35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  <c r="V30" s="36">
        <v>0</v>
      </c>
      <c r="W30" s="36">
        <v>0</v>
      </c>
      <c r="X30" s="36">
        <v>0</v>
      </c>
      <c r="Y30" s="36">
        <v>0</v>
      </c>
      <c r="Z30" s="36">
        <v>0</v>
      </c>
      <c r="AA30" s="36">
        <v>0</v>
      </c>
      <c r="AB30" s="36">
        <v>0</v>
      </c>
      <c r="AC30" s="36">
        <v>0.73562600566542868</v>
      </c>
      <c r="AD30" s="36">
        <v>0</v>
      </c>
      <c r="AE30" s="36">
        <v>0</v>
      </c>
      <c r="AF30" s="36">
        <v>0</v>
      </c>
      <c r="AG30" s="36">
        <v>0</v>
      </c>
      <c r="AH30" s="36">
        <v>0</v>
      </c>
      <c r="AI30" s="36">
        <v>0</v>
      </c>
      <c r="AJ30" s="36">
        <v>0</v>
      </c>
      <c r="AK30" s="36">
        <v>0</v>
      </c>
      <c r="AL30" s="36">
        <v>0</v>
      </c>
      <c r="AM30" s="36">
        <v>0</v>
      </c>
      <c r="AN30" s="36">
        <v>0</v>
      </c>
      <c r="AO30" s="36">
        <v>0</v>
      </c>
      <c r="AP30" s="36">
        <v>0</v>
      </c>
      <c r="AQ30" s="37">
        <v>0</v>
      </c>
      <c r="AR30" s="14"/>
      <c r="AS30" s="43">
        <v>0.73562600566542868</v>
      </c>
    </row>
    <row r="31" spans="1:45" ht="39.950000000000003" customHeight="1">
      <c r="A31" s="10" t="s">
        <v>246</v>
      </c>
      <c r="B31" s="3" t="s">
        <v>284</v>
      </c>
      <c r="C31" s="35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  <c r="V31" s="36">
        <v>0</v>
      </c>
      <c r="W31" s="36">
        <v>0</v>
      </c>
      <c r="X31" s="36">
        <v>0</v>
      </c>
      <c r="Y31" s="36">
        <v>0</v>
      </c>
      <c r="Z31" s="36">
        <v>0</v>
      </c>
      <c r="AA31" s="36">
        <v>0</v>
      </c>
      <c r="AB31" s="36">
        <v>0</v>
      </c>
      <c r="AC31" s="36">
        <v>0</v>
      </c>
      <c r="AD31" s="36">
        <v>0.99996084503982441</v>
      </c>
      <c r="AE31" s="36">
        <v>0</v>
      </c>
      <c r="AF31" s="36">
        <v>0</v>
      </c>
      <c r="AG31" s="36">
        <v>0</v>
      </c>
      <c r="AH31" s="36">
        <v>0</v>
      </c>
      <c r="AI31" s="36">
        <v>0</v>
      </c>
      <c r="AJ31" s="36">
        <v>0</v>
      </c>
      <c r="AK31" s="36">
        <v>0</v>
      </c>
      <c r="AL31" s="36">
        <v>0</v>
      </c>
      <c r="AM31" s="36">
        <v>0</v>
      </c>
      <c r="AN31" s="36">
        <v>0</v>
      </c>
      <c r="AO31" s="36">
        <v>0</v>
      </c>
      <c r="AP31" s="36">
        <v>0</v>
      </c>
      <c r="AQ31" s="37">
        <v>0</v>
      </c>
      <c r="AR31" s="14"/>
      <c r="AS31" s="43">
        <v>0.99996084503982441</v>
      </c>
    </row>
    <row r="32" spans="1:45" ht="39.950000000000003" customHeight="1">
      <c r="A32" s="10" t="s">
        <v>247</v>
      </c>
      <c r="B32" s="3" t="s">
        <v>285</v>
      </c>
      <c r="C32" s="35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  <c r="V32" s="36">
        <v>0</v>
      </c>
      <c r="W32" s="36">
        <v>0</v>
      </c>
      <c r="X32" s="36">
        <v>0</v>
      </c>
      <c r="Y32" s="36">
        <v>0</v>
      </c>
      <c r="Z32" s="36">
        <v>0</v>
      </c>
      <c r="AA32" s="36">
        <v>0</v>
      </c>
      <c r="AB32" s="36">
        <v>0</v>
      </c>
      <c r="AC32" s="36">
        <v>0</v>
      </c>
      <c r="AD32" s="36">
        <v>0</v>
      </c>
      <c r="AE32" s="36">
        <v>1</v>
      </c>
      <c r="AF32" s="36">
        <v>0</v>
      </c>
      <c r="AG32" s="36">
        <v>0</v>
      </c>
      <c r="AH32" s="36">
        <v>0</v>
      </c>
      <c r="AI32" s="36">
        <v>0</v>
      </c>
      <c r="AJ32" s="36">
        <v>0</v>
      </c>
      <c r="AK32" s="36">
        <v>0</v>
      </c>
      <c r="AL32" s="36">
        <v>0</v>
      </c>
      <c r="AM32" s="36">
        <v>0</v>
      </c>
      <c r="AN32" s="36">
        <v>0</v>
      </c>
      <c r="AO32" s="36">
        <v>0</v>
      </c>
      <c r="AP32" s="36">
        <v>0</v>
      </c>
      <c r="AQ32" s="37">
        <v>0</v>
      </c>
      <c r="AR32" s="14"/>
      <c r="AS32" s="43">
        <v>1</v>
      </c>
    </row>
    <row r="33" spans="1:45" ht="39.950000000000003" customHeight="1">
      <c r="A33" s="10" t="s">
        <v>248</v>
      </c>
      <c r="B33" s="3" t="s">
        <v>24</v>
      </c>
      <c r="C33" s="35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  <c r="O33" s="36">
        <v>0</v>
      </c>
      <c r="P33" s="36">
        <v>0</v>
      </c>
      <c r="Q33" s="36">
        <v>0</v>
      </c>
      <c r="R33" s="36">
        <v>0</v>
      </c>
      <c r="S33" s="36">
        <v>0</v>
      </c>
      <c r="T33" s="36">
        <v>0</v>
      </c>
      <c r="U33" s="36">
        <v>0</v>
      </c>
      <c r="V33" s="36">
        <v>0</v>
      </c>
      <c r="W33" s="36">
        <v>0</v>
      </c>
      <c r="X33" s="36">
        <v>0</v>
      </c>
      <c r="Y33" s="36">
        <v>0</v>
      </c>
      <c r="Z33" s="36">
        <v>0</v>
      </c>
      <c r="AA33" s="36">
        <v>0</v>
      </c>
      <c r="AB33" s="36">
        <v>0</v>
      </c>
      <c r="AC33" s="36">
        <v>0</v>
      </c>
      <c r="AD33" s="36">
        <v>0</v>
      </c>
      <c r="AE33" s="36">
        <v>0</v>
      </c>
      <c r="AF33" s="36">
        <v>0.73444351883723824</v>
      </c>
      <c r="AG33" s="36">
        <v>0</v>
      </c>
      <c r="AH33" s="36">
        <v>0</v>
      </c>
      <c r="AI33" s="36">
        <v>0</v>
      </c>
      <c r="AJ33" s="36">
        <v>0</v>
      </c>
      <c r="AK33" s="36">
        <v>0</v>
      </c>
      <c r="AL33" s="36">
        <v>0</v>
      </c>
      <c r="AM33" s="36">
        <v>0</v>
      </c>
      <c r="AN33" s="36">
        <v>0</v>
      </c>
      <c r="AO33" s="36">
        <v>0</v>
      </c>
      <c r="AP33" s="36">
        <v>0</v>
      </c>
      <c r="AQ33" s="37">
        <v>0</v>
      </c>
      <c r="AR33" s="14"/>
      <c r="AS33" s="43">
        <v>0.73444351883723824</v>
      </c>
    </row>
    <row r="34" spans="1:45" ht="39.950000000000003" customHeight="1">
      <c r="A34" s="10" t="s">
        <v>249</v>
      </c>
      <c r="B34" s="3" t="s">
        <v>25</v>
      </c>
      <c r="C34" s="35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  <c r="O34" s="36">
        <v>0</v>
      </c>
      <c r="P34" s="36">
        <v>0</v>
      </c>
      <c r="Q34" s="36">
        <v>0</v>
      </c>
      <c r="R34" s="36">
        <v>0</v>
      </c>
      <c r="S34" s="36">
        <v>0</v>
      </c>
      <c r="T34" s="36">
        <v>0</v>
      </c>
      <c r="U34" s="36">
        <v>0</v>
      </c>
      <c r="V34" s="36">
        <v>0</v>
      </c>
      <c r="W34" s="36">
        <v>0</v>
      </c>
      <c r="X34" s="36">
        <v>0</v>
      </c>
      <c r="Y34" s="36">
        <v>0</v>
      </c>
      <c r="Z34" s="36">
        <v>0</v>
      </c>
      <c r="AA34" s="36">
        <v>0</v>
      </c>
      <c r="AB34" s="36">
        <v>0</v>
      </c>
      <c r="AC34" s="36">
        <v>0</v>
      </c>
      <c r="AD34" s="36">
        <v>0</v>
      </c>
      <c r="AE34" s="36">
        <v>0</v>
      </c>
      <c r="AF34" s="36">
        <v>0</v>
      </c>
      <c r="AG34" s="36">
        <v>0.77730511314239559</v>
      </c>
      <c r="AH34" s="36">
        <v>0</v>
      </c>
      <c r="AI34" s="36">
        <v>0</v>
      </c>
      <c r="AJ34" s="36">
        <v>0</v>
      </c>
      <c r="AK34" s="36">
        <v>0</v>
      </c>
      <c r="AL34" s="36">
        <v>0</v>
      </c>
      <c r="AM34" s="36">
        <v>0</v>
      </c>
      <c r="AN34" s="36">
        <v>0</v>
      </c>
      <c r="AO34" s="36">
        <v>0</v>
      </c>
      <c r="AP34" s="36">
        <v>0</v>
      </c>
      <c r="AQ34" s="37">
        <v>0</v>
      </c>
      <c r="AR34" s="14"/>
      <c r="AS34" s="43">
        <v>0.77730511314239559</v>
      </c>
    </row>
    <row r="35" spans="1:45" ht="39.950000000000003" customHeight="1">
      <c r="A35" s="10" t="s">
        <v>250</v>
      </c>
      <c r="B35" s="3" t="s">
        <v>26</v>
      </c>
      <c r="C35" s="35">
        <v>0</v>
      </c>
      <c r="D35" s="36">
        <v>0</v>
      </c>
      <c r="E35" s="36">
        <v>0</v>
      </c>
      <c r="F35" s="36">
        <v>0</v>
      </c>
      <c r="G35" s="36">
        <v>0</v>
      </c>
      <c r="H35" s="36">
        <v>0</v>
      </c>
      <c r="I35" s="36">
        <v>0</v>
      </c>
      <c r="J35" s="36">
        <v>0</v>
      </c>
      <c r="K35" s="36">
        <v>0</v>
      </c>
      <c r="L35" s="36">
        <v>0</v>
      </c>
      <c r="M35" s="36">
        <v>0</v>
      </c>
      <c r="N35" s="36">
        <v>0</v>
      </c>
      <c r="O35" s="36">
        <v>0</v>
      </c>
      <c r="P35" s="36">
        <v>0</v>
      </c>
      <c r="Q35" s="36">
        <v>0</v>
      </c>
      <c r="R35" s="36">
        <v>0</v>
      </c>
      <c r="S35" s="36">
        <v>0</v>
      </c>
      <c r="T35" s="36">
        <v>0</v>
      </c>
      <c r="U35" s="36">
        <v>0</v>
      </c>
      <c r="V35" s="36">
        <v>0</v>
      </c>
      <c r="W35" s="36">
        <v>0</v>
      </c>
      <c r="X35" s="36">
        <v>0</v>
      </c>
      <c r="Y35" s="36">
        <v>0</v>
      </c>
      <c r="Z35" s="36">
        <v>0</v>
      </c>
      <c r="AA35" s="36">
        <v>0</v>
      </c>
      <c r="AB35" s="36">
        <v>0</v>
      </c>
      <c r="AC35" s="36">
        <v>0</v>
      </c>
      <c r="AD35" s="36">
        <v>0</v>
      </c>
      <c r="AE35" s="36">
        <v>0</v>
      </c>
      <c r="AF35" s="36">
        <v>0</v>
      </c>
      <c r="AG35" s="36">
        <v>0</v>
      </c>
      <c r="AH35" s="36">
        <v>1</v>
      </c>
      <c r="AI35" s="36">
        <v>0</v>
      </c>
      <c r="AJ35" s="36">
        <v>0</v>
      </c>
      <c r="AK35" s="36">
        <v>0</v>
      </c>
      <c r="AL35" s="36">
        <v>0</v>
      </c>
      <c r="AM35" s="36">
        <v>0</v>
      </c>
      <c r="AN35" s="36">
        <v>0</v>
      </c>
      <c r="AO35" s="36">
        <v>0</v>
      </c>
      <c r="AP35" s="36">
        <v>0</v>
      </c>
      <c r="AQ35" s="37">
        <v>0</v>
      </c>
      <c r="AR35" s="14"/>
      <c r="AS35" s="43">
        <v>1</v>
      </c>
    </row>
    <row r="36" spans="1:45" ht="39.950000000000003" customHeight="1">
      <c r="A36" s="10" t="s">
        <v>251</v>
      </c>
      <c r="B36" s="3" t="s">
        <v>27</v>
      </c>
      <c r="C36" s="35">
        <v>0</v>
      </c>
      <c r="D36" s="36">
        <v>0</v>
      </c>
      <c r="E36" s="36">
        <v>0</v>
      </c>
      <c r="F36" s="36">
        <v>0</v>
      </c>
      <c r="G36" s="36">
        <v>0</v>
      </c>
      <c r="H36" s="36">
        <v>0</v>
      </c>
      <c r="I36" s="36">
        <v>0</v>
      </c>
      <c r="J36" s="36">
        <v>0</v>
      </c>
      <c r="K36" s="36">
        <v>0</v>
      </c>
      <c r="L36" s="36">
        <v>0</v>
      </c>
      <c r="M36" s="36">
        <v>0</v>
      </c>
      <c r="N36" s="36">
        <v>0</v>
      </c>
      <c r="O36" s="36">
        <v>0</v>
      </c>
      <c r="P36" s="36">
        <v>0</v>
      </c>
      <c r="Q36" s="36">
        <v>0</v>
      </c>
      <c r="R36" s="36">
        <v>0</v>
      </c>
      <c r="S36" s="36">
        <v>0</v>
      </c>
      <c r="T36" s="36">
        <v>0</v>
      </c>
      <c r="U36" s="36">
        <v>0</v>
      </c>
      <c r="V36" s="36">
        <v>0</v>
      </c>
      <c r="W36" s="36">
        <v>0</v>
      </c>
      <c r="X36" s="36">
        <v>0</v>
      </c>
      <c r="Y36" s="36">
        <v>0</v>
      </c>
      <c r="Z36" s="36">
        <v>0</v>
      </c>
      <c r="AA36" s="36">
        <v>0</v>
      </c>
      <c r="AB36" s="36">
        <v>0</v>
      </c>
      <c r="AC36" s="36">
        <v>0</v>
      </c>
      <c r="AD36" s="36">
        <v>0</v>
      </c>
      <c r="AE36" s="36">
        <v>0</v>
      </c>
      <c r="AF36" s="36">
        <v>0</v>
      </c>
      <c r="AG36" s="36">
        <v>0</v>
      </c>
      <c r="AH36" s="36">
        <v>0</v>
      </c>
      <c r="AI36" s="36">
        <v>0.87881908535405762</v>
      </c>
      <c r="AJ36" s="36">
        <v>0</v>
      </c>
      <c r="AK36" s="36">
        <v>0</v>
      </c>
      <c r="AL36" s="36">
        <v>0</v>
      </c>
      <c r="AM36" s="36">
        <v>0</v>
      </c>
      <c r="AN36" s="36">
        <v>0</v>
      </c>
      <c r="AO36" s="36">
        <v>0</v>
      </c>
      <c r="AP36" s="36">
        <v>0</v>
      </c>
      <c r="AQ36" s="37">
        <v>0</v>
      </c>
      <c r="AR36" s="14"/>
      <c r="AS36" s="43">
        <v>0.87881908535405762</v>
      </c>
    </row>
    <row r="37" spans="1:45" ht="39.950000000000003" customHeight="1">
      <c r="A37" s="10" t="s">
        <v>252</v>
      </c>
      <c r="B37" s="3" t="s">
        <v>28</v>
      </c>
      <c r="C37" s="35">
        <v>0</v>
      </c>
      <c r="D37" s="36">
        <v>0</v>
      </c>
      <c r="E37" s="36">
        <v>0</v>
      </c>
      <c r="F37" s="36">
        <v>0</v>
      </c>
      <c r="G37" s="36">
        <v>0</v>
      </c>
      <c r="H37" s="36">
        <v>0</v>
      </c>
      <c r="I37" s="36">
        <v>0</v>
      </c>
      <c r="J37" s="36">
        <v>0</v>
      </c>
      <c r="K37" s="36">
        <v>0</v>
      </c>
      <c r="L37" s="36">
        <v>0</v>
      </c>
      <c r="M37" s="36">
        <v>0</v>
      </c>
      <c r="N37" s="36">
        <v>0</v>
      </c>
      <c r="O37" s="36">
        <v>0</v>
      </c>
      <c r="P37" s="36">
        <v>0</v>
      </c>
      <c r="Q37" s="36">
        <v>0</v>
      </c>
      <c r="R37" s="36">
        <v>0</v>
      </c>
      <c r="S37" s="36">
        <v>0</v>
      </c>
      <c r="T37" s="36">
        <v>0</v>
      </c>
      <c r="U37" s="36">
        <v>0</v>
      </c>
      <c r="V37" s="36">
        <v>0</v>
      </c>
      <c r="W37" s="36">
        <v>0</v>
      </c>
      <c r="X37" s="36">
        <v>0</v>
      </c>
      <c r="Y37" s="36">
        <v>0</v>
      </c>
      <c r="Z37" s="36">
        <v>0</v>
      </c>
      <c r="AA37" s="36">
        <v>0</v>
      </c>
      <c r="AB37" s="36">
        <v>0</v>
      </c>
      <c r="AC37" s="36">
        <v>0</v>
      </c>
      <c r="AD37" s="36">
        <v>0</v>
      </c>
      <c r="AE37" s="36">
        <v>0</v>
      </c>
      <c r="AF37" s="36">
        <v>0</v>
      </c>
      <c r="AG37" s="36">
        <v>0</v>
      </c>
      <c r="AH37" s="36">
        <v>0</v>
      </c>
      <c r="AI37" s="36">
        <v>0</v>
      </c>
      <c r="AJ37" s="36">
        <v>0.923581302495733</v>
      </c>
      <c r="AK37" s="36">
        <v>0</v>
      </c>
      <c r="AL37" s="36">
        <v>0</v>
      </c>
      <c r="AM37" s="36">
        <v>0</v>
      </c>
      <c r="AN37" s="36">
        <v>0</v>
      </c>
      <c r="AO37" s="36">
        <v>0</v>
      </c>
      <c r="AP37" s="36">
        <v>0</v>
      </c>
      <c r="AQ37" s="37">
        <v>0</v>
      </c>
      <c r="AR37" s="14"/>
      <c r="AS37" s="43">
        <v>0.923581302495733</v>
      </c>
    </row>
    <row r="38" spans="1:45" ht="39.950000000000003" customHeight="1">
      <c r="A38" s="10" t="s">
        <v>253</v>
      </c>
      <c r="B38" s="3" t="s">
        <v>29</v>
      </c>
      <c r="C38" s="35">
        <v>0</v>
      </c>
      <c r="D38" s="36">
        <v>0</v>
      </c>
      <c r="E38" s="36">
        <v>0</v>
      </c>
      <c r="F38" s="36">
        <v>0</v>
      </c>
      <c r="G38" s="36">
        <v>0</v>
      </c>
      <c r="H38" s="36">
        <v>0</v>
      </c>
      <c r="I38" s="36">
        <v>0</v>
      </c>
      <c r="J38" s="36">
        <v>0</v>
      </c>
      <c r="K38" s="36">
        <v>0</v>
      </c>
      <c r="L38" s="36">
        <v>0</v>
      </c>
      <c r="M38" s="36">
        <v>0</v>
      </c>
      <c r="N38" s="36">
        <v>0</v>
      </c>
      <c r="O38" s="36">
        <v>0</v>
      </c>
      <c r="P38" s="36">
        <v>0</v>
      </c>
      <c r="Q38" s="36">
        <v>0</v>
      </c>
      <c r="R38" s="36">
        <v>0</v>
      </c>
      <c r="S38" s="36">
        <v>0</v>
      </c>
      <c r="T38" s="36">
        <v>0</v>
      </c>
      <c r="U38" s="36">
        <v>0</v>
      </c>
      <c r="V38" s="36">
        <v>0</v>
      </c>
      <c r="W38" s="36">
        <v>0</v>
      </c>
      <c r="X38" s="36">
        <v>0</v>
      </c>
      <c r="Y38" s="36">
        <v>0</v>
      </c>
      <c r="Z38" s="36">
        <v>0</v>
      </c>
      <c r="AA38" s="36">
        <v>0</v>
      </c>
      <c r="AB38" s="36">
        <v>0</v>
      </c>
      <c r="AC38" s="36">
        <v>0</v>
      </c>
      <c r="AD38" s="36">
        <v>0</v>
      </c>
      <c r="AE38" s="36">
        <v>0</v>
      </c>
      <c r="AF38" s="36">
        <v>0</v>
      </c>
      <c r="AG38" s="36">
        <v>0</v>
      </c>
      <c r="AH38" s="36">
        <v>0</v>
      </c>
      <c r="AI38" s="36">
        <v>0</v>
      </c>
      <c r="AJ38" s="36">
        <v>0</v>
      </c>
      <c r="AK38" s="36">
        <v>0.78953162723322068</v>
      </c>
      <c r="AL38" s="36">
        <v>0</v>
      </c>
      <c r="AM38" s="36">
        <v>0</v>
      </c>
      <c r="AN38" s="36">
        <v>0</v>
      </c>
      <c r="AO38" s="36">
        <v>0</v>
      </c>
      <c r="AP38" s="36">
        <v>0</v>
      </c>
      <c r="AQ38" s="37">
        <v>0</v>
      </c>
      <c r="AR38" s="14"/>
      <c r="AS38" s="43">
        <v>0.78953162723322068</v>
      </c>
    </row>
    <row r="39" spans="1:45" ht="39.950000000000003" customHeight="1">
      <c r="A39" s="10" t="s">
        <v>254</v>
      </c>
      <c r="B39" s="3" t="s">
        <v>30</v>
      </c>
      <c r="C39" s="35">
        <v>0</v>
      </c>
      <c r="D39" s="36">
        <v>0</v>
      </c>
      <c r="E39" s="36">
        <v>0</v>
      </c>
      <c r="F39" s="36">
        <v>0</v>
      </c>
      <c r="G39" s="36">
        <v>0</v>
      </c>
      <c r="H39" s="36">
        <v>0</v>
      </c>
      <c r="I39" s="36">
        <v>0</v>
      </c>
      <c r="J39" s="36">
        <v>0</v>
      </c>
      <c r="K39" s="36">
        <v>0</v>
      </c>
      <c r="L39" s="36">
        <v>0</v>
      </c>
      <c r="M39" s="36">
        <v>0</v>
      </c>
      <c r="N39" s="36">
        <v>0</v>
      </c>
      <c r="O39" s="36">
        <v>0</v>
      </c>
      <c r="P39" s="36">
        <v>0</v>
      </c>
      <c r="Q39" s="36">
        <v>0</v>
      </c>
      <c r="R39" s="36">
        <v>0</v>
      </c>
      <c r="S39" s="36">
        <v>0</v>
      </c>
      <c r="T39" s="36">
        <v>0</v>
      </c>
      <c r="U39" s="36">
        <v>0</v>
      </c>
      <c r="V39" s="36">
        <v>0</v>
      </c>
      <c r="W39" s="36">
        <v>0</v>
      </c>
      <c r="X39" s="36">
        <v>0</v>
      </c>
      <c r="Y39" s="36">
        <v>0</v>
      </c>
      <c r="Z39" s="36">
        <v>0</v>
      </c>
      <c r="AA39" s="36">
        <v>0</v>
      </c>
      <c r="AB39" s="36">
        <v>0</v>
      </c>
      <c r="AC39" s="36">
        <v>0</v>
      </c>
      <c r="AD39" s="36">
        <v>0</v>
      </c>
      <c r="AE39" s="36">
        <v>0</v>
      </c>
      <c r="AF39" s="36">
        <v>0</v>
      </c>
      <c r="AG39" s="36">
        <v>0</v>
      </c>
      <c r="AH39" s="36">
        <v>0</v>
      </c>
      <c r="AI39" s="36">
        <v>0</v>
      </c>
      <c r="AJ39" s="36">
        <v>0</v>
      </c>
      <c r="AK39" s="36">
        <v>0</v>
      </c>
      <c r="AL39" s="36">
        <v>0.83225303744368306</v>
      </c>
      <c r="AM39" s="36">
        <v>0</v>
      </c>
      <c r="AN39" s="36">
        <v>0</v>
      </c>
      <c r="AO39" s="36">
        <v>0</v>
      </c>
      <c r="AP39" s="36">
        <v>0</v>
      </c>
      <c r="AQ39" s="37">
        <v>0</v>
      </c>
      <c r="AR39" s="14"/>
      <c r="AS39" s="43">
        <v>0.83225303744368306</v>
      </c>
    </row>
    <row r="40" spans="1:45" ht="39.950000000000003" customHeight="1">
      <c r="A40" s="10" t="s">
        <v>255</v>
      </c>
      <c r="B40" s="3" t="s">
        <v>142</v>
      </c>
      <c r="C40" s="35">
        <v>0</v>
      </c>
      <c r="D40" s="36">
        <v>0</v>
      </c>
      <c r="E40" s="36">
        <v>0</v>
      </c>
      <c r="F40" s="36">
        <v>0</v>
      </c>
      <c r="G40" s="36">
        <v>0</v>
      </c>
      <c r="H40" s="36">
        <v>0</v>
      </c>
      <c r="I40" s="36">
        <v>0</v>
      </c>
      <c r="J40" s="36">
        <v>0</v>
      </c>
      <c r="K40" s="36">
        <v>0</v>
      </c>
      <c r="L40" s="36">
        <v>0</v>
      </c>
      <c r="M40" s="36">
        <v>0</v>
      </c>
      <c r="N40" s="36">
        <v>0</v>
      </c>
      <c r="O40" s="36">
        <v>0</v>
      </c>
      <c r="P40" s="36">
        <v>0</v>
      </c>
      <c r="Q40" s="36">
        <v>0</v>
      </c>
      <c r="R40" s="36">
        <v>0</v>
      </c>
      <c r="S40" s="36">
        <v>0</v>
      </c>
      <c r="T40" s="36">
        <v>0</v>
      </c>
      <c r="U40" s="36">
        <v>0</v>
      </c>
      <c r="V40" s="36">
        <v>0</v>
      </c>
      <c r="W40" s="36">
        <v>0</v>
      </c>
      <c r="X40" s="36">
        <v>0</v>
      </c>
      <c r="Y40" s="36">
        <v>0</v>
      </c>
      <c r="Z40" s="36">
        <v>0</v>
      </c>
      <c r="AA40" s="36">
        <v>0</v>
      </c>
      <c r="AB40" s="36">
        <v>0</v>
      </c>
      <c r="AC40" s="36">
        <v>0</v>
      </c>
      <c r="AD40" s="36">
        <v>0</v>
      </c>
      <c r="AE40" s="36">
        <v>0</v>
      </c>
      <c r="AF40" s="36">
        <v>0</v>
      </c>
      <c r="AG40" s="36">
        <v>0</v>
      </c>
      <c r="AH40" s="36">
        <v>0</v>
      </c>
      <c r="AI40" s="36">
        <v>0</v>
      </c>
      <c r="AJ40" s="36">
        <v>0</v>
      </c>
      <c r="AK40" s="36">
        <v>0</v>
      </c>
      <c r="AL40" s="36">
        <v>0</v>
      </c>
      <c r="AM40" s="36">
        <v>0.56122430978212934</v>
      </c>
      <c r="AN40" s="36">
        <v>0</v>
      </c>
      <c r="AO40" s="36">
        <v>0</v>
      </c>
      <c r="AP40" s="36">
        <v>0</v>
      </c>
      <c r="AQ40" s="37">
        <v>0</v>
      </c>
      <c r="AR40" s="14"/>
      <c r="AS40" s="43">
        <v>0.56122430978212934</v>
      </c>
    </row>
    <row r="41" spans="1:45" ht="39.950000000000003" customHeight="1">
      <c r="A41" s="10" t="s">
        <v>256</v>
      </c>
      <c r="B41" s="3" t="s">
        <v>143</v>
      </c>
      <c r="C41" s="35">
        <v>0</v>
      </c>
      <c r="D41" s="36">
        <v>0</v>
      </c>
      <c r="E41" s="36">
        <v>0</v>
      </c>
      <c r="F41" s="36">
        <v>0</v>
      </c>
      <c r="G41" s="36">
        <v>0</v>
      </c>
      <c r="H41" s="36">
        <v>0</v>
      </c>
      <c r="I41" s="36">
        <v>0</v>
      </c>
      <c r="J41" s="36">
        <v>0</v>
      </c>
      <c r="K41" s="36">
        <v>0</v>
      </c>
      <c r="L41" s="36">
        <v>0</v>
      </c>
      <c r="M41" s="36">
        <v>0</v>
      </c>
      <c r="N41" s="36">
        <v>0</v>
      </c>
      <c r="O41" s="36">
        <v>0</v>
      </c>
      <c r="P41" s="36">
        <v>0</v>
      </c>
      <c r="Q41" s="36">
        <v>0</v>
      </c>
      <c r="R41" s="36">
        <v>0</v>
      </c>
      <c r="S41" s="36">
        <v>0</v>
      </c>
      <c r="T41" s="36">
        <v>0</v>
      </c>
      <c r="U41" s="36">
        <v>0</v>
      </c>
      <c r="V41" s="36">
        <v>0</v>
      </c>
      <c r="W41" s="36">
        <v>0</v>
      </c>
      <c r="X41" s="36">
        <v>0</v>
      </c>
      <c r="Y41" s="36">
        <v>0</v>
      </c>
      <c r="Z41" s="36">
        <v>0</v>
      </c>
      <c r="AA41" s="36">
        <v>0</v>
      </c>
      <c r="AB41" s="36">
        <v>0</v>
      </c>
      <c r="AC41" s="36">
        <v>0</v>
      </c>
      <c r="AD41" s="36">
        <v>0</v>
      </c>
      <c r="AE41" s="36">
        <v>0</v>
      </c>
      <c r="AF41" s="36">
        <v>0</v>
      </c>
      <c r="AG41" s="36">
        <v>0</v>
      </c>
      <c r="AH41" s="36">
        <v>0</v>
      </c>
      <c r="AI41" s="36">
        <v>0</v>
      </c>
      <c r="AJ41" s="36">
        <v>0</v>
      </c>
      <c r="AK41" s="36">
        <v>0</v>
      </c>
      <c r="AL41" s="36">
        <v>0</v>
      </c>
      <c r="AM41" s="36">
        <v>0</v>
      </c>
      <c r="AN41" s="36">
        <v>0.93125993461896051</v>
      </c>
      <c r="AO41" s="36">
        <v>0</v>
      </c>
      <c r="AP41" s="36">
        <v>0</v>
      </c>
      <c r="AQ41" s="37">
        <v>0</v>
      </c>
      <c r="AR41" s="14"/>
      <c r="AS41" s="43">
        <v>0.93125993461896051</v>
      </c>
    </row>
    <row r="42" spans="1:45" ht="39.950000000000003" customHeight="1">
      <c r="A42" s="10" t="s">
        <v>257</v>
      </c>
      <c r="B42" s="3" t="s">
        <v>31</v>
      </c>
      <c r="C42" s="35">
        <v>0</v>
      </c>
      <c r="D42" s="36">
        <v>0</v>
      </c>
      <c r="E42" s="36">
        <v>0</v>
      </c>
      <c r="F42" s="36">
        <v>0</v>
      </c>
      <c r="G42" s="36">
        <v>0</v>
      </c>
      <c r="H42" s="36">
        <v>0</v>
      </c>
      <c r="I42" s="36">
        <v>0</v>
      </c>
      <c r="J42" s="36">
        <v>0</v>
      </c>
      <c r="K42" s="36">
        <v>0</v>
      </c>
      <c r="L42" s="36">
        <v>0</v>
      </c>
      <c r="M42" s="36">
        <v>0</v>
      </c>
      <c r="N42" s="36">
        <v>0</v>
      </c>
      <c r="O42" s="36">
        <v>0</v>
      </c>
      <c r="P42" s="36">
        <v>0</v>
      </c>
      <c r="Q42" s="36">
        <v>0</v>
      </c>
      <c r="R42" s="36">
        <v>0</v>
      </c>
      <c r="S42" s="36">
        <v>0</v>
      </c>
      <c r="T42" s="36">
        <v>0</v>
      </c>
      <c r="U42" s="36">
        <v>0</v>
      </c>
      <c r="V42" s="36">
        <v>0</v>
      </c>
      <c r="W42" s="36">
        <v>0</v>
      </c>
      <c r="X42" s="36">
        <v>0</v>
      </c>
      <c r="Y42" s="36">
        <v>0</v>
      </c>
      <c r="Z42" s="36">
        <v>0</v>
      </c>
      <c r="AA42" s="36">
        <v>0</v>
      </c>
      <c r="AB42" s="36">
        <v>0</v>
      </c>
      <c r="AC42" s="36">
        <v>0</v>
      </c>
      <c r="AD42" s="36">
        <v>0</v>
      </c>
      <c r="AE42" s="36">
        <v>0</v>
      </c>
      <c r="AF42" s="36">
        <v>0</v>
      </c>
      <c r="AG42" s="36">
        <v>0</v>
      </c>
      <c r="AH42" s="36">
        <v>0</v>
      </c>
      <c r="AI42" s="36">
        <v>0</v>
      </c>
      <c r="AJ42" s="36">
        <v>0</v>
      </c>
      <c r="AK42" s="36">
        <v>0</v>
      </c>
      <c r="AL42" s="36">
        <v>0</v>
      </c>
      <c r="AM42" s="36">
        <v>0</v>
      </c>
      <c r="AN42" s="36">
        <v>0</v>
      </c>
      <c r="AO42" s="36">
        <v>0.80045271298482057</v>
      </c>
      <c r="AP42" s="36">
        <v>0</v>
      </c>
      <c r="AQ42" s="37">
        <v>0</v>
      </c>
      <c r="AR42" s="14"/>
      <c r="AS42" s="43">
        <v>0.80045271298482057</v>
      </c>
    </row>
    <row r="43" spans="1:45" ht="39.950000000000003" customHeight="1">
      <c r="A43" s="10" t="s">
        <v>258</v>
      </c>
      <c r="B43" s="3" t="s">
        <v>32</v>
      </c>
      <c r="C43" s="35">
        <v>0</v>
      </c>
      <c r="D43" s="36">
        <v>0</v>
      </c>
      <c r="E43" s="36">
        <v>0</v>
      </c>
      <c r="F43" s="36">
        <v>0</v>
      </c>
      <c r="G43" s="36">
        <v>0</v>
      </c>
      <c r="H43" s="36">
        <v>0</v>
      </c>
      <c r="I43" s="36">
        <v>0</v>
      </c>
      <c r="J43" s="36">
        <v>0</v>
      </c>
      <c r="K43" s="36">
        <v>0</v>
      </c>
      <c r="L43" s="36">
        <v>0</v>
      </c>
      <c r="M43" s="36">
        <v>0</v>
      </c>
      <c r="N43" s="36">
        <v>0</v>
      </c>
      <c r="O43" s="36">
        <v>0</v>
      </c>
      <c r="P43" s="36">
        <v>0</v>
      </c>
      <c r="Q43" s="36">
        <v>0</v>
      </c>
      <c r="R43" s="36">
        <v>0</v>
      </c>
      <c r="S43" s="36">
        <v>0</v>
      </c>
      <c r="T43" s="36">
        <v>0</v>
      </c>
      <c r="U43" s="36">
        <v>0</v>
      </c>
      <c r="V43" s="36">
        <v>0</v>
      </c>
      <c r="W43" s="36">
        <v>0</v>
      </c>
      <c r="X43" s="36">
        <v>0</v>
      </c>
      <c r="Y43" s="36">
        <v>0</v>
      </c>
      <c r="Z43" s="36">
        <v>0</v>
      </c>
      <c r="AA43" s="36">
        <v>0</v>
      </c>
      <c r="AB43" s="36">
        <v>0</v>
      </c>
      <c r="AC43" s="36">
        <v>0</v>
      </c>
      <c r="AD43" s="36">
        <v>0</v>
      </c>
      <c r="AE43" s="36">
        <v>0</v>
      </c>
      <c r="AF43" s="36">
        <v>0</v>
      </c>
      <c r="AG43" s="36">
        <v>0</v>
      </c>
      <c r="AH43" s="36">
        <v>0</v>
      </c>
      <c r="AI43" s="36">
        <v>0</v>
      </c>
      <c r="AJ43" s="36">
        <v>0</v>
      </c>
      <c r="AK43" s="36">
        <v>0</v>
      </c>
      <c r="AL43" s="36">
        <v>0</v>
      </c>
      <c r="AM43" s="36">
        <v>0</v>
      </c>
      <c r="AN43" s="36">
        <v>0</v>
      </c>
      <c r="AO43" s="36">
        <v>0</v>
      </c>
      <c r="AP43" s="36">
        <v>1</v>
      </c>
      <c r="AQ43" s="37">
        <v>0</v>
      </c>
      <c r="AR43" s="14"/>
      <c r="AS43" s="43">
        <v>1</v>
      </c>
    </row>
    <row r="44" spans="1:45" ht="39.950000000000003" customHeight="1">
      <c r="A44" s="38" t="s">
        <v>259</v>
      </c>
      <c r="B44" s="39" t="s">
        <v>33</v>
      </c>
      <c r="C44" s="40">
        <v>0</v>
      </c>
      <c r="D44" s="41">
        <v>0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  <c r="AG44" s="41">
        <v>0</v>
      </c>
      <c r="AH44" s="41">
        <v>0</v>
      </c>
      <c r="AI44" s="41">
        <v>0</v>
      </c>
      <c r="AJ44" s="41">
        <v>0</v>
      </c>
      <c r="AK44" s="41">
        <v>0</v>
      </c>
      <c r="AL44" s="41">
        <v>0</v>
      </c>
      <c r="AM44" s="41">
        <v>0</v>
      </c>
      <c r="AN44" s="41">
        <v>0</v>
      </c>
      <c r="AO44" s="41">
        <v>0</v>
      </c>
      <c r="AP44" s="41">
        <v>0</v>
      </c>
      <c r="AQ44" s="42">
        <v>0.80491327392729739</v>
      </c>
      <c r="AR44" s="14"/>
      <c r="AS44" s="43">
        <v>0.80491327392729739</v>
      </c>
    </row>
  </sheetData>
  <phoneticPr fontId="2"/>
  <conditionalFormatting sqref="C4:AQ44">
    <cfRule type="cellIs" dxfId="0" priority="1" operator="greaterThan">
      <formula>0</formula>
    </cfRule>
  </conditionalFormatting>
  <printOptions verticalCentered="1"/>
  <pageMargins left="0.43307086614173229" right="0.23622047244094491" top="0.35433070866141736" bottom="0.35433070866141736" header="0.31496062992125984" footer="0.31496062992125984"/>
  <pageSetup paperSize="9" scale="38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520DF3-E248-4276-BACC-728AADF3B5FE}">
  <dimension ref="A1:AT44"/>
  <sheetViews>
    <sheetView zoomScale="60" zoomScaleNormal="6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3.5"/>
  <cols>
    <col min="1" max="1" width="9" style="4"/>
    <col min="2" max="43" width="18.625" style="4" customWidth="1"/>
    <col min="44" max="16384" width="9" style="4"/>
  </cols>
  <sheetData>
    <row r="1" spans="1:46" ht="39.950000000000003" customHeight="1">
      <c r="A1" s="2"/>
      <c r="B1" s="3"/>
    </row>
    <row r="2" spans="1:46" ht="39.950000000000003" customHeight="1">
      <c r="A2" s="6"/>
      <c r="B2" s="7"/>
      <c r="C2" s="8" t="s">
        <v>218</v>
      </c>
      <c r="D2" s="8" t="s">
        <v>219</v>
      </c>
      <c r="E2" s="8" t="s">
        <v>220</v>
      </c>
      <c r="F2" s="8" t="s">
        <v>221</v>
      </c>
      <c r="G2" s="8" t="s">
        <v>222</v>
      </c>
      <c r="H2" s="8" t="s">
        <v>223</v>
      </c>
      <c r="I2" s="8" t="s">
        <v>224</v>
      </c>
      <c r="J2" s="8" t="s">
        <v>225</v>
      </c>
      <c r="K2" s="8" t="s">
        <v>226</v>
      </c>
      <c r="L2" s="8" t="s">
        <v>227</v>
      </c>
      <c r="M2" s="8" t="s">
        <v>228</v>
      </c>
      <c r="N2" s="8" t="s">
        <v>229</v>
      </c>
      <c r="O2" s="8" t="s">
        <v>230</v>
      </c>
      <c r="P2" s="8" t="s">
        <v>231</v>
      </c>
      <c r="Q2" s="8" t="s">
        <v>232</v>
      </c>
      <c r="R2" s="8" t="s">
        <v>233</v>
      </c>
      <c r="S2" s="8" t="s">
        <v>234</v>
      </c>
      <c r="T2" s="8" t="s">
        <v>235</v>
      </c>
      <c r="U2" s="8" t="s">
        <v>236</v>
      </c>
      <c r="V2" s="8" t="s">
        <v>237</v>
      </c>
      <c r="W2" s="8" t="s">
        <v>238</v>
      </c>
      <c r="X2" s="8" t="s">
        <v>239</v>
      </c>
      <c r="Y2" s="8" t="s">
        <v>240</v>
      </c>
      <c r="Z2" s="8" t="s">
        <v>241</v>
      </c>
      <c r="AA2" s="8" t="s">
        <v>242</v>
      </c>
      <c r="AB2" s="8" t="s">
        <v>243</v>
      </c>
      <c r="AC2" s="8" t="s">
        <v>245</v>
      </c>
      <c r="AD2" s="8" t="s">
        <v>246</v>
      </c>
      <c r="AE2" s="8" t="s">
        <v>247</v>
      </c>
      <c r="AF2" s="8" t="s">
        <v>248</v>
      </c>
      <c r="AG2" s="8" t="s">
        <v>249</v>
      </c>
      <c r="AH2" s="8" t="s">
        <v>250</v>
      </c>
      <c r="AI2" s="8" t="s">
        <v>251</v>
      </c>
      <c r="AJ2" s="8" t="s">
        <v>252</v>
      </c>
      <c r="AK2" s="8" t="s">
        <v>253</v>
      </c>
      <c r="AL2" s="8" t="s">
        <v>254</v>
      </c>
      <c r="AM2" s="8" t="s">
        <v>255</v>
      </c>
      <c r="AN2" s="8" t="s">
        <v>256</v>
      </c>
      <c r="AO2" s="8" t="s">
        <v>257</v>
      </c>
      <c r="AP2" s="8" t="s">
        <v>258</v>
      </c>
      <c r="AQ2" s="26" t="s">
        <v>259</v>
      </c>
    </row>
    <row r="3" spans="1:46" ht="60" customHeight="1">
      <c r="A3" s="10"/>
      <c r="B3" s="3"/>
      <c r="C3" s="3" t="s">
        <v>279</v>
      </c>
      <c r="D3" s="3" t="s">
        <v>280</v>
      </c>
      <c r="E3" s="3" t="s">
        <v>281</v>
      </c>
      <c r="F3" s="3" t="s">
        <v>1</v>
      </c>
      <c r="G3" s="3" t="s">
        <v>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3" t="s">
        <v>10</v>
      </c>
      <c r="P3" s="3" t="s">
        <v>11</v>
      </c>
      <c r="Q3" s="3" t="s">
        <v>12</v>
      </c>
      <c r="R3" s="3" t="s">
        <v>13</v>
      </c>
      <c r="S3" s="3" t="s">
        <v>14</v>
      </c>
      <c r="T3" s="3" t="s">
        <v>15</v>
      </c>
      <c r="U3" s="3" t="s">
        <v>16</v>
      </c>
      <c r="V3" s="3" t="s">
        <v>17</v>
      </c>
      <c r="W3" s="3" t="s">
        <v>18</v>
      </c>
      <c r="X3" s="3" t="s">
        <v>19</v>
      </c>
      <c r="Y3" s="3" t="s">
        <v>20</v>
      </c>
      <c r="Z3" s="3" t="s">
        <v>21</v>
      </c>
      <c r="AA3" s="3" t="s">
        <v>282</v>
      </c>
      <c r="AB3" s="3" t="s">
        <v>283</v>
      </c>
      <c r="AC3" s="3" t="s">
        <v>22</v>
      </c>
      <c r="AD3" s="3" t="s">
        <v>284</v>
      </c>
      <c r="AE3" s="3" t="s">
        <v>285</v>
      </c>
      <c r="AF3" s="3" t="s">
        <v>24</v>
      </c>
      <c r="AG3" s="3" t="s">
        <v>25</v>
      </c>
      <c r="AH3" s="3" t="s">
        <v>26</v>
      </c>
      <c r="AI3" s="3" t="s">
        <v>27</v>
      </c>
      <c r="AJ3" s="3" t="s">
        <v>28</v>
      </c>
      <c r="AK3" s="3" t="s">
        <v>29</v>
      </c>
      <c r="AL3" s="3" t="s">
        <v>30</v>
      </c>
      <c r="AM3" s="3" t="s">
        <v>142</v>
      </c>
      <c r="AN3" s="3" t="s">
        <v>143</v>
      </c>
      <c r="AO3" s="3" t="s">
        <v>31</v>
      </c>
      <c r="AP3" s="3" t="s">
        <v>32</v>
      </c>
      <c r="AQ3" s="27" t="s">
        <v>33</v>
      </c>
    </row>
    <row r="4" spans="1:46" ht="39.950000000000003" customHeight="1">
      <c r="A4" s="10" t="s">
        <v>218</v>
      </c>
      <c r="B4" s="3" t="s">
        <v>279</v>
      </c>
      <c r="C4" s="32">
        <v>3.1637682764731972E-3</v>
      </c>
      <c r="D4" s="33">
        <v>7.896879540273747E-5</v>
      </c>
      <c r="E4" s="33">
        <v>0</v>
      </c>
      <c r="F4" s="33">
        <v>0</v>
      </c>
      <c r="G4" s="33">
        <v>5.2200040544265339E-3</v>
      </c>
      <c r="H4" s="33">
        <v>4.6765935978764007E-5</v>
      </c>
      <c r="I4" s="33">
        <v>2.5293850337715539E-6</v>
      </c>
      <c r="J4" s="33">
        <v>6.2941568848765983E-6</v>
      </c>
      <c r="K4" s="33">
        <v>0</v>
      </c>
      <c r="L4" s="33">
        <v>0</v>
      </c>
      <c r="M4" s="33">
        <v>0</v>
      </c>
      <c r="N4" s="33">
        <v>0</v>
      </c>
      <c r="O4" s="33">
        <v>0</v>
      </c>
      <c r="P4" s="33">
        <v>0</v>
      </c>
      <c r="Q4" s="33">
        <v>0</v>
      </c>
      <c r="R4" s="33">
        <v>0</v>
      </c>
      <c r="S4" s="33">
        <v>0</v>
      </c>
      <c r="T4" s="33">
        <v>0</v>
      </c>
      <c r="U4" s="33">
        <v>0</v>
      </c>
      <c r="V4" s="33">
        <v>5.8296595293368438E-5</v>
      </c>
      <c r="W4" s="33">
        <v>2.5721236221071871E-5</v>
      </c>
      <c r="X4" s="33">
        <v>0</v>
      </c>
      <c r="Y4" s="33">
        <v>0</v>
      </c>
      <c r="Z4" s="33">
        <v>0</v>
      </c>
      <c r="AA4" s="33">
        <v>0</v>
      </c>
      <c r="AB4" s="33">
        <v>8.2706776820080379E-6</v>
      </c>
      <c r="AC4" s="33">
        <v>0</v>
      </c>
      <c r="AD4" s="33">
        <v>3.2773644829766053E-8</v>
      </c>
      <c r="AE4" s="33">
        <v>2.5212386217521654E-7</v>
      </c>
      <c r="AF4" s="33">
        <v>2.6117674743760488E-6</v>
      </c>
      <c r="AG4" s="33">
        <v>0</v>
      </c>
      <c r="AH4" s="33">
        <v>8.92022369975377E-7</v>
      </c>
      <c r="AI4" s="33">
        <v>3.4371297494903508E-5</v>
      </c>
      <c r="AJ4" s="33">
        <v>4.1441141239329157E-5</v>
      </c>
      <c r="AK4" s="33">
        <v>6.4086958570375673E-5</v>
      </c>
      <c r="AL4" s="33">
        <v>1.3687147559301016E-7</v>
      </c>
      <c r="AM4" s="33">
        <v>5.8136649350072785E-4</v>
      </c>
      <c r="AN4" s="33">
        <v>6.4615525030922358E-4</v>
      </c>
      <c r="AO4" s="33">
        <v>1.0898122175682078E-4</v>
      </c>
      <c r="AP4" s="33">
        <v>0</v>
      </c>
      <c r="AQ4" s="34">
        <v>0</v>
      </c>
      <c r="AR4" s="14"/>
      <c r="AS4" s="43"/>
    </row>
    <row r="5" spans="1:46" ht="39.950000000000003" customHeight="1">
      <c r="A5" s="10" t="s">
        <v>219</v>
      </c>
      <c r="B5" s="3" t="s">
        <v>280</v>
      </c>
      <c r="C5" s="35">
        <v>5.3025783222761462E-5</v>
      </c>
      <c r="D5" s="36">
        <v>1.5344359277009063E-2</v>
      </c>
      <c r="E5" s="36">
        <v>0</v>
      </c>
      <c r="F5" s="36">
        <v>0</v>
      </c>
      <c r="G5" s="36">
        <v>2.4636215898447804E-5</v>
      </c>
      <c r="H5" s="36">
        <v>0</v>
      </c>
      <c r="I5" s="36">
        <v>1.9983360430781652E-4</v>
      </c>
      <c r="J5" s="36">
        <v>1.3439695116468186E-5</v>
      </c>
      <c r="K5" s="36">
        <v>0</v>
      </c>
      <c r="L5" s="36">
        <v>0</v>
      </c>
      <c r="M5" s="36">
        <v>0</v>
      </c>
      <c r="N5" s="36">
        <v>0</v>
      </c>
      <c r="O5" s="36">
        <v>0</v>
      </c>
      <c r="P5" s="36">
        <v>0</v>
      </c>
      <c r="Q5" s="36">
        <v>0</v>
      </c>
      <c r="R5" s="36">
        <v>0</v>
      </c>
      <c r="S5" s="36">
        <v>0</v>
      </c>
      <c r="T5" s="36">
        <v>0</v>
      </c>
      <c r="U5" s="36">
        <v>0</v>
      </c>
      <c r="V5" s="36">
        <v>3.2472704366291144E-6</v>
      </c>
      <c r="W5" s="36">
        <v>2.0175305331684463E-6</v>
      </c>
      <c r="X5" s="36">
        <v>0</v>
      </c>
      <c r="Y5" s="36">
        <v>0</v>
      </c>
      <c r="Z5" s="36">
        <v>0</v>
      </c>
      <c r="AA5" s="36">
        <v>0</v>
      </c>
      <c r="AB5" s="36">
        <v>0</v>
      </c>
      <c r="AC5" s="36">
        <v>0</v>
      </c>
      <c r="AD5" s="36">
        <v>0</v>
      </c>
      <c r="AE5" s="36">
        <v>0</v>
      </c>
      <c r="AF5" s="36">
        <v>0</v>
      </c>
      <c r="AG5" s="36">
        <v>0</v>
      </c>
      <c r="AH5" s="36">
        <v>3.8094089196740752E-7</v>
      </c>
      <c r="AI5" s="36">
        <v>2.9247059783775065E-6</v>
      </c>
      <c r="AJ5" s="36">
        <v>2.2924309076837469E-6</v>
      </c>
      <c r="AK5" s="36">
        <v>0</v>
      </c>
      <c r="AL5" s="36">
        <v>0</v>
      </c>
      <c r="AM5" s="36">
        <v>1.0697191263956475E-4</v>
      </c>
      <c r="AN5" s="36">
        <v>1.5215846097993614E-4</v>
      </c>
      <c r="AO5" s="36">
        <v>2.2916222875757468E-6</v>
      </c>
      <c r="AP5" s="36">
        <v>0</v>
      </c>
      <c r="AQ5" s="37">
        <v>0</v>
      </c>
      <c r="AR5" s="14"/>
      <c r="AS5" s="43"/>
    </row>
    <row r="6" spans="1:46" ht="39.950000000000003" customHeight="1">
      <c r="A6" s="10" t="s">
        <v>220</v>
      </c>
      <c r="B6" s="3" t="s">
        <v>281</v>
      </c>
      <c r="C6" s="35">
        <v>0</v>
      </c>
      <c r="D6" s="36">
        <v>0</v>
      </c>
      <c r="E6" s="36">
        <v>1.0184976495324813E-3</v>
      </c>
      <c r="F6" s="36">
        <v>0</v>
      </c>
      <c r="G6" s="36">
        <v>3.5352006597033827E-3</v>
      </c>
      <c r="H6" s="36">
        <v>0</v>
      </c>
      <c r="I6" s="36">
        <v>0</v>
      </c>
      <c r="J6" s="36">
        <v>0</v>
      </c>
      <c r="K6" s="36">
        <v>0</v>
      </c>
      <c r="L6" s="36">
        <v>0</v>
      </c>
      <c r="M6" s="36">
        <v>0</v>
      </c>
      <c r="N6" s="36">
        <v>0</v>
      </c>
      <c r="O6" s="36">
        <v>0</v>
      </c>
      <c r="P6" s="36">
        <v>0</v>
      </c>
      <c r="Q6" s="36">
        <v>0</v>
      </c>
      <c r="R6" s="36">
        <v>0</v>
      </c>
      <c r="S6" s="36">
        <v>0</v>
      </c>
      <c r="T6" s="36">
        <v>0</v>
      </c>
      <c r="U6" s="36">
        <v>0</v>
      </c>
      <c r="V6" s="36">
        <v>1.4916079870052704E-5</v>
      </c>
      <c r="W6" s="36">
        <v>0</v>
      </c>
      <c r="X6" s="36">
        <v>0</v>
      </c>
      <c r="Y6" s="36">
        <v>0</v>
      </c>
      <c r="Z6" s="36">
        <v>0</v>
      </c>
      <c r="AA6" s="36">
        <v>0</v>
      </c>
      <c r="AB6" s="36">
        <v>0</v>
      </c>
      <c r="AC6" s="36">
        <v>0</v>
      </c>
      <c r="AD6" s="36">
        <v>0</v>
      </c>
      <c r="AE6" s="36">
        <v>0</v>
      </c>
      <c r="AF6" s="36">
        <v>7.6240076989969884E-7</v>
      </c>
      <c r="AG6" s="36">
        <v>0</v>
      </c>
      <c r="AH6" s="36">
        <v>7.7769860102408124E-7</v>
      </c>
      <c r="AI6" s="36">
        <v>9.7959207121266639E-6</v>
      </c>
      <c r="AJ6" s="36">
        <v>2.3968513397008051E-5</v>
      </c>
      <c r="AK6" s="36">
        <v>0</v>
      </c>
      <c r="AL6" s="36">
        <v>0</v>
      </c>
      <c r="AM6" s="36">
        <v>5.8087961492049882E-4</v>
      </c>
      <c r="AN6" s="36">
        <v>7.468355845908286E-4</v>
      </c>
      <c r="AO6" s="36">
        <v>9.2504601566298593E-6</v>
      </c>
      <c r="AP6" s="36">
        <v>0</v>
      </c>
      <c r="AQ6" s="37">
        <v>0</v>
      </c>
      <c r="AR6" s="14"/>
      <c r="AS6" s="43"/>
    </row>
    <row r="7" spans="1:46" ht="39.950000000000003" customHeight="1">
      <c r="A7" s="10" t="s">
        <v>221</v>
      </c>
      <c r="B7" s="3" t="s">
        <v>1</v>
      </c>
      <c r="C7" s="35">
        <v>0</v>
      </c>
      <c r="D7" s="36">
        <v>0</v>
      </c>
      <c r="E7" s="36">
        <v>0</v>
      </c>
      <c r="F7" s="36">
        <v>0</v>
      </c>
      <c r="G7" s="36">
        <v>3.885798087404673E-6</v>
      </c>
      <c r="H7" s="36">
        <v>0</v>
      </c>
      <c r="I7" s="36">
        <v>0</v>
      </c>
      <c r="J7" s="36">
        <v>1.683035811464559E-4</v>
      </c>
      <c r="K7" s="36">
        <v>7.3511814484025838E-4</v>
      </c>
      <c r="L7" s="36">
        <v>2.6249014011033828E-5</v>
      </c>
      <c r="M7" s="36">
        <v>2.4096317094785021E-5</v>
      </c>
      <c r="N7" s="36">
        <v>0</v>
      </c>
      <c r="O7" s="36">
        <v>0</v>
      </c>
      <c r="P7" s="36">
        <v>0</v>
      </c>
      <c r="Q7" s="36">
        <v>0</v>
      </c>
      <c r="R7" s="36">
        <v>1.5060447199571317E-6</v>
      </c>
      <c r="S7" s="36">
        <v>1.1175412080178566E-6</v>
      </c>
      <c r="T7" s="36">
        <v>0</v>
      </c>
      <c r="U7" s="36">
        <v>0</v>
      </c>
      <c r="V7" s="36">
        <v>5.0923028058200118E-5</v>
      </c>
      <c r="W7" s="36">
        <v>3.9478575262764281E-5</v>
      </c>
      <c r="X7" s="36">
        <v>6.0791942118360665E-3</v>
      </c>
      <c r="Y7" s="36">
        <v>0</v>
      </c>
      <c r="Z7" s="36">
        <v>0</v>
      </c>
      <c r="AA7" s="36">
        <v>2.1612338939355138E-8</v>
      </c>
      <c r="AB7" s="36">
        <v>5.2662237072535909E-8</v>
      </c>
      <c r="AC7" s="36">
        <v>3.8900748006484611E-8</v>
      </c>
      <c r="AD7" s="36">
        <v>4.7370591512102355E-8</v>
      </c>
      <c r="AE7" s="36">
        <v>0</v>
      </c>
      <c r="AF7" s="36">
        <v>3.3705482712203068E-8</v>
      </c>
      <c r="AG7" s="36">
        <v>0</v>
      </c>
      <c r="AH7" s="36">
        <v>2.1488621689392292E-7</v>
      </c>
      <c r="AI7" s="36">
        <v>9.8988428358227278E-7</v>
      </c>
      <c r="AJ7" s="36">
        <v>1.10840998987395E-7</v>
      </c>
      <c r="AK7" s="36">
        <v>9.4520856978007735E-7</v>
      </c>
      <c r="AL7" s="36">
        <v>3.7093540367875607E-8</v>
      </c>
      <c r="AM7" s="36">
        <v>0</v>
      </c>
      <c r="AN7" s="36">
        <v>-9.4293840964726679E-7</v>
      </c>
      <c r="AO7" s="36">
        <v>1.0576545144345421E-6</v>
      </c>
      <c r="AP7" s="36">
        <v>0</v>
      </c>
      <c r="AQ7" s="37">
        <v>2.9597951631424531E-6</v>
      </c>
      <c r="AR7" s="14"/>
      <c r="AS7" s="43"/>
    </row>
    <row r="8" spans="1:46" ht="39.950000000000003" customHeight="1">
      <c r="A8" s="10" t="s">
        <v>222</v>
      </c>
      <c r="B8" s="3" t="s">
        <v>2</v>
      </c>
      <c r="C8" s="35">
        <v>1.3368307943193004E-2</v>
      </c>
      <c r="D8" s="36">
        <v>3.7955847472080383E-3</v>
      </c>
      <c r="E8" s="36">
        <v>7.9144375173774394E-3</v>
      </c>
      <c r="F8" s="36">
        <v>0</v>
      </c>
      <c r="G8" s="36">
        <v>2.2828320417290313E-2</v>
      </c>
      <c r="H8" s="36">
        <v>5.6194371582041088E-5</v>
      </c>
      <c r="I8" s="36">
        <v>1.2157327720446394E-5</v>
      </c>
      <c r="J8" s="36">
        <v>9.6807882645529833E-4</v>
      </c>
      <c r="K8" s="36">
        <v>2.346753585954557E-5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  <c r="V8" s="36">
        <v>8.0404891509248095E-5</v>
      </c>
      <c r="W8" s="36">
        <v>3.5322137192524185E-6</v>
      </c>
      <c r="X8" s="36">
        <v>0</v>
      </c>
      <c r="Y8" s="36">
        <v>0</v>
      </c>
      <c r="Z8" s="36">
        <v>0</v>
      </c>
      <c r="AA8" s="36">
        <v>1.9979548986240192E-5</v>
      </c>
      <c r="AB8" s="36">
        <v>2.2765739954287543E-5</v>
      </c>
      <c r="AC8" s="36">
        <v>0</v>
      </c>
      <c r="AD8" s="36">
        <v>0</v>
      </c>
      <c r="AE8" s="36">
        <v>0</v>
      </c>
      <c r="AF8" s="36">
        <v>3.698738311403418E-5</v>
      </c>
      <c r="AG8" s="36">
        <v>0</v>
      </c>
      <c r="AH8" s="36">
        <v>1.0375625577418246E-4</v>
      </c>
      <c r="AI8" s="36">
        <v>7.2129923685719858E-4</v>
      </c>
      <c r="AJ8" s="36">
        <v>8.4480049416218008E-4</v>
      </c>
      <c r="AK8" s="36">
        <v>2.2945082589333887E-4</v>
      </c>
      <c r="AL8" s="36">
        <v>6.578640112708087E-7</v>
      </c>
      <c r="AM8" s="36">
        <v>1.4273893999640158E-2</v>
      </c>
      <c r="AN8" s="36">
        <v>3.3813967015472353E-2</v>
      </c>
      <c r="AO8" s="36">
        <v>3.7609368994725989E-4</v>
      </c>
      <c r="AP8" s="36">
        <v>0</v>
      </c>
      <c r="AQ8" s="37">
        <v>5.8835647449139382E-4</v>
      </c>
      <c r="AR8" s="14"/>
      <c r="AS8" s="43"/>
    </row>
    <row r="9" spans="1:46" ht="39.950000000000003" customHeight="1">
      <c r="A9" s="10" t="s">
        <v>223</v>
      </c>
      <c r="B9" s="3" t="s">
        <v>3</v>
      </c>
      <c r="C9" s="35">
        <v>2.7676665692448045E-5</v>
      </c>
      <c r="D9" s="36">
        <v>0</v>
      </c>
      <c r="E9" s="36">
        <v>3.6245486483104273E-4</v>
      </c>
      <c r="F9" s="36">
        <v>4.1408930581240613E-5</v>
      </c>
      <c r="G9" s="36">
        <v>1.027552163335052E-5</v>
      </c>
      <c r="H9" s="36">
        <v>2.8966942604358686E-3</v>
      </c>
      <c r="I9" s="36">
        <v>3.2526803061526803E-5</v>
      </c>
      <c r="J9" s="36">
        <v>1.0792019862496721E-5</v>
      </c>
      <c r="K9" s="36">
        <v>1.3255064271713754E-5</v>
      </c>
      <c r="L9" s="36">
        <v>7.784560725022851E-6</v>
      </c>
      <c r="M9" s="36">
        <v>4.2876866215602048E-5</v>
      </c>
      <c r="N9" s="36">
        <v>1.1708172136891953E-5</v>
      </c>
      <c r="O9" s="36">
        <v>1.7588395759407635E-5</v>
      </c>
      <c r="P9" s="36">
        <v>1.2997317873483633E-5</v>
      </c>
      <c r="Q9" s="36">
        <v>2.2950234253041029E-5</v>
      </c>
      <c r="R9" s="36">
        <v>4.8348932418500983E-5</v>
      </c>
      <c r="S9" s="36">
        <v>2.7839661367904157E-5</v>
      </c>
      <c r="T9" s="36">
        <v>3.0024926694141487E-5</v>
      </c>
      <c r="U9" s="36">
        <v>5.1292583102491709E-5</v>
      </c>
      <c r="V9" s="36">
        <v>3.4332673137758447E-5</v>
      </c>
      <c r="W9" s="36">
        <v>5.3267259298842818E-5</v>
      </c>
      <c r="X9" s="36">
        <v>2.8402032528375494E-6</v>
      </c>
      <c r="Y9" s="36">
        <v>1.1343236719284722E-5</v>
      </c>
      <c r="Z9" s="36">
        <v>3.736974578424032E-5</v>
      </c>
      <c r="AA9" s="36">
        <v>5.2814126048875994E-5</v>
      </c>
      <c r="AB9" s="36">
        <v>6.3314643269197861E-5</v>
      </c>
      <c r="AC9" s="36">
        <v>2.0719792447079503E-5</v>
      </c>
      <c r="AD9" s="36">
        <v>1.6998683749490816E-6</v>
      </c>
      <c r="AE9" s="36">
        <v>0</v>
      </c>
      <c r="AF9" s="36">
        <v>2.768862799252175E-5</v>
      </c>
      <c r="AG9" s="36">
        <v>1.1504492797447277E-5</v>
      </c>
      <c r="AH9" s="36">
        <v>5.2843183031934337E-5</v>
      </c>
      <c r="AI9" s="36">
        <v>5.2474897093589327E-6</v>
      </c>
      <c r="AJ9" s="36">
        <v>4.7348329380506527E-5</v>
      </c>
      <c r="AK9" s="36">
        <v>3.4086494614636603E-4</v>
      </c>
      <c r="AL9" s="36">
        <v>2.2522052149442576E-5</v>
      </c>
      <c r="AM9" s="36">
        <v>8.3900377530723825E-5</v>
      </c>
      <c r="AN9" s="36">
        <v>1.5186783140706161E-5</v>
      </c>
      <c r="AO9" s="36">
        <v>8.5693057495268902E-5</v>
      </c>
      <c r="AP9" s="36">
        <v>2.7089996189499661E-4</v>
      </c>
      <c r="AQ9" s="37">
        <v>3.1209746497975812E-6</v>
      </c>
      <c r="AR9" s="14"/>
      <c r="AS9" s="43"/>
    </row>
    <row r="10" spans="1:46" ht="39.950000000000003" customHeight="1">
      <c r="A10" s="10" t="s">
        <v>224</v>
      </c>
      <c r="B10" s="3" t="s">
        <v>4</v>
      </c>
      <c r="C10" s="35">
        <v>4.4420954486397012E-4</v>
      </c>
      <c r="D10" s="36">
        <v>3.363247825059107E-4</v>
      </c>
      <c r="E10" s="36">
        <v>2.3692370801528669E-5</v>
      </c>
      <c r="F10" s="36">
        <v>5.7142560134499406E-6</v>
      </c>
      <c r="G10" s="36">
        <v>1.3902812529399358E-4</v>
      </c>
      <c r="H10" s="36">
        <v>3.734515442111087E-5</v>
      </c>
      <c r="I10" s="36">
        <v>2.2846771695936661E-3</v>
      </c>
      <c r="J10" s="36">
        <v>1.4296826551589653E-4</v>
      </c>
      <c r="K10" s="36">
        <v>1.0974854408476711E-5</v>
      </c>
      <c r="L10" s="36">
        <v>3.2227086508131219E-6</v>
      </c>
      <c r="M10" s="36">
        <v>3.5500949264512802E-5</v>
      </c>
      <c r="N10" s="36">
        <v>3.7391402290363018E-5</v>
      </c>
      <c r="O10" s="36">
        <v>1.5949669938074863E-5</v>
      </c>
      <c r="P10" s="36">
        <v>5.7946252963395313E-6</v>
      </c>
      <c r="Q10" s="36">
        <v>3.8004414675689149E-5</v>
      </c>
      <c r="R10" s="36">
        <v>3.3744949831241912E-5</v>
      </c>
      <c r="S10" s="36">
        <v>4.8845166501306263E-5</v>
      </c>
      <c r="T10" s="36">
        <v>1.7401910291571111E-4</v>
      </c>
      <c r="U10" s="36">
        <v>8.9081207444947365E-5</v>
      </c>
      <c r="V10" s="36">
        <v>9.1990558241646808E-4</v>
      </c>
      <c r="W10" s="36">
        <v>4.4111381237916999E-4</v>
      </c>
      <c r="X10" s="36">
        <v>4.0431287401699654E-5</v>
      </c>
      <c r="Y10" s="36">
        <v>4.0039195530391372E-5</v>
      </c>
      <c r="Z10" s="36">
        <v>5.1025829218107089E-5</v>
      </c>
      <c r="AA10" s="36">
        <v>8.8041250343558268E-5</v>
      </c>
      <c r="AB10" s="36">
        <v>8.0392996602553167E-5</v>
      </c>
      <c r="AC10" s="36">
        <v>5.0186402638248917E-5</v>
      </c>
      <c r="AD10" s="36">
        <v>1.1957488400585537E-5</v>
      </c>
      <c r="AE10" s="36">
        <v>2.4160161115019813E-6</v>
      </c>
      <c r="AF10" s="36">
        <v>5.7735784199697904E-5</v>
      </c>
      <c r="AG10" s="36">
        <v>9.810592881643881E-5</v>
      </c>
      <c r="AH10" s="36">
        <v>1.2241498701731071E-5</v>
      </c>
      <c r="AI10" s="36">
        <v>9.5554938570044289E-5</v>
      </c>
      <c r="AJ10" s="36">
        <v>6.2892786388578869E-5</v>
      </c>
      <c r="AK10" s="36">
        <v>2.1306316671825925E-4</v>
      </c>
      <c r="AL10" s="36">
        <v>6.0831160309324396E-5</v>
      </c>
      <c r="AM10" s="36">
        <v>4.4864341862037982E-5</v>
      </c>
      <c r="AN10" s="36">
        <v>6.6504699246047145E-5</v>
      </c>
      <c r="AO10" s="36">
        <v>4.6850950535968967E-5</v>
      </c>
      <c r="AP10" s="36">
        <v>4.8357515701935565E-3</v>
      </c>
      <c r="AQ10" s="37">
        <v>6.7832289939415137E-6</v>
      </c>
      <c r="AR10" s="14"/>
      <c r="AS10" s="43"/>
    </row>
    <row r="11" spans="1:46" ht="39.950000000000003" customHeight="1">
      <c r="A11" s="10" t="s">
        <v>225</v>
      </c>
      <c r="B11" s="3" t="s">
        <v>5</v>
      </c>
      <c r="C11" s="35">
        <v>3.8257897486070812E-4</v>
      </c>
      <c r="D11" s="36">
        <v>0</v>
      </c>
      <c r="E11" s="36">
        <v>3.8551078644840386E-5</v>
      </c>
      <c r="F11" s="36">
        <v>2.145683242053928E-5</v>
      </c>
      <c r="G11" s="36">
        <v>5.1473086027253707E-5</v>
      </c>
      <c r="H11" s="36">
        <v>7.5724067639479592E-4</v>
      </c>
      <c r="I11" s="36">
        <v>2.568608656804244E-4</v>
      </c>
      <c r="J11" s="36">
        <v>2.9526247320300382E-3</v>
      </c>
      <c r="K11" s="36">
        <v>8.4155558709887406E-5</v>
      </c>
      <c r="L11" s="36">
        <v>1.2101158803168694E-5</v>
      </c>
      <c r="M11" s="36">
        <v>1.7773977162749364E-5</v>
      </c>
      <c r="N11" s="36">
        <v>8.8402149572621824E-5</v>
      </c>
      <c r="O11" s="36">
        <v>3.5413486682322773E-5</v>
      </c>
      <c r="P11" s="36">
        <v>2.673201428707974E-5</v>
      </c>
      <c r="Q11" s="36">
        <v>1.1416420335631707E-4</v>
      </c>
      <c r="R11" s="36">
        <v>1.2511420480941428E-4</v>
      </c>
      <c r="S11" s="36">
        <v>7.7486375705095503E-5</v>
      </c>
      <c r="T11" s="36">
        <v>6.534356739436107E-5</v>
      </c>
      <c r="U11" s="36">
        <v>2.1781189131453693E-4</v>
      </c>
      <c r="V11" s="36">
        <v>4.100738428394071E-4</v>
      </c>
      <c r="W11" s="36">
        <v>4.2812955166665647E-5</v>
      </c>
      <c r="X11" s="36">
        <v>1.8094236092501397E-5</v>
      </c>
      <c r="Y11" s="36">
        <v>7.2512452912343751E-5</v>
      </c>
      <c r="Z11" s="36">
        <v>1.3085886856060882E-4</v>
      </c>
      <c r="AA11" s="36">
        <v>7.1737829376081204E-8</v>
      </c>
      <c r="AB11" s="36">
        <v>1.3595691340905882E-7</v>
      </c>
      <c r="AC11" s="36">
        <v>2.5824647956167862E-7</v>
      </c>
      <c r="AD11" s="36">
        <v>1.8344338656206275E-7</v>
      </c>
      <c r="AE11" s="36">
        <v>3.5280219327728211E-7</v>
      </c>
      <c r="AF11" s="36">
        <v>4.6864701370412898E-6</v>
      </c>
      <c r="AG11" s="36">
        <v>5.6512236592135046E-6</v>
      </c>
      <c r="AH11" s="36">
        <v>8.4007561372067918E-6</v>
      </c>
      <c r="AI11" s="36">
        <v>8.6695159053391588E-5</v>
      </c>
      <c r="AJ11" s="36">
        <v>1.3051725677412521E-3</v>
      </c>
      <c r="AK11" s="36">
        <v>2.0393298171509936E-5</v>
      </c>
      <c r="AL11" s="36">
        <v>2.8688026225131347E-5</v>
      </c>
      <c r="AM11" s="36">
        <v>3.7574468351690285E-5</v>
      </c>
      <c r="AN11" s="36">
        <v>2.4477385117396652E-5</v>
      </c>
      <c r="AO11" s="36">
        <v>1.3785239796753791E-4</v>
      </c>
      <c r="AP11" s="36">
        <v>7.8657799531371925E-5</v>
      </c>
      <c r="AQ11" s="37">
        <v>3.0564946502340616E-5</v>
      </c>
      <c r="AR11" s="14"/>
      <c r="AS11" s="43"/>
    </row>
    <row r="12" spans="1:46" ht="39.950000000000003" customHeight="1">
      <c r="A12" s="10" t="s">
        <v>226</v>
      </c>
      <c r="B12" s="3" t="s">
        <v>6</v>
      </c>
      <c r="C12" s="35">
        <v>5.3032684459376184E-6</v>
      </c>
      <c r="D12" s="36">
        <v>0</v>
      </c>
      <c r="E12" s="36">
        <v>0</v>
      </c>
      <c r="F12" s="36">
        <v>0</v>
      </c>
      <c r="G12" s="36">
        <v>3.2792758603489172E-6</v>
      </c>
      <c r="H12" s="36">
        <v>1.0403195739340831E-6</v>
      </c>
      <c r="I12" s="36">
        <v>3.1509398349950194E-6</v>
      </c>
      <c r="J12" s="36">
        <v>9.5210230283240148E-6</v>
      </c>
      <c r="K12" s="36">
        <v>2.3337293942143173E-4</v>
      </c>
      <c r="L12" s="36">
        <v>4.0398577114587238E-7</v>
      </c>
      <c r="M12" s="36">
        <v>1.1867349213766579E-5</v>
      </c>
      <c r="N12" s="36">
        <v>8.1592618472049931E-6</v>
      </c>
      <c r="O12" s="36">
        <v>1.5647371490618372E-5</v>
      </c>
      <c r="P12" s="36">
        <v>8.3016100429413103E-6</v>
      </c>
      <c r="Q12" s="36">
        <v>2.5487829561385034E-5</v>
      </c>
      <c r="R12" s="36">
        <v>2.4731779259079696E-5</v>
      </c>
      <c r="S12" s="36">
        <v>1.0044526471236841E-5</v>
      </c>
      <c r="T12" s="36">
        <v>4.1551111548756633E-6</v>
      </c>
      <c r="U12" s="36">
        <v>4.414805602055392E-6</v>
      </c>
      <c r="V12" s="36">
        <v>3.6536546977273418E-6</v>
      </c>
      <c r="W12" s="36">
        <v>7.3475071410553534E-5</v>
      </c>
      <c r="X12" s="36">
        <v>9.3091284700472181E-8</v>
      </c>
      <c r="Y12" s="36">
        <v>7.2085766466396404E-6</v>
      </c>
      <c r="Z12" s="36">
        <v>7.2583175619367451E-7</v>
      </c>
      <c r="AA12" s="36">
        <v>1.969139803169233E-7</v>
      </c>
      <c r="AB12" s="36">
        <v>3.5824047123148852E-7</v>
      </c>
      <c r="AC12" s="36">
        <v>1.9158478013621344E-8</v>
      </c>
      <c r="AD12" s="36">
        <v>2.7704191383231483E-8</v>
      </c>
      <c r="AE12" s="36">
        <v>1.3460535326183061E-7</v>
      </c>
      <c r="AF12" s="36">
        <v>6.4324335841017728E-8</v>
      </c>
      <c r="AG12" s="36">
        <v>5.3354290396444281E-9</v>
      </c>
      <c r="AH12" s="36">
        <v>2.4870211296707232E-7</v>
      </c>
      <c r="AI12" s="36">
        <v>2.5708769165485999E-6</v>
      </c>
      <c r="AJ12" s="36">
        <v>9.4848026124004244E-7</v>
      </c>
      <c r="AK12" s="36">
        <v>7.5645669073057576E-7</v>
      </c>
      <c r="AL12" s="36">
        <v>4.2245755413034895E-7</v>
      </c>
      <c r="AM12" s="36">
        <v>2.1511202268062393E-6</v>
      </c>
      <c r="AN12" s="36">
        <v>1.3976466166754585E-6</v>
      </c>
      <c r="AO12" s="36">
        <v>1.2631607517354836E-6</v>
      </c>
      <c r="AP12" s="36">
        <v>7.5557029536953212E-6</v>
      </c>
      <c r="AQ12" s="37">
        <v>3.8669234924733875E-6</v>
      </c>
      <c r="AR12" s="14"/>
      <c r="AS12" s="43"/>
    </row>
    <row r="13" spans="1:46" ht="39.950000000000003" customHeight="1">
      <c r="A13" s="10" t="s">
        <v>227</v>
      </c>
      <c r="B13" s="3" t="s">
        <v>7</v>
      </c>
      <c r="C13" s="35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  <c r="V13" s="36">
        <v>0</v>
      </c>
      <c r="W13" s="36">
        <v>0</v>
      </c>
      <c r="X13" s="36">
        <v>0</v>
      </c>
      <c r="Y13" s="36">
        <v>0</v>
      </c>
      <c r="Z13" s="36">
        <v>0</v>
      </c>
      <c r="AA13" s="36">
        <v>0</v>
      </c>
      <c r="AB13" s="36">
        <v>0</v>
      </c>
      <c r="AC13" s="36">
        <v>0</v>
      </c>
      <c r="AD13" s="36">
        <v>0</v>
      </c>
      <c r="AE13" s="36">
        <v>0</v>
      </c>
      <c r="AF13" s="36">
        <v>0</v>
      </c>
      <c r="AG13" s="36">
        <v>0</v>
      </c>
      <c r="AH13" s="36">
        <v>0</v>
      </c>
      <c r="AI13" s="36">
        <v>0</v>
      </c>
      <c r="AJ13" s="36">
        <v>0</v>
      </c>
      <c r="AK13" s="36">
        <v>0</v>
      </c>
      <c r="AL13" s="36">
        <v>0</v>
      </c>
      <c r="AM13" s="36">
        <v>0</v>
      </c>
      <c r="AN13" s="36">
        <v>0</v>
      </c>
      <c r="AO13" s="36">
        <v>0</v>
      </c>
      <c r="AP13" s="36">
        <v>0</v>
      </c>
      <c r="AQ13" s="37">
        <v>0</v>
      </c>
      <c r="AR13" s="14"/>
      <c r="AS13" s="44"/>
      <c r="AT13" s="45"/>
    </row>
    <row r="14" spans="1:46" ht="39.950000000000003" customHeight="1">
      <c r="A14" s="10" t="s">
        <v>228</v>
      </c>
      <c r="B14" s="3" t="s">
        <v>8</v>
      </c>
      <c r="C14" s="35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  <c r="V14" s="36">
        <v>0</v>
      </c>
      <c r="W14" s="36">
        <v>0</v>
      </c>
      <c r="X14" s="36">
        <v>0</v>
      </c>
      <c r="Y14" s="36">
        <v>0</v>
      </c>
      <c r="Z14" s="36">
        <v>0</v>
      </c>
      <c r="AA14" s="36">
        <v>0</v>
      </c>
      <c r="AB14" s="36">
        <v>0</v>
      </c>
      <c r="AC14" s="36">
        <v>0</v>
      </c>
      <c r="AD14" s="36">
        <v>0</v>
      </c>
      <c r="AE14" s="36">
        <v>0</v>
      </c>
      <c r="AF14" s="36">
        <v>0</v>
      </c>
      <c r="AG14" s="36">
        <v>0</v>
      </c>
      <c r="AH14" s="36">
        <v>0</v>
      </c>
      <c r="AI14" s="36">
        <v>0</v>
      </c>
      <c r="AJ14" s="36">
        <v>0</v>
      </c>
      <c r="AK14" s="36">
        <v>0</v>
      </c>
      <c r="AL14" s="36">
        <v>0</v>
      </c>
      <c r="AM14" s="36">
        <v>0</v>
      </c>
      <c r="AN14" s="36">
        <v>0</v>
      </c>
      <c r="AO14" s="36">
        <v>0</v>
      </c>
      <c r="AP14" s="36">
        <v>0</v>
      </c>
      <c r="AQ14" s="37">
        <v>0</v>
      </c>
      <c r="AR14" s="14"/>
      <c r="AS14" s="44"/>
      <c r="AT14" s="45"/>
    </row>
    <row r="15" spans="1:46" ht="39.950000000000003" customHeight="1">
      <c r="A15" s="10" t="s">
        <v>229</v>
      </c>
      <c r="B15" s="3" t="s">
        <v>9</v>
      </c>
      <c r="C15" s="35">
        <v>1.0047176010483104E-4</v>
      </c>
      <c r="D15" s="36">
        <v>0</v>
      </c>
      <c r="E15" s="36">
        <v>6.6196498640022449E-5</v>
      </c>
      <c r="F15" s="36">
        <v>3.4485771228142916E-4</v>
      </c>
      <c r="G15" s="36">
        <v>5.8103413459291984E-4</v>
      </c>
      <c r="H15" s="36">
        <v>5.5649271732406245E-5</v>
      </c>
      <c r="I15" s="36">
        <v>1.089565565734491E-3</v>
      </c>
      <c r="J15" s="36">
        <v>7.0403665641083075E-4</v>
      </c>
      <c r="K15" s="36">
        <v>2.0334907888013506E-4</v>
      </c>
      <c r="L15" s="36">
        <v>1.0805099950924701E-5</v>
      </c>
      <c r="M15" s="36">
        <v>2.3805521796640451E-4</v>
      </c>
      <c r="N15" s="36">
        <v>2.6605434406715904E-3</v>
      </c>
      <c r="O15" s="36">
        <v>7.649402366968973E-4</v>
      </c>
      <c r="P15" s="36">
        <v>1.0602259374453125E-3</v>
      </c>
      <c r="Q15" s="36">
        <v>1.5736521863955908E-3</v>
      </c>
      <c r="R15" s="36">
        <v>3.4654965405855203E-4</v>
      </c>
      <c r="S15" s="36">
        <v>1.0838136745533191E-3</v>
      </c>
      <c r="T15" s="36">
        <v>1.555870338987542E-3</v>
      </c>
      <c r="U15" s="36">
        <v>2.2296177625669685E-3</v>
      </c>
      <c r="V15" s="36">
        <v>1.2607282703856621E-4</v>
      </c>
      <c r="W15" s="36">
        <v>3.7469294461873266E-3</v>
      </c>
      <c r="X15" s="36">
        <v>2.8494855479753242E-5</v>
      </c>
      <c r="Y15" s="36">
        <v>2.7622107906193333E-5</v>
      </c>
      <c r="Z15" s="36">
        <v>5.459982063449645E-6</v>
      </c>
      <c r="AA15" s="36">
        <v>1.4369573220347127E-4</v>
      </c>
      <c r="AB15" s="36">
        <v>7.0712966112494756E-5</v>
      </c>
      <c r="AC15" s="36">
        <v>4.2914943019712307E-6</v>
      </c>
      <c r="AD15" s="36">
        <v>5.9668624732763743E-6</v>
      </c>
      <c r="AE15" s="36">
        <v>1.3950724380015244E-5</v>
      </c>
      <c r="AF15" s="36">
        <v>5.3444451421590509E-5</v>
      </c>
      <c r="AG15" s="36">
        <v>1.3014482571627596E-5</v>
      </c>
      <c r="AH15" s="36">
        <v>1.8327959019427705E-4</v>
      </c>
      <c r="AI15" s="36">
        <v>8.2004202983255461E-6</v>
      </c>
      <c r="AJ15" s="36">
        <v>1.3943428536748915E-5</v>
      </c>
      <c r="AK15" s="36">
        <v>9.2602007445422295E-5</v>
      </c>
      <c r="AL15" s="36">
        <v>3.3144175303664054E-5</v>
      </c>
      <c r="AM15" s="36">
        <v>4.2977485319416882E-5</v>
      </c>
      <c r="AN15" s="36">
        <v>9.649995712007391E-5</v>
      </c>
      <c r="AO15" s="36">
        <v>1.134286902535576E-4</v>
      </c>
      <c r="AP15" s="36">
        <v>1.4908030548591934E-5</v>
      </c>
      <c r="AQ15" s="37">
        <v>1.1317258037014371E-4</v>
      </c>
      <c r="AR15" s="14"/>
      <c r="AS15" s="43"/>
    </row>
    <row r="16" spans="1:46" ht="39.950000000000003" customHeight="1">
      <c r="A16" s="10" t="s">
        <v>230</v>
      </c>
      <c r="B16" s="3" t="s">
        <v>10</v>
      </c>
      <c r="C16" s="35">
        <v>0</v>
      </c>
      <c r="D16" s="36">
        <v>0</v>
      </c>
      <c r="E16" s="36">
        <v>0</v>
      </c>
      <c r="F16" s="36">
        <v>1.4868746021927599E-4</v>
      </c>
      <c r="G16" s="36">
        <v>0</v>
      </c>
      <c r="H16" s="36">
        <v>0</v>
      </c>
      <c r="I16" s="36">
        <v>5.1908585025665729E-6</v>
      </c>
      <c r="J16" s="36">
        <v>0</v>
      </c>
      <c r="K16" s="36">
        <v>3.3400064238880059E-6</v>
      </c>
      <c r="L16" s="36">
        <v>0</v>
      </c>
      <c r="M16" s="36">
        <v>0</v>
      </c>
      <c r="N16" s="36">
        <v>2.0019357389000558E-5</v>
      </c>
      <c r="O16" s="36">
        <v>5.8563572390693324E-3</v>
      </c>
      <c r="P16" s="36">
        <v>1.6035195545760642E-3</v>
      </c>
      <c r="Q16" s="36">
        <v>5.2191502249913522E-4</v>
      </c>
      <c r="R16" s="36">
        <v>4.7845499518834851E-5</v>
      </c>
      <c r="S16" s="36">
        <v>1.8723443941999588E-4</v>
      </c>
      <c r="T16" s="36">
        <v>1.0781080387147947E-4</v>
      </c>
      <c r="U16" s="36">
        <v>1.1829240980342887E-3</v>
      </c>
      <c r="V16" s="36">
        <v>2.0806526921446615E-6</v>
      </c>
      <c r="W16" s="36">
        <v>2.4611770083154017E-4</v>
      </c>
      <c r="X16" s="36">
        <v>0</v>
      </c>
      <c r="Y16" s="36">
        <v>3.6776340310683986E-4</v>
      </c>
      <c r="Z16" s="36">
        <v>0</v>
      </c>
      <c r="AA16" s="36">
        <v>1.2274447209498714E-7</v>
      </c>
      <c r="AB16" s="36">
        <v>1.4954416796228425E-7</v>
      </c>
      <c r="AC16" s="36">
        <v>0</v>
      </c>
      <c r="AD16" s="36">
        <v>0</v>
      </c>
      <c r="AE16" s="36">
        <v>0</v>
      </c>
      <c r="AF16" s="36">
        <v>3.7806617531330279E-6</v>
      </c>
      <c r="AG16" s="36">
        <v>7.3832523825612927E-8</v>
      </c>
      <c r="AH16" s="36">
        <v>1.4095832062810575E-5</v>
      </c>
      <c r="AI16" s="36">
        <v>0</v>
      </c>
      <c r="AJ16" s="36">
        <v>0</v>
      </c>
      <c r="AK16" s="36">
        <v>0</v>
      </c>
      <c r="AL16" s="36">
        <v>1.8154310158746426E-4</v>
      </c>
      <c r="AM16" s="36">
        <v>0</v>
      </c>
      <c r="AN16" s="36">
        <v>0</v>
      </c>
      <c r="AO16" s="36">
        <v>1.8020434354295956E-6</v>
      </c>
      <c r="AP16" s="36">
        <v>0</v>
      </c>
      <c r="AQ16" s="37">
        <v>0</v>
      </c>
      <c r="AR16" s="14"/>
      <c r="AS16" s="43"/>
    </row>
    <row r="17" spans="1:45" ht="39.950000000000003" customHeight="1">
      <c r="A17" s="10" t="s">
        <v>231</v>
      </c>
      <c r="B17" s="3" t="s">
        <v>11</v>
      </c>
      <c r="C17" s="35">
        <v>0</v>
      </c>
      <c r="D17" s="36">
        <v>0</v>
      </c>
      <c r="E17" s="36">
        <v>0</v>
      </c>
      <c r="F17" s="36">
        <v>8.3360556859728137E-6</v>
      </c>
      <c r="G17" s="36">
        <v>0</v>
      </c>
      <c r="H17" s="36">
        <v>0</v>
      </c>
      <c r="I17" s="36">
        <v>5.2383915798181895E-6</v>
      </c>
      <c r="J17" s="36">
        <v>0</v>
      </c>
      <c r="K17" s="36">
        <v>2.527943333282355E-6</v>
      </c>
      <c r="L17" s="36">
        <v>4.7013432211668004E-6</v>
      </c>
      <c r="M17" s="36">
        <v>1.7263133309469628E-5</v>
      </c>
      <c r="N17" s="36">
        <v>2.0202676133063524E-6</v>
      </c>
      <c r="O17" s="36">
        <v>1.2746628321707481E-4</v>
      </c>
      <c r="P17" s="36">
        <v>2.7509452740120187E-3</v>
      </c>
      <c r="Q17" s="36">
        <v>3.6036974121807027E-5</v>
      </c>
      <c r="R17" s="36">
        <v>5.6780463231088005E-5</v>
      </c>
      <c r="S17" s="36">
        <v>8.0863749446521811E-5</v>
      </c>
      <c r="T17" s="36">
        <v>6.04433530101845E-6</v>
      </c>
      <c r="U17" s="36">
        <v>8.7642861864767514E-5</v>
      </c>
      <c r="V17" s="36">
        <v>6.0366529776903642E-6</v>
      </c>
      <c r="W17" s="36">
        <v>8.1534241692936706E-7</v>
      </c>
      <c r="X17" s="36">
        <v>2.4074229646196795E-7</v>
      </c>
      <c r="Y17" s="36">
        <v>5.0477667348336464E-6</v>
      </c>
      <c r="Z17" s="36">
        <v>0</v>
      </c>
      <c r="AA17" s="36">
        <v>6.1934226176045054E-8</v>
      </c>
      <c r="AB17" s="36">
        <v>3.7728388756754604E-8</v>
      </c>
      <c r="AC17" s="36">
        <v>0</v>
      </c>
      <c r="AD17" s="36">
        <v>0</v>
      </c>
      <c r="AE17" s="36">
        <v>0</v>
      </c>
      <c r="AF17" s="36">
        <v>1.1832202287414681E-6</v>
      </c>
      <c r="AG17" s="36">
        <v>8.6926716025075415E-8</v>
      </c>
      <c r="AH17" s="36">
        <v>4.3105783772859899E-7</v>
      </c>
      <c r="AI17" s="36">
        <v>0</v>
      </c>
      <c r="AJ17" s="36">
        <v>0</v>
      </c>
      <c r="AK17" s="36">
        <v>0</v>
      </c>
      <c r="AL17" s="36">
        <v>1.4372446199350619E-4</v>
      </c>
      <c r="AM17" s="36">
        <v>0</v>
      </c>
      <c r="AN17" s="36">
        <v>0</v>
      </c>
      <c r="AO17" s="36">
        <v>3.0309081352514903E-7</v>
      </c>
      <c r="AP17" s="36">
        <v>0</v>
      </c>
      <c r="AQ17" s="37">
        <v>0</v>
      </c>
      <c r="AR17" s="14"/>
      <c r="AS17" s="43"/>
    </row>
    <row r="18" spans="1:45" ht="39.950000000000003" customHeight="1">
      <c r="A18" s="10" t="s">
        <v>232</v>
      </c>
      <c r="B18" s="3" t="s">
        <v>12</v>
      </c>
      <c r="C18" s="35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8.1136526141950229E-5</v>
      </c>
      <c r="P18" s="36">
        <v>9.1473707033198112E-5</v>
      </c>
      <c r="Q18" s="36">
        <v>1.6427661053068714E-3</v>
      </c>
      <c r="R18" s="36">
        <v>0</v>
      </c>
      <c r="S18" s="36">
        <v>4.1619649405780699E-5</v>
      </c>
      <c r="T18" s="36">
        <v>8.0795826884345407E-5</v>
      </c>
      <c r="U18" s="36">
        <v>4.2642241966737854E-5</v>
      </c>
      <c r="V18" s="36">
        <v>3.8982191182195381E-7</v>
      </c>
      <c r="W18" s="36">
        <v>4.9515733629303597E-6</v>
      </c>
      <c r="X18" s="36">
        <v>0</v>
      </c>
      <c r="Y18" s="36">
        <v>2.8560633869608052E-6</v>
      </c>
      <c r="Z18" s="36">
        <v>3.9204845640511561E-7</v>
      </c>
      <c r="AA18" s="36">
        <v>4.1854290542622672E-5</v>
      </c>
      <c r="AB18" s="36">
        <v>7.200609489023153E-6</v>
      </c>
      <c r="AC18" s="36">
        <v>3.725351778230364E-7</v>
      </c>
      <c r="AD18" s="36">
        <v>0</v>
      </c>
      <c r="AE18" s="36">
        <v>0</v>
      </c>
      <c r="AF18" s="36">
        <v>1.7573710113398441E-6</v>
      </c>
      <c r="AG18" s="36">
        <v>2.0657184472368123E-6</v>
      </c>
      <c r="AH18" s="36">
        <v>1.2530140638628468E-4</v>
      </c>
      <c r="AI18" s="36">
        <v>0</v>
      </c>
      <c r="AJ18" s="36">
        <v>3.0466691169290334E-4</v>
      </c>
      <c r="AK18" s="36">
        <v>0</v>
      </c>
      <c r="AL18" s="36">
        <v>6.5783028391510622E-5</v>
      </c>
      <c r="AM18" s="36">
        <v>8.9592230402504601E-7</v>
      </c>
      <c r="AN18" s="36">
        <v>0</v>
      </c>
      <c r="AO18" s="36">
        <v>4.1715186246834391E-5</v>
      </c>
      <c r="AP18" s="36">
        <v>5.6841211702628874E-4</v>
      </c>
      <c r="AQ18" s="37">
        <v>0</v>
      </c>
      <c r="AR18" s="14"/>
      <c r="AS18" s="43"/>
    </row>
    <row r="19" spans="1:45" ht="39.950000000000003" customHeight="1">
      <c r="A19" s="10" t="s">
        <v>233</v>
      </c>
      <c r="B19" s="3" t="s">
        <v>13</v>
      </c>
      <c r="C19" s="35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5.5404503306441317E-5</v>
      </c>
      <c r="O19" s="36">
        <v>9.4944354991559658E-4</v>
      </c>
      <c r="P19" s="36">
        <v>1.8766879343133546E-4</v>
      </c>
      <c r="Q19" s="36">
        <v>5.5834171950510433E-3</v>
      </c>
      <c r="R19" s="36">
        <v>1.4832741866955514E-2</v>
      </c>
      <c r="S19" s="36">
        <v>9.529242837779197E-3</v>
      </c>
      <c r="T19" s="36">
        <v>1.5084332768490456E-2</v>
      </c>
      <c r="U19" s="36">
        <v>2.578518421964181E-4</v>
      </c>
      <c r="V19" s="36">
        <v>8.2375725794863646E-5</v>
      </c>
      <c r="W19" s="36">
        <v>2.0096598725745067E-5</v>
      </c>
      <c r="X19" s="36">
        <v>1.8339439664764381E-7</v>
      </c>
      <c r="Y19" s="36">
        <v>7.3244267011041473E-7</v>
      </c>
      <c r="Z19" s="36">
        <v>0</v>
      </c>
      <c r="AA19" s="36">
        <v>6.1334909863442009E-7</v>
      </c>
      <c r="AB19" s="36">
        <v>1.8969062055919419E-6</v>
      </c>
      <c r="AC19" s="36">
        <v>2.4627399724512156E-6</v>
      </c>
      <c r="AD19" s="36">
        <v>0</v>
      </c>
      <c r="AE19" s="36">
        <v>0</v>
      </c>
      <c r="AF19" s="36">
        <v>3.6790286075036664E-7</v>
      </c>
      <c r="AG19" s="36">
        <v>3.700732910330655E-5</v>
      </c>
      <c r="AH19" s="36">
        <v>1.2750306412726614E-4</v>
      </c>
      <c r="AI19" s="36">
        <v>5.4969459264422087E-5</v>
      </c>
      <c r="AJ19" s="36">
        <v>1.4518250682507689E-7</v>
      </c>
      <c r="AK19" s="36">
        <v>0</v>
      </c>
      <c r="AL19" s="36">
        <v>4.4753207497797321E-4</v>
      </c>
      <c r="AM19" s="36">
        <v>0</v>
      </c>
      <c r="AN19" s="36">
        <v>0</v>
      </c>
      <c r="AO19" s="36">
        <v>2.6167612443606782E-6</v>
      </c>
      <c r="AP19" s="36">
        <v>1.5922182413894285E-3</v>
      </c>
      <c r="AQ19" s="37">
        <v>0</v>
      </c>
      <c r="AR19" s="14"/>
      <c r="AS19" s="43"/>
    </row>
    <row r="20" spans="1:45" ht="39.950000000000003" customHeight="1">
      <c r="A20" s="10" t="s">
        <v>234</v>
      </c>
      <c r="B20" s="3" t="s">
        <v>14</v>
      </c>
      <c r="C20" s="35">
        <v>0</v>
      </c>
      <c r="D20" s="36">
        <v>0</v>
      </c>
      <c r="E20" s="36">
        <v>2.5676004941125799E-5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9.00488495272672E-6</v>
      </c>
      <c r="O20" s="36">
        <v>2.0742059504466948E-4</v>
      </c>
      <c r="P20" s="36">
        <v>2.5621494035676728E-4</v>
      </c>
      <c r="Q20" s="36">
        <v>2.7677206291405423E-4</v>
      </c>
      <c r="R20" s="36">
        <v>1.9561567425229826E-4</v>
      </c>
      <c r="S20" s="36">
        <v>9.7280908803322171E-4</v>
      </c>
      <c r="T20" s="36">
        <v>2.7480079626948358E-4</v>
      </c>
      <c r="U20" s="36">
        <v>4.0950706895060302E-4</v>
      </c>
      <c r="V20" s="36">
        <v>4.6794804037111951E-6</v>
      </c>
      <c r="W20" s="36">
        <v>1.2222231886035631E-4</v>
      </c>
      <c r="X20" s="36">
        <v>5.3652710873965721E-8</v>
      </c>
      <c r="Y20" s="36">
        <v>3.642739931001077E-6</v>
      </c>
      <c r="Z20" s="36">
        <v>0</v>
      </c>
      <c r="AA20" s="36">
        <v>3.4921308482243689E-6</v>
      </c>
      <c r="AB20" s="36">
        <v>2.4888529667733287E-6</v>
      </c>
      <c r="AC20" s="36">
        <v>4.9688531878234844E-8</v>
      </c>
      <c r="AD20" s="36">
        <v>7.8659353538956249E-7</v>
      </c>
      <c r="AE20" s="36">
        <v>0</v>
      </c>
      <c r="AF20" s="36">
        <v>3.9393072750753689E-6</v>
      </c>
      <c r="AG20" s="36">
        <v>1.5276841816352318E-6</v>
      </c>
      <c r="AH20" s="36">
        <v>3.1757048467255668E-5</v>
      </c>
      <c r="AI20" s="36">
        <v>8.8112500595685336E-6</v>
      </c>
      <c r="AJ20" s="36">
        <v>1.0052104454609886E-6</v>
      </c>
      <c r="AK20" s="36">
        <v>0</v>
      </c>
      <c r="AL20" s="36">
        <v>5.3642234855753401E-5</v>
      </c>
      <c r="AM20" s="36">
        <v>1.0754785038476326E-6</v>
      </c>
      <c r="AN20" s="36">
        <v>3.2426959673621001E-7</v>
      </c>
      <c r="AO20" s="36">
        <v>3.152236732784291E-6</v>
      </c>
      <c r="AP20" s="36">
        <v>0</v>
      </c>
      <c r="AQ20" s="37">
        <v>3.3605266703031216E-6</v>
      </c>
      <c r="AR20" s="14"/>
      <c r="AS20" s="43"/>
    </row>
    <row r="21" spans="1:45" ht="39.950000000000003" customHeight="1">
      <c r="A21" s="10" t="s">
        <v>235</v>
      </c>
      <c r="B21" s="3" t="s">
        <v>15</v>
      </c>
      <c r="C21" s="35">
        <v>0</v>
      </c>
      <c r="D21" s="36">
        <v>0</v>
      </c>
      <c r="E21" s="36">
        <v>0</v>
      </c>
      <c r="F21" s="36">
        <v>0</v>
      </c>
      <c r="G21" s="36">
        <v>1.2062172857021795E-7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2.7877784461476505E-5</v>
      </c>
      <c r="P21" s="36">
        <v>1.8836798621705868E-6</v>
      </c>
      <c r="Q21" s="36">
        <v>0</v>
      </c>
      <c r="R21" s="36">
        <v>6.3112728198372463E-7</v>
      </c>
      <c r="S21" s="36">
        <v>0</v>
      </c>
      <c r="T21" s="36">
        <v>2.6398876444081094E-4</v>
      </c>
      <c r="U21" s="36">
        <v>6.9925595342952907E-5</v>
      </c>
      <c r="V21" s="36">
        <v>0</v>
      </c>
      <c r="W21" s="36">
        <v>1.54405969032065E-5</v>
      </c>
      <c r="X21" s="36">
        <v>9.3879608855965027E-8</v>
      </c>
      <c r="Y21" s="36">
        <v>0</v>
      </c>
      <c r="Z21" s="36">
        <v>2.7449186671696041E-7</v>
      </c>
      <c r="AA21" s="36">
        <v>2.2058648296555448E-6</v>
      </c>
      <c r="AB21" s="36">
        <v>1.6085690929920745E-6</v>
      </c>
      <c r="AC21" s="36">
        <v>1.0143376737041194E-6</v>
      </c>
      <c r="AD21" s="36">
        <v>1.3057712168042765E-6</v>
      </c>
      <c r="AE21" s="36">
        <v>0</v>
      </c>
      <c r="AF21" s="36">
        <v>1.0295346489088623E-6</v>
      </c>
      <c r="AG21" s="36">
        <v>1.4140245732195776E-6</v>
      </c>
      <c r="AH21" s="36">
        <v>2.3757406046594459E-5</v>
      </c>
      <c r="AI21" s="36">
        <v>8.9878458878200938E-7</v>
      </c>
      <c r="AJ21" s="36">
        <v>1.8992617711096699E-7</v>
      </c>
      <c r="AK21" s="36">
        <v>5.2813563691964756E-7</v>
      </c>
      <c r="AL21" s="36">
        <v>7.774563901836464E-6</v>
      </c>
      <c r="AM21" s="36">
        <v>0</v>
      </c>
      <c r="AN21" s="36">
        <v>7.0248957881106077E-7</v>
      </c>
      <c r="AO21" s="36">
        <v>7.6168802883847583E-7</v>
      </c>
      <c r="AP21" s="36">
        <v>0</v>
      </c>
      <c r="AQ21" s="37">
        <v>0</v>
      </c>
      <c r="AR21" s="14"/>
      <c r="AS21" s="43"/>
    </row>
    <row r="22" spans="1:45" ht="39.950000000000003" customHeight="1">
      <c r="A22" s="10" t="s">
        <v>236</v>
      </c>
      <c r="B22" s="3" t="s">
        <v>16</v>
      </c>
      <c r="C22" s="35">
        <v>0</v>
      </c>
      <c r="D22" s="36">
        <v>0</v>
      </c>
      <c r="E22" s="36">
        <v>1.0263885344932045E-3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1.5479860373844857E-5</v>
      </c>
      <c r="Q22" s="36">
        <v>0</v>
      </c>
      <c r="R22" s="36">
        <v>0</v>
      </c>
      <c r="S22" s="36">
        <v>0</v>
      </c>
      <c r="T22" s="36">
        <v>0</v>
      </c>
      <c r="U22" s="36">
        <v>3.4478420910214976E-3</v>
      </c>
      <c r="V22" s="36">
        <v>0</v>
      </c>
      <c r="W22" s="36">
        <v>2.3225567295248888E-8</v>
      </c>
      <c r="X22" s="36">
        <v>0</v>
      </c>
      <c r="Y22" s="36">
        <v>0</v>
      </c>
      <c r="Z22" s="36">
        <v>0</v>
      </c>
      <c r="AA22" s="36">
        <v>9.9238350450768479E-8</v>
      </c>
      <c r="AB22" s="36">
        <v>1.2090578333030959E-7</v>
      </c>
      <c r="AC22" s="36">
        <v>0</v>
      </c>
      <c r="AD22" s="36">
        <v>0</v>
      </c>
      <c r="AE22" s="36">
        <v>0</v>
      </c>
      <c r="AF22" s="36">
        <v>7.2273085986859114E-4</v>
      </c>
      <c r="AG22" s="36">
        <v>0</v>
      </c>
      <c r="AH22" s="36">
        <v>2.3751907967323012E-4</v>
      </c>
      <c r="AI22" s="36">
        <v>1.7044860990432538E-6</v>
      </c>
      <c r="AJ22" s="36">
        <v>0</v>
      </c>
      <c r="AK22" s="36">
        <v>0</v>
      </c>
      <c r="AL22" s="36">
        <v>1.7098266699973276E-4</v>
      </c>
      <c r="AM22" s="36">
        <v>0</v>
      </c>
      <c r="AN22" s="36">
        <v>0</v>
      </c>
      <c r="AO22" s="36">
        <v>4.1441961698170251E-6</v>
      </c>
      <c r="AP22" s="36">
        <v>0</v>
      </c>
      <c r="AQ22" s="37">
        <v>0</v>
      </c>
      <c r="AR22" s="14"/>
      <c r="AS22" s="43"/>
    </row>
    <row r="23" spans="1:45" ht="39.950000000000003" customHeight="1">
      <c r="A23" s="10" t="s">
        <v>237</v>
      </c>
      <c r="B23" s="3" t="s">
        <v>17</v>
      </c>
      <c r="C23" s="35">
        <v>3.8162778704370166E-3</v>
      </c>
      <c r="D23" s="36">
        <v>3.3835238854644646E-3</v>
      </c>
      <c r="E23" s="36">
        <v>8.0086289933069908E-3</v>
      </c>
      <c r="F23" s="36">
        <v>1.0255690845068019E-2</v>
      </c>
      <c r="G23" s="36">
        <v>2.4570390879591415E-3</v>
      </c>
      <c r="H23" s="36">
        <v>3.1726029159809652E-3</v>
      </c>
      <c r="I23" s="36">
        <v>3.525796488114082E-3</v>
      </c>
      <c r="J23" s="36">
        <v>2.9125611520662148E-3</v>
      </c>
      <c r="K23" s="36">
        <v>2.1291732847022976E-3</v>
      </c>
      <c r="L23" s="36">
        <v>9.0779848339118637E-4</v>
      </c>
      <c r="M23" s="36">
        <v>1.8095587002261804E-3</v>
      </c>
      <c r="N23" s="36">
        <v>1.047698219593232E-3</v>
      </c>
      <c r="O23" s="36">
        <v>1.7189963096138699E-3</v>
      </c>
      <c r="P23" s="36">
        <v>2.1452778728092555E-3</v>
      </c>
      <c r="Q23" s="36">
        <v>3.6704191138156573E-3</v>
      </c>
      <c r="R23" s="36">
        <v>2.7121507082043198E-3</v>
      </c>
      <c r="S23" s="36">
        <v>2.8799141858258399E-3</v>
      </c>
      <c r="T23" s="36">
        <v>4.168290818514022E-3</v>
      </c>
      <c r="U23" s="36">
        <v>2.2091941338124314E-3</v>
      </c>
      <c r="V23" s="36">
        <v>9.8738952534675028E-3</v>
      </c>
      <c r="W23" s="36">
        <v>2.7753940376974676E-3</v>
      </c>
      <c r="X23" s="36">
        <v>4.0562142106302084E-3</v>
      </c>
      <c r="Y23" s="36">
        <v>4.9928028054838092E-3</v>
      </c>
      <c r="Z23" s="36">
        <v>3.961049142616458E-3</v>
      </c>
      <c r="AA23" s="36">
        <v>1.3458249720884959E-3</v>
      </c>
      <c r="AB23" s="36">
        <v>2.3847267432013032E-3</v>
      </c>
      <c r="AC23" s="36">
        <v>1.7006727371155917E-3</v>
      </c>
      <c r="AD23" s="36">
        <v>2.8328014817911347E-4</v>
      </c>
      <c r="AE23" s="36">
        <v>5.4012924055305029E-5</v>
      </c>
      <c r="AF23" s="36">
        <v>4.7546166224995585E-3</v>
      </c>
      <c r="AG23" s="36">
        <v>1.9554841533004526E-3</v>
      </c>
      <c r="AH23" s="36">
        <v>2.0817102303819892E-3</v>
      </c>
      <c r="AI23" s="36">
        <v>2.369499538998471E-3</v>
      </c>
      <c r="AJ23" s="36">
        <v>8.3439677428681603E-4</v>
      </c>
      <c r="AK23" s="36">
        <v>4.6848273684407813E-3</v>
      </c>
      <c r="AL23" s="36">
        <v>1.469531381530176E-3</v>
      </c>
      <c r="AM23" s="36">
        <v>1.7072192215153172E-3</v>
      </c>
      <c r="AN23" s="36">
        <v>6.4447293907485097E-4</v>
      </c>
      <c r="AO23" s="36">
        <v>2.180468491341115E-3</v>
      </c>
      <c r="AP23" s="36">
        <v>1.5749806659361088E-2</v>
      </c>
      <c r="AQ23" s="37">
        <v>1.2426403286753102E-3</v>
      </c>
      <c r="AR23" s="14"/>
      <c r="AS23" s="43"/>
    </row>
    <row r="24" spans="1:45" ht="39.950000000000003" customHeight="1">
      <c r="A24" s="10" t="s">
        <v>238</v>
      </c>
      <c r="B24" s="3" t="s">
        <v>18</v>
      </c>
      <c r="C24" s="35">
        <v>5.2017654476670871E-3</v>
      </c>
      <c r="D24" s="36">
        <v>0</v>
      </c>
      <c r="E24" s="36">
        <v>1.0593220338983051E-3</v>
      </c>
      <c r="F24" s="36">
        <v>9.7087378640776691E-3</v>
      </c>
      <c r="G24" s="36">
        <v>7.9635100592641576E-4</v>
      </c>
      <c r="H24" s="36">
        <v>3.3395176252319111E-3</v>
      </c>
      <c r="I24" s="36">
        <v>3.371598298145621E-3</v>
      </c>
      <c r="J24" s="36">
        <v>3.1961646024770275E-3</v>
      </c>
      <c r="K24" s="36">
        <v>4.5971074380165289E-3</v>
      </c>
      <c r="L24" s="36">
        <v>3.1700288184438041E-3</v>
      </c>
      <c r="M24" s="36">
        <v>4.2328042328042331E-3</v>
      </c>
      <c r="N24" s="36">
        <v>5.6965944272445819E-3</v>
      </c>
      <c r="O24" s="36">
        <v>2.6044896440530819E-3</v>
      </c>
      <c r="P24" s="36">
        <v>3.4051373158634985E-3</v>
      </c>
      <c r="Q24" s="36">
        <v>2.2090059473237043E-3</v>
      </c>
      <c r="R24" s="36">
        <v>2.1081697779394499E-3</v>
      </c>
      <c r="S24" s="36">
        <v>2.5520219866509621E-3</v>
      </c>
      <c r="T24" s="36">
        <v>2.9640607632456465E-3</v>
      </c>
      <c r="U24" s="36">
        <v>1.2967765839199705E-3</v>
      </c>
      <c r="V24" s="36">
        <v>2.8154964926957976E-3</v>
      </c>
      <c r="W24" s="36">
        <v>1.2339289363554782E-3</v>
      </c>
      <c r="X24" s="36">
        <v>2.8208193140900773E-2</v>
      </c>
      <c r="Y24" s="36">
        <v>4.8122117608923071E-2</v>
      </c>
      <c r="Z24" s="36">
        <v>3.543517304985195E-3</v>
      </c>
      <c r="AA24" s="36">
        <v>3.8638512089839523E-3</v>
      </c>
      <c r="AB24" s="36">
        <v>4.8693621031573953E-3</v>
      </c>
      <c r="AC24" s="36">
        <v>3.3961890249110806E-3</v>
      </c>
      <c r="AD24" s="36">
        <v>9.9001559186144353E-3</v>
      </c>
      <c r="AE24" s="36">
        <v>1.5837484246534236E-2</v>
      </c>
      <c r="AF24" s="36">
        <v>7.3195497847800732E-3</v>
      </c>
      <c r="AG24" s="36">
        <v>4.36933850955317E-3</v>
      </c>
      <c r="AH24" s="36">
        <v>7.6966776700091912E-3</v>
      </c>
      <c r="AI24" s="36">
        <v>9.2091088533239867E-3</v>
      </c>
      <c r="AJ24" s="36">
        <v>2.906951274005956E-3</v>
      </c>
      <c r="AK24" s="36">
        <v>2.07546386617409E-3</v>
      </c>
      <c r="AL24" s="36">
        <v>1.5306984035450954E-3</v>
      </c>
      <c r="AM24" s="36">
        <v>2.8841354064597239E-3</v>
      </c>
      <c r="AN24" s="36">
        <v>1.7806120336245808E-3</v>
      </c>
      <c r="AO24" s="36">
        <v>4.4651427792881783E-3</v>
      </c>
      <c r="AP24" s="36">
        <v>0</v>
      </c>
      <c r="AQ24" s="37">
        <v>1.4774483326352884E-2</v>
      </c>
      <c r="AR24" s="14"/>
      <c r="AS24" s="43"/>
    </row>
    <row r="25" spans="1:45" ht="39.950000000000003" customHeight="1">
      <c r="A25" s="10" t="s">
        <v>239</v>
      </c>
      <c r="B25" s="3" t="s">
        <v>19</v>
      </c>
      <c r="C25" s="35">
        <v>7.6157312170783541E-3</v>
      </c>
      <c r="D25" s="36">
        <v>5.1526901126374529E-3</v>
      </c>
      <c r="E25" s="36">
        <v>7.2596163663218361E-4</v>
      </c>
      <c r="F25" s="36">
        <v>8.9296619913183054E-3</v>
      </c>
      <c r="G25" s="36">
        <v>5.7394645764887158E-3</v>
      </c>
      <c r="H25" s="36">
        <v>1.0680121324375812E-2</v>
      </c>
      <c r="I25" s="36">
        <v>1.0768965152925098E-2</v>
      </c>
      <c r="J25" s="36">
        <v>1.8275786914689236E-2</v>
      </c>
      <c r="K25" s="36">
        <v>1.8265434764983636E-2</v>
      </c>
      <c r="L25" s="36">
        <v>1.0516610821390953E-2</v>
      </c>
      <c r="M25" s="36">
        <v>1.5772956955906872E-2</v>
      </c>
      <c r="N25" s="36">
        <v>7.765407099163033E-3</v>
      </c>
      <c r="O25" s="36">
        <v>5.8327231482458294E-3</v>
      </c>
      <c r="P25" s="36">
        <v>4.33739104418216E-3</v>
      </c>
      <c r="Q25" s="36">
        <v>4.8908966812562134E-3</v>
      </c>
      <c r="R25" s="36">
        <v>1.5284553952048668E-2</v>
      </c>
      <c r="S25" s="36">
        <v>4.4900171424683112E-3</v>
      </c>
      <c r="T25" s="36">
        <v>3.0469408743124772E-3</v>
      </c>
      <c r="U25" s="36">
        <v>7.1888761253310002E-3</v>
      </c>
      <c r="V25" s="36">
        <v>1.1651312854405699E-2</v>
      </c>
      <c r="W25" s="36">
        <v>1.4979138946864172E-3</v>
      </c>
      <c r="X25" s="36">
        <v>4.5366977918765476E-2</v>
      </c>
      <c r="Y25" s="36">
        <v>2.7611636211377012E-2</v>
      </c>
      <c r="Z25" s="36">
        <v>3.5544457465752383E-2</v>
      </c>
      <c r="AA25" s="36">
        <v>2.5440200700125671E-3</v>
      </c>
      <c r="AB25" s="36">
        <v>2.0856521595186354E-2</v>
      </c>
      <c r="AC25" s="36">
        <v>2.408508650461957E-3</v>
      </c>
      <c r="AD25" s="36">
        <v>5.8952284210169832E-3</v>
      </c>
      <c r="AE25" s="36">
        <v>0</v>
      </c>
      <c r="AF25" s="36">
        <v>6.4971496870902153E-3</v>
      </c>
      <c r="AG25" s="36">
        <v>2.4718968859948481E-3</v>
      </c>
      <c r="AH25" s="36">
        <v>5.5458893268546579E-3</v>
      </c>
      <c r="AI25" s="36">
        <v>6.3853191810521581E-3</v>
      </c>
      <c r="AJ25" s="36">
        <v>6.512870119814277E-3</v>
      </c>
      <c r="AK25" s="36">
        <v>2.0588249112940124E-3</v>
      </c>
      <c r="AL25" s="36">
        <v>2.8659567749969631E-3</v>
      </c>
      <c r="AM25" s="36">
        <v>2.9999399284295233E-2</v>
      </c>
      <c r="AN25" s="36">
        <v>1.5152379816644258E-2</v>
      </c>
      <c r="AO25" s="36">
        <v>1.1525918370635071E-2</v>
      </c>
      <c r="AP25" s="36">
        <v>0</v>
      </c>
      <c r="AQ25" s="37">
        <v>1.4178065047948025E-3</v>
      </c>
      <c r="AR25" s="14"/>
      <c r="AS25" s="43"/>
    </row>
    <row r="26" spans="1:45" ht="39.950000000000003" customHeight="1">
      <c r="A26" s="10" t="s">
        <v>240</v>
      </c>
      <c r="B26" s="3" t="s">
        <v>20</v>
      </c>
      <c r="C26" s="35">
        <v>9.2517258455868882E-4</v>
      </c>
      <c r="D26" s="36">
        <v>0</v>
      </c>
      <c r="E26" s="36">
        <v>0</v>
      </c>
      <c r="F26" s="36">
        <v>2.4992739211549659E-3</v>
      </c>
      <c r="G26" s="36">
        <v>1.6866809198526965E-3</v>
      </c>
      <c r="H26" s="36">
        <v>1.0889229826419892E-3</v>
      </c>
      <c r="I26" s="36">
        <v>6.2821919418161909E-4</v>
      </c>
      <c r="J26" s="36">
        <v>1.1724520328486459E-3</v>
      </c>
      <c r="K26" s="36">
        <v>1.364247259503174E-3</v>
      </c>
      <c r="L26" s="36">
        <v>1.1276262971066902E-3</v>
      </c>
      <c r="M26" s="36">
        <v>0</v>
      </c>
      <c r="N26" s="36">
        <v>3.6342383135853386E-4</v>
      </c>
      <c r="O26" s="36">
        <v>4.8528627693913111E-4</v>
      </c>
      <c r="P26" s="36">
        <v>5.0688509061961478E-4</v>
      </c>
      <c r="Q26" s="36">
        <v>4.9866566494820069E-4</v>
      </c>
      <c r="R26" s="36">
        <v>6.3080435683232346E-4</v>
      </c>
      <c r="S26" s="36">
        <v>3.840658864311165E-4</v>
      </c>
      <c r="T26" s="36">
        <v>3.6243638856615549E-4</v>
      </c>
      <c r="U26" s="36">
        <v>7.2487277713231097E-4</v>
      </c>
      <c r="V26" s="36">
        <v>4.7214226112043262E-4</v>
      </c>
      <c r="W26" s="36">
        <v>1.054945438539668E-3</v>
      </c>
      <c r="X26" s="36">
        <v>1.3172509431634775E-3</v>
      </c>
      <c r="Y26" s="36">
        <v>9.282160977833688E-2</v>
      </c>
      <c r="Z26" s="36">
        <v>8.2938544387131385E-3</v>
      </c>
      <c r="AA26" s="36">
        <v>1.090917320578698E-3</v>
      </c>
      <c r="AB26" s="36">
        <v>4.531400558324984E-3</v>
      </c>
      <c r="AC26" s="36">
        <v>1.2399782238223865E-3</v>
      </c>
      <c r="AD26" s="36">
        <v>1.2708475358434188E-3</v>
      </c>
      <c r="AE26" s="36">
        <v>5.8705864054495211E-6</v>
      </c>
      <c r="AF26" s="36">
        <v>2.4962611253661294E-3</v>
      </c>
      <c r="AG26" s="36">
        <v>1.4535108978218653E-3</v>
      </c>
      <c r="AH26" s="36">
        <v>3.6149595657266171E-3</v>
      </c>
      <c r="AI26" s="36">
        <v>7.7752927452518607E-3</v>
      </c>
      <c r="AJ26" s="36">
        <v>4.1635403797528944E-3</v>
      </c>
      <c r="AK26" s="36">
        <v>2.1114616355685854E-3</v>
      </c>
      <c r="AL26" s="36">
        <v>7.1760355454983003E-4</v>
      </c>
      <c r="AM26" s="36">
        <v>1.2804392675404574E-2</v>
      </c>
      <c r="AN26" s="36">
        <v>8.3912860978762119E-3</v>
      </c>
      <c r="AO26" s="36">
        <v>7.1697337287215416E-3</v>
      </c>
      <c r="AP26" s="36">
        <v>0</v>
      </c>
      <c r="AQ26" s="37">
        <v>9.3242794934855853E-4</v>
      </c>
      <c r="AR26" s="14"/>
      <c r="AS26" s="43"/>
    </row>
    <row r="27" spans="1:45" ht="39.950000000000003" customHeight="1">
      <c r="A27" s="10" t="s">
        <v>241</v>
      </c>
      <c r="B27" s="3" t="s">
        <v>21</v>
      </c>
      <c r="C27" s="35">
        <v>1.2746470237153071E-4</v>
      </c>
      <c r="D27" s="36">
        <v>0</v>
      </c>
      <c r="E27" s="36">
        <v>0</v>
      </c>
      <c r="F27" s="36">
        <v>8.264037525242626E-4</v>
      </c>
      <c r="G27" s="36">
        <v>8.2794619188275641E-4</v>
      </c>
      <c r="H27" s="36">
        <v>3.0005049048051607E-4</v>
      </c>
      <c r="I27" s="36">
        <v>1.9474257168940938E-4</v>
      </c>
      <c r="J27" s="36">
        <v>4.0383343579953592E-3</v>
      </c>
      <c r="K27" s="36">
        <v>3.7173869005270757E-3</v>
      </c>
      <c r="L27" s="36">
        <v>0</v>
      </c>
      <c r="M27" s="36">
        <v>0</v>
      </c>
      <c r="N27" s="36">
        <v>1.0014069001176357E-4</v>
      </c>
      <c r="O27" s="36">
        <v>2.0057945475505167E-4</v>
      </c>
      <c r="P27" s="36">
        <v>5.9859062243318597E-5</v>
      </c>
      <c r="Q27" s="36">
        <v>6.8703149689463964E-4</v>
      </c>
      <c r="R27" s="36">
        <v>9.2256632810238878E-4</v>
      </c>
      <c r="S27" s="36">
        <v>4.3654283423119844E-4</v>
      </c>
      <c r="T27" s="36">
        <v>0</v>
      </c>
      <c r="U27" s="36">
        <v>1.4231275810536149E-3</v>
      </c>
      <c r="V27" s="36">
        <v>4.9437175381475081E-4</v>
      </c>
      <c r="W27" s="36">
        <v>1.6390494983397031E-3</v>
      </c>
      <c r="X27" s="36">
        <v>1.0859140921122449E-2</v>
      </c>
      <c r="Y27" s="36">
        <v>2.2518707742666499E-3</v>
      </c>
      <c r="Z27" s="36">
        <v>0</v>
      </c>
      <c r="AA27" s="36">
        <v>9.9082885232123705E-4</v>
      </c>
      <c r="AB27" s="36">
        <v>1.463370454775306E-3</v>
      </c>
      <c r="AC27" s="36">
        <v>3.8099813212140259E-3</v>
      </c>
      <c r="AD27" s="36">
        <v>4.7101796468812102E-5</v>
      </c>
      <c r="AE27" s="36">
        <v>0</v>
      </c>
      <c r="AF27" s="36">
        <v>7.9548413137619511E-3</v>
      </c>
      <c r="AG27" s="36">
        <v>3.2008126464139093E-3</v>
      </c>
      <c r="AH27" s="36">
        <v>1.9574939288130647E-2</v>
      </c>
      <c r="AI27" s="36">
        <v>5.5837400653808537E-3</v>
      </c>
      <c r="AJ27" s="36">
        <v>4.1510582790562599E-3</v>
      </c>
      <c r="AK27" s="36">
        <v>5.034884843997702E-5</v>
      </c>
      <c r="AL27" s="36">
        <v>1.0485327175602645E-3</v>
      </c>
      <c r="AM27" s="36">
        <v>4.6121064941888314E-2</v>
      </c>
      <c r="AN27" s="36">
        <v>1.6722034606999749E-2</v>
      </c>
      <c r="AO27" s="36">
        <v>1.1578199439569579E-2</v>
      </c>
      <c r="AP27" s="36">
        <v>0</v>
      </c>
      <c r="AQ27" s="37">
        <v>1.0160358494319002E-2</v>
      </c>
      <c r="AR27" s="14"/>
      <c r="AS27" s="43"/>
    </row>
    <row r="28" spans="1:45" ht="39.950000000000003" customHeight="1">
      <c r="A28" s="10" t="s">
        <v>242</v>
      </c>
      <c r="B28" s="3" t="s">
        <v>282</v>
      </c>
      <c r="C28" s="35">
        <v>2.0517191412704184E-2</v>
      </c>
      <c r="D28" s="36">
        <v>1.5452441114625484E-2</v>
      </c>
      <c r="E28" s="36">
        <v>1.7900532656561205E-2</v>
      </c>
      <c r="F28" s="36">
        <v>1.050165900993965E-2</v>
      </c>
      <c r="G28" s="36">
        <v>3.5618848304715532E-2</v>
      </c>
      <c r="H28" s="36">
        <v>4.346751617438805E-2</v>
      </c>
      <c r="I28" s="36">
        <v>4.0475463750728087E-2</v>
      </c>
      <c r="J28" s="36">
        <v>4.1191075718591159E-2</v>
      </c>
      <c r="K28" s="36">
        <v>2.1691151371113999E-2</v>
      </c>
      <c r="L28" s="36">
        <v>1.855777318108048E-2</v>
      </c>
      <c r="M28" s="36">
        <v>2.8272244113425885E-2</v>
      </c>
      <c r="N28" s="36">
        <v>1.917314654379413E-2</v>
      </c>
      <c r="O28" s="36">
        <v>2.5488957810308684E-2</v>
      </c>
      <c r="P28" s="36">
        <v>2.1197300844535475E-2</v>
      </c>
      <c r="Q28" s="36">
        <v>3.0265953766284295E-2</v>
      </c>
      <c r="R28" s="36">
        <v>3.2758286019748381E-2</v>
      </c>
      <c r="S28" s="36">
        <v>3.3082905927778863E-2</v>
      </c>
      <c r="T28" s="36">
        <v>3.3504144276690753E-2</v>
      </c>
      <c r="U28" s="36">
        <v>3.8834349047982455E-2</v>
      </c>
      <c r="V28" s="36">
        <v>3.4773130394027782E-2</v>
      </c>
      <c r="W28" s="36">
        <v>3.2302984425402186E-2</v>
      </c>
      <c r="X28" s="36">
        <v>3.8769822977393607E-3</v>
      </c>
      <c r="Y28" s="36">
        <v>1.1234434011389077E-2</v>
      </c>
      <c r="Z28" s="36">
        <v>8.8343835012939832E-3</v>
      </c>
      <c r="AA28" s="36">
        <v>5.0884629742532833E-3</v>
      </c>
      <c r="AB28" s="36">
        <v>4.9858711648175669E-3</v>
      </c>
      <c r="AC28" s="36">
        <v>2.5852269434148574E-3</v>
      </c>
      <c r="AD28" s="36">
        <v>8.1731079550988791E-4</v>
      </c>
      <c r="AE28" s="36">
        <v>1.9185851124202427E-4</v>
      </c>
      <c r="AF28" s="36">
        <v>3.3391604461749905E-3</v>
      </c>
      <c r="AG28" s="36">
        <v>4.2035885922012814E-3</v>
      </c>
      <c r="AH28" s="36">
        <v>3.7211257855119854E-3</v>
      </c>
      <c r="AI28" s="36">
        <v>7.8406012161827635E-3</v>
      </c>
      <c r="AJ28" s="36">
        <v>2.6308762589872345E-2</v>
      </c>
      <c r="AK28" s="36">
        <v>1.5085442163796616E-2</v>
      </c>
      <c r="AL28" s="36">
        <v>7.6844061338361309E-3</v>
      </c>
      <c r="AM28" s="36">
        <v>2.579939728481731E-2</v>
      </c>
      <c r="AN28" s="36">
        <v>4.1170660000554242E-2</v>
      </c>
      <c r="AO28" s="36">
        <v>1.2744637810260433E-2</v>
      </c>
      <c r="AP28" s="36">
        <v>9.1098972850570947E-2</v>
      </c>
      <c r="AQ28" s="37">
        <v>2.9087840656262702E-3</v>
      </c>
      <c r="AR28" s="14"/>
      <c r="AS28" s="43"/>
    </row>
    <row r="29" spans="1:45" ht="39.950000000000003" customHeight="1">
      <c r="A29" s="10" t="s">
        <v>243</v>
      </c>
      <c r="B29" s="3" t="s">
        <v>283</v>
      </c>
      <c r="C29" s="35">
        <v>2.7797590653661126E-2</v>
      </c>
      <c r="D29" s="36">
        <v>5.7648877118936306E-3</v>
      </c>
      <c r="E29" s="36">
        <v>1.0829520701721086E-2</v>
      </c>
      <c r="F29" s="36">
        <v>1.3320808499327029E-2</v>
      </c>
      <c r="G29" s="36">
        <v>2.8021547961339459E-3</v>
      </c>
      <c r="H29" s="36">
        <v>1.5078550456823079E-2</v>
      </c>
      <c r="I29" s="36">
        <v>3.2621572996016858E-3</v>
      </c>
      <c r="J29" s="36">
        <v>1.3784599662678139E-3</v>
      </c>
      <c r="K29" s="36">
        <v>2.8910792765896314E-3</v>
      </c>
      <c r="L29" s="36">
        <v>6.6287901932148658E-4</v>
      </c>
      <c r="M29" s="36">
        <v>2.4340637005773108E-3</v>
      </c>
      <c r="N29" s="36">
        <v>9.4951091725306862E-4</v>
      </c>
      <c r="O29" s="36">
        <v>2.805225962745214E-3</v>
      </c>
      <c r="P29" s="36">
        <v>2.9513630480018024E-3</v>
      </c>
      <c r="Q29" s="36">
        <v>4.0388499636597177E-3</v>
      </c>
      <c r="R29" s="36">
        <v>8.1136798233500198E-4</v>
      </c>
      <c r="S29" s="36">
        <v>3.1608424380288398E-3</v>
      </c>
      <c r="T29" s="36">
        <v>3.6930310684935483E-3</v>
      </c>
      <c r="U29" s="36">
        <v>2.343654331928598E-3</v>
      </c>
      <c r="V29" s="36">
        <v>1.9366854416637315E-3</v>
      </c>
      <c r="W29" s="36">
        <v>3.8363072159817088E-3</v>
      </c>
      <c r="X29" s="36">
        <v>6.3645248501570482E-4</v>
      </c>
      <c r="Y29" s="36">
        <v>2.4401964694820938E-3</v>
      </c>
      <c r="Z29" s="36">
        <v>5.0492554848876933E-3</v>
      </c>
      <c r="AA29" s="36">
        <v>3.9005565161128871E-3</v>
      </c>
      <c r="AB29" s="36">
        <v>3.6661044774709173E-3</v>
      </c>
      <c r="AC29" s="36">
        <v>1.6779039536875531E-3</v>
      </c>
      <c r="AD29" s="36">
        <v>1.3143046209156588E-3</v>
      </c>
      <c r="AE29" s="36">
        <v>3.4817204767004863E-4</v>
      </c>
      <c r="AF29" s="36">
        <v>2.4332422435299214E-3</v>
      </c>
      <c r="AG29" s="36">
        <v>2.7022609455027622E-3</v>
      </c>
      <c r="AH29" s="36">
        <v>3.6669516333033528E-3</v>
      </c>
      <c r="AI29" s="36">
        <v>5.6787181394549816E-3</v>
      </c>
      <c r="AJ29" s="36">
        <v>3.0812726635935884E-3</v>
      </c>
      <c r="AK29" s="36">
        <v>1.2205428591133227E-2</v>
      </c>
      <c r="AL29" s="36">
        <v>2.9759223201749115E-3</v>
      </c>
      <c r="AM29" s="36">
        <v>2.0511719666505963E-2</v>
      </c>
      <c r="AN29" s="36">
        <v>3.2416721067587549E-2</v>
      </c>
      <c r="AO29" s="36">
        <v>9.1168289813724733E-3</v>
      </c>
      <c r="AP29" s="36">
        <v>8.1161265181078843E-2</v>
      </c>
      <c r="AQ29" s="37">
        <v>3.1005389637775134E-4</v>
      </c>
      <c r="AR29" s="14"/>
      <c r="AS29" s="43"/>
    </row>
    <row r="30" spans="1:45" ht="39.950000000000003" customHeight="1">
      <c r="A30" s="10" t="s">
        <v>245</v>
      </c>
      <c r="B30" s="3" t="s">
        <v>22</v>
      </c>
      <c r="C30" s="35">
        <v>5.9137651779534771E-3</v>
      </c>
      <c r="D30" s="36">
        <v>1.1062045197976371E-2</v>
      </c>
      <c r="E30" s="36">
        <v>8.3121582561065388E-3</v>
      </c>
      <c r="F30" s="36">
        <v>5.337705304266268E-2</v>
      </c>
      <c r="G30" s="36">
        <v>6.5825899761446094E-3</v>
      </c>
      <c r="H30" s="36">
        <v>1.4193896955325526E-2</v>
      </c>
      <c r="I30" s="36">
        <v>7.7359722840307579E-3</v>
      </c>
      <c r="J30" s="36">
        <v>5.2901590499311694E-3</v>
      </c>
      <c r="K30" s="36">
        <v>8.2833920059433609E-3</v>
      </c>
      <c r="L30" s="36">
        <v>4.6639112751122279E-3</v>
      </c>
      <c r="M30" s="36">
        <v>5.44908152344762E-3</v>
      </c>
      <c r="N30" s="36">
        <v>9.2921179663001518E-3</v>
      </c>
      <c r="O30" s="36">
        <v>5.4740866104335505E-3</v>
      </c>
      <c r="P30" s="36">
        <v>4.7375425636903019E-3</v>
      </c>
      <c r="Q30" s="36">
        <v>1.0250014012670373E-2</v>
      </c>
      <c r="R30" s="36">
        <v>3.7402238254951193E-3</v>
      </c>
      <c r="S30" s="36">
        <v>6.3540526598505811E-3</v>
      </c>
      <c r="T30" s="36">
        <v>5.4511004495400419E-3</v>
      </c>
      <c r="U30" s="36">
        <v>1.0561507120983832E-2</v>
      </c>
      <c r="V30" s="36">
        <v>9.8941910794822455E-3</v>
      </c>
      <c r="W30" s="36">
        <v>8.1497834310473079E-3</v>
      </c>
      <c r="X30" s="36">
        <v>1.2682177573912949E-2</v>
      </c>
      <c r="Y30" s="36">
        <v>1.3624510293675224E-2</v>
      </c>
      <c r="Z30" s="36">
        <v>2.1472571140890139E-2</v>
      </c>
      <c r="AA30" s="36">
        <v>1.7297766436184286E-2</v>
      </c>
      <c r="AB30" s="36">
        <v>1.2819939443895579E-2</v>
      </c>
      <c r="AC30" s="36">
        <v>5.5013417379347833E-2</v>
      </c>
      <c r="AD30" s="36">
        <v>6.7711483077630391E-2</v>
      </c>
      <c r="AE30" s="36">
        <v>5.1946624257315881E-2</v>
      </c>
      <c r="AF30" s="36">
        <v>1.631232821020176E-2</v>
      </c>
      <c r="AG30" s="36">
        <v>4.1168625969796998E-3</v>
      </c>
      <c r="AH30" s="36">
        <v>1.529178642266619E-2</v>
      </c>
      <c r="AI30" s="36">
        <v>6.7194967961624989E-3</v>
      </c>
      <c r="AJ30" s="36">
        <v>5.8065579242998116E-3</v>
      </c>
      <c r="AK30" s="36">
        <v>1.7954758678812507E-2</v>
      </c>
      <c r="AL30" s="36">
        <v>6.1166257655553809E-3</v>
      </c>
      <c r="AM30" s="36">
        <v>2.4140512119952967E-2</v>
      </c>
      <c r="AN30" s="36">
        <v>7.7209366486511236E-3</v>
      </c>
      <c r="AO30" s="36">
        <v>8.4030281684856489E-3</v>
      </c>
      <c r="AP30" s="36">
        <v>0</v>
      </c>
      <c r="AQ30" s="37">
        <v>2.5657295586170192E-2</v>
      </c>
      <c r="AR30" s="14"/>
      <c r="AS30" s="43"/>
    </row>
    <row r="31" spans="1:45" ht="39.950000000000003" customHeight="1">
      <c r="A31" s="10" t="s">
        <v>246</v>
      </c>
      <c r="B31" s="3" t="s">
        <v>284</v>
      </c>
      <c r="C31" s="35">
        <v>9.4573850413602557E-4</v>
      </c>
      <c r="D31" s="36">
        <v>2.5061675314281312E-3</v>
      </c>
      <c r="E31" s="36">
        <v>7.0618703745750308E-4</v>
      </c>
      <c r="F31" s="36">
        <v>7.6644929359209841E-3</v>
      </c>
      <c r="G31" s="36">
        <v>3.2350492883901271E-3</v>
      </c>
      <c r="H31" s="36">
        <v>6.3077307479321018E-3</v>
      </c>
      <c r="I31" s="36">
        <v>4.4150153710516456E-3</v>
      </c>
      <c r="J31" s="36">
        <v>1.797772194438358E-3</v>
      </c>
      <c r="K31" s="36">
        <v>6.1464535413088377E-3</v>
      </c>
      <c r="L31" s="36">
        <v>1.7290389251409068E-3</v>
      </c>
      <c r="M31" s="36">
        <v>3.1744788731422999E-3</v>
      </c>
      <c r="N31" s="36">
        <v>5.5725372169401982E-3</v>
      </c>
      <c r="O31" s="36">
        <v>5.1467661006018494E-3</v>
      </c>
      <c r="P31" s="36">
        <v>3.8491349427841343E-3</v>
      </c>
      <c r="Q31" s="36">
        <v>2.7186700969646883E-3</v>
      </c>
      <c r="R31" s="36">
        <v>1.5211296109999149E-3</v>
      </c>
      <c r="S31" s="36">
        <v>3.1408271536390244E-3</v>
      </c>
      <c r="T31" s="36">
        <v>7.7803548521068215E-3</v>
      </c>
      <c r="U31" s="36">
        <v>1.4819723527822518E-3</v>
      </c>
      <c r="V31" s="36">
        <v>5.6468604255257475E-3</v>
      </c>
      <c r="W31" s="36">
        <v>5.8895309973235506E-3</v>
      </c>
      <c r="X31" s="36">
        <v>9.2597165200178546E-3</v>
      </c>
      <c r="Y31" s="36">
        <v>1.3554995320936489E-3</v>
      </c>
      <c r="Z31" s="36">
        <v>1.8768580493603811E-3</v>
      </c>
      <c r="AA31" s="36">
        <v>3.2067475533883047E-2</v>
      </c>
      <c r="AB31" s="36">
        <v>3.9368482578033985E-2</v>
      </c>
      <c r="AC31" s="36">
        <v>1.8343485832762692E-2</v>
      </c>
      <c r="AD31" s="36">
        <v>9.9088172365905253E-2</v>
      </c>
      <c r="AE31" s="36">
        <v>1.8237298254072054E-2</v>
      </c>
      <c r="AF31" s="36">
        <v>2.7622262814219912E-2</v>
      </c>
      <c r="AG31" s="36">
        <v>3.2927080942934249E-2</v>
      </c>
      <c r="AH31" s="36">
        <v>4.1652531901254768E-3</v>
      </c>
      <c r="AI31" s="36">
        <v>9.9871245447173476E-3</v>
      </c>
      <c r="AJ31" s="36">
        <v>2.0254407245667162E-2</v>
      </c>
      <c r="AK31" s="36">
        <v>1.8512412805104048E-2</v>
      </c>
      <c r="AL31" s="36">
        <v>1.1900320442527586E-2</v>
      </c>
      <c r="AM31" s="36">
        <v>1.6638591220688902E-2</v>
      </c>
      <c r="AN31" s="36">
        <v>5.8241889460475163E-2</v>
      </c>
      <c r="AO31" s="36">
        <v>1.9299684613319955E-2</v>
      </c>
      <c r="AP31" s="36">
        <v>0</v>
      </c>
      <c r="AQ31" s="37">
        <v>1.9207520456131E-2</v>
      </c>
      <c r="AR31" s="14"/>
      <c r="AS31" s="43"/>
    </row>
    <row r="32" spans="1:45" ht="39.950000000000003" customHeight="1">
      <c r="A32" s="10" t="s">
        <v>247</v>
      </c>
      <c r="B32" s="3" t="s">
        <v>285</v>
      </c>
      <c r="C32" s="35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  <c r="V32" s="36">
        <v>0</v>
      </c>
      <c r="W32" s="36">
        <v>0</v>
      </c>
      <c r="X32" s="36">
        <v>0</v>
      </c>
      <c r="Y32" s="36">
        <v>0</v>
      </c>
      <c r="Z32" s="36">
        <v>0</v>
      </c>
      <c r="AA32" s="36">
        <v>0</v>
      </c>
      <c r="AB32" s="36">
        <v>0</v>
      </c>
      <c r="AC32" s="36">
        <v>0</v>
      </c>
      <c r="AD32" s="36">
        <v>0</v>
      </c>
      <c r="AE32" s="36">
        <v>0</v>
      </c>
      <c r="AF32" s="36">
        <v>0</v>
      </c>
      <c r="AG32" s="36">
        <v>0</v>
      </c>
      <c r="AH32" s="36">
        <v>0</v>
      </c>
      <c r="AI32" s="36">
        <v>0</v>
      </c>
      <c r="AJ32" s="36">
        <v>0</v>
      </c>
      <c r="AK32" s="36">
        <v>0</v>
      </c>
      <c r="AL32" s="36">
        <v>0</v>
      </c>
      <c r="AM32" s="36">
        <v>0</v>
      </c>
      <c r="AN32" s="36">
        <v>0</v>
      </c>
      <c r="AO32" s="36">
        <v>0</v>
      </c>
      <c r="AP32" s="36">
        <v>0</v>
      </c>
      <c r="AQ32" s="37">
        <v>0</v>
      </c>
      <c r="AR32" s="14"/>
      <c r="AS32" s="43"/>
    </row>
    <row r="33" spans="1:45" ht="39.950000000000003" customHeight="1">
      <c r="A33" s="10" t="s">
        <v>248</v>
      </c>
      <c r="B33" s="3" t="s">
        <v>24</v>
      </c>
      <c r="C33" s="35">
        <v>2.0143942666721225E-2</v>
      </c>
      <c r="D33" s="36">
        <v>2.3929237455849867E-2</v>
      </c>
      <c r="E33" s="36">
        <v>1.4004219638845645E-2</v>
      </c>
      <c r="F33" s="36">
        <v>2.1766849306366794E-2</v>
      </c>
      <c r="G33" s="36">
        <v>3.559381138849213E-2</v>
      </c>
      <c r="H33" s="36">
        <v>1.3626039310523901E-2</v>
      </c>
      <c r="I33" s="36">
        <v>2.4408735393643462E-2</v>
      </c>
      <c r="J33" s="36">
        <v>2.1420046694014542E-2</v>
      </c>
      <c r="K33" s="36">
        <v>5.3565818625939073E-2</v>
      </c>
      <c r="L33" s="36">
        <v>1.4815863492393855E-2</v>
      </c>
      <c r="M33" s="36">
        <v>2.3315667264674229E-2</v>
      </c>
      <c r="N33" s="36">
        <v>1.5461968817626067E-2</v>
      </c>
      <c r="O33" s="36">
        <v>1.1886999777782412E-2</v>
      </c>
      <c r="P33" s="36">
        <v>1.0329726003336684E-2</v>
      </c>
      <c r="Q33" s="36">
        <v>1.3103920047223452E-2</v>
      </c>
      <c r="R33" s="36">
        <v>1.0595445860306724E-2</v>
      </c>
      <c r="S33" s="36">
        <v>1.3877147367115072E-2</v>
      </c>
      <c r="T33" s="36">
        <v>1.2245260595656067E-2</v>
      </c>
      <c r="U33" s="36">
        <v>1.7211394059449912E-2</v>
      </c>
      <c r="V33" s="36">
        <v>1.9579331210394874E-2</v>
      </c>
      <c r="W33" s="36">
        <v>2.0727945055369158E-2</v>
      </c>
      <c r="X33" s="36">
        <v>2.6098518289358209E-2</v>
      </c>
      <c r="Y33" s="36">
        <v>1.240142439976241E-2</v>
      </c>
      <c r="Z33" s="36">
        <v>4.3565359934911174E-2</v>
      </c>
      <c r="AA33" s="36">
        <v>2.3857292278565999E-2</v>
      </c>
      <c r="AB33" s="36">
        <v>9.6179705604585164E-3</v>
      </c>
      <c r="AC33" s="36">
        <v>1.9244321790491285E-2</v>
      </c>
      <c r="AD33" s="36">
        <v>2.3490910854125162E-3</v>
      </c>
      <c r="AE33" s="36">
        <v>1.5426707771291686E-4</v>
      </c>
      <c r="AF33" s="36">
        <v>8.2238262540186319E-2</v>
      </c>
      <c r="AG33" s="36">
        <v>1.0852008178541242E-2</v>
      </c>
      <c r="AH33" s="36">
        <v>1.9045887427734942E-2</v>
      </c>
      <c r="AI33" s="36">
        <v>1.3631901632580039E-2</v>
      </c>
      <c r="AJ33" s="36">
        <v>9.9320720839881863E-3</v>
      </c>
      <c r="AK33" s="36">
        <v>2.2468343920262528E-2</v>
      </c>
      <c r="AL33" s="36">
        <v>6.9765719623937133E-3</v>
      </c>
      <c r="AM33" s="36">
        <v>3.2438861256487678E-2</v>
      </c>
      <c r="AN33" s="36">
        <v>1.6338798980557474E-2</v>
      </c>
      <c r="AO33" s="36">
        <v>1.2157868658239694E-2</v>
      </c>
      <c r="AP33" s="36">
        <v>4.5231467429163244E-2</v>
      </c>
      <c r="AQ33" s="37">
        <v>3.2924317708738861E-2</v>
      </c>
      <c r="AR33" s="14"/>
      <c r="AS33" s="43"/>
    </row>
    <row r="34" spans="1:45" ht="39.950000000000003" customHeight="1">
      <c r="A34" s="10" t="s">
        <v>249</v>
      </c>
      <c r="B34" s="3" t="s">
        <v>25</v>
      </c>
      <c r="C34" s="35">
        <v>2.9406246398829593E-3</v>
      </c>
      <c r="D34" s="36">
        <v>0</v>
      </c>
      <c r="E34" s="36">
        <v>3.8426100225965889E-3</v>
      </c>
      <c r="F34" s="36">
        <v>2.7803453203866985E-3</v>
      </c>
      <c r="G34" s="36">
        <v>3.371381270939668E-3</v>
      </c>
      <c r="H34" s="36">
        <v>2.595824125521915E-3</v>
      </c>
      <c r="I34" s="36">
        <v>2.6207605966107905E-3</v>
      </c>
      <c r="J34" s="36">
        <v>4.8135154829033683E-3</v>
      </c>
      <c r="K34" s="36">
        <v>3.0514043697738671E-3</v>
      </c>
      <c r="L34" s="36">
        <v>2.2400723721682867E-3</v>
      </c>
      <c r="M34" s="36">
        <v>1.6450901865447526E-3</v>
      </c>
      <c r="N34" s="36">
        <v>7.315812829575487E-3</v>
      </c>
      <c r="O34" s="36">
        <v>5.7360354994384893E-3</v>
      </c>
      <c r="P34" s="36">
        <v>8.1706511263765023E-3</v>
      </c>
      <c r="Q34" s="36">
        <v>5.2832972855897751E-3</v>
      </c>
      <c r="R34" s="36">
        <v>3.8043339587319415E-3</v>
      </c>
      <c r="S34" s="36">
        <v>1.0643312061578739E-2</v>
      </c>
      <c r="T34" s="36">
        <v>7.1999362091737275E-3</v>
      </c>
      <c r="U34" s="36">
        <v>3.2399712941281775E-3</v>
      </c>
      <c r="V34" s="36">
        <v>4.139391087749098E-3</v>
      </c>
      <c r="W34" s="36">
        <v>6.6077875642974676E-3</v>
      </c>
      <c r="X34" s="36">
        <v>9.5063988624750663E-3</v>
      </c>
      <c r="Y34" s="36">
        <v>2.8254603929957565E-2</v>
      </c>
      <c r="Z34" s="36">
        <v>7.6217481119733943E-3</v>
      </c>
      <c r="AA34" s="36">
        <v>2.3760801679344138E-2</v>
      </c>
      <c r="AB34" s="36">
        <v>3.8100574634442851E-2</v>
      </c>
      <c r="AC34" s="36">
        <v>4.3217995381204119E-2</v>
      </c>
      <c r="AD34" s="36">
        <v>6.2514347683084778E-3</v>
      </c>
      <c r="AE34" s="36">
        <v>0</v>
      </c>
      <c r="AF34" s="36">
        <v>1.0764647445721731E-2</v>
      </c>
      <c r="AG34" s="36">
        <v>0.14584366911624916</v>
      </c>
      <c r="AH34" s="36">
        <v>2.3797165252619757E-2</v>
      </c>
      <c r="AI34" s="36">
        <v>2.5192863367677336E-2</v>
      </c>
      <c r="AJ34" s="36">
        <v>1.2371736659775744E-2</v>
      </c>
      <c r="AK34" s="36">
        <v>5.1689128357233723E-2</v>
      </c>
      <c r="AL34" s="36">
        <v>8.6986413755526376E-2</v>
      </c>
      <c r="AM34" s="36">
        <v>2.6701046427528165E-2</v>
      </c>
      <c r="AN34" s="36">
        <v>1.5499702195890884E-2</v>
      </c>
      <c r="AO34" s="36">
        <v>1.779435788479105E-2</v>
      </c>
      <c r="AP34" s="36">
        <v>0</v>
      </c>
      <c r="AQ34" s="37">
        <v>3.3768053325808782E-2</v>
      </c>
      <c r="AR34" s="14"/>
      <c r="AS34" s="43"/>
    </row>
    <row r="35" spans="1:45" ht="39.950000000000003" customHeight="1">
      <c r="A35" s="10" t="s">
        <v>250</v>
      </c>
      <c r="B35" s="3" t="s">
        <v>26</v>
      </c>
      <c r="C35" s="35">
        <v>0</v>
      </c>
      <c r="D35" s="36">
        <v>0</v>
      </c>
      <c r="E35" s="36">
        <v>0</v>
      </c>
      <c r="F35" s="36">
        <v>0</v>
      </c>
      <c r="G35" s="36">
        <v>0</v>
      </c>
      <c r="H35" s="36">
        <v>0</v>
      </c>
      <c r="I35" s="36">
        <v>0</v>
      </c>
      <c r="J35" s="36">
        <v>0</v>
      </c>
      <c r="K35" s="36">
        <v>0</v>
      </c>
      <c r="L35" s="36">
        <v>0</v>
      </c>
      <c r="M35" s="36">
        <v>0</v>
      </c>
      <c r="N35" s="36">
        <v>0</v>
      </c>
      <c r="O35" s="36">
        <v>0</v>
      </c>
      <c r="P35" s="36">
        <v>0</v>
      </c>
      <c r="Q35" s="36">
        <v>0</v>
      </c>
      <c r="R35" s="36">
        <v>0</v>
      </c>
      <c r="S35" s="36">
        <v>0</v>
      </c>
      <c r="T35" s="36">
        <v>0</v>
      </c>
      <c r="U35" s="36">
        <v>0</v>
      </c>
      <c r="V35" s="36">
        <v>0</v>
      </c>
      <c r="W35" s="36">
        <v>0</v>
      </c>
      <c r="X35" s="36">
        <v>0</v>
      </c>
      <c r="Y35" s="36">
        <v>0</v>
      </c>
      <c r="Z35" s="36">
        <v>0</v>
      </c>
      <c r="AA35" s="36">
        <v>0</v>
      </c>
      <c r="AB35" s="36">
        <v>0</v>
      </c>
      <c r="AC35" s="36">
        <v>0</v>
      </c>
      <c r="AD35" s="36">
        <v>0</v>
      </c>
      <c r="AE35" s="36">
        <v>0</v>
      </c>
      <c r="AF35" s="36">
        <v>0</v>
      </c>
      <c r="AG35" s="36">
        <v>0</v>
      </c>
      <c r="AH35" s="36">
        <v>0</v>
      </c>
      <c r="AI35" s="36">
        <v>0</v>
      </c>
      <c r="AJ35" s="36">
        <v>0</v>
      </c>
      <c r="AK35" s="36">
        <v>0</v>
      </c>
      <c r="AL35" s="36">
        <v>0</v>
      </c>
      <c r="AM35" s="36">
        <v>0</v>
      </c>
      <c r="AN35" s="36">
        <v>0</v>
      </c>
      <c r="AO35" s="36">
        <v>0</v>
      </c>
      <c r="AP35" s="36">
        <v>0</v>
      </c>
      <c r="AQ35" s="37">
        <v>0.10148611371875045</v>
      </c>
      <c r="AR35" s="14"/>
      <c r="AS35" s="43"/>
    </row>
    <row r="36" spans="1:45" ht="39.950000000000003" customHeight="1">
      <c r="A36" s="10" t="s">
        <v>251</v>
      </c>
      <c r="B36" s="3" t="s">
        <v>27</v>
      </c>
      <c r="C36" s="35">
        <v>0</v>
      </c>
      <c r="D36" s="36">
        <v>0</v>
      </c>
      <c r="E36" s="36">
        <v>0</v>
      </c>
      <c r="F36" s="36">
        <v>4.4906442787637083E-4</v>
      </c>
      <c r="G36" s="36">
        <v>1.9683238012004148E-4</v>
      </c>
      <c r="H36" s="36">
        <v>0</v>
      </c>
      <c r="I36" s="36">
        <v>1.4109642535988724E-4</v>
      </c>
      <c r="J36" s="36">
        <v>3.5110630657373456E-4</v>
      </c>
      <c r="K36" s="36">
        <v>2.2696773898606861E-4</v>
      </c>
      <c r="L36" s="36">
        <v>0</v>
      </c>
      <c r="M36" s="36">
        <v>0</v>
      </c>
      <c r="N36" s="36">
        <v>4.3532833949427001E-4</v>
      </c>
      <c r="O36" s="36">
        <v>9.8094651720036208E-4</v>
      </c>
      <c r="P36" s="36">
        <v>4.5538038326141118E-4</v>
      </c>
      <c r="Q36" s="36">
        <v>2.9866409017979866E-4</v>
      </c>
      <c r="R36" s="36">
        <v>7.3381444485490688E-4</v>
      </c>
      <c r="S36" s="36">
        <v>1.2076430305218695E-3</v>
      </c>
      <c r="T36" s="36">
        <v>6.512182922223473E-4</v>
      </c>
      <c r="U36" s="36">
        <v>3.2560914611117365E-4</v>
      </c>
      <c r="V36" s="36">
        <v>2.8277852028896893E-5</v>
      </c>
      <c r="W36" s="36">
        <v>1.5031291276591655E-4</v>
      </c>
      <c r="X36" s="36">
        <v>5.6090144385754961E-4</v>
      </c>
      <c r="Y36" s="36">
        <v>1.0359004380250867E-4</v>
      </c>
      <c r="Z36" s="36">
        <v>2.2751493237650148E-4</v>
      </c>
      <c r="AA36" s="36">
        <v>1.6515204733820742E-4</v>
      </c>
      <c r="AB36" s="36">
        <v>2.4897308137968434E-4</v>
      </c>
      <c r="AC36" s="36">
        <v>1.8916705347222959E-4</v>
      </c>
      <c r="AD36" s="36">
        <v>3.656417721899264E-6</v>
      </c>
      <c r="AE36" s="36">
        <v>0</v>
      </c>
      <c r="AF36" s="36">
        <v>8.1171232949805495E-4</v>
      </c>
      <c r="AG36" s="36">
        <v>4.142899136482971E-3</v>
      </c>
      <c r="AH36" s="36">
        <v>1.8576914413558543E-4</v>
      </c>
      <c r="AI36" s="36">
        <v>5.9692732109486216E-6</v>
      </c>
      <c r="AJ36" s="36">
        <v>1.0951091267689654E-4</v>
      </c>
      <c r="AK36" s="36">
        <v>0</v>
      </c>
      <c r="AL36" s="36">
        <v>4.4044910755330712E-4</v>
      </c>
      <c r="AM36" s="36">
        <v>2.2746708563583737E-4</v>
      </c>
      <c r="AN36" s="36">
        <v>5.6266905830203379E-4</v>
      </c>
      <c r="AO36" s="36">
        <v>4.8982627239145353E-4</v>
      </c>
      <c r="AP36" s="36">
        <v>0</v>
      </c>
      <c r="AQ36" s="37">
        <v>2.1703624094906756E-3</v>
      </c>
      <c r="AR36" s="14"/>
      <c r="AS36" s="43"/>
    </row>
    <row r="37" spans="1:45" ht="39.950000000000003" customHeight="1">
      <c r="A37" s="10" t="s">
        <v>252</v>
      </c>
      <c r="B37" s="3" t="s">
        <v>28</v>
      </c>
      <c r="C37" s="35">
        <v>0</v>
      </c>
      <c r="D37" s="36">
        <v>0</v>
      </c>
      <c r="E37" s="36">
        <v>0</v>
      </c>
      <c r="F37" s="36">
        <v>0</v>
      </c>
      <c r="G37" s="36">
        <v>0</v>
      </c>
      <c r="H37" s="36">
        <v>0</v>
      </c>
      <c r="I37" s="36">
        <v>0</v>
      </c>
      <c r="J37" s="36">
        <v>0</v>
      </c>
      <c r="K37" s="36">
        <v>0</v>
      </c>
      <c r="L37" s="36">
        <v>0</v>
      </c>
      <c r="M37" s="36">
        <v>0</v>
      </c>
      <c r="N37" s="36">
        <v>0</v>
      </c>
      <c r="O37" s="36">
        <v>0</v>
      </c>
      <c r="P37" s="36">
        <v>0</v>
      </c>
      <c r="Q37" s="36">
        <v>0</v>
      </c>
      <c r="R37" s="36">
        <v>0</v>
      </c>
      <c r="S37" s="36">
        <v>0</v>
      </c>
      <c r="T37" s="36">
        <v>0</v>
      </c>
      <c r="U37" s="36">
        <v>0</v>
      </c>
      <c r="V37" s="36">
        <v>0</v>
      </c>
      <c r="W37" s="36">
        <v>0</v>
      </c>
      <c r="X37" s="36">
        <v>0</v>
      </c>
      <c r="Y37" s="36">
        <v>1.0886635164752486E-4</v>
      </c>
      <c r="Z37" s="36">
        <v>0</v>
      </c>
      <c r="AA37" s="36">
        <v>1.4025372565927237E-5</v>
      </c>
      <c r="AB37" s="36">
        <v>2.2427520224342639E-5</v>
      </c>
      <c r="AC37" s="36">
        <v>1.009788871838741E-4</v>
      </c>
      <c r="AD37" s="36">
        <v>2.4977261121437676E-5</v>
      </c>
      <c r="AE37" s="36">
        <v>0</v>
      </c>
      <c r="AF37" s="36">
        <v>9.2004330535715303E-4</v>
      </c>
      <c r="AG37" s="36">
        <v>2.5660894832225207E-4</v>
      </c>
      <c r="AH37" s="36">
        <v>2.0917628996636328E-5</v>
      </c>
      <c r="AI37" s="36">
        <v>8.7826412814641797E-6</v>
      </c>
      <c r="AJ37" s="36">
        <v>1.4687308593679864E-2</v>
      </c>
      <c r="AK37" s="36">
        <v>0</v>
      </c>
      <c r="AL37" s="36">
        <v>2.7080921945659167E-5</v>
      </c>
      <c r="AM37" s="36">
        <v>0</v>
      </c>
      <c r="AN37" s="36">
        <v>4.1481241029855785E-4</v>
      </c>
      <c r="AO37" s="36">
        <v>1.286938330628278E-4</v>
      </c>
      <c r="AP37" s="36">
        <v>0</v>
      </c>
      <c r="AQ37" s="37">
        <v>1.2004782892305999E-4</v>
      </c>
      <c r="AR37" s="14"/>
      <c r="AS37" s="43"/>
    </row>
    <row r="38" spans="1:45" ht="39.950000000000003" customHeight="1">
      <c r="A38" s="10" t="s">
        <v>253</v>
      </c>
      <c r="B38" s="3" t="s">
        <v>29</v>
      </c>
      <c r="C38" s="35">
        <v>1.7423459617378768E-3</v>
      </c>
      <c r="D38" s="36">
        <v>0</v>
      </c>
      <c r="E38" s="36">
        <v>1.0315208406648716E-2</v>
      </c>
      <c r="F38" s="36">
        <v>1.6137590745696898E-3</v>
      </c>
      <c r="G38" s="36">
        <v>1.0301301791953016E-3</v>
      </c>
      <c r="H38" s="36">
        <v>1.1718465710326095E-3</v>
      </c>
      <c r="I38" s="36">
        <v>1.901416779079764E-4</v>
      </c>
      <c r="J38" s="36">
        <v>6.308682598747268E-4</v>
      </c>
      <c r="K38" s="36">
        <v>1.2642293617887315E-3</v>
      </c>
      <c r="L38" s="36">
        <v>6.8259218492785643E-4</v>
      </c>
      <c r="M38" s="36">
        <v>8.354832034213976E-4</v>
      </c>
      <c r="N38" s="36">
        <v>1.9554962903609182E-4</v>
      </c>
      <c r="O38" s="36">
        <v>1.22400413498887E-3</v>
      </c>
      <c r="P38" s="36">
        <v>4.6755888799065553E-4</v>
      </c>
      <c r="Q38" s="36">
        <v>4.0248001388269538E-4</v>
      </c>
      <c r="R38" s="36">
        <v>3.8511190666809986E-4</v>
      </c>
      <c r="S38" s="36">
        <v>5.4247363473032442E-4</v>
      </c>
      <c r="T38" s="36">
        <v>0</v>
      </c>
      <c r="U38" s="36">
        <v>4.3879119705440199E-4</v>
      </c>
      <c r="V38" s="36">
        <v>4.9539438609459436E-4</v>
      </c>
      <c r="W38" s="36">
        <v>7.8306367908436705E-4</v>
      </c>
      <c r="X38" s="36">
        <v>1.9836160724935924E-3</v>
      </c>
      <c r="Y38" s="36">
        <v>6.433143111876866E-3</v>
      </c>
      <c r="Z38" s="36">
        <v>1.4946717859373627E-3</v>
      </c>
      <c r="AA38" s="36">
        <v>2.7501405374520411E-4</v>
      </c>
      <c r="AB38" s="36">
        <v>6.3816581668027831E-4</v>
      </c>
      <c r="AC38" s="36">
        <v>2.1796479949311447E-3</v>
      </c>
      <c r="AD38" s="36">
        <v>4.5332006610443508E-4</v>
      </c>
      <c r="AE38" s="36">
        <v>0</v>
      </c>
      <c r="AF38" s="36">
        <v>1.2528018620727613E-3</v>
      </c>
      <c r="AG38" s="36">
        <v>7.368240656070097E-4</v>
      </c>
      <c r="AH38" s="36">
        <v>2.9802699583579944E-6</v>
      </c>
      <c r="AI38" s="36">
        <v>2.0110495735910752E-3</v>
      </c>
      <c r="AJ38" s="36">
        <v>8.9699151861545839E-4</v>
      </c>
      <c r="AK38" s="36">
        <v>0</v>
      </c>
      <c r="AL38" s="36">
        <v>1.6068068235103713E-3</v>
      </c>
      <c r="AM38" s="36">
        <v>1.021782874638567E-3</v>
      </c>
      <c r="AN38" s="36">
        <v>8.2489917955671491E-4</v>
      </c>
      <c r="AO38" s="36">
        <v>3.3591264664013338E-3</v>
      </c>
      <c r="AP38" s="36">
        <v>0</v>
      </c>
      <c r="AQ38" s="37">
        <v>1.8244257066956762E-4</v>
      </c>
      <c r="AR38" s="14"/>
      <c r="AS38" s="43"/>
    </row>
    <row r="39" spans="1:45" ht="39.950000000000003" customHeight="1">
      <c r="A39" s="10" t="s">
        <v>254</v>
      </c>
      <c r="B39" s="3" t="s">
        <v>30</v>
      </c>
      <c r="C39" s="35">
        <v>3.6076542449087777E-2</v>
      </c>
      <c r="D39" s="36">
        <v>2.9201860962936248E-2</v>
      </c>
      <c r="E39" s="36">
        <v>1.8514103587200577E-2</v>
      </c>
      <c r="F39" s="36">
        <v>0.1012142171239635</v>
      </c>
      <c r="G39" s="36">
        <v>3.1022753232854521E-2</v>
      </c>
      <c r="H39" s="36">
        <v>4.1689855307939595E-2</v>
      </c>
      <c r="I39" s="36">
        <v>3.6611918160001471E-2</v>
      </c>
      <c r="J39" s="36">
        <v>4.2227780964981122E-2</v>
      </c>
      <c r="K39" s="36">
        <v>6.0742435015905177E-2</v>
      </c>
      <c r="L39" s="36">
        <v>8.8741678344139117E-3</v>
      </c>
      <c r="M39" s="36">
        <v>2.9943495527074312E-2</v>
      </c>
      <c r="N39" s="36">
        <v>2.7415394174615443E-2</v>
      </c>
      <c r="O39" s="36">
        <v>4.8461218042888408E-2</v>
      </c>
      <c r="P39" s="36">
        <v>3.0742043503175501E-2</v>
      </c>
      <c r="Q39" s="36">
        <v>3.4223489390207529E-2</v>
      </c>
      <c r="R39" s="36">
        <v>4.5858616168935891E-2</v>
      </c>
      <c r="S39" s="36">
        <v>4.5950366466634439E-2</v>
      </c>
      <c r="T39" s="36">
        <v>3.6386016457337758E-2</v>
      </c>
      <c r="U39" s="36">
        <v>1.8732631354095496E-2</v>
      </c>
      <c r="V39" s="36">
        <v>3.6781631602062506E-2</v>
      </c>
      <c r="W39" s="36">
        <v>9.0124942975861183E-2</v>
      </c>
      <c r="X39" s="36">
        <v>5.6925400338697113E-2</v>
      </c>
      <c r="Y39" s="36">
        <v>0.13062162923941875</v>
      </c>
      <c r="Z39" s="36">
        <v>5.8631938984026598E-2</v>
      </c>
      <c r="AA39" s="36">
        <v>6.088506193278137E-2</v>
      </c>
      <c r="AB39" s="36">
        <v>8.9948903957251455E-2</v>
      </c>
      <c r="AC39" s="36">
        <v>0.10318105280725938</v>
      </c>
      <c r="AD39" s="36">
        <v>5.5325753278361249E-2</v>
      </c>
      <c r="AE39" s="36">
        <v>1.2919409411196424E-3</v>
      </c>
      <c r="AF39" s="36">
        <v>7.2981116741677052E-2</v>
      </c>
      <c r="AG39" s="36">
        <v>0.14511054235492338</v>
      </c>
      <c r="AH39" s="36">
        <v>8.3830205695186497E-2</v>
      </c>
      <c r="AI39" s="36">
        <v>8.2343552092933786E-2</v>
      </c>
      <c r="AJ39" s="36">
        <v>4.330305584171143E-2</v>
      </c>
      <c r="AK39" s="36">
        <v>7.1856142039884635E-2</v>
      </c>
      <c r="AL39" s="36">
        <v>0.12132597589635603</v>
      </c>
      <c r="AM39" s="36">
        <v>5.1591717993467602E-2</v>
      </c>
      <c r="AN39" s="36">
        <v>2.4026187669347988E-2</v>
      </c>
      <c r="AO39" s="36">
        <v>4.878642947070521E-2</v>
      </c>
      <c r="AP39" s="36">
        <v>0</v>
      </c>
      <c r="AQ39" s="37">
        <v>2.5818222215580815E-2</v>
      </c>
      <c r="AR39" s="14"/>
      <c r="AS39" s="43"/>
    </row>
    <row r="40" spans="1:45" ht="39.950000000000003" customHeight="1">
      <c r="A40" s="10" t="s">
        <v>255</v>
      </c>
      <c r="B40" s="3" t="s">
        <v>142</v>
      </c>
      <c r="C40" s="35">
        <v>0</v>
      </c>
      <c r="D40" s="36">
        <v>0</v>
      </c>
      <c r="E40" s="36">
        <v>0</v>
      </c>
      <c r="F40" s="36">
        <v>0</v>
      </c>
      <c r="G40" s="36">
        <v>0</v>
      </c>
      <c r="H40" s="36">
        <v>0</v>
      </c>
      <c r="I40" s="36">
        <v>0</v>
      </c>
      <c r="J40" s="36">
        <v>0</v>
      </c>
      <c r="K40" s="36">
        <v>0</v>
      </c>
      <c r="L40" s="36">
        <v>0</v>
      </c>
      <c r="M40" s="36">
        <v>0</v>
      </c>
      <c r="N40" s="36">
        <v>0</v>
      </c>
      <c r="O40" s="36">
        <v>0</v>
      </c>
      <c r="P40" s="36">
        <v>0</v>
      </c>
      <c r="Q40" s="36">
        <v>0</v>
      </c>
      <c r="R40" s="36">
        <v>0</v>
      </c>
      <c r="S40" s="36">
        <v>0</v>
      </c>
      <c r="T40" s="36">
        <v>0</v>
      </c>
      <c r="U40" s="36">
        <v>0</v>
      </c>
      <c r="V40" s="36">
        <v>0</v>
      </c>
      <c r="W40" s="36">
        <v>0</v>
      </c>
      <c r="X40" s="36">
        <v>0</v>
      </c>
      <c r="Y40" s="36">
        <v>0</v>
      </c>
      <c r="Z40" s="36">
        <v>0</v>
      </c>
      <c r="AA40" s="36">
        <v>0</v>
      </c>
      <c r="AB40" s="36">
        <v>0</v>
      </c>
      <c r="AC40" s="36">
        <v>0</v>
      </c>
      <c r="AD40" s="36">
        <v>0</v>
      </c>
      <c r="AE40" s="36">
        <v>0</v>
      </c>
      <c r="AF40" s="36">
        <v>0</v>
      </c>
      <c r="AG40" s="36">
        <v>0</v>
      </c>
      <c r="AH40" s="36">
        <v>0</v>
      </c>
      <c r="AI40" s="36">
        <v>0</v>
      </c>
      <c r="AJ40" s="36">
        <v>0</v>
      </c>
      <c r="AK40" s="36">
        <v>0</v>
      </c>
      <c r="AL40" s="36">
        <v>0</v>
      </c>
      <c r="AM40" s="36">
        <v>6.8481215118823666E-4</v>
      </c>
      <c r="AN40" s="36">
        <v>0</v>
      </c>
      <c r="AO40" s="36">
        <v>0</v>
      </c>
      <c r="AP40" s="36">
        <v>0</v>
      </c>
      <c r="AQ40" s="37">
        <v>0</v>
      </c>
      <c r="AR40" s="14"/>
      <c r="AS40" s="43"/>
    </row>
    <row r="41" spans="1:45" ht="39.950000000000003" customHeight="1">
      <c r="A41" s="10" t="s">
        <v>256</v>
      </c>
      <c r="B41" s="3" t="s">
        <v>143</v>
      </c>
      <c r="C41" s="35">
        <v>0</v>
      </c>
      <c r="D41" s="36">
        <v>0</v>
      </c>
      <c r="E41" s="36">
        <v>0</v>
      </c>
      <c r="F41" s="36">
        <v>0</v>
      </c>
      <c r="G41" s="36">
        <v>0</v>
      </c>
      <c r="H41" s="36">
        <v>0</v>
      </c>
      <c r="I41" s="36">
        <v>0</v>
      </c>
      <c r="J41" s="36">
        <v>0</v>
      </c>
      <c r="K41" s="36">
        <v>0</v>
      </c>
      <c r="L41" s="36">
        <v>0</v>
      </c>
      <c r="M41" s="36">
        <v>0</v>
      </c>
      <c r="N41" s="36">
        <v>0</v>
      </c>
      <c r="O41" s="36">
        <v>0</v>
      </c>
      <c r="P41" s="36">
        <v>0</v>
      </c>
      <c r="Q41" s="36">
        <v>0</v>
      </c>
      <c r="R41" s="36">
        <v>0</v>
      </c>
      <c r="S41" s="36">
        <v>0</v>
      </c>
      <c r="T41" s="36">
        <v>0</v>
      </c>
      <c r="U41" s="36">
        <v>0</v>
      </c>
      <c r="V41" s="36">
        <v>0</v>
      </c>
      <c r="W41" s="36">
        <v>0</v>
      </c>
      <c r="X41" s="36">
        <v>0</v>
      </c>
      <c r="Y41" s="36">
        <v>0</v>
      </c>
      <c r="Z41" s="36">
        <v>0</v>
      </c>
      <c r="AA41" s="36">
        <v>0</v>
      </c>
      <c r="AB41" s="36">
        <v>0</v>
      </c>
      <c r="AC41" s="36">
        <v>0</v>
      </c>
      <c r="AD41" s="36">
        <v>0</v>
      </c>
      <c r="AE41" s="36">
        <v>0</v>
      </c>
      <c r="AF41" s="36">
        <v>0</v>
      </c>
      <c r="AG41" s="36">
        <v>0</v>
      </c>
      <c r="AH41" s="36">
        <v>0</v>
      </c>
      <c r="AI41" s="36">
        <v>4.2026431905767773E-3</v>
      </c>
      <c r="AJ41" s="36">
        <v>9.590084422693072E-3</v>
      </c>
      <c r="AK41" s="36">
        <v>0</v>
      </c>
      <c r="AL41" s="36">
        <v>0</v>
      </c>
      <c r="AM41" s="36">
        <v>2.0316269904238817E-3</v>
      </c>
      <c r="AN41" s="36">
        <v>4.7076627356453377E-3</v>
      </c>
      <c r="AO41" s="36">
        <v>0</v>
      </c>
      <c r="AP41" s="36">
        <v>0</v>
      </c>
      <c r="AQ41" s="37">
        <v>0</v>
      </c>
      <c r="AR41" s="14"/>
      <c r="AS41" s="43"/>
    </row>
    <row r="42" spans="1:45" ht="39.950000000000003" customHeight="1">
      <c r="A42" s="10" t="s">
        <v>257</v>
      </c>
      <c r="B42" s="3" t="s">
        <v>31</v>
      </c>
      <c r="C42" s="35">
        <v>1.0093981248232289E-3</v>
      </c>
      <c r="D42" s="36">
        <v>0</v>
      </c>
      <c r="E42" s="36">
        <v>8.4793719595849639E-4</v>
      </c>
      <c r="F42" s="36">
        <v>0</v>
      </c>
      <c r="G42" s="36">
        <v>2.0773757407270221E-4</v>
      </c>
      <c r="H42" s="36">
        <v>0</v>
      </c>
      <c r="I42" s="36">
        <v>0</v>
      </c>
      <c r="J42" s="36">
        <v>1.5989866419992421E-4</v>
      </c>
      <c r="K42" s="36">
        <v>4.134569798475313E-5</v>
      </c>
      <c r="L42" s="36">
        <v>0</v>
      </c>
      <c r="M42" s="36">
        <v>0</v>
      </c>
      <c r="N42" s="36">
        <v>0</v>
      </c>
      <c r="O42" s="36">
        <v>4.9637400036265689E-5</v>
      </c>
      <c r="P42" s="36">
        <v>5.9253291360191029E-5</v>
      </c>
      <c r="Q42" s="36">
        <v>0</v>
      </c>
      <c r="R42" s="36">
        <v>1.7867543486656655E-4</v>
      </c>
      <c r="S42" s="36">
        <v>3.9284094669455271E-5</v>
      </c>
      <c r="T42" s="36">
        <v>0</v>
      </c>
      <c r="U42" s="36">
        <v>2.9657380992397945E-4</v>
      </c>
      <c r="V42" s="36">
        <v>1.030249968446902E-4</v>
      </c>
      <c r="W42" s="36">
        <v>2.3736847091320414E-4</v>
      </c>
      <c r="X42" s="36">
        <v>8.2686514829315627E-5</v>
      </c>
      <c r="Y42" s="36">
        <v>3.0664619395608209E-4</v>
      </c>
      <c r="Z42" s="36">
        <v>5.1806722196969116E-5</v>
      </c>
      <c r="AA42" s="36">
        <v>6.2753076172771547E-4</v>
      </c>
      <c r="AB42" s="36">
        <v>4.4984073509978987E-4</v>
      </c>
      <c r="AC42" s="36">
        <v>2.1058715427318885E-4</v>
      </c>
      <c r="AD42" s="36">
        <v>1.0707127726349614E-3</v>
      </c>
      <c r="AE42" s="36">
        <v>3.458716637754731E-4</v>
      </c>
      <c r="AF42" s="36">
        <v>5.8648776018444101E-4</v>
      </c>
      <c r="AG42" s="36">
        <v>4.6856065790159621E-3</v>
      </c>
      <c r="AH42" s="36">
        <v>3.9279423631717055E-4</v>
      </c>
      <c r="AI42" s="36">
        <v>3.0969032542031505E-3</v>
      </c>
      <c r="AJ42" s="36">
        <v>8.9396963602379111E-3</v>
      </c>
      <c r="AK42" s="36">
        <v>1.9105072847381672E-3</v>
      </c>
      <c r="AL42" s="36">
        <v>2.6882517566168447E-3</v>
      </c>
      <c r="AM42" s="36">
        <v>1.1469076014776312E-2</v>
      </c>
      <c r="AN42" s="36">
        <v>2.0652764647610977E-3</v>
      </c>
      <c r="AO42" s="36">
        <v>2.9289570731148934E-2</v>
      </c>
      <c r="AP42" s="36">
        <v>0</v>
      </c>
      <c r="AQ42" s="37">
        <v>2.7513719572274708E-3</v>
      </c>
      <c r="AR42" s="14"/>
      <c r="AS42" s="43"/>
    </row>
    <row r="43" spans="1:45" ht="39.950000000000003" customHeight="1">
      <c r="A43" s="10" t="s">
        <v>258</v>
      </c>
      <c r="B43" s="3" t="s">
        <v>32</v>
      </c>
      <c r="C43" s="35">
        <v>3.1525851197982345E-4</v>
      </c>
      <c r="D43" s="36">
        <v>2.5062656641604009E-3</v>
      </c>
      <c r="E43" s="36">
        <v>1.0593220338983051E-3</v>
      </c>
      <c r="F43" s="36">
        <v>1.021972406745018E-3</v>
      </c>
      <c r="G43" s="36">
        <v>6.0437353128344048E-4</v>
      </c>
      <c r="H43" s="36">
        <v>1.1131725417439704E-3</v>
      </c>
      <c r="I43" s="36">
        <v>1.1238660993818737E-3</v>
      </c>
      <c r="J43" s="36">
        <v>7.9904115061925688E-4</v>
      </c>
      <c r="K43" s="36">
        <v>6.1983471074380169E-4</v>
      </c>
      <c r="L43" s="36">
        <v>2.8818443804034583E-4</v>
      </c>
      <c r="M43" s="36">
        <v>0</v>
      </c>
      <c r="N43" s="36">
        <v>7.4303405572755414E-4</v>
      </c>
      <c r="O43" s="36">
        <v>1.1162098474513209E-3</v>
      </c>
      <c r="P43" s="36">
        <v>5.9219779406321713E-4</v>
      </c>
      <c r="Q43" s="36">
        <v>6.7969413763806284E-4</v>
      </c>
      <c r="R43" s="36">
        <v>9.6727789811339475E-4</v>
      </c>
      <c r="S43" s="36">
        <v>1.0306242638398115E-3</v>
      </c>
      <c r="T43" s="36">
        <v>1.1115227862171174E-3</v>
      </c>
      <c r="U43" s="36">
        <v>4.6313449425713227E-4</v>
      </c>
      <c r="V43" s="36">
        <v>8.3660467211532272E-4</v>
      </c>
      <c r="W43" s="36">
        <v>6.0641332065714763E-4</v>
      </c>
      <c r="X43" s="36">
        <v>7.0096216280030697E-5</v>
      </c>
      <c r="Y43" s="36">
        <v>9.5772738658297604E-4</v>
      </c>
      <c r="Z43" s="36">
        <v>2.8962995323851591E-3</v>
      </c>
      <c r="AA43" s="36">
        <v>1.6856300042140751E-3</v>
      </c>
      <c r="AB43" s="36">
        <v>2.2594950248324749E-3</v>
      </c>
      <c r="AC43" s="36">
        <v>3.5567734154249848E-3</v>
      </c>
      <c r="AD43" s="36">
        <v>8.9973049691127207E-4</v>
      </c>
      <c r="AE43" s="36">
        <v>0</v>
      </c>
      <c r="AF43" s="36">
        <v>2.6643457255013411E-3</v>
      </c>
      <c r="AG43" s="36">
        <v>1.7066301286442871E-3</v>
      </c>
      <c r="AH43" s="36">
        <v>2.4686744463884311E-3</v>
      </c>
      <c r="AI43" s="36">
        <v>3.9069769969257689E-3</v>
      </c>
      <c r="AJ43" s="36">
        <v>2.2585823696228461E-3</v>
      </c>
      <c r="AK43" s="36">
        <v>4.7943215308621475E-3</v>
      </c>
      <c r="AL43" s="36">
        <v>1.4845439642753779E-3</v>
      </c>
      <c r="AM43" s="36">
        <v>2.3479820296178522E-3</v>
      </c>
      <c r="AN43" s="36">
        <v>6.3388514256045004E-4</v>
      </c>
      <c r="AO43" s="36">
        <v>2.659887411517715E-3</v>
      </c>
      <c r="AP43" s="36">
        <v>0</v>
      </c>
      <c r="AQ43" s="37">
        <v>1.0109617134356811E-4</v>
      </c>
      <c r="AR43" s="14"/>
      <c r="AS43" s="43"/>
    </row>
    <row r="44" spans="1:45" ht="39.950000000000003" customHeight="1">
      <c r="A44" s="38" t="s">
        <v>259</v>
      </c>
      <c r="B44" s="39" t="s">
        <v>33</v>
      </c>
      <c r="C44" s="40">
        <v>5.2019931007281197E-3</v>
      </c>
      <c r="D44" s="41">
        <v>0</v>
      </c>
      <c r="E44" s="41">
        <v>6.2528573539549943E-3</v>
      </c>
      <c r="F44" s="41">
        <v>3.7016962009942139E-3</v>
      </c>
      <c r="G44" s="41">
        <v>4.3123982032630378E-3</v>
      </c>
      <c r="H44" s="41">
        <v>2.9866911834037007E-3</v>
      </c>
      <c r="I44" s="41">
        <v>2.1323061764149326E-3</v>
      </c>
      <c r="J44" s="41">
        <v>8.0394853568447591E-4</v>
      </c>
      <c r="K44" s="41">
        <v>8.6478285628552604E-3</v>
      </c>
      <c r="L44" s="41">
        <v>3.7114156722872502E-3</v>
      </c>
      <c r="M44" s="41">
        <v>8.5176007822994435E-4</v>
      </c>
      <c r="N44" s="41">
        <v>3.2894288593932901E-3</v>
      </c>
      <c r="O44" s="41">
        <v>6.7383909202644891E-3</v>
      </c>
      <c r="P44" s="41">
        <v>5.243346517551423E-3</v>
      </c>
      <c r="Q44" s="41">
        <v>1.914831917584055E-3</v>
      </c>
      <c r="R44" s="41">
        <v>7.7857481976796735E-4</v>
      </c>
      <c r="S44" s="41">
        <v>9.4807217188138673E-4</v>
      </c>
      <c r="T44" s="41">
        <v>1.789358889797623E-3</v>
      </c>
      <c r="U44" s="41">
        <v>2.311255232655263E-3</v>
      </c>
      <c r="V44" s="41">
        <v>2.2791803882361212E-3</v>
      </c>
      <c r="W44" s="41">
        <v>1.2206329180479399E-2</v>
      </c>
      <c r="X44" s="41">
        <v>2.491449135326289E-3</v>
      </c>
      <c r="Y44" s="41">
        <v>5.5741095160652104E-3</v>
      </c>
      <c r="Z44" s="41">
        <v>6.0951638625629046E-3</v>
      </c>
      <c r="AA44" s="41">
        <v>4.4851860373905797E-3</v>
      </c>
      <c r="AB44" s="41">
        <v>2.6805777425986696E-3</v>
      </c>
      <c r="AC44" s="41">
        <v>7.2754912897477634E-3</v>
      </c>
      <c r="AD44" s="41">
        <v>7.1382335258348903E-3</v>
      </c>
      <c r="AE44" s="41">
        <v>6.6017412292742795E-5</v>
      </c>
      <c r="AF44" s="41">
        <v>3.4432218477087949E-3</v>
      </c>
      <c r="AG44" s="41">
        <v>5.0076548586494643E-3</v>
      </c>
      <c r="AH44" s="41">
        <v>3.6308061971395853E-4</v>
      </c>
      <c r="AI44" s="41">
        <v>3.6630754914034908E-3</v>
      </c>
      <c r="AJ44" s="41">
        <v>2.4252565806084985E-3</v>
      </c>
      <c r="AK44" s="41">
        <v>1.0541286701426355E-2</v>
      </c>
      <c r="AL44" s="41">
        <v>3.2071653431628754E-3</v>
      </c>
      <c r="AM44" s="41">
        <v>1.5774151312890519E-2</v>
      </c>
      <c r="AN44" s="41">
        <v>1.1819728776171147E-3</v>
      </c>
      <c r="AO44" s="41">
        <v>3.6139919590104266E-3</v>
      </c>
      <c r="AP44" s="41">
        <v>3.911661591871116E-4</v>
      </c>
      <c r="AQ44" s="42">
        <v>0</v>
      </c>
      <c r="AR44" s="14"/>
      <c r="AS44" s="43"/>
    </row>
  </sheetData>
  <phoneticPr fontId="2"/>
  <printOptions verticalCentered="1"/>
  <pageMargins left="0.43307086614173229" right="0.23622047244094491" top="0.35433070866141736" bottom="0.35433070866141736" header="0.31496062992125984" footer="0.31496062992125984"/>
  <pageSetup paperSize="9" scale="38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E5BFD-9C94-4898-9DEB-C5D5A7B692C6}">
  <dimension ref="A1:AT44"/>
  <sheetViews>
    <sheetView zoomScale="60" zoomScaleNormal="60" workbookViewId="0">
      <pane xSplit="2" ySplit="3" topLeftCell="Y4" activePane="bottomRight" state="frozen"/>
      <selection pane="topRight"/>
      <selection pane="bottomLeft"/>
      <selection pane="bottomRight"/>
    </sheetView>
  </sheetViews>
  <sheetFormatPr defaultRowHeight="13.5"/>
  <cols>
    <col min="1" max="1" width="9" style="4"/>
    <col min="2" max="43" width="18.625" style="4" customWidth="1"/>
    <col min="44" max="16384" width="9" style="4"/>
  </cols>
  <sheetData>
    <row r="1" spans="1:46" ht="39.950000000000003" customHeight="1">
      <c r="A1" s="2"/>
      <c r="B1" s="3"/>
    </row>
    <row r="2" spans="1:46" ht="39.950000000000003" customHeight="1">
      <c r="A2" s="6"/>
      <c r="B2" s="7"/>
      <c r="C2" s="8" t="s">
        <v>218</v>
      </c>
      <c r="D2" s="8" t="s">
        <v>219</v>
      </c>
      <c r="E2" s="8" t="s">
        <v>220</v>
      </c>
      <c r="F2" s="8" t="s">
        <v>221</v>
      </c>
      <c r="G2" s="8" t="s">
        <v>222</v>
      </c>
      <c r="H2" s="8" t="s">
        <v>223</v>
      </c>
      <c r="I2" s="8" t="s">
        <v>224</v>
      </c>
      <c r="J2" s="8" t="s">
        <v>225</v>
      </c>
      <c r="K2" s="8" t="s">
        <v>226</v>
      </c>
      <c r="L2" s="8" t="s">
        <v>227</v>
      </c>
      <c r="M2" s="8" t="s">
        <v>228</v>
      </c>
      <c r="N2" s="8" t="s">
        <v>229</v>
      </c>
      <c r="O2" s="8" t="s">
        <v>230</v>
      </c>
      <c r="P2" s="8" t="s">
        <v>231</v>
      </c>
      <c r="Q2" s="8" t="s">
        <v>232</v>
      </c>
      <c r="R2" s="8" t="s">
        <v>233</v>
      </c>
      <c r="S2" s="8" t="s">
        <v>234</v>
      </c>
      <c r="T2" s="8" t="s">
        <v>235</v>
      </c>
      <c r="U2" s="8" t="s">
        <v>236</v>
      </c>
      <c r="V2" s="8" t="s">
        <v>237</v>
      </c>
      <c r="W2" s="8" t="s">
        <v>238</v>
      </c>
      <c r="X2" s="8" t="s">
        <v>239</v>
      </c>
      <c r="Y2" s="8" t="s">
        <v>240</v>
      </c>
      <c r="Z2" s="8" t="s">
        <v>241</v>
      </c>
      <c r="AA2" s="8" t="s">
        <v>242</v>
      </c>
      <c r="AB2" s="8" t="s">
        <v>243</v>
      </c>
      <c r="AC2" s="8" t="s">
        <v>245</v>
      </c>
      <c r="AD2" s="8" t="s">
        <v>246</v>
      </c>
      <c r="AE2" s="8" t="s">
        <v>247</v>
      </c>
      <c r="AF2" s="8" t="s">
        <v>248</v>
      </c>
      <c r="AG2" s="8" t="s">
        <v>249</v>
      </c>
      <c r="AH2" s="8" t="s">
        <v>250</v>
      </c>
      <c r="AI2" s="8" t="s">
        <v>251</v>
      </c>
      <c r="AJ2" s="8" t="s">
        <v>252</v>
      </c>
      <c r="AK2" s="8" t="s">
        <v>253</v>
      </c>
      <c r="AL2" s="8" t="s">
        <v>254</v>
      </c>
      <c r="AM2" s="8" t="s">
        <v>255</v>
      </c>
      <c r="AN2" s="8" t="s">
        <v>256</v>
      </c>
      <c r="AO2" s="8" t="s">
        <v>257</v>
      </c>
      <c r="AP2" s="8" t="s">
        <v>258</v>
      </c>
      <c r="AQ2" s="26" t="s">
        <v>259</v>
      </c>
    </row>
    <row r="3" spans="1:46" ht="60" customHeight="1">
      <c r="A3" s="10"/>
      <c r="B3" s="3"/>
      <c r="C3" s="3" t="s">
        <v>279</v>
      </c>
      <c r="D3" s="3" t="s">
        <v>280</v>
      </c>
      <c r="E3" s="3" t="s">
        <v>281</v>
      </c>
      <c r="F3" s="3" t="s">
        <v>1</v>
      </c>
      <c r="G3" s="3" t="s">
        <v>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3" t="s">
        <v>10</v>
      </c>
      <c r="P3" s="3" t="s">
        <v>11</v>
      </c>
      <c r="Q3" s="3" t="s">
        <v>12</v>
      </c>
      <c r="R3" s="3" t="s">
        <v>13</v>
      </c>
      <c r="S3" s="3" t="s">
        <v>14</v>
      </c>
      <c r="T3" s="3" t="s">
        <v>15</v>
      </c>
      <c r="U3" s="3" t="s">
        <v>16</v>
      </c>
      <c r="V3" s="3" t="s">
        <v>17</v>
      </c>
      <c r="W3" s="3" t="s">
        <v>18</v>
      </c>
      <c r="X3" s="3" t="s">
        <v>19</v>
      </c>
      <c r="Y3" s="3" t="s">
        <v>20</v>
      </c>
      <c r="Z3" s="3" t="s">
        <v>21</v>
      </c>
      <c r="AA3" s="3" t="s">
        <v>282</v>
      </c>
      <c r="AB3" s="3" t="s">
        <v>283</v>
      </c>
      <c r="AC3" s="3" t="s">
        <v>22</v>
      </c>
      <c r="AD3" s="3" t="s">
        <v>284</v>
      </c>
      <c r="AE3" s="3" t="s">
        <v>285</v>
      </c>
      <c r="AF3" s="3" t="s">
        <v>24</v>
      </c>
      <c r="AG3" s="3" t="s">
        <v>25</v>
      </c>
      <c r="AH3" s="3" t="s">
        <v>26</v>
      </c>
      <c r="AI3" s="3" t="s">
        <v>27</v>
      </c>
      <c r="AJ3" s="3" t="s">
        <v>28</v>
      </c>
      <c r="AK3" s="3" t="s">
        <v>29</v>
      </c>
      <c r="AL3" s="3" t="s">
        <v>30</v>
      </c>
      <c r="AM3" s="3" t="s">
        <v>142</v>
      </c>
      <c r="AN3" s="3" t="s">
        <v>143</v>
      </c>
      <c r="AO3" s="3" t="s">
        <v>31</v>
      </c>
      <c r="AP3" s="3" t="s">
        <v>32</v>
      </c>
      <c r="AQ3" s="27" t="s">
        <v>33</v>
      </c>
    </row>
    <row r="4" spans="1:46" ht="39.950000000000003" customHeight="1">
      <c r="A4" s="10" t="s">
        <v>218</v>
      </c>
      <c r="B4" s="3" t="s">
        <v>279</v>
      </c>
      <c r="C4" s="32">
        <v>0.99683623172352676</v>
      </c>
      <c r="D4" s="33">
        <v>-7.896879540273747E-5</v>
      </c>
      <c r="E4" s="33">
        <v>0</v>
      </c>
      <c r="F4" s="33">
        <v>0</v>
      </c>
      <c r="G4" s="33">
        <v>-5.2200040544265339E-3</v>
      </c>
      <c r="H4" s="33">
        <v>-4.6765935978764007E-5</v>
      </c>
      <c r="I4" s="33">
        <v>-2.5293850337715539E-6</v>
      </c>
      <c r="J4" s="33">
        <v>-6.2941568848765983E-6</v>
      </c>
      <c r="K4" s="33">
        <v>0</v>
      </c>
      <c r="L4" s="33">
        <v>0</v>
      </c>
      <c r="M4" s="33">
        <v>0</v>
      </c>
      <c r="N4" s="33">
        <v>0</v>
      </c>
      <c r="O4" s="33">
        <v>0</v>
      </c>
      <c r="P4" s="33">
        <v>0</v>
      </c>
      <c r="Q4" s="33">
        <v>0</v>
      </c>
      <c r="R4" s="33">
        <v>0</v>
      </c>
      <c r="S4" s="33">
        <v>0</v>
      </c>
      <c r="T4" s="33">
        <v>0</v>
      </c>
      <c r="U4" s="33">
        <v>0</v>
      </c>
      <c r="V4" s="33">
        <v>-5.8296595293368438E-5</v>
      </c>
      <c r="W4" s="33">
        <v>-2.5721236221071871E-5</v>
      </c>
      <c r="X4" s="33">
        <v>0</v>
      </c>
      <c r="Y4" s="33">
        <v>0</v>
      </c>
      <c r="Z4" s="33">
        <v>0</v>
      </c>
      <c r="AA4" s="33">
        <v>0</v>
      </c>
      <c r="AB4" s="33">
        <v>-8.2706776820080379E-6</v>
      </c>
      <c r="AC4" s="33">
        <v>0</v>
      </c>
      <c r="AD4" s="33">
        <v>-3.2773644829766053E-8</v>
      </c>
      <c r="AE4" s="33">
        <v>-2.5212386217521654E-7</v>
      </c>
      <c r="AF4" s="33">
        <v>-2.6117674743760488E-6</v>
      </c>
      <c r="AG4" s="33">
        <v>0</v>
      </c>
      <c r="AH4" s="33">
        <v>-8.92022369975377E-7</v>
      </c>
      <c r="AI4" s="33">
        <v>-3.4371297494903508E-5</v>
      </c>
      <c r="AJ4" s="33">
        <v>-4.1441141239329157E-5</v>
      </c>
      <c r="AK4" s="33">
        <v>-6.4086958570375673E-5</v>
      </c>
      <c r="AL4" s="33">
        <v>-1.3687147559301016E-7</v>
      </c>
      <c r="AM4" s="33">
        <v>-5.8136649350072785E-4</v>
      </c>
      <c r="AN4" s="33">
        <v>-6.4615525030922358E-4</v>
      </c>
      <c r="AO4" s="33">
        <v>-1.0898122175682078E-4</v>
      </c>
      <c r="AP4" s="33">
        <v>0</v>
      </c>
      <c r="AQ4" s="34">
        <v>0</v>
      </c>
      <c r="AR4" s="14"/>
      <c r="AS4" s="43"/>
    </row>
    <row r="5" spans="1:46" ht="39.950000000000003" customHeight="1">
      <c r="A5" s="10" t="s">
        <v>219</v>
      </c>
      <c r="B5" s="3" t="s">
        <v>280</v>
      </c>
      <c r="C5" s="35">
        <v>-5.3025783222761462E-5</v>
      </c>
      <c r="D5" s="36">
        <v>0.98465564072299094</v>
      </c>
      <c r="E5" s="36">
        <v>0</v>
      </c>
      <c r="F5" s="36">
        <v>0</v>
      </c>
      <c r="G5" s="36">
        <v>-2.4636215898447804E-5</v>
      </c>
      <c r="H5" s="36">
        <v>0</v>
      </c>
      <c r="I5" s="36">
        <v>-1.9983360430781652E-4</v>
      </c>
      <c r="J5" s="36">
        <v>-1.3439695116468186E-5</v>
      </c>
      <c r="K5" s="36">
        <v>0</v>
      </c>
      <c r="L5" s="36">
        <v>0</v>
      </c>
      <c r="M5" s="36">
        <v>0</v>
      </c>
      <c r="N5" s="36">
        <v>0</v>
      </c>
      <c r="O5" s="36">
        <v>0</v>
      </c>
      <c r="P5" s="36">
        <v>0</v>
      </c>
      <c r="Q5" s="36">
        <v>0</v>
      </c>
      <c r="R5" s="36">
        <v>0</v>
      </c>
      <c r="S5" s="36">
        <v>0</v>
      </c>
      <c r="T5" s="36">
        <v>0</v>
      </c>
      <c r="U5" s="36">
        <v>0</v>
      </c>
      <c r="V5" s="36">
        <v>-3.2472704366291144E-6</v>
      </c>
      <c r="W5" s="36">
        <v>-2.0175305331684463E-6</v>
      </c>
      <c r="X5" s="36">
        <v>0</v>
      </c>
      <c r="Y5" s="36">
        <v>0</v>
      </c>
      <c r="Z5" s="36">
        <v>0</v>
      </c>
      <c r="AA5" s="36">
        <v>0</v>
      </c>
      <c r="AB5" s="36">
        <v>0</v>
      </c>
      <c r="AC5" s="36">
        <v>0</v>
      </c>
      <c r="AD5" s="36">
        <v>0</v>
      </c>
      <c r="AE5" s="36">
        <v>0</v>
      </c>
      <c r="AF5" s="36">
        <v>0</v>
      </c>
      <c r="AG5" s="36">
        <v>0</v>
      </c>
      <c r="AH5" s="36">
        <v>-3.8094089196740752E-7</v>
      </c>
      <c r="AI5" s="36">
        <v>-2.9247059783775065E-6</v>
      </c>
      <c r="AJ5" s="36">
        <v>-2.2924309076837469E-6</v>
      </c>
      <c r="AK5" s="36">
        <v>0</v>
      </c>
      <c r="AL5" s="36">
        <v>0</v>
      </c>
      <c r="AM5" s="36">
        <v>-1.0697191263956475E-4</v>
      </c>
      <c r="AN5" s="36">
        <v>-1.5215846097993614E-4</v>
      </c>
      <c r="AO5" s="36">
        <v>-2.2916222875757468E-6</v>
      </c>
      <c r="AP5" s="36">
        <v>0</v>
      </c>
      <c r="AQ5" s="37">
        <v>0</v>
      </c>
      <c r="AR5" s="14"/>
      <c r="AS5" s="43"/>
    </row>
    <row r="6" spans="1:46" ht="39.950000000000003" customHeight="1">
      <c r="A6" s="10" t="s">
        <v>220</v>
      </c>
      <c r="B6" s="3" t="s">
        <v>281</v>
      </c>
      <c r="C6" s="35">
        <v>0</v>
      </c>
      <c r="D6" s="36">
        <v>0</v>
      </c>
      <c r="E6" s="36">
        <v>0.99898150235046757</v>
      </c>
      <c r="F6" s="36">
        <v>0</v>
      </c>
      <c r="G6" s="36">
        <v>-3.5352006597033827E-3</v>
      </c>
      <c r="H6" s="36">
        <v>0</v>
      </c>
      <c r="I6" s="36">
        <v>0</v>
      </c>
      <c r="J6" s="36">
        <v>0</v>
      </c>
      <c r="K6" s="36">
        <v>0</v>
      </c>
      <c r="L6" s="36">
        <v>0</v>
      </c>
      <c r="M6" s="36">
        <v>0</v>
      </c>
      <c r="N6" s="36">
        <v>0</v>
      </c>
      <c r="O6" s="36">
        <v>0</v>
      </c>
      <c r="P6" s="36">
        <v>0</v>
      </c>
      <c r="Q6" s="36">
        <v>0</v>
      </c>
      <c r="R6" s="36">
        <v>0</v>
      </c>
      <c r="S6" s="36">
        <v>0</v>
      </c>
      <c r="T6" s="36">
        <v>0</v>
      </c>
      <c r="U6" s="36">
        <v>0</v>
      </c>
      <c r="V6" s="36">
        <v>-1.4916079870052704E-5</v>
      </c>
      <c r="W6" s="36">
        <v>0</v>
      </c>
      <c r="X6" s="36">
        <v>0</v>
      </c>
      <c r="Y6" s="36">
        <v>0</v>
      </c>
      <c r="Z6" s="36">
        <v>0</v>
      </c>
      <c r="AA6" s="36">
        <v>0</v>
      </c>
      <c r="AB6" s="36">
        <v>0</v>
      </c>
      <c r="AC6" s="36">
        <v>0</v>
      </c>
      <c r="AD6" s="36">
        <v>0</v>
      </c>
      <c r="AE6" s="36">
        <v>0</v>
      </c>
      <c r="AF6" s="36">
        <v>-7.6240076989969884E-7</v>
      </c>
      <c r="AG6" s="36">
        <v>0</v>
      </c>
      <c r="AH6" s="36">
        <v>-7.7769860102408124E-7</v>
      </c>
      <c r="AI6" s="36">
        <v>-9.7959207121266639E-6</v>
      </c>
      <c r="AJ6" s="36">
        <v>-2.3968513397008051E-5</v>
      </c>
      <c r="AK6" s="36">
        <v>0</v>
      </c>
      <c r="AL6" s="36">
        <v>0</v>
      </c>
      <c r="AM6" s="36">
        <v>-5.8087961492049882E-4</v>
      </c>
      <c r="AN6" s="36">
        <v>-7.468355845908286E-4</v>
      </c>
      <c r="AO6" s="36">
        <v>-9.2504601566298593E-6</v>
      </c>
      <c r="AP6" s="36">
        <v>0</v>
      </c>
      <c r="AQ6" s="37">
        <v>0</v>
      </c>
      <c r="AR6" s="14"/>
      <c r="AS6" s="43"/>
    </row>
    <row r="7" spans="1:46" ht="39.950000000000003" customHeight="1">
      <c r="A7" s="10" t="s">
        <v>221</v>
      </c>
      <c r="B7" s="3" t="s">
        <v>1</v>
      </c>
      <c r="C7" s="35">
        <v>0</v>
      </c>
      <c r="D7" s="36">
        <v>0</v>
      </c>
      <c r="E7" s="36">
        <v>0</v>
      </c>
      <c r="F7" s="36">
        <v>1</v>
      </c>
      <c r="G7" s="36">
        <v>-3.885798087404673E-6</v>
      </c>
      <c r="H7" s="36">
        <v>0</v>
      </c>
      <c r="I7" s="36">
        <v>0</v>
      </c>
      <c r="J7" s="36">
        <v>-1.683035811464559E-4</v>
      </c>
      <c r="K7" s="36">
        <v>-7.3511814484025838E-4</v>
      </c>
      <c r="L7" s="36">
        <v>-2.6249014011033828E-5</v>
      </c>
      <c r="M7" s="36">
        <v>-2.4096317094785021E-5</v>
      </c>
      <c r="N7" s="36">
        <v>0</v>
      </c>
      <c r="O7" s="36">
        <v>0</v>
      </c>
      <c r="P7" s="36">
        <v>0</v>
      </c>
      <c r="Q7" s="36">
        <v>0</v>
      </c>
      <c r="R7" s="36">
        <v>-1.5060447199571317E-6</v>
      </c>
      <c r="S7" s="36">
        <v>-1.1175412080178566E-6</v>
      </c>
      <c r="T7" s="36">
        <v>0</v>
      </c>
      <c r="U7" s="36">
        <v>0</v>
      </c>
      <c r="V7" s="36">
        <v>-5.0923028058200118E-5</v>
      </c>
      <c r="W7" s="36">
        <v>-3.9478575262764281E-5</v>
      </c>
      <c r="X7" s="36">
        <v>-6.0791942118360665E-3</v>
      </c>
      <c r="Y7" s="36">
        <v>0</v>
      </c>
      <c r="Z7" s="36">
        <v>0</v>
      </c>
      <c r="AA7" s="36">
        <v>-2.1612338939355138E-8</v>
      </c>
      <c r="AB7" s="36">
        <v>-5.2662237072535909E-8</v>
      </c>
      <c r="AC7" s="36">
        <v>-3.8900748006484611E-8</v>
      </c>
      <c r="AD7" s="36">
        <v>-4.7370591512102355E-8</v>
      </c>
      <c r="AE7" s="36">
        <v>0</v>
      </c>
      <c r="AF7" s="36">
        <v>-3.3705482712203068E-8</v>
      </c>
      <c r="AG7" s="36">
        <v>0</v>
      </c>
      <c r="AH7" s="36">
        <v>-2.1488621689392292E-7</v>
      </c>
      <c r="AI7" s="36">
        <v>-9.8988428358227278E-7</v>
      </c>
      <c r="AJ7" s="36">
        <v>-1.10840998987395E-7</v>
      </c>
      <c r="AK7" s="36">
        <v>-9.4520856978007735E-7</v>
      </c>
      <c r="AL7" s="36">
        <v>-3.7093540367875607E-8</v>
      </c>
      <c r="AM7" s="36">
        <v>0</v>
      </c>
      <c r="AN7" s="36">
        <v>9.4293840964726679E-7</v>
      </c>
      <c r="AO7" s="36">
        <v>-1.0576545144345421E-6</v>
      </c>
      <c r="AP7" s="36">
        <v>0</v>
      </c>
      <c r="AQ7" s="37">
        <v>-2.9597951631424531E-6</v>
      </c>
      <c r="AR7" s="14"/>
      <c r="AS7" s="43"/>
    </row>
    <row r="8" spans="1:46" ht="39.950000000000003" customHeight="1">
      <c r="A8" s="10" t="s">
        <v>222</v>
      </c>
      <c r="B8" s="3" t="s">
        <v>2</v>
      </c>
      <c r="C8" s="35">
        <v>-1.3368307943193004E-2</v>
      </c>
      <c r="D8" s="36">
        <v>-3.7955847472080383E-3</v>
      </c>
      <c r="E8" s="36">
        <v>-7.9144375173774394E-3</v>
      </c>
      <c r="F8" s="36">
        <v>0</v>
      </c>
      <c r="G8" s="36">
        <v>0.97717167958270967</v>
      </c>
      <c r="H8" s="36">
        <v>-5.6194371582041088E-5</v>
      </c>
      <c r="I8" s="36">
        <v>-1.2157327720446394E-5</v>
      </c>
      <c r="J8" s="36">
        <v>-9.6807882645529833E-4</v>
      </c>
      <c r="K8" s="36">
        <v>-2.346753585954557E-5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  <c r="V8" s="36">
        <v>-8.0404891509248095E-5</v>
      </c>
      <c r="W8" s="36">
        <v>-3.5322137192524185E-6</v>
      </c>
      <c r="X8" s="36">
        <v>0</v>
      </c>
      <c r="Y8" s="36">
        <v>0</v>
      </c>
      <c r="Z8" s="36">
        <v>0</v>
      </c>
      <c r="AA8" s="36">
        <v>-1.9979548986240192E-5</v>
      </c>
      <c r="AB8" s="36">
        <v>-2.2765739954287543E-5</v>
      </c>
      <c r="AC8" s="36">
        <v>0</v>
      </c>
      <c r="AD8" s="36">
        <v>0</v>
      </c>
      <c r="AE8" s="36">
        <v>0</v>
      </c>
      <c r="AF8" s="36">
        <v>-3.698738311403418E-5</v>
      </c>
      <c r="AG8" s="36">
        <v>0</v>
      </c>
      <c r="AH8" s="36">
        <v>-1.0375625577418246E-4</v>
      </c>
      <c r="AI8" s="36">
        <v>-7.2129923685719858E-4</v>
      </c>
      <c r="AJ8" s="36">
        <v>-8.4480049416218008E-4</v>
      </c>
      <c r="AK8" s="36">
        <v>-2.2945082589333887E-4</v>
      </c>
      <c r="AL8" s="36">
        <v>-6.578640112708087E-7</v>
      </c>
      <c r="AM8" s="36">
        <v>-1.4273893999640158E-2</v>
      </c>
      <c r="AN8" s="36">
        <v>-3.3813967015472353E-2</v>
      </c>
      <c r="AO8" s="36">
        <v>-3.7609368994725989E-4</v>
      </c>
      <c r="AP8" s="36">
        <v>0</v>
      </c>
      <c r="AQ8" s="37">
        <v>-5.8835647449139382E-4</v>
      </c>
      <c r="AR8" s="14"/>
      <c r="AS8" s="43"/>
    </row>
    <row r="9" spans="1:46" ht="39.950000000000003" customHeight="1">
      <c r="A9" s="10" t="s">
        <v>223</v>
      </c>
      <c r="B9" s="3" t="s">
        <v>3</v>
      </c>
      <c r="C9" s="35">
        <v>-2.7676665692448045E-5</v>
      </c>
      <c r="D9" s="36">
        <v>0</v>
      </c>
      <c r="E9" s="36">
        <v>-3.6245486483104273E-4</v>
      </c>
      <c r="F9" s="36">
        <v>-4.1408930581240613E-5</v>
      </c>
      <c r="G9" s="36">
        <v>-1.027552163335052E-5</v>
      </c>
      <c r="H9" s="36">
        <v>0.99710330573956418</v>
      </c>
      <c r="I9" s="36">
        <v>-3.2526803061526803E-5</v>
      </c>
      <c r="J9" s="36">
        <v>-1.0792019862496721E-5</v>
      </c>
      <c r="K9" s="36">
        <v>-1.3255064271713754E-5</v>
      </c>
      <c r="L9" s="36">
        <v>-7.784560725022851E-6</v>
      </c>
      <c r="M9" s="36">
        <v>-4.2876866215602048E-5</v>
      </c>
      <c r="N9" s="36">
        <v>-1.1708172136891953E-5</v>
      </c>
      <c r="O9" s="36">
        <v>-1.7588395759407635E-5</v>
      </c>
      <c r="P9" s="36">
        <v>-1.2997317873483633E-5</v>
      </c>
      <c r="Q9" s="36">
        <v>-2.2950234253041029E-5</v>
      </c>
      <c r="R9" s="36">
        <v>-4.8348932418500983E-5</v>
      </c>
      <c r="S9" s="36">
        <v>-2.7839661367904157E-5</v>
      </c>
      <c r="T9" s="36">
        <v>-3.0024926694141487E-5</v>
      </c>
      <c r="U9" s="36">
        <v>-5.1292583102491709E-5</v>
      </c>
      <c r="V9" s="36">
        <v>-3.4332673137758447E-5</v>
      </c>
      <c r="W9" s="36">
        <v>-5.3267259298842818E-5</v>
      </c>
      <c r="X9" s="36">
        <v>-2.8402032528375494E-6</v>
      </c>
      <c r="Y9" s="36">
        <v>-1.1343236719284722E-5</v>
      </c>
      <c r="Z9" s="36">
        <v>-3.736974578424032E-5</v>
      </c>
      <c r="AA9" s="36">
        <v>-5.2814126048875994E-5</v>
      </c>
      <c r="AB9" s="36">
        <v>-6.3314643269197861E-5</v>
      </c>
      <c r="AC9" s="36">
        <v>-2.0719792447079503E-5</v>
      </c>
      <c r="AD9" s="36">
        <v>-1.6998683749490816E-6</v>
      </c>
      <c r="AE9" s="36">
        <v>0</v>
      </c>
      <c r="AF9" s="36">
        <v>-2.768862799252175E-5</v>
      </c>
      <c r="AG9" s="36">
        <v>-1.1504492797447277E-5</v>
      </c>
      <c r="AH9" s="36">
        <v>-5.2843183031934337E-5</v>
      </c>
      <c r="AI9" s="36">
        <v>-5.2474897093589327E-6</v>
      </c>
      <c r="AJ9" s="36">
        <v>-4.7348329380506527E-5</v>
      </c>
      <c r="AK9" s="36">
        <v>-3.4086494614636603E-4</v>
      </c>
      <c r="AL9" s="36">
        <v>-2.2522052149442576E-5</v>
      </c>
      <c r="AM9" s="36">
        <v>-8.3900377530723825E-5</v>
      </c>
      <c r="AN9" s="36">
        <v>-1.5186783140706161E-5</v>
      </c>
      <c r="AO9" s="36">
        <v>-8.5693057495268902E-5</v>
      </c>
      <c r="AP9" s="36">
        <v>-2.7089996189499661E-4</v>
      </c>
      <c r="AQ9" s="37">
        <v>-3.1209746497975812E-6</v>
      </c>
      <c r="AR9" s="14"/>
      <c r="AS9" s="43"/>
    </row>
    <row r="10" spans="1:46" ht="39.950000000000003" customHeight="1">
      <c r="A10" s="10" t="s">
        <v>224</v>
      </c>
      <c r="B10" s="3" t="s">
        <v>4</v>
      </c>
      <c r="C10" s="35">
        <v>-4.4420954486397012E-4</v>
      </c>
      <c r="D10" s="36">
        <v>-3.363247825059107E-4</v>
      </c>
      <c r="E10" s="36">
        <v>-2.3692370801528669E-5</v>
      </c>
      <c r="F10" s="36">
        <v>-5.7142560134499406E-6</v>
      </c>
      <c r="G10" s="36">
        <v>-1.3902812529399358E-4</v>
      </c>
      <c r="H10" s="36">
        <v>-3.734515442111087E-5</v>
      </c>
      <c r="I10" s="36">
        <v>0.99771532283040631</v>
      </c>
      <c r="J10" s="36">
        <v>-1.4296826551589653E-4</v>
      </c>
      <c r="K10" s="36">
        <v>-1.0974854408476711E-5</v>
      </c>
      <c r="L10" s="36">
        <v>-3.2227086508131219E-6</v>
      </c>
      <c r="M10" s="36">
        <v>-3.5500949264512802E-5</v>
      </c>
      <c r="N10" s="36">
        <v>-3.7391402290363018E-5</v>
      </c>
      <c r="O10" s="36">
        <v>-1.5949669938074863E-5</v>
      </c>
      <c r="P10" s="36">
        <v>-5.7946252963395313E-6</v>
      </c>
      <c r="Q10" s="36">
        <v>-3.8004414675689149E-5</v>
      </c>
      <c r="R10" s="36">
        <v>-3.3744949831241912E-5</v>
      </c>
      <c r="S10" s="36">
        <v>-4.8845166501306263E-5</v>
      </c>
      <c r="T10" s="36">
        <v>-1.7401910291571111E-4</v>
      </c>
      <c r="U10" s="36">
        <v>-8.9081207444947365E-5</v>
      </c>
      <c r="V10" s="36">
        <v>-9.1990558241646808E-4</v>
      </c>
      <c r="W10" s="36">
        <v>-4.4111381237916999E-4</v>
      </c>
      <c r="X10" s="36">
        <v>-4.0431287401699654E-5</v>
      </c>
      <c r="Y10" s="36">
        <v>-4.0039195530391372E-5</v>
      </c>
      <c r="Z10" s="36">
        <v>-5.1025829218107089E-5</v>
      </c>
      <c r="AA10" s="36">
        <v>-8.8041250343558268E-5</v>
      </c>
      <c r="AB10" s="36">
        <v>-8.0392996602553167E-5</v>
      </c>
      <c r="AC10" s="36">
        <v>-5.0186402638248917E-5</v>
      </c>
      <c r="AD10" s="36">
        <v>-1.1957488400585537E-5</v>
      </c>
      <c r="AE10" s="36">
        <v>-2.4160161115019813E-6</v>
      </c>
      <c r="AF10" s="36">
        <v>-5.7735784199697904E-5</v>
      </c>
      <c r="AG10" s="36">
        <v>-9.810592881643881E-5</v>
      </c>
      <c r="AH10" s="36">
        <v>-1.2241498701731071E-5</v>
      </c>
      <c r="AI10" s="36">
        <v>-9.5554938570044289E-5</v>
      </c>
      <c r="AJ10" s="36">
        <v>-6.2892786388578869E-5</v>
      </c>
      <c r="AK10" s="36">
        <v>-2.1306316671825925E-4</v>
      </c>
      <c r="AL10" s="36">
        <v>-6.0831160309324396E-5</v>
      </c>
      <c r="AM10" s="36">
        <v>-4.4864341862037982E-5</v>
      </c>
      <c r="AN10" s="36">
        <v>-6.6504699246047145E-5</v>
      </c>
      <c r="AO10" s="36">
        <v>-4.6850950535968967E-5</v>
      </c>
      <c r="AP10" s="36">
        <v>-4.8357515701935565E-3</v>
      </c>
      <c r="AQ10" s="37">
        <v>-6.7832289939415137E-6</v>
      </c>
      <c r="AR10" s="14"/>
      <c r="AS10" s="43"/>
    </row>
    <row r="11" spans="1:46" ht="39.950000000000003" customHeight="1">
      <c r="A11" s="10" t="s">
        <v>225</v>
      </c>
      <c r="B11" s="3" t="s">
        <v>5</v>
      </c>
      <c r="C11" s="35">
        <v>-3.8257897486070812E-4</v>
      </c>
      <c r="D11" s="36">
        <v>0</v>
      </c>
      <c r="E11" s="36">
        <v>-3.8551078644840386E-5</v>
      </c>
      <c r="F11" s="36">
        <v>-2.145683242053928E-5</v>
      </c>
      <c r="G11" s="36">
        <v>-5.1473086027253707E-5</v>
      </c>
      <c r="H11" s="36">
        <v>-7.5724067639479592E-4</v>
      </c>
      <c r="I11" s="36">
        <v>-2.568608656804244E-4</v>
      </c>
      <c r="J11" s="36">
        <v>0.99704737526796994</v>
      </c>
      <c r="K11" s="36">
        <v>-8.4155558709887406E-5</v>
      </c>
      <c r="L11" s="36">
        <v>-1.2101158803168694E-5</v>
      </c>
      <c r="M11" s="36">
        <v>-1.7773977162749364E-5</v>
      </c>
      <c r="N11" s="36">
        <v>-8.8402149572621824E-5</v>
      </c>
      <c r="O11" s="36">
        <v>-3.5413486682322773E-5</v>
      </c>
      <c r="P11" s="36">
        <v>-2.673201428707974E-5</v>
      </c>
      <c r="Q11" s="36">
        <v>-1.1416420335631707E-4</v>
      </c>
      <c r="R11" s="36">
        <v>-1.2511420480941428E-4</v>
      </c>
      <c r="S11" s="36">
        <v>-7.7486375705095503E-5</v>
      </c>
      <c r="T11" s="36">
        <v>-6.534356739436107E-5</v>
      </c>
      <c r="U11" s="36">
        <v>-2.1781189131453693E-4</v>
      </c>
      <c r="V11" s="36">
        <v>-4.100738428394071E-4</v>
      </c>
      <c r="W11" s="36">
        <v>-4.2812955166665647E-5</v>
      </c>
      <c r="X11" s="36">
        <v>-1.8094236092501397E-5</v>
      </c>
      <c r="Y11" s="36">
        <v>-7.2512452912343751E-5</v>
      </c>
      <c r="Z11" s="36">
        <v>-1.3085886856060882E-4</v>
      </c>
      <c r="AA11" s="36">
        <v>-7.1737829376081204E-8</v>
      </c>
      <c r="AB11" s="36">
        <v>-1.3595691340905882E-7</v>
      </c>
      <c r="AC11" s="36">
        <v>-2.5824647956167862E-7</v>
      </c>
      <c r="AD11" s="36">
        <v>-1.8344338656206275E-7</v>
      </c>
      <c r="AE11" s="36">
        <v>-3.5280219327728211E-7</v>
      </c>
      <c r="AF11" s="36">
        <v>-4.6864701370412898E-6</v>
      </c>
      <c r="AG11" s="36">
        <v>-5.6512236592135046E-6</v>
      </c>
      <c r="AH11" s="36">
        <v>-8.4007561372067918E-6</v>
      </c>
      <c r="AI11" s="36">
        <v>-8.6695159053391588E-5</v>
      </c>
      <c r="AJ11" s="36">
        <v>-1.3051725677412521E-3</v>
      </c>
      <c r="AK11" s="36">
        <v>-2.0393298171509936E-5</v>
      </c>
      <c r="AL11" s="36">
        <v>-2.8688026225131347E-5</v>
      </c>
      <c r="AM11" s="36">
        <v>-3.7574468351690285E-5</v>
      </c>
      <c r="AN11" s="36">
        <v>-2.4477385117396652E-5</v>
      </c>
      <c r="AO11" s="36">
        <v>-1.3785239796753791E-4</v>
      </c>
      <c r="AP11" s="36">
        <v>-7.8657799531371925E-5</v>
      </c>
      <c r="AQ11" s="37">
        <v>-3.0564946502340616E-5</v>
      </c>
      <c r="AR11" s="14"/>
      <c r="AS11" s="43"/>
    </row>
    <row r="12" spans="1:46" ht="39.950000000000003" customHeight="1">
      <c r="A12" s="10" t="s">
        <v>226</v>
      </c>
      <c r="B12" s="3" t="s">
        <v>6</v>
      </c>
      <c r="C12" s="35">
        <v>-5.3032684459376184E-6</v>
      </c>
      <c r="D12" s="36">
        <v>0</v>
      </c>
      <c r="E12" s="36">
        <v>0</v>
      </c>
      <c r="F12" s="36">
        <v>0</v>
      </c>
      <c r="G12" s="36">
        <v>-3.2792758603489172E-6</v>
      </c>
      <c r="H12" s="36">
        <v>-1.0403195739340831E-6</v>
      </c>
      <c r="I12" s="36">
        <v>-3.1509398349950194E-6</v>
      </c>
      <c r="J12" s="36">
        <v>-9.5210230283240148E-6</v>
      </c>
      <c r="K12" s="36">
        <v>0.99976662706057862</v>
      </c>
      <c r="L12" s="36">
        <v>-4.0398577114587238E-7</v>
      </c>
      <c r="M12" s="36">
        <v>-1.1867349213766579E-5</v>
      </c>
      <c r="N12" s="36">
        <v>-8.1592618472049931E-6</v>
      </c>
      <c r="O12" s="36">
        <v>-1.5647371490618372E-5</v>
      </c>
      <c r="P12" s="36">
        <v>-8.3016100429413103E-6</v>
      </c>
      <c r="Q12" s="36">
        <v>-2.5487829561385034E-5</v>
      </c>
      <c r="R12" s="36">
        <v>-2.4731779259079696E-5</v>
      </c>
      <c r="S12" s="36">
        <v>-1.0044526471236841E-5</v>
      </c>
      <c r="T12" s="36">
        <v>-4.1551111548756633E-6</v>
      </c>
      <c r="U12" s="36">
        <v>-4.414805602055392E-6</v>
      </c>
      <c r="V12" s="36">
        <v>-3.6536546977273418E-6</v>
      </c>
      <c r="W12" s="36">
        <v>-7.3475071410553534E-5</v>
      </c>
      <c r="X12" s="36">
        <v>-9.3091284700472181E-8</v>
      </c>
      <c r="Y12" s="36">
        <v>-7.2085766466396404E-6</v>
      </c>
      <c r="Z12" s="36">
        <v>-7.2583175619367451E-7</v>
      </c>
      <c r="AA12" s="36">
        <v>-1.969139803169233E-7</v>
      </c>
      <c r="AB12" s="36">
        <v>-3.5824047123148852E-7</v>
      </c>
      <c r="AC12" s="36">
        <v>-1.9158478013621344E-8</v>
      </c>
      <c r="AD12" s="36">
        <v>-2.7704191383231483E-8</v>
      </c>
      <c r="AE12" s="36">
        <v>-1.3460535326183061E-7</v>
      </c>
      <c r="AF12" s="36">
        <v>-6.4324335841017728E-8</v>
      </c>
      <c r="AG12" s="36">
        <v>-5.3354290396444281E-9</v>
      </c>
      <c r="AH12" s="36">
        <v>-2.4870211296707232E-7</v>
      </c>
      <c r="AI12" s="36">
        <v>-2.5708769165485999E-6</v>
      </c>
      <c r="AJ12" s="36">
        <v>-9.4848026124004244E-7</v>
      </c>
      <c r="AK12" s="36">
        <v>-7.5645669073057576E-7</v>
      </c>
      <c r="AL12" s="36">
        <v>-4.2245755413034895E-7</v>
      </c>
      <c r="AM12" s="36">
        <v>-2.1511202268062393E-6</v>
      </c>
      <c r="AN12" s="36">
        <v>-1.3976466166754585E-6</v>
      </c>
      <c r="AO12" s="36">
        <v>-1.2631607517354836E-6</v>
      </c>
      <c r="AP12" s="36">
        <v>-7.5557029536953212E-6</v>
      </c>
      <c r="AQ12" s="37">
        <v>-3.8669234924733875E-6</v>
      </c>
      <c r="AR12" s="14"/>
      <c r="AS12" s="43"/>
    </row>
    <row r="13" spans="1:46" ht="39.950000000000003" customHeight="1">
      <c r="A13" s="10" t="s">
        <v>227</v>
      </c>
      <c r="B13" s="3" t="s">
        <v>7</v>
      </c>
      <c r="C13" s="35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1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  <c r="V13" s="36">
        <v>0</v>
      </c>
      <c r="W13" s="36">
        <v>0</v>
      </c>
      <c r="X13" s="36">
        <v>0</v>
      </c>
      <c r="Y13" s="36">
        <v>0</v>
      </c>
      <c r="Z13" s="36">
        <v>0</v>
      </c>
      <c r="AA13" s="36">
        <v>0</v>
      </c>
      <c r="AB13" s="36">
        <v>0</v>
      </c>
      <c r="AC13" s="36">
        <v>0</v>
      </c>
      <c r="AD13" s="36">
        <v>0</v>
      </c>
      <c r="AE13" s="36">
        <v>0</v>
      </c>
      <c r="AF13" s="36">
        <v>0</v>
      </c>
      <c r="AG13" s="36">
        <v>0</v>
      </c>
      <c r="AH13" s="36">
        <v>0</v>
      </c>
      <c r="AI13" s="36">
        <v>0</v>
      </c>
      <c r="AJ13" s="36">
        <v>0</v>
      </c>
      <c r="AK13" s="36">
        <v>0</v>
      </c>
      <c r="AL13" s="36">
        <v>0</v>
      </c>
      <c r="AM13" s="36">
        <v>0</v>
      </c>
      <c r="AN13" s="36">
        <v>0</v>
      </c>
      <c r="AO13" s="36">
        <v>0</v>
      </c>
      <c r="AP13" s="36">
        <v>0</v>
      </c>
      <c r="AQ13" s="37">
        <v>0</v>
      </c>
      <c r="AR13" s="14"/>
      <c r="AS13" s="44"/>
      <c r="AT13" s="45"/>
    </row>
    <row r="14" spans="1:46" ht="39.950000000000003" customHeight="1">
      <c r="A14" s="10" t="s">
        <v>228</v>
      </c>
      <c r="B14" s="3" t="s">
        <v>8</v>
      </c>
      <c r="C14" s="35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1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  <c r="V14" s="36">
        <v>0</v>
      </c>
      <c r="W14" s="36">
        <v>0</v>
      </c>
      <c r="X14" s="36">
        <v>0</v>
      </c>
      <c r="Y14" s="36">
        <v>0</v>
      </c>
      <c r="Z14" s="36">
        <v>0</v>
      </c>
      <c r="AA14" s="36">
        <v>0</v>
      </c>
      <c r="AB14" s="36">
        <v>0</v>
      </c>
      <c r="AC14" s="36">
        <v>0</v>
      </c>
      <c r="AD14" s="36">
        <v>0</v>
      </c>
      <c r="AE14" s="36">
        <v>0</v>
      </c>
      <c r="AF14" s="36">
        <v>0</v>
      </c>
      <c r="AG14" s="36">
        <v>0</v>
      </c>
      <c r="AH14" s="36">
        <v>0</v>
      </c>
      <c r="AI14" s="36">
        <v>0</v>
      </c>
      <c r="AJ14" s="36">
        <v>0</v>
      </c>
      <c r="AK14" s="36">
        <v>0</v>
      </c>
      <c r="AL14" s="36">
        <v>0</v>
      </c>
      <c r="AM14" s="36">
        <v>0</v>
      </c>
      <c r="AN14" s="36">
        <v>0</v>
      </c>
      <c r="AO14" s="36">
        <v>0</v>
      </c>
      <c r="AP14" s="36">
        <v>0</v>
      </c>
      <c r="AQ14" s="37">
        <v>0</v>
      </c>
      <c r="AR14" s="14"/>
      <c r="AS14" s="44"/>
      <c r="AT14" s="45"/>
    </row>
    <row r="15" spans="1:46" ht="39.950000000000003" customHeight="1">
      <c r="A15" s="10" t="s">
        <v>229</v>
      </c>
      <c r="B15" s="3" t="s">
        <v>9</v>
      </c>
      <c r="C15" s="35">
        <v>-1.0047176010483104E-4</v>
      </c>
      <c r="D15" s="36">
        <v>0</v>
      </c>
      <c r="E15" s="36">
        <v>-6.6196498640022449E-5</v>
      </c>
      <c r="F15" s="36">
        <v>-3.4485771228142916E-4</v>
      </c>
      <c r="G15" s="36">
        <v>-5.8103413459291984E-4</v>
      </c>
      <c r="H15" s="36">
        <v>-5.5649271732406245E-5</v>
      </c>
      <c r="I15" s="36">
        <v>-1.089565565734491E-3</v>
      </c>
      <c r="J15" s="36">
        <v>-7.0403665641083075E-4</v>
      </c>
      <c r="K15" s="36">
        <v>-2.0334907888013506E-4</v>
      </c>
      <c r="L15" s="36">
        <v>-1.0805099950924701E-5</v>
      </c>
      <c r="M15" s="36">
        <v>-2.3805521796640451E-4</v>
      </c>
      <c r="N15" s="36">
        <v>0.99733945655932843</v>
      </c>
      <c r="O15" s="36">
        <v>-7.649402366968973E-4</v>
      </c>
      <c r="P15" s="36">
        <v>-1.0602259374453125E-3</v>
      </c>
      <c r="Q15" s="36">
        <v>-1.5736521863955908E-3</v>
      </c>
      <c r="R15" s="36">
        <v>-3.4654965405855203E-4</v>
      </c>
      <c r="S15" s="36">
        <v>-1.0838136745533191E-3</v>
      </c>
      <c r="T15" s="36">
        <v>-1.555870338987542E-3</v>
      </c>
      <c r="U15" s="36">
        <v>-2.2296177625669685E-3</v>
      </c>
      <c r="V15" s="36">
        <v>-1.2607282703856621E-4</v>
      </c>
      <c r="W15" s="36">
        <v>-3.7469294461873266E-3</v>
      </c>
      <c r="X15" s="36">
        <v>-2.8494855479753242E-5</v>
      </c>
      <c r="Y15" s="36">
        <v>-2.7622107906193333E-5</v>
      </c>
      <c r="Z15" s="36">
        <v>-5.459982063449645E-6</v>
      </c>
      <c r="AA15" s="36">
        <v>-1.4369573220347127E-4</v>
      </c>
      <c r="AB15" s="36">
        <v>-7.0712966112494756E-5</v>
      </c>
      <c r="AC15" s="36">
        <v>-4.2914943019712307E-6</v>
      </c>
      <c r="AD15" s="36">
        <v>-5.9668624732763743E-6</v>
      </c>
      <c r="AE15" s="36">
        <v>-1.3950724380015244E-5</v>
      </c>
      <c r="AF15" s="36">
        <v>-5.3444451421590509E-5</v>
      </c>
      <c r="AG15" s="36">
        <v>-1.3014482571627596E-5</v>
      </c>
      <c r="AH15" s="36">
        <v>-1.8327959019427705E-4</v>
      </c>
      <c r="AI15" s="36">
        <v>-8.2004202983255461E-6</v>
      </c>
      <c r="AJ15" s="36">
        <v>-1.3943428536748915E-5</v>
      </c>
      <c r="AK15" s="36">
        <v>-9.2602007445422295E-5</v>
      </c>
      <c r="AL15" s="36">
        <v>-3.3144175303664054E-5</v>
      </c>
      <c r="AM15" s="36">
        <v>-4.2977485319416882E-5</v>
      </c>
      <c r="AN15" s="36">
        <v>-9.649995712007391E-5</v>
      </c>
      <c r="AO15" s="36">
        <v>-1.134286902535576E-4</v>
      </c>
      <c r="AP15" s="36">
        <v>-1.4908030548591934E-5</v>
      </c>
      <c r="AQ15" s="37">
        <v>-1.1317258037014371E-4</v>
      </c>
      <c r="AR15" s="14"/>
      <c r="AS15" s="43"/>
    </row>
    <row r="16" spans="1:46" ht="39.950000000000003" customHeight="1">
      <c r="A16" s="10" t="s">
        <v>230</v>
      </c>
      <c r="B16" s="3" t="s">
        <v>10</v>
      </c>
      <c r="C16" s="35">
        <v>0</v>
      </c>
      <c r="D16" s="36">
        <v>0</v>
      </c>
      <c r="E16" s="36">
        <v>0</v>
      </c>
      <c r="F16" s="36">
        <v>-1.4868746021927599E-4</v>
      </c>
      <c r="G16" s="36">
        <v>0</v>
      </c>
      <c r="H16" s="36">
        <v>0</v>
      </c>
      <c r="I16" s="36">
        <v>-5.1908585025665729E-6</v>
      </c>
      <c r="J16" s="36">
        <v>0</v>
      </c>
      <c r="K16" s="36">
        <v>-3.3400064238880059E-6</v>
      </c>
      <c r="L16" s="36">
        <v>0</v>
      </c>
      <c r="M16" s="36">
        <v>0</v>
      </c>
      <c r="N16" s="36">
        <v>-2.0019357389000558E-5</v>
      </c>
      <c r="O16" s="36">
        <v>0.9941436427609307</v>
      </c>
      <c r="P16" s="36">
        <v>-1.6035195545760642E-3</v>
      </c>
      <c r="Q16" s="36">
        <v>-5.2191502249913522E-4</v>
      </c>
      <c r="R16" s="36">
        <v>-4.7845499518834851E-5</v>
      </c>
      <c r="S16" s="36">
        <v>-1.8723443941999588E-4</v>
      </c>
      <c r="T16" s="36">
        <v>-1.0781080387147947E-4</v>
      </c>
      <c r="U16" s="36">
        <v>-1.1829240980342887E-3</v>
      </c>
      <c r="V16" s="36">
        <v>-2.0806526921446615E-6</v>
      </c>
      <c r="W16" s="36">
        <v>-2.4611770083154017E-4</v>
      </c>
      <c r="X16" s="36">
        <v>0</v>
      </c>
      <c r="Y16" s="36">
        <v>-3.6776340310683986E-4</v>
      </c>
      <c r="Z16" s="36">
        <v>0</v>
      </c>
      <c r="AA16" s="36">
        <v>-1.2274447209498714E-7</v>
      </c>
      <c r="AB16" s="36">
        <v>-1.4954416796228425E-7</v>
      </c>
      <c r="AC16" s="36">
        <v>0</v>
      </c>
      <c r="AD16" s="36">
        <v>0</v>
      </c>
      <c r="AE16" s="36">
        <v>0</v>
      </c>
      <c r="AF16" s="36">
        <v>-3.7806617531330279E-6</v>
      </c>
      <c r="AG16" s="36">
        <v>-7.3832523825612927E-8</v>
      </c>
      <c r="AH16" s="36">
        <v>-1.4095832062810575E-5</v>
      </c>
      <c r="AI16" s="36">
        <v>0</v>
      </c>
      <c r="AJ16" s="36">
        <v>0</v>
      </c>
      <c r="AK16" s="36">
        <v>0</v>
      </c>
      <c r="AL16" s="36">
        <v>-1.8154310158746426E-4</v>
      </c>
      <c r="AM16" s="36">
        <v>0</v>
      </c>
      <c r="AN16" s="36">
        <v>0</v>
      </c>
      <c r="AO16" s="36">
        <v>-1.8020434354295956E-6</v>
      </c>
      <c r="AP16" s="36">
        <v>0</v>
      </c>
      <c r="AQ16" s="37">
        <v>0</v>
      </c>
      <c r="AR16" s="14"/>
      <c r="AS16" s="43"/>
    </row>
    <row r="17" spans="1:45" ht="39.950000000000003" customHeight="1">
      <c r="A17" s="10" t="s">
        <v>231</v>
      </c>
      <c r="B17" s="3" t="s">
        <v>11</v>
      </c>
      <c r="C17" s="35">
        <v>0</v>
      </c>
      <c r="D17" s="36">
        <v>0</v>
      </c>
      <c r="E17" s="36">
        <v>0</v>
      </c>
      <c r="F17" s="36">
        <v>-8.3360556859728137E-6</v>
      </c>
      <c r="G17" s="36">
        <v>0</v>
      </c>
      <c r="H17" s="36">
        <v>0</v>
      </c>
      <c r="I17" s="36">
        <v>-5.2383915798181895E-6</v>
      </c>
      <c r="J17" s="36">
        <v>0</v>
      </c>
      <c r="K17" s="36">
        <v>-2.527943333282355E-6</v>
      </c>
      <c r="L17" s="36">
        <v>-4.7013432211668004E-6</v>
      </c>
      <c r="M17" s="36">
        <v>-1.7263133309469628E-5</v>
      </c>
      <c r="N17" s="36">
        <v>-2.0202676133063524E-6</v>
      </c>
      <c r="O17" s="36">
        <v>-1.2746628321707481E-4</v>
      </c>
      <c r="P17" s="36">
        <v>0.99724905472598802</v>
      </c>
      <c r="Q17" s="36">
        <v>-3.6036974121807027E-5</v>
      </c>
      <c r="R17" s="36">
        <v>-5.6780463231088005E-5</v>
      </c>
      <c r="S17" s="36">
        <v>-8.0863749446521811E-5</v>
      </c>
      <c r="T17" s="36">
        <v>-6.04433530101845E-6</v>
      </c>
      <c r="U17" s="36">
        <v>-8.7642861864767514E-5</v>
      </c>
      <c r="V17" s="36">
        <v>-6.0366529776903642E-6</v>
      </c>
      <c r="W17" s="36">
        <v>-8.1534241692936706E-7</v>
      </c>
      <c r="X17" s="36">
        <v>-2.4074229646196795E-7</v>
      </c>
      <c r="Y17" s="36">
        <v>-5.0477667348336464E-6</v>
      </c>
      <c r="Z17" s="36">
        <v>0</v>
      </c>
      <c r="AA17" s="36">
        <v>-6.1934226176045054E-8</v>
      </c>
      <c r="AB17" s="36">
        <v>-3.7728388756754604E-8</v>
      </c>
      <c r="AC17" s="36">
        <v>0</v>
      </c>
      <c r="AD17" s="36">
        <v>0</v>
      </c>
      <c r="AE17" s="36">
        <v>0</v>
      </c>
      <c r="AF17" s="36">
        <v>-1.1832202287414681E-6</v>
      </c>
      <c r="AG17" s="36">
        <v>-8.6926716025075415E-8</v>
      </c>
      <c r="AH17" s="36">
        <v>-4.3105783772859899E-7</v>
      </c>
      <c r="AI17" s="36">
        <v>0</v>
      </c>
      <c r="AJ17" s="36">
        <v>0</v>
      </c>
      <c r="AK17" s="36">
        <v>0</v>
      </c>
      <c r="AL17" s="36">
        <v>-1.4372446199350619E-4</v>
      </c>
      <c r="AM17" s="36">
        <v>0</v>
      </c>
      <c r="AN17" s="36">
        <v>0</v>
      </c>
      <c r="AO17" s="36">
        <v>-3.0309081352514903E-7</v>
      </c>
      <c r="AP17" s="36">
        <v>0</v>
      </c>
      <c r="AQ17" s="37">
        <v>0</v>
      </c>
      <c r="AR17" s="14"/>
      <c r="AS17" s="43"/>
    </row>
    <row r="18" spans="1:45" ht="39.950000000000003" customHeight="1">
      <c r="A18" s="10" t="s">
        <v>232</v>
      </c>
      <c r="B18" s="3" t="s">
        <v>12</v>
      </c>
      <c r="C18" s="35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-8.1136526141950229E-5</v>
      </c>
      <c r="P18" s="36">
        <v>-9.1473707033198112E-5</v>
      </c>
      <c r="Q18" s="36">
        <v>0.99835723389469311</v>
      </c>
      <c r="R18" s="36">
        <v>0</v>
      </c>
      <c r="S18" s="36">
        <v>-4.1619649405780699E-5</v>
      </c>
      <c r="T18" s="36">
        <v>-8.0795826884345407E-5</v>
      </c>
      <c r="U18" s="36">
        <v>-4.2642241966737854E-5</v>
      </c>
      <c r="V18" s="36">
        <v>-3.8982191182195381E-7</v>
      </c>
      <c r="W18" s="36">
        <v>-4.9515733629303597E-6</v>
      </c>
      <c r="X18" s="36">
        <v>0</v>
      </c>
      <c r="Y18" s="36">
        <v>-2.8560633869608052E-6</v>
      </c>
      <c r="Z18" s="36">
        <v>-3.9204845640511561E-7</v>
      </c>
      <c r="AA18" s="36">
        <v>-4.1854290542622672E-5</v>
      </c>
      <c r="AB18" s="36">
        <v>-7.200609489023153E-6</v>
      </c>
      <c r="AC18" s="36">
        <v>-3.725351778230364E-7</v>
      </c>
      <c r="AD18" s="36">
        <v>0</v>
      </c>
      <c r="AE18" s="36">
        <v>0</v>
      </c>
      <c r="AF18" s="36">
        <v>-1.7573710113398441E-6</v>
      </c>
      <c r="AG18" s="36">
        <v>-2.0657184472368123E-6</v>
      </c>
      <c r="AH18" s="36">
        <v>-1.2530140638628468E-4</v>
      </c>
      <c r="AI18" s="36">
        <v>0</v>
      </c>
      <c r="AJ18" s="36">
        <v>-3.0466691169290334E-4</v>
      </c>
      <c r="AK18" s="36">
        <v>0</v>
      </c>
      <c r="AL18" s="36">
        <v>-6.5783028391510622E-5</v>
      </c>
      <c r="AM18" s="36">
        <v>-8.9592230402504601E-7</v>
      </c>
      <c r="AN18" s="36">
        <v>0</v>
      </c>
      <c r="AO18" s="36">
        <v>-4.1715186246834391E-5</v>
      </c>
      <c r="AP18" s="36">
        <v>-5.6841211702628874E-4</v>
      </c>
      <c r="AQ18" s="37">
        <v>0</v>
      </c>
      <c r="AR18" s="14"/>
      <c r="AS18" s="43"/>
    </row>
    <row r="19" spans="1:45" ht="39.950000000000003" customHeight="1">
      <c r="A19" s="10" t="s">
        <v>233</v>
      </c>
      <c r="B19" s="3" t="s">
        <v>13</v>
      </c>
      <c r="C19" s="35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-5.5404503306441317E-5</v>
      </c>
      <c r="O19" s="36">
        <v>-9.4944354991559658E-4</v>
      </c>
      <c r="P19" s="36">
        <v>-1.8766879343133546E-4</v>
      </c>
      <c r="Q19" s="36">
        <v>-5.5834171950510433E-3</v>
      </c>
      <c r="R19" s="36">
        <v>0.98516725813304451</v>
      </c>
      <c r="S19" s="36">
        <v>-9.529242837779197E-3</v>
      </c>
      <c r="T19" s="36">
        <v>-1.5084332768490456E-2</v>
      </c>
      <c r="U19" s="36">
        <v>-2.578518421964181E-4</v>
      </c>
      <c r="V19" s="36">
        <v>-8.2375725794863646E-5</v>
      </c>
      <c r="W19" s="36">
        <v>-2.0096598725745067E-5</v>
      </c>
      <c r="X19" s="36">
        <v>-1.8339439664764381E-7</v>
      </c>
      <c r="Y19" s="36">
        <v>-7.3244267011041473E-7</v>
      </c>
      <c r="Z19" s="36">
        <v>0</v>
      </c>
      <c r="AA19" s="36">
        <v>-6.1334909863442009E-7</v>
      </c>
      <c r="AB19" s="36">
        <v>-1.8969062055919419E-6</v>
      </c>
      <c r="AC19" s="36">
        <v>-2.4627399724512156E-6</v>
      </c>
      <c r="AD19" s="36">
        <v>0</v>
      </c>
      <c r="AE19" s="36">
        <v>0</v>
      </c>
      <c r="AF19" s="36">
        <v>-3.6790286075036664E-7</v>
      </c>
      <c r="AG19" s="36">
        <v>-3.700732910330655E-5</v>
      </c>
      <c r="AH19" s="36">
        <v>-1.2750306412726614E-4</v>
      </c>
      <c r="AI19" s="36">
        <v>-5.4969459264422087E-5</v>
      </c>
      <c r="AJ19" s="36">
        <v>-1.4518250682507689E-7</v>
      </c>
      <c r="AK19" s="36">
        <v>0</v>
      </c>
      <c r="AL19" s="36">
        <v>-4.4753207497797321E-4</v>
      </c>
      <c r="AM19" s="36">
        <v>0</v>
      </c>
      <c r="AN19" s="36">
        <v>0</v>
      </c>
      <c r="AO19" s="36">
        <v>-2.6167612443606782E-6</v>
      </c>
      <c r="AP19" s="36">
        <v>-1.5922182413894285E-3</v>
      </c>
      <c r="AQ19" s="37">
        <v>0</v>
      </c>
      <c r="AR19" s="14"/>
      <c r="AS19" s="43"/>
    </row>
    <row r="20" spans="1:45" ht="39.950000000000003" customHeight="1">
      <c r="A20" s="10" t="s">
        <v>234</v>
      </c>
      <c r="B20" s="3" t="s">
        <v>14</v>
      </c>
      <c r="C20" s="35">
        <v>0</v>
      </c>
      <c r="D20" s="36">
        <v>0</v>
      </c>
      <c r="E20" s="36">
        <v>-2.5676004941125799E-5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-9.00488495272672E-6</v>
      </c>
      <c r="O20" s="36">
        <v>-2.0742059504466948E-4</v>
      </c>
      <c r="P20" s="36">
        <v>-2.5621494035676728E-4</v>
      </c>
      <c r="Q20" s="36">
        <v>-2.7677206291405423E-4</v>
      </c>
      <c r="R20" s="36">
        <v>-1.9561567425229826E-4</v>
      </c>
      <c r="S20" s="36">
        <v>0.99902719091196679</v>
      </c>
      <c r="T20" s="36">
        <v>-2.7480079626948358E-4</v>
      </c>
      <c r="U20" s="36">
        <v>-4.0950706895060302E-4</v>
      </c>
      <c r="V20" s="36">
        <v>-4.6794804037111951E-6</v>
      </c>
      <c r="W20" s="36">
        <v>-1.2222231886035631E-4</v>
      </c>
      <c r="X20" s="36">
        <v>-5.3652710873965721E-8</v>
      </c>
      <c r="Y20" s="36">
        <v>-3.642739931001077E-6</v>
      </c>
      <c r="Z20" s="36">
        <v>0</v>
      </c>
      <c r="AA20" s="36">
        <v>-3.4921308482243689E-6</v>
      </c>
      <c r="AB20" s="36">
        <v>-2.4888529667733287E-6</v>
      </c>
      <c r="AC20" s="36">
        <v>-4.9688531878234844E-8</v>
      </c>
      <c r="AD20" s="36">
        <v>-7.8659353538956249E-7</v>
      </c>
      <c r="AE20" s="36">
        <v>0</v>
      </c>
      <c r="AF20" s="36">
        <v>-3.9393072750753689E-6</v>
      </c>
      <c r="AG20" s="36">
        <v>-1.5276841816352318E-6</v>
      </c>
      <c r="AH20" s="36">
        <v>-3.1757048467255668E-5</v>
      </c>
      <c r="AI20" s="36">
        <v>-8.8112500595685336E-6</v>
      </c>
      <c r="AJ20" s="36">
        <v>-1.0052104454609886E-6</v>
      </c>
      <c r="AK20" s="36">
        <v>0</v>
      </c>
      <c r="AL20" s="36">
        <v>-5.3642234855753401E-5</v>
      </c>
      <c r="AM20" s="36">
        <v>-1.0754785038476326E-6</v>
      </c>
      <c r="AN20" s="36">
        <v>-3.2426959673621001E-7</v>
      </c>
      <c r="AO20" s="36">
        <v>-3.152236732784291E-6</v>
      </c>
      <c r="AP20" s="36">
        <v>0</v>
      </c>
      <c r="AQ20" s="37">
        <v>-3.3605266703031216E-6</v>
      </c>
      <c r="AR20" s="14"/>
      <c r="AS20" s="43"/>
    </row>
    <row r="21" spans="1:45" ht="39.950000000000003" customHeight="1">
      <c r="A21" s="10" t="s">
        <v>235</v>
      </c>
      <c r="B21" s="3" t="s">
        <v>15</v>
      </c>
      <c r="C21" s="35">
        <v>0</v>
      </c>
      <c r="D21" s="36">
        <v>0</v>
      </c>
      <c r="E21" s="36">
        <v>0</v>
      </c>
      <c r="F21" s="36">
        <v>0</v>
      </c>
      <c r="G21" s="36">
        <v>-1.2062172857021795E-7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-2.7877784461476505E-5</v>
      </c>
      <c r="P21" s="36">
        <v>-1.8836798621705868E-6</v>
      </c>
      <c r="Q21" s="36">
        <v>0</v>
      </c>
      <c r="R21" s="36">
        <v>-6.3112728198372463E-7</v>
      </c>
      <c r="S21" s="36">
        <v>0</v>
      </c>
      <c r="T21" s="36">
        <v>0.99973601123555922</v>
      </c>
      <c r="U21" s="36">
        <v>-6.9925595342952907E-5</v>
      </c>
      <c r="V21" s="36">
        <v>0</v>
      </c>
      <c r="W21" s="36">
        <v>-1.54405969032065E-5</v>
      </c>
      <c r="X21" s="36">
        <v>-9.3879608855965027E-8</v>
      </c>
      <c r="Y21" s="36">
        <v>0</v>
      </c>
      <c r="Z21" s="36">
        <v>-2.7449186671696041E-7</v>
      </c>
      <c r="AA21" s="36">
        <v>-2.2058648296555448E-6</v>
      </c>
      <c r="AB21" s="36">
        <v>-1.6085690929920745E-6</v>
      </c>
      <c r="AC21" s="36">
        <v>-1.0143376737041194E-6</v>
      </c>
      <c r="AD21" s="36">
        <v>-1.3057712168042765E-6</v>
      </c>
      <c r="AE21" s="36">
        <v>0</v>
      </c>
      <c r="AF21" s="36">
        <v>-1.0295346489088623E-6</v>
      </c>
      <c r="AG21" s="36">
        <v>-1.4140245732195776E-6</v>
      </c>
      <c r="AH21" s="36">
        <v>-2.3757406046594459E-5</v>
      </c>
      <c r="AI21" s="36">
        <v>-8.9878458878200938E-7</v>
      </c>
      <c r="AJ21" s="36">
        <v>-1.8992617711096699E-7</v>
      </c>
      <c r="AK21" s="36">
        <v>-5.2813563691964756E-7</v>
      </c>
      <c r="AL21" s="36">
        <v>-7.774563901836464E-6</v>
      </c>
      <c r="AM21" s="36">
        <v>0</v>
      </c>
      <c r="AN21" s="36">
        <v>-7.0248957881106077E-7</v>
      </c>
      <c r="AO21" s="36">
        <v>-7.6168802883847583E-7</v>
      </c>
      <c r="AP21" s="36">
        <v>0</v>
      </c>
      <c r="AQ21" s="37">
        <v>0</v>
      </c>
      <c r="AR21" s="14"/>
      <c r="AS21" s="43"/>
    </row>
    <row r="22" spans="1:45" ht="39.950000000000003" customHeight="1">
      <c r="A22" s="10" t="s">
        <v>236</v>
      </c>
      <c r="B22" s="3" t="s">
        <v>16</v>
      </c>
      <c r="C22" s="35">
        <v>0</v>
      </c>
      <c r="D22" s="36">
        <v>0</v>
      </c>
      <c r="E22" s="36">
        <v>-1.0263885344932045E-3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-1.5479860373844857E-5</v>
      </c>
      <c r="Q22" s="36">
        <v>0</v>
      </c>
      <c r="R22" s="36">
        <v>0</v>
      </c>
      <c r="S22" s="36">
        <v>0</v>
      </c>
      <c r="T22" s="36">
        <v>0</v>
      </c>
      <c r="U22" s="36">
        <v>0.99655215790897855</v>
      </c>
      <c r="V22" s="36">
        <v>0</v>
      </c>
      <c r="W22" s="36">
        <v>-2.3225567295248888E-8</v>
      </c>
      <c r="X22" s="36">
        <v>0</v>
      </c>
      <c r="Y22" s="36">
        <v>0</v>
      </c>
      <c r="Z22" s="36">
        <v>0</v>
      </c>
      <c r="AA22" s="36">
        <v>-9.9238350450768479E-8</v>
      </c>
      <c r="AB22" s="36">
        <v>-1.2090578333030959E-7</v>
      </c>
      <c r="AC22" s="36">
        <v>0</v>
      </c>
      <c r="AD22" s="36">
        <v>0</v>
      </c>
      <c r="AE22" s="36">
        <v>0</v>
      </c>
      <c r="AF22" s="36">
        <v>-7.2273085986859114E-4</v>
      </c>
      <c r="AG22" s="36">
        <v>0</v>
      </c>
      <c r="AH22" s="36">
        <v>-2.3751907967323012E-4</v>
      </c>
      <c r="AI22" s="36">
        <v>-1.7044860990432538E-6</v>
      </c>
      <c r="AJ22" s="36">
        <v>0</v>
      </c>
      <c r="AK22" s="36">
        <v>0</v>
      </c>
      <c r="AL22" s="36">
        <v>-1.7098266699973276E-4</v>
      </c>
      <c r="AM22" s="36">
        <v>0</v>
      </c>
      <c r="AN22" s="36">
        <v>0</v>
      </c>
      <c r="AO22" s="36">
        <v>-4.1441961698170251E-6</v>
      </c>
      <c r="AP22" s="36">
        <v>0</v>
      </c>
      <c r="AQ22" s="37">
        <v>0</v>
      </c>
      <c r="AR22" s="14"/>
      <c r="AS22" s="43"/>
    </row>
    <row r="23" spans="1:45" ht="39.950000000000003" customHeight="1">
      <c r="A23" s="10" t="s">
        <v>237</v>
      </c>
      <c r="B23" s="3" t="s">
        <v>17</v>
      </c>
      <c r="C23" s="35">
        <v>-3.8162778704370166E-3</v>
      </c>
      <c r="D23" s="36">
        <v>-3.3835238854644646E-3</v>
      </c>
      <c r="E23" s="36">
        <v>-8.0086289933069908E-3</v>
      </c>
      <c r="F23" s="36">
        <v>-1.0255690845068019E-2</v>
      </c>
      <c r="G23" s="36">
        <v>-2.4570390879591415E-3</v>
      </c>
      <c r="H23" s="36">
        <v>-3.1726029159809652E-3</v>
      </c>
      <c r="I23" s="36">
        <v>-3.525796488114082E-3</v>
      </c>
      <c r="J23" s="36">
        <v>-2.9125611520662148E-3</v>
      </c>
      <c r="K23" s="36">
        <v>-2.1291732847022976E-3</v>
      </c>
      <c r="L23" s="36">
        <v>-9.0779848339118637E-4</v>
      </c>
      <c r="M23" s="36">
        <v>-1.8095587002261804E-3</v>
      </c>
      <c r="N23" s="36">
        <v>-1.047698219593232E-3</v>
      </c>
      <c r="O23" s="36">
        <v>-1.7189963096138699E-3</v>
      </c>
      <c r="P23" s="36">
        <v>-2.1452778728092555E-3</v>
      </c>
      <c r="Q23" s="36">
        <v>-3.6704191138156573E-3</v>
      </c>
      <c r="R23" s="36">
        <v>-2.7121507082043198E-3</v>
      </c>
      <c r="S23" s="36">
        <v>-2.8799141858258399E-3</v>
      </c>
      <c r="T23" s="36">
        <v>-4.168290818514022E-3</v>
      </c>
      <c r="U23" s="36">
        <v>-2.2091941338124314E-3</v>
      </c>
      <c r="V23" s="36">
        <v>0.99012610474653251</v>
      </c>
      <c r="W23" s="36">
        <v>-2.7753940376974676E-3</v>
      </c>
      <c r="X23" s="36">
        <v>-4.0562142106302084E-3</v>
      </c>
      <c r="Y23" s="36">
        <v>-4.9928028054838092E-3</v>
      </c>
      <c r="Z23" s="36">
        <v>-3.961049142616458E-3</v>
      </c>
      <c r="AA23" s="36">
        <v>-1.3458249720884959E-3</v>
      </c>
      <c r="AB23" s="36">
        <v>-2.3847267432013032E-3</v>
      </c>
      <c r="AC23" s="36">
        <v>-1.7006727371155917E-3</v>
      </c>
      <c r="AD23" s="36">
        <v>-2.8328014817911347E-4</v>
      </c>
      <c r="AE23" s="36">
        <v>-5.4012924055305029E-5</v>
      </c>
      <c r="AF23" s="36">
        <v>-4.7546166224995585E-3</v>
      </c>
      <c r="AG23" s="36">
        <v>-1.9554841533004526E-3</v>
      </c>
      <c r="AH23" s="36">
        <v>-2.0817102303819892E-3</v>
      </c>
      <c r="AI23" s="36">
        <v>-2.369499538998471E-3</v>
      </c>
      <c r="AJ23" s="36">
        <v>-8.3439677428681603E-4</v>
      </c>
      <c r="AK23" s="36">
        <v>-4.6848273684407813E-3</v>
      </c>
      <c r="AL23" s="36">
        <v>-1.469531381530176E-3</v>
      </c>
      <c r="AM23" s="36">
        <v>-1.7072192215153172E-3</v>
      </c>
      <c r="AN23" s="36">
        <v>-6.4447293907485097E-4</v>
      </c>
      <c r="AO23" s="36">
        <v>-2.180468491341115E-3</v>
      </c>
      <c r="AP23" s="36">
        <v>-1.5749806659361088E-2</v>
      </c>
      <c r="AQ23" s="37">
        <v>-1.2426403286753102E-3</v>
      </c>
      <c r="AR23" s="14"/>
      <c r="AS23" s="43"/>
    </row>
    <row r="24" spans="1:45" ht="39.950000000000003" customHeight="1">
      <c r="A24" s="10" t="s">
        <v>238</v>
      </c>
      <c r="B24" s="3" t="s">
        <v>18</v>
      </c>
      <c r="C24" s="35">
        <v>-5.2017654476670871E-3</v>
      </c>
      <c r="D24" s="36">
        <v>0</v>
      </c>
      <c r="E24" s="36">
        <v>-1.0593220338983051E-3</v>
      </c>
      <c r="F24" s="36">
        <v>-9.7087378640776691E-3</v>
      </c>
      <c r="G24" s="36">
        <v>-7.9635100592641576E-4</v>
      </c>
      <c r="H24" s="36">
        <v>-3.3395176252319111E-3</v>
      </c>
      <c r="I24" s="36">
        <v>-3.371598298145621E-3</v>
      </c>
      <c r="J24" s="36">
        <v>-3.1961646024770275E-3</v>
      </c>
      <c r="K24" s="36">
        <v>-4.5971074380165289E-3</v>
      </c>
      <c r="L24" s="36">
        <v>-3.1700288184438041E-3</v>
      </c>
      <c r="M24" s="36">
        <v>-4.2328042328042331E-3</v>
      </c>
      <c r="N24" s="36">
        <v>-5.6965944272445819E-3</v>
      </c>
      <c r="O24" s="36">
        <v>-2.6044896440530819E-3</v>
      </c>
      <c r="P24" s="36">
        <v>-3.4051373158634985E-3</v>
      </c>
      <c r="Q24" s="36">
        <v>-2.2090059473237043E-3</v>
      </c>
      <c r="R24" s="36">
        <v>-2.1081697779394499E-3</v>
      </c>
      <c r="S24" s="36">
        <v>-2.5520219866509621E-3</v>
      </c>
      <c r="T24" s="36">
        <v>-2.9640607632456465E-3</v>
      </c>
      <c r="U24" s="36">
        <v>-1.2967765839199705E-3</v>
      </c>
      <c r="V24" s="36">
        <v>-2.8154964926957976E-3</v>
      </c>
      <c r="W24" s="36">
        <v>0.99876607106364457</v>
      </c>
      <c r="X24" s="36">
        <v>-2.8208193140900773E-2</v>
      </c>
      <c r="Y24" s="36">
        <v>-4.8122117608923071E-2</v>
      </c>
      <c r="Z24" s="36">
        <v>-3.543517304985195E-3</v>
      </c>
      <c r="AA24" s="36">
        <v>-3.8638512089839523E-3</v>
      </c>
      <c r="AB24" s="36">
        <v>-4.8693621031573953E-3</v>
      </c>
      <c r="AC24" s="36">
        <v>-3.3961890249110806E-3</v>
      </c>
      <c r="AD24" s="36">
        <v>-9.9001559186144353E-3</v>
      </c>
      <c r="AE24" s="36">
        <v>-1.5837484246534236E-2</v>
      </c>
      <c r="AF24" s="36">
        <v>-7.3195497847800732E-3</v>
      </c>
      <c r="AG24" s="36">
        <v>-4.36933850955317E-3</v>
      </c>
      <c r="AH24" s="36">
        <v>-7.6966776700091912E-3</v>
      </c>
      <c r="AI24" s="36">
        <v>-9.2091088533239867E-3</v>
      </c>
      <c r="AJ24" s="36">
        <v>-2.906951274005956E-3</v>
      </c>
      <c r="AK24" s="36">
        <v>-2.07546386617409E-3</v>
      </c>
      <c r="AL24" s="36">
        <v>-1.5306984035450954E-3</v>
      </c>
      <c r="AM24" s="36">
        <v>-2.8841354064597239E-3</v>
      </c>
      <c r="AN24" s="36">
        <v>-1.7806120336245808E-3</v>
      </c>
      <c r="AO24" s="36">
        <v>-4.4651427792881783E-3</v>
      </c>
      <c r="AP24" s="36">
        <v>0</v>
      </c>
      <c r="AQ24" s="37">
        <v>-1.4774483326352884E-2</v>
      </c>
      <c r="AR24" s="14"/>
      <c r="AS24" s="43"/>
    </row>
    <row r="25" spans="1:45" ht="39.950000000000003" customHeight="1">
      <c r="A25" s="10" t="s">
        <v>239</v>
      </c>
      <c r="B25" s="3" t="s">
        <v>19</v>
      </c>
      <c r="C25" s="35">
        <v>-7.6157312170783541E-3</v>
      </c>
      <c r="D25" s="36">
        <v>-5.1526901126374529E-3</v>
      </c>
      <c r="E25" s="36">
        <v>-7.2596163663218361E-4</v>
      </c>
      <c r="F25" s="36">
        <v>-8.9296619913183054E-3</v>
      </c>
      <c r="G25" s="36">
        <v>-5.7394645764887158E-3</v>
      </c>
      <c r="H25" s="36">
        <v>-1.0680121324375812E-2</v>
      </c>
      <c r="I25" s="36">
        <v>-1.0768965152925098E-2</v>
      </c>
      <c r="J25" s="36">
        <v>-1.8275786914689236E-2</v>
      </c>
      <c r="K25" s="36">
        <v>-1.8265434764983636E-2</v>
      </c>
      <c r="L25" s="36">
        <v>-1.0516610821390953E-2</v>
      </c>
      <c r="M25" s="36">
        <v>-1.5772956955906872E-2</v>
      </c>
      <c r="N25" s="36">
        <v>-7.765407099163033E-3</v>
      </c>
      <c r="O25" s="36">
        <v>-5.8327231482458294E-3</v>
      </c>
      <c r="P25" s="36">
        <v>-4.33739104418216E-3</v>
      </c>
      <c r="Q25" s="36">
        <v>-4.8908966812562134E-3</v>
      </c>
      <c r="R25" s="36">
        <v>-1.5284553952048668E-2</v>
      </c>
      <c r="S25" s="36">
        <v>-4.4900171424683112E-3</v>
      </c>
      <c r="T25" s="36">
        <v>-3.0469408743124772E-3</v>
      </c>
      <c r="U25" s="36">
        <v>-7.1888761253310002E-3</v>
      </c>
      <c r="V25" s="36">
        <v>-1.1651312854405699E-2</v>
      </c>
      <c r="W25" s="36">
        <v>-1.4979138946864172E-3</v>
      </c>
      <c r="X25" s="36">
        <v>0.95463302208123457</v>
      </c>
      <c r="Y25" s="36">
        <v>-2.7611636211377012E-2</v>
      </c>
      <c r="Z25" s="36">
        <v>-3.5544457465752383E-2</v>
      </c>
      <c r="AA25" s="36">
        <v>-2.5440200700125671E-3</v>
      </c>
      <c r="AB25" s="36">
        <v>-2.0856521595186354E-2</v>
      </c>
      <c r="AC25" s="36">
        <v>-2.408508650461957E-3</v>
      </c>
      <c r="AD25" s="36">
        <v>-5.8952284210169832E-3</v>
      </c>
      <c r="AE25" s="36">
        <v>0</v>
      </c>
      <c r="AF25" s="36">
        <v>-6.4971496870902153E-3</v>
      </c>
      <c r="AG25" s="36">
        <v>-2.4718968859948481E-3</v>
      </c>
      <c r="AH25" s="36">
        <v>-5.5458893268546579E-3</v>
      </c>
      <c r="AI25" s="36">
        <v>-6.3853191810521581E-3</v>
      </c>
      <c r="AJ25" s="36">
        <v>-6.512870119814277E-3</v>
      </c>
      <c r="AK25" s="36">
        <v>-2.0588249112940124E-3</v>
      </c>
      <c r="AL25" s="36">
        <v>-2.8659567749969631E-3</v>
      </c>
      <c r="AM25" s="36">
        <v>-2.9999399284295233E-2</v>
      </c>
      <c r="AN25" s="36">
        <v>-1.5152379816644258E-2</v>
      </c>
      <c r="AO25" s="36">
        <v>-1.1525918370635071E-2</v>
      </c>
      <c r="AP25" s="36">
        <v>0</v>
      </c>
      <c r="AQ25" s="37">
        <v>-1.4178065047948025E-3</v>
      </c>
      <c r="AR25" s="14"/>
      <c r="AS25" s="43"/>
    </row>
    <row r="26" spans="1:45" ht="39.950000000000003" customHeight="1">
      <c r="A26" s="10" t="s">
        <v>240</v>
      </c>
      <c r="B26" s="3" t="s">
        <v>20</v>
      </c>
      <c r="C26" s="35">
        <v>-9.2517258455868882E-4</v>
      </c>
      <c r="D26" s="36">
        <v>0</v>
      </c>
      <c r="E26" s="36">
        <v>0</v>
      </c>
      <c r="F26" s="36">
        <v>-2.4992739211549659E-3</v>
      </c>
      <c r="G26" s="36">
        <v>-1.6866809198526965E-3</v>
      </c>
      <c r="H26" s="36">
        <v>-1.0889229826419892E-3</v>
      </c>
      <c r="I26" s="36">
        <v>-6.2821919418161909E-4</v>
      </c>
      <c r="J26" s="36">
        <v>-1.1724520328486459E-3</v>
      </c>
      <c r="K26" s="36">
        <v>-1.364247259503174E-3</v>
      </c>
      <c r="L26" s="36">
        <v>-1.1276262971066902E-3</v>
      </c>
      <c r="M26" s="36">
        <v>0</v>
      </c>
      <c r="N26" s="36">
        <v>-3.6342383135853386E-4</v>
      </c>
      <c r="O26" s="36">
        <v>-4.8528627693913111E-4</v>
      </c>
      <c r="P26" s="36">
        <v>-5.0688509061961478E-4</v>
      </c>
      <c r="Q26" s="36">
        <v>-4.9866566494820069E-4</v>
      </c>
      <c r="R26" s="36">
        <v>-6.3080435683232346E-4</v>
      </c>
      <c r="S26" s="36">
        <v>-3.840658864311165E-4</v>
      </c>
      <c r="T26" s="36">
        <v>-3.6243638856615549E-4</v>
      </c>
      <c r="U26" s="36">
        <v>-7.2487277713231097E-4</v>
      </c>
      <c r="V26" s="36">
        <v>-4.7214226112043262E-4</v>
      </c>
      <c r="W26" s="36">
        <v>-1.054945438539668E-3</v>
      </c>
      <c r="X26" s="36">
        <v>-1.3172509431634775E-3</v>
      </c>
      <c r="Y26" s="36">
        <v>0.90717839022166313</v>
      </c>
      <c r="Z26" s="36">
        <v>-8.2938544387131385E-3</v>
      </c>
      <c r="AA26" s="36">
        <v>-1.090917320578698E-3</v>
      </c>
      <c r="AB26" s="36">
        <v>-4.531400558324984E-3</v>
      </c>
      <c r="AC26" s="36">
        <v>-1.2399782238223865E-3</v>
      </c>
      <c r="AD26" s="36">
        <v>-1.2708475358434188E-3</v>
      </c>
      <c r="AE26" s="36">
        <v>-5.8705864054495211E-6</v>
      </c>
      <c r="AF26" s="36">
        <v>-2.4962611253661294E-3</v>
      </c>
      <c r="AG26" s="36">
        <v>-1.4535108978218653E-3</v>
      </c>
      <c r="AH26" s="36">
        <v>-3.6149595657266171E-3</v>
      </c>
      <c r="AI26" s="36">
        <v>-7.7752927452518607E-3</v>
      </c>
      <c r="AJ26" s="36">
        <v>-4.1635403797528944E-3</v>
      </c>
      <c r="AK26" s="36">
        <v>-2.1114616355685854E-3</v>
      </c>
      <c r="AL26" s="36">
        <v>-7.1760355454983003E-4</v>
      </c>
      <c r="AM26" s="36">
        <v>-1.2804392675404574E-2</v>
      </c>
      <c r="AN26" s="36">
        <v>-8.3912860978762119E-3</v>
      </c>
      <c r="AO26" s="36">
        <v>-7.1697337287215416E-3</v>
      </c>
      <c r="AP26" s="36">
        <v>0</v>
      </c>
      <c r="AQ26" s="37">
        <v>-9.3242794934855853E-4</v>
      </c>
      <c r="AR26" s="14"/>
      <c r="AS26" s="43"/>
    </row>
    <row r="27" spans="1:45" ht="39.950000000000003" customHeight="1">
      <c r="A27" s="10" t="s">
        <v>241</v>
      </c>
      <c r="B27" s="3" t="s">
        <v>21</v>
      </c>
      <c r="C27" s="35">
        <v>-1.2746470237153071E-4</v>
      </c>
      <c r="D27" s="36">
        <v>0</v>
      </c>
      <c r="E27" s="36">
        <v>0</v>
      </c>
      <c r="F27" s="36">
        <v>-8.264037525242626E-4</v>
      </c>
      <c r="G27" s="36">
        <v>-8.2794619188275641E-4</v>
      </c>
      <c r="H27" s="36">
        <v>-3.0005049048051607E-4</v>
      </c>
      <c r="I27" s="36">
        <v>-1.9474257168940938E-4</v>
      </c>
      <c r="J27" s="36">
        <v>-4.0383343579953592E-3</v>
      </c>
      <c r="K27" s="36">
        <v>-3.7173869005270757E-3</v>
      </c>
      <c r="L27" s="36">
        <v>0</v>
      </c>
      <c r="M27" s="36">
        <v>0</v>
      </c>
      <c r="N27" s="36">
        <v>-1.0014069001176357E-4</v>
      </c>
      <c r="O27" s="36">
        <v>-2.0057945475505167E-4</v>
      </c>
      <c r="P27" s="36">
        <v>-5.9859062243318597E-5</v>
      </c>
      <c r="Q27" s="36">
        <v>-6.8703149689463964E-4</v>
      </c>
      <c r="R27" s="36">
        <v>-9.2256632810238878E-4</v>
      </c>
      <c r="S27" s="36">
        <v>-4.3654283423119844E-4</v>
      </c>
      <c r="T27" s="36">
        <v>0</v>
      </c>
      <c r="U27" s="36">
        <v>-1.4231275810536149E-3</v>
      </c>
      <c r="V27" s="36">
        <v>-4.9437175381475081E-4</v>
      </c>
      <c r="W27" s="36">
        <v>-1.6390494983397031E-3</v>
      </c>
      <c r="X27" s="36">
        <v>-1.0859140921122449E-2</v>
      </c>
      <c r="Y27" s="36">
        <v>-2.2518707742666499E-3</v>
      </c>
      <c r="Z27" s="36">
        <v>1</v>
      </c>
      <c r="AA27" s="36">
        <v>-9.9082885232123705E-4</v>
      </c>
      <c r="AB27" s="36">
        <v>-1.463370454775306E-3</v>
      </c>
      <c r="AC27" s="36">
        <v>-3.8099813212140259E-3</v>
      </c>
      <c r="AD27" s="36">
        <v>-4.7101796468812102E-5</v>
      </c>
      <c r="AE27" s="36">
        <v>0</v>
      </c>
      <c r="AF27" s="36">
        <v>-7.9548413137619511E-3</v>
      </c>
      <c r="AG27" s="36">
        <v>-3.2008126464139093E-3</v>
      </c>
      <c r="AH27" s="36">
        <v>-1.9574939288130647E-2</v>
      </c>
      <c r="AI27" s="36">
        <v>-5.5837400653808537E-3</v>
      </c>
      <c r="AJ27" s="36">
        <v>-4.1510582790562599E-3</v>
      </c>
      <c r="AK27" s="36">
        <v>-5.034884843997702E-5</v>
      </c>
      <c r="AL27" s="36">
        <v>-1.0485327175602645E-3</v>
      </c>
      <c r="AM27" s="36">
        <v>-4.6121064941888314E-2</v>
      </c>
      <c r="AN27" s="36">
        <v>-1.6722034606999749E-2</v>
      </c>
      <c r="AO27" s="36">
        <v>-1.1578199439569579E-2</v>
      </c>
      <c r="AP27" s="36">
        <v>0</v>
      </c>
      <c r="AQ27" s="37">
        <v>-1.0160358494319002E-2</v>
      </c>
      <c r="AR27" s="14"/>
      <c r="AS27" s="43"/>
    </row>
    <row r="28" spans="1:45" ht="39.950000000000003" customHeight="1">
      <c r="A28" s="10" t="s">
        <v>242</v>
      </c>
      <c r="B28" s="3" t="s">
        <v>282</v>
      </c>
      <c r="C28" s="35">
        <v>-2.0517191412704184E-2</v>
      </c>
      <c r="D28" s="36">
        <v>-1.5452441114625484E-2</v>
      </c>
      <c r="E28" s="36">
        <v>-1.7900532656561205E-2</v>
      </c>
      <c r="F28" s="36">
        <v>-1.050165900993965E-2</v>
      </c>
      <c r="G28" s="36">
        <v>-3.5618848304715532E-2</v>
      </c>
      <c r="H28" s="36">
        <v>-4.346751617438805E-2</v>
      </c>
      <c r="I28" s="36">
        <v>-4.0475463750728087E-2</v>
      </c>
      <c r="J28" s="36">
        <v>-4.1191075718591159E-2</v>
      </c>
      <c r="K28" s="36">
        <v>-2.1691151371113999E-2</v>
      </c>
      <c r="L28" s="36">
        <v>-1.855777318108048E-2</v>
      </c>
      <c r="M28" s="36">
        <v>-2.8272244113425885E-2</v>
      </c>
      <c r="N28" s="36">
        <v>-1.917314654379413E-2</v>
      </c>
      <c r="O28" s="36">
        <v>-2.5488957810308684E-2</v>
      </c>
      <c r="P28" s="36">
        <v>-2.1197300844535475E-2</v>
      </c>
      <c r="Q28" s="36">
        <v>-3.0265953766284295E-2</v>
      </c>
      <c r="R28" s="36">
        <v>-3.2758286019748381E-2</v>
      </c>
      <c r="S28" s="36">
        <v>-3.3082905927778863E-2</v>
      </c>
      <c r="T28" s="36">
        <v>-3.3504144276690753E-2</v>
      </c>
      <c r="U28" s="36">
        <v>-3.8834349047982455E-2</v>
      </c>
      <c r="V28" s="36">
        <v>-3.4773130394027782E-2</v>
      </c>
      <c r="W28" s="36">
        <v>-3.2302984425402186E-2</v>
      </c>
      <c r="X28" s="36">
        <v>-3.8769822977393607E-3</v>
      </c>
      <c r="Y28" s="36">
        <v>-1.1234434011389077E-2</v>
      </c>
      <c r="Z28" s="36">
        <v>-8.8343835012939832E-3</v>
      </c>
      <c r="AA28" s="36">
        <v>0.99491153702574675</v>
      </c>
      <c r="AB28" s="36">
        <v>-4.9858711648175669E-3</v>
      </c>
      <c r="AC28" s="36">
        <v>-2.5852269434148574E-3</v>
      </c>
      <c r="AD28" s="36">
        <v>-8.1731079550988791E-4</v>
      </c>
      <c r="AE28" s="36">
        <v>-1.9185851124202427E-4</v>
      </c>
      <c r="AF28" s="36">
        <v>-3.3391604461749905E-3</v>
      </c>
      <c r="AG28" s="36">
        <v>-4.2035885922012814E-3</v>
      </c>
      <c r="AH28" s="36">
        <v>-3.7211257855119854E-3</v>
      </c>
      <c r="AI28" s="36">
        <v>-7.8406012161827635E-3</v>
      </c>
      <c r="AJ28" s="36">
        <v>-2.6308762589872345E-2</v>
      </c>
      <c r="AK28" s="36">
        <v>-1.5085442163796616E-2</v>
      </c>
      <c r="AL28" s="36">
        <v>-7.6844061338361309E-3</v>
      </c>
      <c r="AM28" s="36">
        <v>-2.579939728481731E-2</v>
      </c>
      <c r="AN28" s="36">
        <v>-4.1170660000554242E-2</v>
      </c>
      <c r="AO28" s="36">
        <v>-1.2744637810260433E-2</v>
      </c>
      <c r="AP28" s="36">
        <v>-9.1098972850570947E-2</v>
      </c>
      <c r="AQ28" s="37">
        <v>-2.9087840656262702E-3</v>
      </c>
      <c r="AR28" s="14"/>
      <c r="AS28" s="43"/>
    </row>
    <row r="29" spans="1:45" ht="39.950000000000003" customHeight="1">
      <c r="A29" s="10" t="s">
        <v>243</v>
      </c>
      <c r="B29" s="3" t="s">
        <v>283</v>
      </c>
      <c r="C29" s="35">
        <v>-2.7797590653661126E-2</v>
      </c>
      <c r="D29" s="36">
        <v>-5.7648877118936306E-3</v>
      </c>
      <c r="E29" s="36">
        <v>-1.0829520701721086E-2</v>
      </c>
      <c r="F29" s="36">
        <v>-1.3320808499327029E-2</v>
      </c>
      <c r="G29" s="36">
        <v>-2.8021547961339459E-3</v>
      </c>
      <c r="H29" s="36">
        <v>-1.5078550456823079E-2</v>
      </c>
      <c r="I29" s="36">
        <v>-3.2621572996016858E-3</v>
      </c>
      <c r="J29" s="36">
        <v>-1.3784599662678139E-3</v>
      </c>
      <c r="K29" s="36">
        <v>-2.8910792765896314E-3</v>
      </c>
      <c r="L29" s="36">
        <v>-6.6287901932148658E-4</v>
      </c>
      <c r="M29" s="36">
        <v>-2.4340637005773108E-3</v>
      </c>
      <c r="N29" s="36">
        <v>-9.4951091725306862E-4</v>
      </c>
      <c r="O29" s="36">
        <v>-2.805225962745214E-3</v>
      </c>
      <c r="P29" s="36">
        <v>-2.9513630480018024E-3</v>
      </c>
      <c r="Q29" s="36">
        <v>-4.0388499636597177E-3</v>
      </c>
      <c r="R29" s="36">
        <v>-8.1136798233500198E-4</v>
      </c>
      <c r="S29" s="36">
        <v>-3.1608424380288398E-3</v>
      </c>
      <c r="T29" s="36">
        <v>-3.6930310684935483E-3</v>
      </c>
      <c r="U29" s="36">
        <v>-2.343654331928598E-3</v>
      </c>
      <c r="V29" s="36">
        <v>-1.9366854416637315E-3</v>
      </c>
      <c r="W29" s="36">
        <v>-3.8363072159817088E-3</v>
      </c>
      <c r="X29" s="36">
        <v>-6.3645248501570482E-4</v>
      </c>
      <c r="Y29" s="36">
        <v>-2.4401964694820938E-3</v>
      </c>
      <c r="Z29" s="36">
        <v>-5.0492554848876933E-3</v>
      </c>
      <c r="AA29" s="36">
        <v>-3.9005565161128871E-3</v>
      </c>
      <c r="AB29" s="36">
        <v>0.99633389552252904</v>
      </c>
      <c r="AC29" s="36">
        <v>-1.6779039536875531E-3</v>
      </c>
      <c r="AD29" s="36">
        <v>-1.3143046209156588E-3</v>
      </c>
      <c r="AE29" s="36">
        <v>-3.4817204767004863E-4</v>
      </c>
      <c r="AF29" s="36">
        <v>-2.4332422435299214E-3</v>
      </c>
      <c r="AG29" s="36">
        <v>-2.7022609455027622E-3</v>
      </c>
      <c r="AH29" s="36">
        <v>-3.6669516333033528E-3</v>
      </c>
      <c r="AI29" s="36">
        <v>-5.6787181394549816E-3</v>
      </c>
      <c r="AJ29" s="36">
        <v>-3.0812726635935884E-3</v>
      </c>
      <c r="AK29" s="36">
        <v>-1.2205428591133227E-2</v>
      </c>
      <c r="AL29" s="36">
        <v>-2.9759223201749115E-3</v>
      </c>
      <c r="AM29" s="36">
        <v>-2.0511719666505963E-2</v>
      </c>
      <c r="AN29" s="36">
        <v>-3.2416721067587549E-2</v>
      </c>
      <c r="AO29" s="36">
        <v>-9.1168289813724733E-3</v>
      </c>
      <c r="AP29" s="36">
        <v>-8.1161265181078843E-2</v>
      </c>
      <c r="AQ29" s="37">
        <v>-3.1005389637775134E-4</v>
      </c>
      <c r="AR29" s="14"/>
      <c r="AS29" s="43"/>
    </row>
    <row r="30" spans="1:45" ht="39.950000000000003" customHeight="1">
      <c r="A30" s="10" t="s">
        <v>245</v>
      </c>
      <c r="B30" s="3" t="s">
        <v>22</v>
      </c>
      <c r="C30" s="35">
        <v>-5.9137651779534771E-3</v>
      </c>
      <c r="D30" s="36">
        <v>-1.1062045197976371E-2</v>
      </c>
      <c r="E30" s="36">
        <v>-8.3121582561065388E-3</v>
      </c>
      <c r="F30" s="36">
        <v>-5.337705304266268E-2</v>
      </c>
      <c r="G30" s="36">
        <v>-6.5825899761446094E-3</v>
      </c>
      <c r="H30" s="36">
        <v>-1.4193896955325526E-2</v>
      </c>
      <c r="I30" s="36">
        <v>-7.7359722840307579E-3</v>
      </c>
      <c r="J30" s="36">
        <v>-5.2901590499311694E-3</v>
      </c>
      <c r="K30" s="36">
        <v>-8.2833920059433609E-3</v>
      </c>
      <c r="L30" s="36">
        <v>-4.6639112751122279E-3</v>
      </c>
      <c r="M30" s="36">
        <v>-5.44908152344762E-3</v>
      </c>
      <c r="N30" s="36">
        <v>-9.2921179663001518E-3</v>
      </c>
      <c r="O30" s="36">
        <v>-5.4740866104335505E-3</v>
      </c>
      <c r="P30" s="36">
        <v>-4.7375425636903019E-3</v>
      </c>
      <c r="Q30" s="36">
        <v>-1.0250014012670373E-2</v>
      </c>
      <c r="R30" s="36">
        <v>-3.7402238254951193E-3</v>
      </c>
      <c r="S30" s="36">
        <v>-6.3540526598505811E-3</v>
      </c>
      <c r="T30" s="36">
        <v>-5.4511004495400419E-3</v>
      </c>
      <c r="U30" s="36">
        <v>-1.0561507120983832E-2</v>
      </c>
      <c r="V30" s="36">
        <v>-9.8941910794822455E-3</v>
      </c>
      <c r="W30" s="36">
        <v>-8.1497834310473079E-3</v>
      </c>
      <c r="X30" s="36">
        <v>-1.2682177573912949E-2</v>
      </c>
      <c r="Y30" s="36">
        <v>-1.3624510293675224E-2</v>
      </c>
      <c r="Z30" s="36">
        <v>-2.1472571140890139E-2</v>
      </c>
      <c r="AA30" s="36">
        <v>-1.7297766436184286E-2</v>
      </c>
      <c r="AB30" s="36">
        <v>-1.2819939443895579E-2</v>
      </c>
      <c r="AC30" s="36">
        <v>0.94498658262065216</v>
      </c>
      <c r="AD30" s="36">
        <v>-6.7711483077630391E-2</v>
      </c>
      <c r="AE30" s="36">
        <v>-5.1946624257315881E-2</v>
      </c>
      <c r="AF30" s="36">
        <v>-1.631232821020176E-2</v>
      </c>
      <c r="AG30" s="36">
        <v>-4.1168625969796998E-3</v>
      </c>
      <c r="AH30" s="36">
        <v>-1.529178642266619E-2</v>
      </c>
      <c r="AI30" s="36">
        <v>-6.7194967961624989E-3</v>
      </c>
      <c r="AJ30" s="36">
        <v>-5.8065579242998116E-3</v>
      </c>
      <c r="AK30" s="36">
        <v>-1.7954758678812507E-2</v>
      </c>
      <c r="AL30" s="36">
        <v>-6.1166257655553809E-3</v>
      </c>
      <c r="AM30" s="36">
        <v>-2.4140512119952967E-2</v>
      </c>
      <c r="AN30" s="36">
        <v>-7.7209366486511236E-3</v>
      </c>
      <c r="AO30" s="36">
        <v>-8.4030281684856489E-3</v>
      </c>
      <c r="AP30" s="36">
        <v>0</v>
      </c>
      <c r="AQ30" s="37">
        <v>-2.5657295586170192E-2</v>
      </c>
      <c r="AR30" s="14"/>
      <c r="AS30" s="43"/>
    </row>
    <row r="31" spans="1:45" ht="39.950000000000003" customHeight="1">
      <c r="A31" s="10" t="s">
        <v>246</v>
      </c>
      <c r="B31" s="3" t="s">
        <v>284</v>
      </c>
      <c r="C31" s="35">
        <v>-9.4573850413602557E-4</v>
      </c>
      <c r="D31" s="36">
        <v>-2.5061675314281312E-3</v>
      </c>
      <c r="E31" s="36">
        <v>-7.0618703745750308E-4</v>
      </c>
      <c r="F31" s="36">
        <v>-7.6644929359209841E-3</v>
      </c>
      <c r="G31" s="36">
        <v>-3.2350492883901271E-3</v>
      </c>
      <c r="H31" s="36">
        <v>-6.3077307479321018E-3</v>
      </c>
      <c r="I31" s="36">
        <v>-4.4150153710516456E-3</v>
      </c>
      <c r="J31" s="36">
        <v>-1.797772194438358E-3</v>
      </c>
      <c r="K31" s="36">
        <v>-6.1464535413088377E-3</v>
      </c>
      <c r="L31" s="36">
        <v>-1.7290389251409068E-3</v>
      </c>
      <c r="M31" s="36">
        <v>-3.1744788731422999E-3</v>
      </c>
      <c r="N31" s="36">
        <v>-5.5725372169401982E-3</v>
      </c>
      <c r="O31" s="36">
        <v>-5.1467661006018494E-3</v>
      </c>
      <c r="P31" s="36">
        <v>-3.8491349427841343E-3</v>
      </c>
      <c r="Q31" s="36">
        <v>-2.7186700969646883E-3</v>
      </c>
      <c r="R31" s="36">
        <v>-1.5211296109999149E-3</v>
      </c>
      <c r="S31" s="36">
        <v>-3.1408271536390244E-3</v>
      </c>
      <c r="T31" s="36">
        <v>-7.7803548521068215E-3</v>
      </c>
      <c r="U31" s="36">
        <v>-1.4819723527822518E-3</v>
      </c>
      <c r="V31" s="36">
        <v>-5.6468604255257475E-3</v>
      </c>
      <c r="W31" s="36">
        <v>-5.8895309973235506E-3</v>
      </c>
      <c r="X31" s="36">
        <v>-9.2597165200178546E-3</v>
      </c>
      <c r="Y31" s="36">
        <v>-1.3554995320936489E-3</v>
      </c>
      <c r="Z31" s="36">
        <v>-1.8768580493603811E-3</v>
      </c>
      <c r="AA31" s="36">
        <v>-3.2067475533883047E-2</v>
      </c>
      <c r="AB31" s="36">
        <v>-3.9368482578033985E-2</v>
      </c>
      <c r="AC31" s="36">
        <v>-1.8343485832762692E-2</v>
      </c>
      <c r="AD31" s="36">
        <v>0.90091182763409472</v>
      </c>
      <c r="AE31" s="36">
        <v>-1.8237298254072054E-2</v>
      </c>
      <c r="AF31" s="36">
        <v>-2.7622262814219912E-2</v>
      </c>
      <c r="AG31" s="36">
        <v>-3.2927080942934249E-2</v>
      </c>
      <c r="AH31" s="36">
        <v>-4.1652531901254768E-3</v>
      </c>
      <c r="AI31" s="36">
        <v>-9.9871245447173476E-3</v>
      </c>
      <c r="AJ31" s="36">
        <v>-2.0254407245667162E-2</v>
      </c>
      <c r="AK31" s="36">
        <v>-1.8512412805104048E-2</v>
      </c>
      <c r="AL31" s="36">
        <v>-1.1900320442527586E-2</v>
      </c>
      <c r="AM31" s="36">
        <v>-1.6638591220688902E-2</v>
      </c>
      <c r="AN31" s="36">
        <v>-5.8241889460475163E-2</v>
      </c>
      <c r="AO31" s="36">
        <v>-1.9299684613319955E-2</v>
      </c>
      <c r="AP31" s="36">
        <v>0</v>
      </c>
      <c r="AQ31" s="37">
        <v>-1.9207520456131E-2</v>
      </c>
      <c r="AR31" s="14"/>
      <c r="AS31" s="43"/>
    </row>
    <row r="32" spans="1:45" ht="39.950000000000003" customHeight="1">
      <c r="A32" s="10" t="s">
        <v>247</v>
      </c>
      <c r="B32" s="3" t="s">
        <v>285</v>
      </c>
      <c r="C32" s="35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  <c r="V32" s="36">
        <v>0</v>
      </c>
      <c r="W32" s="36">
        <v>0</v>
      </c>
      <c r="X32" s="36">
        <v>0</v>
      </c>
      <c r="Y32" s="36">
        <v>0</v>
      </c>
      <c r="Z32" s="36">
        <v>0</v>
      </c>
      <c r="AA32" s="36">
        <v>0</v>
      </c>
      <c r="AB32" s="36">
        <v>0</v>
      </c>
      <c r="AC32" s="36">
        <v>0</v>
      </c>
      <c r="AD32" s="36">
        <v>0</v>
      </c>
      <c r="AE32" s="36">
        <v>1</v>
      </c>
      <c r="AF32" s="36">
        <v>0</v>
      </c>
      <c r="AG32" s="36">
        <v>0</v>
      </c>
      <c r="AH32" s="36">
        <v>0</v>
      </c>
      <c r="AI32" s="36">
        <v>0</v>
      </c>
      <c r="AJ32" s="36">
        <v>0</v>
      </c>
      <c r="AK32" s="36">
        <v>0</v>
      </c>
      <c r="AL32" s="36">
        <v>0</v>
      </c>
      <c r="AM32" s="36">
        <v>0</v>
      </c>
      <c r="AN32" s="36">
        <v>0</v>
      </c>
      <c r="AO32" s="36">
        <v>0</v>
      </c>
      <c r="AP32" s="36">
        <v>0</v>
      </c>
      <c r="AQ32" s="37">
        <v>0</v>
      </c>
      <c r="AR32" s="14"/>
      <c r="AS32" s="43"/>
    </row>
    <row r="33" spans="1:45" ht="39.950000000000003" customHeight="1">
      <c r="A33" s="10" t="s">
        <v>248</v>
      </c>
      <c r="B33" s="3" t="s">
        <v>24</v>
      </c>
      <c r="C33" s="35">
        <v>-2.0143942666721225E-2</v>
      </c>
      <c r="D33" s="36">
        <v>-2.3929237455849867E-2</v>
      </c>
      <c r="E33" s="36">
        <v>-1.4004219638845645E-2</v>
      </c>
      <c r="F33" s="36">
        <v>-2.1766849306366794E-2</v>
      </c>
      <c r="G33" s="36">
        <v>-3.559381138849213E-2</v>
      </c>
      <c r="H33" s="36">
        <v>-1.3626039310523901E-2</v>
      </c>
      <c r="I33" s="36">
        <v>-2.4408735393643462E-2</v>
      </c>
      <c r="J33" s="36">
        <v>-2.1420046694014542E-2</v>
      </c>
      <c r="K33" s="36">
        <v>-5.3565818625939073E-2</v>
      </c>
      <c r="L33" s="36">
        <v>-1.4815863492393855E-2</v>
      </c>
      <c r="M33" s="36">
        <v>-2.3315667264674229E-2</v>
      </c>
      <c r="N33" s="36">
        <v>-1.5461968817626067E-2</v>
      </c>
      <c r="O33" s="36">
        <v>-1.1886999777782412E-2</v>
      </c>
      <c r="P33" s="36">
        <v>-1.0329726003336684E-2</v>
      </c>
      <c r="Q33" s="36">
        <v>-1.3103920047223452E-2</v>
      </c>
      <c r="R33" s="36">
        <v>-1.0595445860306724E-2</v>
      </c>
      <c r="S33" s="36">
        <v>-1.3877147367115072E-2</v>
      </c>
      <c r="T33" s="36">
        <v>-1.2245260595656067E-2</v>
      </c>
      <c r="U33" s="36">
        <v>-1.7211394059449912E-2</v>
      </c>
      <c r="V33" s="36">
        <v>-1.9579331210394874E-2</v>
      </c>
      <c r="W33" s="36">
        <v>-2.0727945055369158E-2</v>
      </c>
      <c r="X33" s="36">
        <v>-2.6098518289358209E-2</v>
      </c>
      <c r="Y33" s="36">
        <v>-1.240142439976241E-2</v>
      </c>
      <c r="Z33" s="36">
        <v>-4.3565359934911174E-2</v>
      </c>
      <c r="AA33" s="36">
        <v>-2.3857292278565999E-2</v>
      </c>
      <c r="AB33" s="36">
        <v>-9.6179705604585164E-3</v>
      </c>
      <c r="AC33" s="36">
        <v>-1.9244321790491285E-2</v>
      </c>
      <c r="AD33" s="36">
        <v>-2.3490910854125162E-3</v>
      </c>
      <c r="AE33" s="36">
        <v>-1.5426707771291686E-4</v>
      </c>
      <c r="AF33" s="36">
        <v>0.91776173745981371</v>
      </c>
      <c r="AG33" s="36">
        <v>-1.0852008178541242E-2</v>
      </c>
      <c r="AH33" s="36">
        <v>-1.9045887427734942E-2</v>
      </c>
      <c r="AI33" s="36">
        <v>-1.3631901632580039E-2</v>
      </c>
      <c r="AJ33" s="36">
        <v>-9.9320720839881863E-3</v>
      </c>
      <c r="AK33" s="36">
        <v>-2.2468343920262528E-2</v>
      </c>
      <c r="AL33" s="36">
        <v>-6.9765719623937133E-3</v>
      </c>
      <c r="AM33" s="36">
        <v>-3.2438861256487678E-2</v>
      </c>
      <c r="AN33" s="36">
        <v>-1.6338798980557474E-2</v>
      </c>
      <c r="AO33" s="36">
        <v>-1.2157868658239694E-2</v>
      </c>
      <c r="AP33" s="36">
        <v>-4.5231467429163244E-2</v>
      </c>
      <c r="AQ33" s="37">
        <v>-3.2924317708738861E-2</v>
      </c>
      <c r="AR33" s="14"/>
      <c r="AS33" s="43"/>
    </row>
    <row r="34" spans="1:45" ht="39.950000000000003" customHeight="1">
      <c r="A34" s="10" t="s">
        <v>249</v>
      </c>
      <c r="B34" s="3" t="s">
        <v>25</v>
      </c>
      <c r="C34" s="35">
        <v>-2.9406246398829593E-3</v>
      </c>
      <c r="D34" s="36">
        <v>0</v>
      </c>
      <c r="E34" s="36">
        <v>-3.8426100225965889E-3</v>
      </c>
      <c r="F34" s="36">
        <v>-2.7803453203866985E-3</v>
      </c>
      <c r="G34" s="36">
        <v>-3.371381270939668E-3</v>
      </c>
      <c r="H34" s="36">
        <v>-2.595824125521915E-3</v>
      </c>
      <c r="I34" s="36">
        <v>-2.6207605966107905E-3</v>
      </c>
      <c r="J34" s="36">
        <v>-4.8135154829033683E-3</v>
      </c>
      <c r="K34" s="36">
        <v>-3.0514043697738671E-3</v>
      </c>
      <c r="L34" s="36">
        <v>-2.2400723721682867E-3</v>
      </c>
      <c r="M34" s="36">
        <v>-1.6450901865447526E-3</v>
      </c>
      <c r="N34" s="36">
        <v>-7.315812829575487E-3</v>
      </c>
      <c r="O34" s="36">
        <v>-5.7360354994384893E-3</v>
      </c>
      <c r="P34" s="36">
        <v>-8.1706511263765023E-3</v>
      </c>
      <c r="Q34" s="36">
        <v>-5.2832972855897751E-3</v>
      </c>
      <c r="R34" s="36">
        <v>-3.8043339587319415E-3</v>
      </c>
      <c r="S34" s="36">
        <v>-1.0643312061578739E-2</v>
      </c>
      <c r="T34" s="36">
        <v>-7.1999362091737275E-3</v>
      </c>
      <c r="U34" s="36">
        <v>-3.2399712941281775E-3</v>
      </c>
      <c r="V34" s="36">
        <v>-4.139391087749098E-3</v>
      </c>
      <c r="W34" s="36">
        <v>-6.6077875642974676E-3</v>
      </c>
      <c r="X34" s="36">
        <v>-9.5063988624750663E-3</v>
      </c>
      <c r="Y34" s="36">
        <v>-2.8254603929957565E-2</v>
      </c>
      <c r="Z34" s="36">
        <v>-7.6217481119733943E-3</v>
      </c>
      <c r="AA34" s="36">
        <v>-2.3760801679344138E-2</v>
      </c>
      <c r="AB34" s="36">
        <v>-3.8100574634442851E-2</v>
      </c>
      <c r="AC34" s="36">
        <v>-4.3217995381204119E-2</v>
      </c>
      <c r="AD34" s="36">
        <v>-6.2514347683084778E-3</v>
      </c>
      <c r="AE34" s="36">
        <v>0</v>
      </c>
      <c r="AF34" s="36">
        <v>-1.0764647445721731E-2</v>
      </c>
      <c r="AG34" s="36">
        <v>0.85415633088375087</v>
      </c>
      <c r="AH34" s="36">
        <v>-2.3797165252619757E-2</v>
      </c>
      <c r="AI34" s="36">
        <v>-2.5192863367677336E-2</v>
      </c>
      <c r="AJ34" s="36">
        <v>-1.2371736659775744E-2</v>
      </c>
      <c r="AK34" s="36">
        <v>-5.1689128357233723E-2</v>
      </c>
      <c r="AL34" s="36">
        <v>-8.6986413755526376E-2</v>
      </c>
      <c r="AM34" s="36">
        <v>-2.6701046427528165E-2</v>
      </c>
      <c r="AN34" s="36">
        <v>-1.5499702195890884E-2</v>
      </c>
      <c r="AO34" s="36">
        <v>-1.779435788479105E-2</v>
      </c>
      <c r="AP34" s="36">
        <v>0</v>
      </c>
      <c r="AQ34" s="37">
        <v>-3.3768053325808782E-2</v>
      </c>
      <c r="AR34" s="14"/>
      <c r="AS34" s="43"/>
    </row>
    <row r="35" spans="1:45" ht="39.950000000000003" customHeight="1">
      <c r="A35" s="10" t="s">
        <v>250</v>
      </c>
      <c r="B35" s="3" t="s">
        <v>26</v>
      </c>
      <c r="C35" s="35">
        <v>0</v>
      </c>
      <c r="D35" s="36">
        <v>0</v>
      </c>
      <c r="E35" s="36">
        <v>0</v>
      </c>
      <c r="F35" s="36">
        <v>0</v>
      </c>
      <c r="G35" s="36">
        <v>0</v>
      </c>
      <c r="H35" s="36">
        <v>0</v>
      </c>
      <c r="I35" s="36">
        <v>0</v>
      </c>
      <c r="J35" s="36">
        <v>0</v>
      </c>
      <c r="K35" s="36">
        <v>0</v>
      </c>
      <c r="L35" s="36">
        <v>0</v>
      </c>
      <c r="M35" s="36">
        <v>0</v>
      </c>
      <c r="N35" s="36">
        <v>0</v>
      </c>
      <c r="O35" s="36">
        <v>0</v>
      </c>
      <c r="P35" s="36">
        <v>0</v>
      </c>
      <c r="Q35" s="36">
        <v>0</v>
      </c>
      <c r="R35" s="36">
        <v>0</v>
      </c>
      <c r="S35" s="36">
        <v>0</v>
      </c>
      <c r="T35" s="36">
        <v>0</v>
      </c>
      <c r="U35" s="36">
        <v>0</v>
      </c>
      <c r="V35" s="36">
        <v>0</v>
      </c>
      <c r="W35" s="36">
        <v>0</v>
      </c>
      <c r="X35" s="36">
        <v>0</v>
      </c>
      <c r="Y35" s="36">
        <v>0</v>
      </c>
      <c r="Z35" s="36">
        <v>0</v>
      </c>
      <c r="AA35" s="36">
        <v>0</v>
      </c>
      <c r="AB35" s="36">
        <v>0</v>
      </c>
      <c r="AC35" s="36">
        <v>0</v>
      </c>
      <c r="AD35" s="36">
        <v>0</v>
      </c>
      <c r="AE35" s="36">
        <v>0</v>
      </c>
      <c r="AF35" s="36">
        <v>0</v>
      </c>
      <c r="AG35" s="36">
        <v>0</v>
      </c>
      <c r="AH35" s="36">
        <v>1</v>
      </c>
      <c r="AI35" s="36">
        <v>0</v>
      </c>
      <c r="AJ35" s="36">
        <v>0</v>
      </c>
      <c r="AK35" s="36">
        <v>0</v>
      </c>
      <c r="AL35" s="36">
        <v>0</v>
      </c>
      <c r="AM35" s="36">
        <v>0</v>
      </c>
      <c r="AN35" s="36">
        <v>0</v>
      </c>
      <c r="AO35" s="36">
        <v>0</v>
      </c>
      <c r="AP35" s="36">
        <v>0</v>
      </c>
      <c r="AQ35" s="37">
        <v>-0.10148611371875045</v>
      </c>
      <c r="AR35" s="14"/>
      <c r="AS35" s="43"/>
    </row>
    <row r="36" spans="1:45" ht="39.950000000000003" customHeight="1">
      <c r="A36" s="10" t="s">
        <v>251</v>
      </c>
      <c r="B36" s="3" t="s">
        <v>27</v>
      </c>
      <c r="C36" s="35">
        <v>0</v>
      </c>
      <c r="D36" s="36">
        <v>0</v>
      </c>
      <c r="E36" s="36">
        <v>0</v>
      </c>
      <c r="F36" s="36">
        <v>-4.4906442787637083E-4</v>
      </c>
      <c r="G36" s="36">
        <v>-1.9683238012004148E-4</v>
      </c>
      <c r="H36" s="36">
        <v>0</v>
      </c>
      <c r="I36" s="36">
        <v>-1.4109642535988724E-4</v>
      </c>
      <c r="J36" s="36">
        <v>-3.5110630657373456E-4</v>
      </c>
      <c r="K36" s="36">
        <v>-2.2696773898606861E-4</v>
      </c>
      <c r="L36" s="36">
        <v>0</v>
      </c>
      <c r="M36" s="36">
        <v>0</v>
      </c>
      <c r="N36" s="36">
        <v>-4.3532833949427001E-4</v>
      </c>
      <c r="O36" s="36">
        <v>-9.8094651720036208E-4</v>
      </c>
      <c r="P36" s="36">
        <v>-4.5538038326141118E-4</v>
      </c>
      <c r="Q36" s="36">
        <v>-2.9866409017979866E-4</v>
      </c>
      <c r="R36" s="36">
        <v>-7.3381444485490688E-4</v>
      </c>
      <c r="S36" s="36">
        <v>-1.2076430305218695E-3</v>
      </c>
      <c r="T36" s="36">
        <v>-6.512182922223473E-4</v>
      </c>
      <c r="U36" s="36">
        <v>-3.2560914611117365E-4</v>
      </c>
      <c r="V36" s="36">
        <v>-2.8277852028896893E-5</v>
      </c>
      <c r="W36" s="36">
        <v>-1.5031291276591655E-4</v>
      </c>
      <c r="X36" s="36">
        <v>-5.6090144385754961E-4</v>
      </c>
      <c r="Y36" s="36">
        <v>-1.0359004380250867E-4</v>
      </c>
      <c r="Z36" s="36">
        <v>-2.2751493237650148E-4</v>
      </c>
      <c r="AA36" s="36">
        <v>-1.6515204733820742E-4</v>
      </c>
      <c r="AB36" s="36">
        <v>-2.4897308137968434E-4</v>
      </c>
      <c r="AC36" s="36">
        <v>-1.8916705347222959E-4</v>
      </c>
      <c r="AD36" s="36">
        <v>-3.656417721899264E-6</v>
      </c>
      <c r="AE36" s="36">
        <v>0</v>
      </c>
      <c r="AF36" s="36">
        <v>-8.1171232949805495E-4</v>
      </c>
      <c r="AG36" s="36">
        <v>-4.142899136482971E-3</v>
      </c>
      <c r="AH36" s="36">
        <v>-1.8576914413558543E-4</v>
      </c>
      <c r="AI36" s="36">
        <v>0.99999403072678905</v>
      </c>
      <c r="AJ36" s="36">
        <v>-1.0951091267689654E-4</v>
      </c>
      <c r="AK36" s="36">
        <v>0</v>
      </c>
      <c r="AL36" s="36">
        <v>-4.4044910755330712E-4</v>
      </c>
      <c r="AM36" s="36">
        <v>-2.2746708563583737E-4</v>
      </c>
      <c r="AN36" s="36">
        <v>-5.6266905830203379E-4</v>
      </c>
      <c r="AO36" s="36">
        <v>-4.8982627239145353E-4</v>
      </c>
      <c r="AP36" s="36">
        <v>0</v>
      </c>
      <c r="AQ36" s="37">
        <v>-2.1703624094906756E-3</v>
      </c>
      <c r="AR36" s="14"/>
      <c r="AS36" s="43"/>
    </row>
    <row r="37" spans="1:45" ht="39.950000000000003" customHeight="1">
      <c r="A37" s="10" t="s">
        <v>252</v>
      </c>
      <c r="B37" s="3" t="s">
        <v>28</v>
      </c>
      <c r="C37" s="35">
        <v>0</v>
      </c>
      <c r="D37" s="36">
        <v>0</v>
      </c>
      <c r="E37" s="36">
        <v>0</v>
      </c>
      <c r="F37" s="36">
        <v>0</v>
      </c>
      <c r="G37" s="36">
        <v>0</v>
      </c>
      <c r="H37" s="36">
        <v>0</v>
      </c>
      <c r="I37" s="36">
        <v>0</v>
      </c>
      <c r="J37" s="36">
        <v>0</v>
      </c>
      <c r="K37" s="36">
        <v>0</v>
      </c>
      <c r="L37" s="36">
        <v>0</v>
      </c>
      <c r="M37" s="36">
        <v>0</v>
      </c>
      <c r="N37" s="36">
        <v>0</v>
      </c>
      <c r="O37" s="36">
        <v>0</v>
      </c>
      <c r="P37" s="36">
        <v>0</v>
      </c>
      <c r="Q37" s="36">
        <v>0</v>
      </c>
      <c r="R37" s="36">
        <v>0</v>
      </c>
      <c r="S37" s="36">
        <v>0</v>
      </c>
      <c r="T37" s="36">
        <v>0</v>
      </c>
      <c r="U37" s="36">
        <v>0</v>
      </c>
      <c r="V37" s="36">
        <v>0</v>
      </c>
      <c r="W37" s="36">
        <v>0</v>
      </c>
      <c r="X37" s="36">
        <v>0</v>
      </c>
      <c r="Y37" s="36">
        <v>-1.0886635164752486E-4</v>
      </c>
      <c r="Z37" s="36">
        <v>0</v>
      </c>
      <c r="AA37" s="36">
        <v>-1.4025372565927237E-5</v>
      </c>
      <c r="AB37" s="36">
        <v>-2.2427520224342639E-5</v>
      </c>
      <c r="AC37" s="36">
        <v>-1.009788871838741E-4</v>
      </c>
      <c r="AD37" s="36">
        <v>-2.4977261121437676E-5</v>
      </c>
      <c r="AE37" s="36">
        <v>0</v>
      </c>
      <c r="AF37" s="36">
        <v>-9.2004330535715303E-4</v>
      </c>
      <c r="AG37" s="36">
        <v>-2.5660894832225207E-4</v>
      </c>
      <c r="AH37" s="36">
        <v>-2.0917628996636328E-5</v>
      </c>
      <c r="AI37" s="36">
        <v>-8.7826412814641797E-6</v>
      </c>
      <c r="AJ37" s="36">
        <v>0.98531269140632016</v>
      </c>
      <c r="AK37" s="36">
        <v>0</v>
      </c>
      <c r="AL37" s="36">
        <v>-2.7080921945659167E-5</v>
      </c>
      <c r="AM37" s="36">
        <v>0</v>
      </c>
      <c r="AN37" s="36">
        <v>-4.1481241029855785E-4</v>
      </c>
      <c r="AO37" s="36">
        <v>-1.286938330628278E-4</v>
      </c>
      <c r="AP37" s="36">
        <v>0</v>
      </c>
      <c r="AQ37" s="37">
        <v>-1.2004782892305999E-4</v>
      </c>
      <c r="AR37" s="14"/>
      <c r="AS37" s="43"/>
    </row>
    <row r="38" spans="1:45" ht="39.950000000000003" customHeight="1">
      <c r="A38" s="10" t="s">
        <v>253</v>
      </c>
      <c r="B38" s="3" t="s">
        <v>29</v>
      </c>
      <c r="C38" s="35">
        <v>-1.7423459617378768E-3</v>
      </c>
      <c r="D38" s="36">
        <v>0</v>
      </c>
      <c r="E38" s="36">
        <v>-1.0315208406648716E-2</v>
      </c>
      <c r="F38" s="36">
        <v>-1.6137590745696898E-3</v>
      </c>
      <c r="G38" s="36">
        <v>-1.0301301791953016E-3</v>
      </c>
      <c r="H38" s="36">
        <v>-1.1718465710326095E-3</v>
      </c>
      <c r="I38" s="36">
        <v>-1.901416779079764E-4</v>
      </c>
      <c r="J38" s="36">
        <v>-6.308682598747268E-4</v>
      </c>
      <c r="K38" s="36">
        <v>-1.2642293617887315E-3</v>
      </c>
      <c r="L38" s="36">
        <v>-6.8259218492785643E-4</v>
      </c>
      <c r="M38" s="36">
        <v>-8.354832034213976E-4</v>
      </c>
      <c r="N38" s="36">
        <v>-1.9554962903609182E-4</v>
      </c>
      <c r="O38" s="36">
        <v>-1.22400413498887E-3</v>
      </c>
      <c r="P38" s="36">
        <v>-4.6755888799065553E-4</v>
      </c>
      <c r="Q38" s="36">
        <v>-4.0248001388269538E-4</v>
      </c>
      <c r="R38" s="36">
        <v>-3.8511190666809986E-4</v>
      </c>
      <c r="S38" s="36">
        <v>-5.4247363473032442E-4</v>
      </c>
      <c r="T38" s="36">
        <v>0</v>
      </c>
      <c r="U38" s="36">
        <v>-4.3879119705440199E-4</v>
      </c>
      <c r="V38" s="36">
        <v>-4.9539438609459436E-4</v>
      </c>
      <c r="W38" s="36">
        <v>-7.8306367908436705E-4</v>
      </c>
      <c r="X38" s="36">
        <v>-1.9836160724935924E-3</v>
      </c>
      <c r="Y38" s="36">
        <v>-6.433143111876866E-3</v>
      </c>
      <c r="Z38" s="36">
        <v>-1.4946717859373627E-3</v>
      </c>
      <c r="AA38" s="36">
        <v>-2.7501405374520411E-4</v>
      </c>
      <c r="AB38" s="36">
        <v>-6.3816581668027831E-4</v>
      </c>
      <c r="AC38" s="36">
        <v>-2.1796479949311447E-3</v>
      </c>
      <c r="AD38" s="36">
        <v>-4.5332006610443508E-4</v>
      </c>
      <c r="AE38" s="36">
        <v>0</v>
      </c>
      <c r="AF38" s="36">
        <v>-1.2528018620727613E-3</v>
      </c>
      <c r="AG38" s="36">
        <v>-7.368240656070097E-4</v>
      </c>
      <c r="AH38" s="36">
        <v>-2.9802699583579944E-6</v>
      </c>
      <c r="AI38" s="36">
        <v>-2.0110495735910752E-3</v>
      </c>
      <c r="AJ38" s="36">
        <v>-8.9699151861545839E-4</v>
      </c>
      <c r="AK38" s="36">
        <v>1</v>
      </c>
      <c r="AL38" s="36">
        <v>-1.6068068235103713E-3</v>
      </c>
      <c r="AM38" s="36">
        <v>-1.021782874638567E-3</v>
      </c>
      <c r="AN38" s="36">
        <v>-8.2489917955671491E-4</v>
      </c>
      <c r="AO38" s="36">
        <v>-3.3591264664013338E-3</v>
      </c>
      <c r="AP38" s="36">
        <v>0</v>
      </c>
      <c r="AQ38" s="37">
        <v>-1.8244257066956762E-4</v>
      </c>
      <c r="AR38" s="14"/>
      <c r="AS38" s="43"/>
    </row>
    <row r="39" spans="1:45" ht="39.950000000000003" customHeight="1">
      <c r="A39" s="10" t="s">
        <v>254</v>
      </c>
      <c r="B39" s="3" t="s">
        <v>30</v>
      </c>
      <c r="C39" s="35">
        <v>-3.6076542449087777E-2</v>
      </c>
      <c r="D39" s="36">
        <v>-2.9201860962936248E-2</v>
      </c>
      <c r="E39" s="36">
        <v>-1.8514103587200577E-2</v>
      </c>
      <c r="F39" s="36">
        <v>-0.1012142171239635</v>
      </c>
      <c r="G39" s="36">
        <v>-3.1022753232854521E-2</v>
      </c>
      <c r="H39" s="36">
        <v>-4.1689855307939595E-2</v>
      </c>
      <c r="I39" s="36">
        <v>-3.6611918160001471E-2</v>
      </c>
      <c r="J39" s="36">
        <v>-4.2227780964981122E-2</v>
      </c>
      <c r="K39" s="36">
        <v>-6.0742435015905177E-2</v>
      </c>
      <c r="L39" s="36">
        <v>-8.8741678344139117E-3</v>
      </c>
      <c r="M39" s="36">
        <v>-2.9943495527074312E-2</v>
      </c>
      <c r="N39" s="36">
        <v>-2.7415394174615443E-2</v>
      </c>
      <c r="O39" s="36">
        <v>-4.8461218042888408E-2</v>
      </c>
      <c r="P39" s="36">
        <v>-3.0742043503175501E-2</v>
      </c>
      <c r="Q39" s="36">
        <v>-3.4223489390207529E-2</v>
      </c>
      <c r="R39" s="36">
        <v>-4.5858616168935891E-2</v>
      </c>
      <c r="S39" s="36">
        <v>-4.5950366466634439E-2</v>
      </c>
      <c r="T39" s="36">
        <v>-3.6386016457337758E-2</v>
      </c>
      <c r="U39" s="36">
        <v>-1.8732631354095496E-2</v>
      </c>
      <c r="V39" s="36">
        <v>-3.6781631602062506E-2</v>
      </c>
      <c r="W39" s="36">
        <v>-9.0124942975861183E-2</v>
      </c>
      <c r="X39" s="36">
        <v>-5.6925400338697113E-2</v>
      </c>
      <c r="Y39" s="36">
        <v>-0.13062162923941875</v>
      </c>
      <c r="Z39" s="36">
        <v>-5.8631938984026598E-2</v>
      </c>
      <c r="AA39" s="36">
        <v>-6.088506193278137E-2</v>
      </c>
      <c r="AB39" s="36">
        <v>-8.9948903957251455E-2</v>
      </c>
      <c r="AC39" s="36">
        <v>-0.10318105280725938</v>
      </c>
      <c r="AD39" s="36">
        <v>-5.5325753278361249E-2</v>
      </c>
      <c r="AE39" s="36">
        <v>-1.2919409411196424E-3</v>
      </c>
      <c r="AF39" s="36">
        <v>-7.2981116741677052E-2</v>
      </c>
      <c r="AG39" s="36">
        <v>-0.14511054235492338</v>
      </c>
      <c r="AH39" s="36">
        <v>-8.3830205695186497E-2</v>
      </c>
      <c r="AI39" s="36">
        <v>-8.2343552092933786E-2</v>
      </c>
      <c r="AJ39" s="36">
        <v>-4.330305584171143E-2</v>
      </c>
      <c r="AK39" s="36">
        <v>-7.1856142039884635E-2</v>
      </c>
      <c r="AL39" s="36">
        <v>0.87867402410364392</v>
      </c>
      <c r="AM39" s="36">
        <v>-5.1591717993467602E-2</v>
      </c>
      <c r="AN39" s="36">
        <v>-2.4026187669347988E-2</v>
      </c>
      <c r="AO39" s="36">
        <v>-4.878642947070521E-2</v>
      </c>
      <c r="AP39" s="36">
        <v>0</v>
      </c>
      <c r="AQ39" s="37">
        <v>-2.5818222215580815E-2</v>
      </c>
      <c r="AR39" s="14"/>
      <c r="AS39" s="43"/>
    </row>
    <row r="40" spans="1:45" ht="39.950000000000003" customHeight="1">
      <c r="A40" s="10" t="s">
        <v>255</v>
      </c>
      <c r="B40" s="3" t="s">
        <v>142</v>
      </c>
      <c r="C40" s="35">
        <v>0</v>
      </c>
      <c r="D40" s="36">
        <v>0</v>
      </c>
      <c r="E40" s="36">
        <v>0</v>
      </c>
      <c r="F40" s="36">
        <v>0</v>
      </c>
      <c r="G40" s="36">
        <v>0</v>
      </c>
      <c r="H40" s="36">
        <v>0</v>
      </c>
      <c r="I40" s="36">
        <v>0</v>
      </c>
      <c r="J40" s="36">
        <v>0</v>
      </c>
      <c r="K40" s="36">
        <v>0</v>
      </c>
      <c r="L40" s="36">
        <v>0</v>
      </c>
      <c r="M40" s="36">
        <v>0</v>
      </c>
      <c r="N40" s="36">
        <v>0</v>
      </c>
      <c r="O40" s="36">
        <v>0</v>
      </c>
      <c r="P40" s="36">
        <v>0</v>
      </c>
      <c r="Q40" s="36">
        <v>0</v>
      </c>
      <c r="R40" s="36">
        <v>0</v>
      </c>
      <c r="S40" s="36">
        <v>0</v>
      </c>
      <c r="T40" s="36">
        <v>0</v>
      </c>
      <c r="U40" s="36">
        <v>0</v>
      </c>
      <c r="V40" s="36">
        <v>0</v>
      </c>
      <c r="W40" s="36">
        <v>0</v>
      </c>
      <c r="X40" s="36">
        <v>0</v>
      </c>
      <c r="Y40" s="36">
        <v>0</v>
      </c>
      <c r="Z40" s="36">
        <v>0</v>
      </c>
      <c r="AA40" s="36">
        <v>0</v>
      </c>
      <c r="AB40" s="36">
        <v>0</v>
      </c>
      <c r="AC40" s="36">
        <v>0</v>
      </c>
      <c r="AD40" s="36">
        <v>0</v>
      </c>
      <c r="AE40" s="36">
        <v>0</v>
      </c>
      <c r="AF40" s="36">
        <v>0</v>
      </c>
      <c r="AG40" s="36">
        <v>0</v>
      </c>
      <c r="AH40" s="36">
        <v>0</v>
      </c>
      <c r="AI40" s="36">
        <v>0</v>
      </c>
      <c r="AJ40" s="36">
        <v>0</v>
      </c>
      <c r="AK40" s="36">
        <v>0</v>
      </c>
      <c r="AL40" s="36">
        <v>0</v>
      </c>
      <c r="AM40" s="36">
        <v>0.99931518784881179</v>
      </c>
      <c r="AN40" s="36">
        <v>0</v>
      </c>
      <c r="AO40" s="36">
        <v>0</v>
      </c>
      <c r="AP40" s="36">
        <v>0</v>
      </c>
      <c r="AQ40" s="37">
        <v>0</v>
      </c>
      <c r="AR40" s="14"/>
      <c r="AS40" s="43"/>
    </row>
    <row r="41" spans="1:45" ht="39.950000000000003" customHeight="1">
      <c r="A41" s="10" t="s">
        <v>256</v>
      </c>
      <c r="B41" s="3" t="s">
        <v>143</v>
      </c>
      <c r="C41" s="35">
        <v>0</v>
      </c>
      <c r="D41" s="36">
        <v>0</v>
      </c>
      <c r="E41" s="36">
        <v>0</v>
      </c>
      <c r="F41" s="36">
        <v>0</v>
      </c>
      <c r="G41" s="36">
        <v>0</v>
      </c>
      <c r="H41" s="36">
        <v>0</v>
      </c>
      <c r="I41" s="36">
        <v>0</v>
      </c>
      <c r="J41" s="36">
        <v>0</v>
      </c>
      <c r="K41" s="36">
        <v>0</v>
      </c>
      <c r="L41" s="36">
        <v>0</v>
      </c>
      <c r="M41" s="36">
        <v>0</v>
      </c>
      <c r="N41" s="36">
        <v>0</v>
      </c>
      <c r="O41" s="36">
        <v>0</v>
      </c>
      <c r="P41" s="36">
        <v>0</v>
      </c>
      <c r="Q41" s="36">
        <v>0</v>
      </c>
      <c r="R41" s="36">
        <v>0</v>
      </c>
      <c r="S41" s="36">
        <v>0</v>
      </c>
      <c r="T41" s="36">
        <v>0</v>
      </c>
      <c r="U41" s="36">
        <v>0</v>
      </c>
      <c r="V41" s="36">
        <v>0</v>
      </c>
      <c r="W41" s="36">
        <v>0</v>
      </c>
      <c r="X41" s="36">
        <v>0</v>
      </c>
      <c r="Y41" s="36">
        <v>0</v>
      </c>
      <c r="Z41" s="36">
        <v>0</v>
      </c>
      <c r="AA41" s="36">
        <v>0</v>
      </c>
      <c r="AB41" s="36">
        <v>0</v>
      </c>
      <c r="AC41" s="36">
        <v>0</v>
      </c>
      <c r="AD41" s="36">
        <v>0</v>
      </c>
      <c r="AE41" s="36">
        <v>0</v>
      </c>
      <c r="AF41" s="36">
        <v>0</v>
      </c>
      <c r="AG41" s="36">
        <v>0</v>
      </c>
      <c r="AH41" s="36">
        <v>0</v>
      </c>
      <c r="AI41" s="36">
        <v>-4.2026431905767773E-3</v>
      </c>
      <c r="AJ41" s="36">
        <v>-9.590084422693072E-3</v>
      </c>
      <c r="AK41" s="36">
        <v>0</v>
      </c>
      <c r="AL41" s="36">
        <v>0</v>
      </c>
      <c r="AM41" s="36">
        <v>-2.0316269904238817E-3</v>
      </c>
      <c r="AN41" s="36">
        <v>0.99529233726435462</v>
      </c>
      <c r="AO41" s="36">
        <v>0</v>
      </c>
      <c r="AP41" s="36">
        <v>0</v>
      </c>
      <c r="AQ41" s="37">
        <v>0</v>
      </c>
      <c r="AR41" s="14"/>
      <c r="AS41" s="43"/>
    </row>
    <row r="42" spans="1:45" ht="39.950000000000003" customHeight="1">
      <c r="A42" s="10" t="s">
        <v>257</v>
      </c>
      <c r="B42" s="3" t="s">
        <v>31</v>
      </c>
      <c r="C42" s="35">
        <v>-1.0093981248232289E-3</v>
      </c>
      <c r="D42" s="36">
        <v>0</v>
      </c>
      <c r="E42" s="36">
        <v>-8.4793719595849639E-4</v>
      </c>
      <c r="F42" s="36">
        <v>0</v>
      </c>
      <c r="G42" s="36">
        <v>-2.0773757407270221E-4</v>
      </c>
      <c r="H42" s="36">
        <v>0</v>
      </c>
      <c r="I42" s="36">
        <v>0</v>
      </c>
      <c r="J42" s="36">
        <v>-1.5989866419992421E-4</v>
      </c>
      <c r="K42" s="36">
        <v>-4.134569798475313E-5</v>
      </c>
      <c r="L42" s="36">
        <v>0</v>
      </c>
      <c r="M42" s="36">
        <v>0</v>
      </c>
      <c r="N42" s="36">
        <v>0</v>
      </c>
      <c r="O42" s="36">
        <v>-4.9637400036265689E-5</v>
      </c>
      <c r="P42" s="36">
        <v>-5.9253291360191029E-5</v>
      </c>
      <c r="Q42" s="36">
        <v>0</v>
      </c>
      <c r="R42" s="36">
        <v>-1.7867543486656655E-4</v>
      </c>
      <c r="S42" s="36">
        <v>-3.9284094669455271E-5</v>
      </c>
      <c r="T42" s="36">
        <v>0</v>
      </c>
      <c r="U42" s="36">
        <v>-2.9657380992397945E-4</v>
      </c>
      <c r="V42" s="36">
        <v>-1.030249968446902E-4</v>
      </c>
      <c r="W42" s="36">
        <v>-2.3736847091320414E-4</v>
      </c>
      <c r="X42" s="36">
        <v>-8.2686514829315627E-5</v>
      </c>
      <c r="Y42" s="36">
        <v>-3.0664619395608209E-4</v>
      </c>
      <c r="Z42" s="36">
        <v>-5.1806722196969116E-5</v>
      </c>
      <c r="AA42" s="36">
        <v>-6.2753076172771547E-4</v>
      </c>
      <c r="AB42" s="36">
        <v>-4.4984073509978987E-4</v>
      </c>
      <c r="AC42" s="36">
        <v>-2.1058715427318885E-4</v>
      </c>
      <c r="AD42" s="36">
        <v>-1.0707127726349614E-3</v>
      </c>
      <c r="AE42" s="36">
        <v>-3.458716637754731E-4</v>
      </c>
      <c r="AF42" s="36">
        <v>-5.8648776018444101E-4</v>
      </c>
      <c r="AG42" s="36">
        <v>-4.6856065790159621E-3</v>
      </c>
      <c r="AH42" s="36">
        <v>-3.9279423631717055E-4</v>
      </c>
      <c r="AI42" s="36">
        <v>-3.0969032542031505E-3</v>
      </c>
      <c r="AJ42" s="36">
        <v>-8.9396963602379111E-3</v>
      </c>
      <c r="AK42" s="36">
        <v>-1.9105072847381672E-3</v>
      </c>
      <c r="AL42" s="36">
        <v>-2.6882517566168447E-3</v>
      </c>
      <c r="AM42" s="36">
        <v>-1.1469076014776312E-2</v>
      </c>
      <c r="AN42" s="36">
        <v>-2.0652764647610977E-3</v>
      </c>
      <c r="AO42" s="36">
        <v>0.97071042926885109</v>
      </c>
      <c r="AP42" s="36">
        <v>0</v>
      </c>
      <c r="AQ42" s="37">
        <v>-2.7513719572274708E-3</v>
      </c>
      <c r="AR42" s="14"/>
      <c r="AS42" s="43"/>
    </row>
    <row r="43" spans="1:45" ht="39.950000000000003" customHeight="1">
      <c r="A43" s="10" t="s">
        <v>258</v>
      </c>
      <c r="B43" s="3" t="s">
        <v>32</v>
      </c>
      <c r="C43" s="35">
        <v>-3.1525851197982345E-4</v>
      </c>
      <c r="D43" s="36">
        <v>-2.5062656641604009E-3</v>
      </c>
      <c r="E43" s="36">
        <v>-1.0593220338983051E-3</v>
      </c>
      <c r="F43" s="36">
        <v>-1.021972406745018E-3</v>
      </c>
      <c r="G43" s="36">
        <v>-6.0437353128344048E-4</v>
      </c>
      <c r="H43" s="36">
        <v>-1.1131725417439704E-3</v>
      </c>
      <c r="I43" s="36">
        <v>-1.1238660993818737E-3</v>
      </c>
      <c r="J43" s="36">
        <v>-7.9904115061925688E-4</v>
      </c>
      <c r="K43" s="36">
        <v>-6.1983471074380169E-4</v>
      </c>
      <c r="L43" s="36">
        <v>-2.8818443804034583E-4</v>
      </c>
      <c r="M43" s="36">
        <v>0</v>
      </c>
      <c r="N43" s="36">
        <v>-7.4303405572755414E-4</v>
      </c>
      <c r="O43" s="36">
        <v>-1.1162098474513209E-3</v>
      </c>
      <c r="P43" s="36">
        <v>-5.9219779406321713E-4</v>
      </c>
      <c r="Q43" s="36">
        <v>-6.7969413763806284E-4</v>
      </c>
      <c r="R43" s="36">
        <v>-9.6727789811339475E-4</v>
      </c>
      <c r="S43" s="36">
        <v>-1.0306242638398115E-3</v>
      </c>
      <c r="T43" s="36">
        <v>-1.1115227862171174E-3</v>
      </c>
      <c r="U43" s="36">
        <v>-4.6313449425713227E-4</v>
      </c>
      <c r="V43" s="36">
        <v>-8.3660467211532272E-4</v>
      </c>
      <c r="W43" s="36">
        <v>-6.0641332065714763E-4</v>
      </c>
      <c r="X43" s="36">
        <v>-7.0096216280030697E-5</v>
      </c>
      <c r="Y43" s="36">
        <v>-9.5772738658297604E-4</v>
      </c>
      <c r="Z43" s="36">
        <v>-2.8962995323851591E-3</v>
      </c>
      <c r="AA43" s="36">
        <v>-1.6856300042140751E-3</v>
      </c>
      <c r="AB43" s="36">
        <v>-2.2594950248324749E-3</v>
      </c>
      <c r="AC43" s="36">
        <v>-3.5567734154249848E-3</v>
      </c>
      <c r="AD43" s="36">
        <v>-8.9973049691127207E-4</v>
      </c>
      <c r="AE43" s="36">
        <v>0</v>
      </c>
      <c r="AF43" s="36">
        <v>-2.6643457255013411E-3</v>
      </c>
      <c r="AG43" s="36">
        <v>-1.7066301286442871E-3</v>
      </c>
      <c r="AH43" s="36">
        <v>-2.4686744463884311E-3</v>
      </c>
      <c r="AI43" s="36">
        <v>-3.9069769969257689E-3</v>
      </c>
      <c r="AJ43" s="36">
        <v>-2.2585823696228461E-3</v>
      </c>
      <c r="AK43" s="36">
        <v>-4.7943215308621475E-3</v>
      </c>
      <c r="AL43" s="36">
        <v>-1.4845439642753779E-3</v>
      </c>
      <c r="AM43" s="36">
        <v>-2.3479820296178522E-3</v>
      </c>
      <c r="AN43" s="36">
        <v>-6.3388514256045004E-4</v>
      </c>
      <c r="AO43" s="36">
        <v>-2.659887411517715E-3</v>
      </c>
      <c r="AP43" s="36">
        <v>1</v>
      </c>
      <c r="AQ43" s="37">
        <v>-1.0109617134356811E-4</v>
      </c>
      <c r="AR43" s="14"/>
      <c r="AS43" s="43"/>
    </row>
    <row r="44" spans="1:45" ht="39.950000000000003" customHeight="1">
      <c r="A44" s="38" t="s">
        <v>259</v>
      </c>
      <c r="B44" s="39" t="s">
        <v>33</v>
      </c>
      <c r="C44" s="40">
        <v>-5.2019931007281197E-3</v>
      </c>
      <c r="D44" s="41">
        <v>0</v>
      </c>
      <c r="E44" s="41">
        <v>-6.2528573539549943E-3</v>
      </c>
      <c r="F44" s="41">
        <v>-3.7016962009942139E-3</v>
      </c>
      <c r="G44" s="41">
        <v>-4.3123982032630378E-3</v>
      </c>
      <c r="H44" s="41">
        <v>-2.9866911834037007E-3</v>
      </c>
      <c r="I44" s="41">
        <v>-2.1323061764149326E-3</v>
      </c>
      <c r="J44" s="41">
        <v>-8.0394853568447591E-4</v>
      </c>
      <c r="K44" s="41">
        <v>-8.6478285628552604E-3</v>
      </c>
      <c r="L44" s="41">
        <v>-3.7114156722872502E-3</v>
      </c>
      <c r="M44" s="41">
        <v>-8.5176007822994435E-4</v>
      </c>
      <c r="N44" s="41">
        <v>-3.2894288593932901E-3</v>
      </c>
      <c r="O44" s="41">
        <v>-6.7383909202644891E-3</v>
      </c>
      <c r="P44" s="41">
        <v>-5.243346517551423E-3</v>
      </c>
      <c r="Q44" s="41">
        <v>-1.914831917584055E-3</v>
      </c>
      <c r="R44" s="41">
        <v>-7.7857481976796735E-4</v>
      </c>
      <c r="S44" s="41">
        <v>-9.4807217188138673E-4</v>
      </c>
      <c r="T44" s="41">
        <v>-1.789358889797623E-3</v>
      </c>
      <c r="U44" s="41">
        <v>-2.311255232655263E-3</v>
      </c>
      <c r="V44" s="41">
        <v>-2.2791803882361212E-3</v>
      </c>
      <c r="W44" s="41">
        <v>-1.2206329180479399E-2</v>
      </c>
      <c r="X44" s="41">
        <v>-2.491449135326289E-3</v>
      </c>
      <c r="Y44" s="41">
        <v>-5.5741095160652104E-3</v>
      </c>
      <c r="Z44" s="41">
        <v>-6.0951638625629046E-3</v>
      </c>
      <c r="AA44" s="41">
        <v>-4.4851860373905797E-3</v>
      </c>
      <c r="AB44" s="41">
        <v>-2.6805777425986696E-3</v>
      </c>
      <c r="AC44" s="41">
        <v>-7.2754912897477634E-3</v>
      </c>
      <c r="AD44" s="41">
        <v>-7.1382335258348903E-3</v>
      </c>
      <c r="AE44" s="41">
        <v>-6.6017412292742795E-5</v>
      </c>
      <c r="AF44" s="41">
        <v>-3.4432218477087949E-3</v>
      </c>
      <c r="AG44" s="41">
        <v>-5.0076548586494643E-3</v>
      </c>
      <c r="AH44" s="41">
        <v>-3.6308061971395853E-4</v>
      </c>
      <c r="AI44" s="41">
        <v>-3.6630754914034908E-3</v>
      </c>
      <c r="AJ44" s="41">
        <v>-2.4252565806084985E-3</v>
      </c>
      <c r="AK44" s="41">
        <v>-1.0541286701426355E-2</v>
      </c>
      <c r="AL44" s="41">
        <v>-3.2071653431628754E-3</v>
      </c>
      <c r="AM44" s="41">
        <v>-1.5774151312890519E-2</v>
      </c>
      <c r="AN44" s="41">
        <v>-1.1819728776171147E-3</v>
      </c>
      <c r="AO44" s="41">
        <v>-3.6139919590104266E-3</v>
      </c>
      <c r="AP44" s="41">
        <v>-3.911661591871116E-4</v>
      </c>
      <c r="AQ44" s="42">
        <v>1</v>
      </c>
      <c r="AR44" s="14"/>
      <c r="AS44" s="43"/>
    </row>
  </sheetData>
  <phoneticPr fontId="2"/>
  <printOptions verticalCentered="1"/>
  <pageMargins left="0.43307086614173229" right="0.23622047244094491" top="0.35433070866141736" bottom="0.35433070866141736" header="0.31496062992125984" footer="0.31496062992125984"/>
  <pageSetup paperSize="9" scale="3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13</vt:i4>
      </vt:variant>
    </vt:vector>
  </HeadingPairs>
  <TitlesOfParts>
    <vt:vector size="28" baseType="lpstr">
      <vt:lpstr>入力シート </vt:lpstr>
      <vt:lpstr>41</vt:lpstr>
      <vt:lpstr>41A</vt:lpstr>
      <vt:lpstr>41I</vt:lpstr>
      <vt:lpstr>41(I-A)</vt:lpstr>
      <vt:lpstr>41(I-A)-1</vt:lpstr>
      <vt:lpstr>41(I-M)</vt:lpstr>
      <vt:lpstr>41(I-M)A</vt:lpstr>
      <vt:lpstr>41I-(I-M)A </vt:lpstr>
      <vt:lpstr>41(I-(I-M)A)-1</vt:lpstr>
      <vt:lpstr>雇用表41部門 (福岡市) </vt:lpstr>
      <vt:lpstr>価格変換</vt:lpstr>
      <vt:lpstr>計算過程</vt:lpstr>
      <vt:lpstr>消費係数</vt:lpstr>
      <vt:lpstr>フロー</vt:lpstr>
      <vt:lpstr>フロー!Print_Area</vt:lpstr>
      <vt:lpstr>価格変換!Print_Area</vt:lpstr>
      <vt:lpstr>計算過程!Print_Area</vt:lpstr>
      <vt:lpstr>'入力シート '!Print_Area</vt:lpstr>
      <vt:lpstr>'41'!Print_Titles</vt:lpstr>
      <vt:lpstr>'41(I-(I-M)A)-1'!Print_Titles</vt:lpstr>
      <vt:lpstr>'41(I-A)'!Print_Titles</vt:lpstr>
      <vt:lpstr>'41(I-A)-1'!Print_Titles</vt:lpstr>
      <vt:lpstr>'41(I-M)'!Print_Titles</vt:lpstr>
      <vt:lpstr>'41(I-M)A'!Print_Titles</vt:lpstr>
      <vt:lpstr>'41A'!Print_Titles</vt:lpstr>
      <vt:lpstr>'41I'!Print_Titles</vt:lpstr>
      <vt:lpstr>'41I-(I-M)A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黒木　千聖</dc:creator>
  <cp:lastModifiedBy>川村　宏和</cp:lastModifiedBy>
  <cp:lastPrinted>2026-01-23T07:15:44Z</cp:lastPrinted>
  <dcterms:created xsi:type="dcterms:W3CDTF">2021-03-25T01:39:08Z</dcterms:created>
  <dcterms:modified xsi:type="dcterms:W3CDTF">2026-02-06T05:25:15Z</dcterms:modified>
</cp:coreProperties>
</file>