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K:\20統計解析係\02産業連関表\令和2年表\05 HP公開\02 ツール\"/>
    </mc:Choice>
  </mc:AlternateContent>
  <xr:revisionPtr revIDLastSave="0" documentId="13_ncr:1_{F47EC2C8-7E1A-49C6-9CCC-571AF2FA5987}" xr6:coauthVersionLast="47" xr6:coauthVersionMax="47" xr10:uidLastSave="{00000000-0000-0000-0000-000000000000}"/>
  <workbookProtection workbookAlgorithmName="SHA-512" workbookHashValue="rHh4hX08/IjmAgtgZd0wnQRFxaO1dkZkGHZk6zV1nPfrCsYlSgCQNUcmO8UXiy5MB9sMCcmYfp+lwj/YuRodbA==" workbookSaltValue="JHtjzU6SP8SQX8xYt7eu7g==" workbookSpinCount="100000" lockStructure="1"/>
  <bookViews>
    <workbookView xWindow="-28920" yWindow="-120" windowWidth="29040" windowHeight="15720" tabRatio="675" xr2:uid="{00000000-000D-0000-FFFF-FFFF00000000}"/>
  </bookViews>
  <sheets>
    <sheet name="入力シート " sheetId="5" r:id="rId1"/>
    <sheet name="38" sheetId="30" state="hidden" r:id="rId2"/>
    <sheet name="38A" sheetId="31" state="hidden" r:id="rId3"/>
    <sheet name="38I" sheetId="32" state="hidden" r:id="rId4"/>
    <sheet name="38(I-A)" sheetId="33" state="hidden" r:id="rId5"/>
    <sheet name="38(I-A) -1" sheetId="34" state="hidden" r:id="rId6"/>
    <sheet name="38(I-M) " sheetId="35" state="hidden" r:id="rId7"/>
    <sheet name="38(I-M) A" sheetId="36" state="hidden" r:id="rId8"/>
    <sheet name="38I-(I-M) A " sheetId="37" state="hidden" r:id="rId9"/>
    <sheet name="38(I-(I-M) A)-1" sheetId="38" state="hidden" r:id="rId10"/>
    <sheet name="38(I-(I-M) A)-1 外生化" sheetId="39" state="hidden" r:id="rId11"/>
    <sheet name="雇用表38部門 (福岡市)" sheetId="40" state="hidden" r:id="rId12"/>
    <sheet name="計算過程" sheetId="3" state="hidden" r:id="rId13"/>
    <sheet name="消費係数" sheetId="17" state="hidden" r:id="rId14"/>
    <sheet name="フロー" sheetId="29" r:id="rId15"/>
  </sheets>
  <externalReferences>
    <externalReference r:id="rId16"/>
  </externalReferences>
  <definedNames>
    <definedName name="_Fill" localSheetId="14" hidden="1">#REF!</definedName>
    <definedName name="_Fill" localSheetId="13" hidden="1">#REF!</definedName>
    <definedName name="_Fill" localSheetId="0" hidden="1">#REF!</definedName>
    <definedName name="_Fill" hidden="1">#REF!</definedName>
    <definedName name="_xlnm._FilterDatabase" localSheetId="1" hidden="1">'38'!$A$3:$BD$49</definedName>
    <definedName name="_xlnm._FilterDatabase" localSheetId="9" hidden="1">'38(I-(I-M) A)-1'!$AP$3:$AQ$41</definedName>
    <definedName name="_xlnm._FilterDatabase" localSheetId="10" hidden="1">'38(I-(I-M) A)-1 外生化'!$AP$3:$AQ$41</definedName>
    <definedName name="_xlnm._FilterDatabase" localSheetId="4" hidden="1">'38(I-A)'!$A$3:$AN$41</definedName>
    <definedName name="_xlnm._FilterDatabase" localSheetId="5" hidden="1">'38(I-A) -1'!$A$3:$AN$41</definedName>
    <definedName name="_xlnm._FilterDatabase" localSheetId="6" hidden="1">'38(I-M) '!$AP$3:$AQ$41</definedName>
    <definedName name="_xlnm._FilterDatabase" localSheetId="7" hidden="1">'38(I-M) A'!$AP$3:$AQ$41</definedName>
    <definedName name="_xlnm._FilterDatabase" localSheetId="2" hidden="1">'38A'!$A$3:$AN$49</definedName>
    <definedName name="_xlnm._FilterDatabase" localSheetId="3" hidden="1">'38I'!$A$3:$AN$41</definedName>
    <definedName name="_xlnm._FilterDatabase" localSheetId="8" hidden="1">'38I-(I-M) A '!$AP$3:$AQ$41</definedName>
    <definedName name="_xlnm._FilterDatabase" localSheetId="0" hidden="1">[1]出力シート!#REF!</definedName>
    <definedName name="Ａ" localSheetId="14" hidden="1">#REF!</definedName>
    <definedName name="Ａ" localSheetId="0" hidden="1">#REF!</definedName>
    <definedName name="Ａ" hidden="1">#REF!</definedName>
    <definedName name="_xlnm.Print_Area" localSheetId="14">フロー!$C$2:$AM$67</definedName>
    <definedName name="_xlnm.Print_Area" localSheetId="12">計算過程!$B$2:$AL$51</definedName>
    <definedName name="_xlnm.Print_Area" localSheetId="0">'入力シート '!$B$2:$E$44</definedName>
    <definedName name="_xlnm.Print_Titles" localSheetId="1">'38'!$A:$B,'38'!$1:$3</definedName>
    <definedName name="_xlnm.Print_Titles" localSheetId="9">'38(I-(I-M) A)-1'!$A:$B,'38(I-(I-M) A)-1'!$1:$3</definedName>
    <definedName name="_xlnm.Print_Titles" localSheetId="10">'38(I-(I-M) A)-1 外生化'!$A:$B,'38(I-(I-M) A)-1 外生化'!$1:$3</definedName>
    <definedName name="_xlnm.Print_Titles" localSheetId="4">'38(I-A)'!$A:$B,'38(I-A)'!$1:$3</definedName>
    <definedName name="_xlnm.Print_Titles" localSheetId="5">'38(I-A) -1'!$A:$B,'38(I-A) -1'!$1:$3</definedName>
    <definedName name="_xlnm.Print_Titles" localSheetId="6">'38(I-M) '!$A:$B,'38(I-M) '!$1:$3</definedName>
    <definedName name="_xlnm.Print_Titles" localSheetId="7">'38(I-M) A'!$A:$B,'38(I-M) A'!$1:$3</definedName>
    <definedName name="_xlnm.Print_Titles" localSheetId="2">'38A'!$A:$B,'38A'!$1:$3</definedName>
    <definedName name="_xlnm.Print_Titles" localSheetId="3">'38I'!$A:$B,'38I'!$1:$3</definedName>
    <definedName name="_xlnm.Print_Titles" localSheetId="8">'38I-(I-M) A '!$A:$B,'38I-(I-M) A '!$1:$3</definedName>
    <definedName name="_xlnm.Print_Titles" localSheetId="11">'雇用表38部門 (福岡市)'!#REF!</definedName>
  </definedNames>
  <calcPr calcId="191029" iterate="1" iterateCount="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40" l="1"/>
  <c r="O9" i="40"/>
  <c r="N10" i="40"/>
  <c r="O10" i="40"/>
  <c r="N11" i="40"/>
  <c r="O11" i="40"/>
  <c r="N12" i="40"/>
  <c r="O12" i="40"/>
  <c r="N13" i="40"/>
  <c r="O13" i="40"/>
  <c r="N14" i="40"/>
  <c r="O14" i="40"/>
  <c r="N15" i="40"/>
  <c r="O15" i="40"/>
  <c r="N16" i="40"/>
  <c r="O16" i="40"/>
  <c r="N17" i="40"/>
  <c r="O17" i="40"/>
  <c r="N18" i="40"/>
  <c r="O18" i="40"/>
  <c r="N19" i="40"/>
  <c r="O19" i="40"/>
  <c r="N20" i="40"/>
  <c r="O20" i="40"/>
  <c r="N21" i="40"/>
  <c r="O21" i="40"/>
  <c r="N22" i="40"/>
  <c r="O22" i="40"/>
  <c r="N23" i="40"/>
  <c r="O23" i="40"/>
  <c r="N24" i="40"/>
  <c r="O24" i="40"/>
  <c r="N25" i="40"/>
  <c r="O25" i="40"/>
  <c r="N26" i="40"/>
  <c r="O26" i="40"/>
  <c r="N27" i="40"/>
  <c r="O27" i="40"/>
  <c r="N28" i="40"/>
  <c r="O28" i="40"/>
  <c r="N29" i="40"/>
  <c r="O29" i="40"/>
  <c r="N30" i="40"/>
  <c r="O30" i="40"/>
  <c r="N31" i="40"/>
  <c r="O31" i="40"/>
  <c r="N32" i="40"/>
  <c r="O32" i="40"/>
  <c r="N33" i="40"/>
  <c r="O33" i="40"/>
  <c r="N34" i="40"/>
  <c r="O34" i="40"/>
  <c r="N35" i="40"/>
  <c r="O35" i="40"/>
  <c r="N36" i="40"/>
  <c r="O36" i="40"/>
  <c r="N37" i="40"/>
  <c r="O37" i="40"/>
  <c r="N38" i="40"/>
  <c r="O38" i="40"/>
  <c r="N39" i="40"/>
  <c r="O39" i="40"/>
  <c r="N40" i="40"/>
  <c r="O40" i="40"/>
  <c r="N41" i="40"/>
  <c r="O41" i="40"/>
  <c r="N42" i="40"/>
  <c r="O42" i="40"/>
  <c r="N43" i="40"/>
  <c r="O43" i="40"/>
  <c r="N44" i="40"/>
  <c r="O44" i="40"/>
  <c r="N45" i="40"/>
  <c r="O45" i="40"/>
  <c r="O8" i="40"/>
  <c r="N8" i="40"/>
  <c r="AA35" i="3"/>
  <c r="AE35" i="3"/>
  <c r="D43" i="5"/>
  <c r="AN4" i="39" l="1"/>
  <c r="AN5" i="39"/>
  <c r="AN6" i="39"/>
  <c r="AN7" i="39"/>
  <c r="AN8" i="39"/>
  <c r="AN9" i="39"/>
  <c r="AN10" i="39"/>
  <c r="AN11" i="39"/>
  <c r="AN12" i="39"/>
  <c r="AN13" i="39"/>
  <c r="AN14" i="39"/>
  <c r="AN15" i="39"/>
  <c r="AN16" i="39"/>
  <c r="AN17" i="39"/>
  <c r="AN18" i="39"/>
  <c r="AN19" i="39"/>
  <c r="AN20" i="39"/>
  <c r="AN21" i="39"/>
  <c r="AN22" i="39"/>
  <c r="AN23" i="39"/>
  <c r="AN24" i="39"/>
  <c r="AN25" i="39"/>
  <c r="AN26" i="39"/>
  <c r="AN27" i="39"/>
  <c r="AN28" i="39"/>
  <c r="AN29" i="39"/>
  <c r="AN30" i="39"/>
  <c r="AN31" i="39"/>
  <c r="AN32" i="39"/>
  <c r="AN33" i="39"/>
  <c r="AN34" i="39"/>
  <c r="AN35" i="39"/>
  <c r="AN36" i="39"/>
  <c r="AN37" i="39"/>
  <c r="AN38" i="39"/>
  <c r="AN39" i="39"/>
  <c r="AN40" i="39"/>
  <c r="AL4" i="39"/>
  <c r="AL5" i="39"/>
  <c r="AL6" i="39"/>
  <c r="AM4" i="39"/>
  <c r="AM5" i="39"/>
  <c r="AM6" i="39"/>
  <c r="AM7" i="39"/>
  <c r="AM8" i="39"/>
  <c r="AM9" i="39"/>
  <c r="AM10" i="39"/>
  <c r="AM11" i="39"/>
  <c r="AM12" i="39"/>
  <c r="AM13" i="39"/>
  <c r="AM14" i="39"/>
  <c r="AM15" i="39"/>
  <c r="AM16" i="39"/>
  <c r="AM17" i="39"/>
  <c r="AM18" i="39"/>
  <c r="AM19" i="39"/>
  <c r="AM20" i="39"/>
  <c r="AM21" i="39"/>
  <c r="AM22" i="39"/>
  <c r="AM23" i="39"/>
  <c r="AM24" i="39"/>
  <c r="AM25" i="39"/>
  <c r="AM26" i="39"/>
  <c r="AM27" i="39"/>
  <c r="AM28" i="39"/>
  <c r="AM29" i="39"/>
  <c r="AM30" i="39"/>
  <c r="AM31" i="39"/>
  <c r="AM32" i="39"/>
  <c r="AM33" i="39"/>
  <c r="AM34" i="39"/>
  <c r="AM35" i="39"/>
  <c r="AM36" i="39"/>
  <c r="AM37" i="39"/>
  <c r="AM38" i="39"/>
  <c r="AM39" i="39"/>
  <c r="AM41" i="39"/>
  <c r="AL7" i="39"/>
  <c r="AL8" i="39"/>
  <c r="AL9" i="39"/>
  <c r="AL10" i="39"/>
  <c r="AL11" i="39"/>
  <c r="AL12" i="39"/>
  <c r="AL13" i="39"/>
  <c r="AL14" i="39"/>
  <c r="AL15" i="39"/>
  <c r="AL16" i="39"/>
  <c r="AL17" i="39"/>
  <c r="AL18" i="39"/>
  <c r="AL19" i="39"/>
  <c r="AL20" i="39"/>
  <c r="AL21" i="39"/>
  <c r="AL22" i="39"/>
  <c r="AL23" i="39"/>
  <c r="AL24" i="39"/>
  <c r="AL25" i="39"/>
  <c r="AL26" i="39"/>
  <c r="AL27" i="39"/>
  <c r="AL28" i="39"/>
  <c r="AL29" i="39"/>
  <c r="AL30" i="39"/>
  <c r="AL31" i="39"/>
  <c r="AL32" i="39"/>
  <c r="AL33" i="39"/>
  <c r="AL34" i="39"/>
  <c r="AL35" i="39"/>
  <c r="AL36" i="39"/>
  <c r="AL37" i="39"/>
  <c r="AL38" i="39"/>
  <c r="AL40" i="39"/>
  <c r="AL41" i="39"/>
  <c r="AK4" i="39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9" i="39"/>
  <c r="AK40" i="39"/>
  <c r="AK41" i="39"/>
  <c r="AJ4" i="39"/>
  <c r="AJ5" i="39"/>
  <c r="AJ6" i="39"/>
  <c r="AJ7" i="39"/>
  <c r="AJ8" i="39"/>
  <c r="AJ38" i="39"/>
  <c r="AJ39" i="39"/>
  <c r="AJ40" i="39"/>
  <c r="AJ41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I4" i="39"/>
  <c r="AI5" i="39"/>
  <c r="AI6" i="39"/>
  <c r="AI7" i="39"/>
  <c r="AI8" i="39"/>
  <c r="AI9" i="39"/>
  <c r="AI10" i="39"/>
  <c r="AI11" i="39"/>
  <c r="AI12" i="39"/>
  <c r="AI13" i="39"/>
  <c r="AI14" i="39"/>
  <c r="AI15" i="39"/>
  <c r="AI16" i="39"/>
  <c r="AI17" i="39"/>
  <c r="AI18" i="39"/>
  <c r="AI19" i="39"/>
  <c r="AI20" i="39"/>
  <c r="AI21" i="39"/>
  <c r="AI22" i="39"/>
  <c r="AI23" i="39"/>
  <c r="AI24" i="39"/>
  <c r="AI25" i="39"/>
  <c r="AI26" i="39"/>
  <c r="AI27" i="39"/>
  <c r="AI28" i="39"/>
  <c r="AI29" i="39"/>
  <c r="AI30" i="39"/>
  <c r="AI31" i="39"/>
  <c r="AI32" i="39"/>
  <c r="AI33" i="39"/>
  <c r="AI34" i="39"/>
  <c r="AI35" i="39"/>
  <c r="AI37" i="39"/>
  <c r="AI38" i="39"/>
  <c r="AI39" i="39"/>
  <c r="AI40" i="39"/>
  <c r="AI41" i="39"/>
  <c r="AH4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6" i="39"/>
  <c r="AH37" i="39"/>
  <c r="AH38" i="39"/>
  <c r="AH39" i="39"/>
  <c r="AH40" i="39"/>
  <c r="AH41" i="39"/>
  <c r="AG35" i="39"/>
  <c r="AG36" i="39"/>
  <c r="AG37" i="39"/>
  <c r="AG38" i="39"/>
  <c r="AG39" i="39"/>
  <c r="AG40" i="39"/>
  <c r="AG41" i="39"/>
  <c r="AG4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F34" i="39"/>
  <c r="AF35" i="39"/>
  <c r="AF36" i="39"/>
  <c r="AF37" i="39"/>
  <c r="AF38" i="39"/>
  <c r="AF39" i="39"/>
  <c r="AF40" i="39"/>
  <c r="AF41" i="39"/>
  <c r="AF4" i="39"/>
  <c r="AF5" i="39"/>
  <c r="AF6" i="39"/>
  <c r="AF7" i="39"/>
  <c r="AF8" i="39"/>
  <c r="AF9" i="39"/>
  <c r="AF10" i="39"/>
  <c r="AF11" i="39"/>
  <c r="AF12" i="39"/>
  <c r="AF13" i="39"/>
  <c r="AF14" i="39"/>
  <c r="AF15" i="39"/>
  <c r="AF16" i="39"/>
  <c r="AF17" i="39"/>
  <c r="AF18" i="39"/>
  <c r="AF19" i="39"/>
  <c r="AF20" i="39"/>
  <c r="AF21" i="39"/>
  <c r="AF22" i="39"/>
  <c r="AF23" i="39"/>
  <c r="AF24" i="39"/>
  <c r="AF25" i="39"/>
  <c r="AF26" i="39"/>
  <c r="AF27" i="39"/>
  <c r="AF28" i="39"/>
  <c r="AF29" i="39"/>
  <c r="AF30" i="39"/>
  <c r="AF31" i="39"/>
  <c r="AF32" i="39"/>
  <c r="AE33" i="39"/>
  <c r="AE34" i="39"/>
  <c r="AE35" i="39"/>
  <c r="AE36" i="39"/>
  <c r="AE37" i="39"/>
  <c r="AE38" i="39"/>
  <c r="AE39" i="39"/>
  <c r="AE40" i="39"/>
  <c r="AE41" i="39"/>
  <c r="AE4" i="39"/>
  <c r="AE5" i="39"/>
  <c r="AE6" i="39"/>
  <c r="AE7" i="39"/>
  <c r="AE8" i="39"/>
  <c r="AE9" i="39"/>
  <c r="AE10" i="39"/>
  <c r="AE11" i="39"/>
  <c r="AE12" i="39"/>
  <c r="AE13" i="39"/>
  <c r="AE14" i="39"/>
  <c r="AE15" i="39"/>
  <c r="AE16" i="39"/>
  <c r="AE17" i="39"/>
  <c r="AE18" i="39"/>
  <c r="AE19" i="39"/>
  <c r="AE20" i="39"/>
  <c r="AE21" i="39"/>
  <c r="AE22" i="39"/>
  <c r="AE23" i="39"/>
  <c r="AE24" i="39"/>
  <c r="AE25" i="39"/>
  <c r="AE26" i="39"/>
  <c r="AE27" i="39"/>
  <c r="AE28" i="39"/>
  <c r="AE29" i="39"/>
  <c r="AE30" i="39"/>
  <c r="AE31" i="39"/>
  <c r="AD32" i="39"/>
  <c r="AD33" i="39"/>
  <c r="AD34" i="39"/>
  <c r="AD35" i="39"/>
  <c r="AD36" i="39"/>
  <c r="AD37" i="39"/>
  <c r="AD38" i="39"/>
  <c r="AD39" i="39"/>
  <c r="AD40" i="39"/>
  <c r="AD41" i="39"/>
  <c r="AD4" i="39"/>
  <c r="AD5" i="39"/>
  <c r="AD6" i="39"/>
  <c r="AD7" i="39"/>
  <c r="AD8" i="39"/>
  <c r="AD9" i="39"/>
  <c r="AD10" i="39"/>
  <c r="AD11" i="39"/>
  <c r="AD12" i="39"/>
  <c r="AD13" i="39"/>
  <c r="AD14" i="39"/>
  <c r="AD15" i="39"/>
  <c r="AD16" i="39"/>
  <c r="AD17" i="39"/>
  <c r="AD18" i="39"/>
  <c r="AD19" i="39"/>
  <c r="AD20" i="39"/>
  <c r="AD21" i="39"/>
  <c r="AD22" i="39"/>
  <c r="AD23" i="39"/>
  <c r="AD24" i="39"/>
  <c r="AD25" i="39"/>
  <c r="AD26" i="39"/>
  <c r="AD27" i="39"/>
  <c r="AD28" i="39"/>
  <c r="AD29" i="39"/>
  <c r="AD30" i="39"/>
  <c r="AC31" i="39"/>
  <c r="AC32" i="39"/>
  <c r="AC33" i="39"/>
  <c r="AC34" i="39"/>
  <c r="AC35" i="39"/>
  <c r="AC36" i="39"/>
  <c r="AC37" i="39"/>
  <c r="AC38" i="39"/>
  <c r="AC39" i="39"/>
  <c r="AC40" i="39"/>
  <c r="AC41" i="39"/>
  <c r="AC4" i="39"/>
  <c r="AC5" i="39"/>
  <c r="AC6" i="39"/>
  <c r="AC7" i="39"/>
  <c r="AC8" i="39"/>
  <c r="AC9" i="39"/>
  <c r="AC10" i="39"/>
  <c r="AC11" i="39"/>
  <c r="AC12" i="39"/>
  <c r="AC13" i="39"/>
  <c r="AC14" i="39"/>
  <c r="AC15" i="39"/>
  <c r="AC16" i="39"/>
  <c r="AC17" i="39"/>
  <c r="AC18" i="39"/>
  <c r="AC19" i="39"/>
  <c r="AC20" i="39"/>
  <c r="AC21" i="39"/>
  <c r="AC22" i="39"/>
  <c r="AC23" i="39"/>
  <c r="AC24" i="39"/>
  <c r="AC25" i="39"/>
  <c r="AC26" i="39"/>
  <c r="AC27" i="39"/>
  <c r="AC28" i="39"/>
  <c r="AC29" i="39"/>
  <c r="AB4" i="39"/>
  <c r="AB30" i="39"/>
  <c r="AB31" i="39"/>
  <c r="AB32" i="39"/>
  <c r="AB33" i="39"/>
  <c r="AB34" i="39"/>
  <c r="AB35" i="39"/>
  <c r="AB36" i="39"/>
  <c r="AB37" i="39"/>
  <c r="AB38" i="39"/>
  <c r="AB39" i="39"/>
  <c r="AB40" i="39"/>
  <c r="AB41" i="39"/>
  <c r="AB5" i="39"/>
  <c r="AB6" i="39"/>
  <c r="AB7" i="39"/>
  <c r="AB8" i="39"/>
  <c r="AB9" i="39"/>
  <c r="AB10" i="39"/>
  <c r="AB11" i="39"/>
  <c r="AB12" i="39"/>
  <c r="AB13" i="39"/>
  <c r="AB14" i="39"/>
  <c r="AB15" i="39"/>
  <c r="AB16" i="39"/>
  <c r="AB17" i="39"/>
  <c r="AB18" i="39"/>
  <c r="AB19" i="39"/>
  <c r="AB20" i="39"/>
  <c r="AB21" i="39"/>
  <c r="AB22" i="39"/>
  <c r="AB23" i="39"/>
  <c r="AB24" i="39"/>
  <c r="AB25" i="39"/>
  <c r="AB26" i="39"/>
  <c r="AB27" i="39"/>
  <c r="AB28" i="39"/>
  <c r="AA29" i="39"/>
  <c r="AA30" i="39"/>
  <c r="AA31" i="39"/>
  <c r="AA32" i="39"/>
  <c r="AA33" i="39"/>
  <c r="AA34" i="39"/>
  <c r="AA35" i="39"/>
  <c r="AA36" i="39"/>
  <c r="AA37" i="39"/>
  <c r="AA38" i="39"/>
  <c r="AA39" i="39"/>
  <c r="AA40" i="39"/>
  <c r="AA41" i="39"/>
  <c r="AA4" i="39"/>
  <c r="AA5" i="39"/>
  <c r="AA6" i="39"/>
  <c r="AA7" i="39"/>
  <c r="AA8" i="39"/>
  <c r="AA9" i="39"/>
  <c r="AA10" i="39"/>
  <c r="AA11" i="39"/>
  <c r="AA12" i="39"/>
  <c r="AA13" i="39"/>
  <c r="AA14" i="39"/>
  <c r="AA15" i="39"/>
  <c r="AA16" i="39"/>
  <c r="AA17" i="39"/>
  <c r="AA18" i="39"/>
  <c r="AA19" i="39"/>
  <c r="AA20" i="39"/>
  <c r="AA21" i="39"/>
  <c r="AA22" i="39"/>
  <c r="AA23" i="39"/>
  <c r="AA24" i="39"/>
  <c r="AA25" i="39"/>
  <c r="AA26" i="39"/>
  <c r="AA27" i="39"/>
  <c r="Z28" i="39"/>
  <c r="Z29" i="39"/>
  <c r="Z30" i="39"/>
  <c r="Z31" i="39"/>
  <c r="Z32" i="39"/>
  <c r="Z33" i="39"/>
  <c r="Z34" i="39"/>
  <c r="Z35" i="39"/>
  <c r="Z36" i="39"/>
  <c r="Z37" i="39"/>
  <c r="Z38" i="39"/>
  <c r="Z39" i="39"/>
  <c r="Z40" i="39"/>
  <c r="Z41" i="39"/>
  <c r="Z4" i="39"/>
  <c r="Z5" i="39"/>
  <c r="Z6" i="39"/>
  <c r="Z7" i="39"/>
  <c r="Z8" i="39"/>
  <c r="Z9" i="39"/>
  <c r="Z10" i="39"/>
  <c r="Z11" i="39"/>
  <c r="Z12" i="39"/>
  <c r="Z13" i="39"/>
  <c r="Z14" i="39"/>
  <c r="Z15" i="39"/>
  <c r="Z16" i="39"/>
  <c r="Z17" i="39"/>
  <c r="Z18" i="39"/>
  <c r="Z19" i="39"/>
  <c r="Z20" i="39"/>
  <c r="Z21" i="39"/>
  <c r="Z22" i="39"/>
  <c r="Z23" i="39"/>
  <c r="Z24" i="39"/>
  <c r="Z25" i="39"/>
  <c r="Z26" i="39"/>
  <c r="Y27" i="39"/>
  <c r="Y28" i="39"/>
  <c r="Y29" i="39"/>
  <c r="Y30" i="39"/>
  <c r="Y31" i="39"/>
  <c r="Y32" i="39"/>
  <c r="Y33" i="39"/>
  <c r="Y34" i="39"/>
  <c r="Y35" i="39"/>
  <c r="Y36" i="39"/>
  <c r="Y37" i="39"/>
  <c r="Y38" i="39"/>
  <c r="Y39" i="39"/>
  <c r="Y40" i="39"/>
  <c r="Y41" i="39"/>
  <c r="Y4" i="39"/>
  <c r="Y5" i="39"/>
  <c r="Y6" i="39"/>
  <c r="Y7" i="39"/>
  <c r="Y8" i="39"/>
  <c r="Y9" i="39"/>
  <c r="Y10" i="39"/>
  <c r="Y11" i="39"/>
  <c r="Y12" i="39"/>
  <c r="Y13" i="39"/>
  <c r="Y14" i="39"/>
  <c r="Y15" i="39"/>
  <c r="Y16" i="39"/>
  <c r="Y17" i="39"/>
  <c r="Y18" i="39"/>
  <c r="Y19" i="39"/>
  <c r="Y20" i="39"/>
  <c r="Y21" i="39"/>
  <c r="Y22" i="39"/>
  <c r="Y23" i="39"/>
  <c r="Y24" i="39"/>
  <c r="Y25" i="39"/>
  <c r="X26" i="39"/>
  <c r="X27" i="39"/>
  <c r="X28" i="39"/>
  <c r="X29" i="39"/>
  <c r="X30" i="39"/>
  <c r="X31" i="39"/>
  <c r="X32" i="39"/>
  <c r="X33" i="39"/>
  <c r="X34" i="39"/>
  <c r="X35" i="39"/>
  <c r="X36" i="39"/>
  <c r="X37" i="39"/>
  <c r="X38" i="39"/>
  <c r="X39" i="39"/>
  <c r="X40" i="39"/>
  <c r="X41" i="39"/>
  <c r="X4" i="39"/>
  <c r="X5" i="39"/>
  <c r="X6" i="39"/>
  <c r="X7" i="39"/>
  <c r="X8" i="39"/>
  <c r="X9" i="39"/>
  <c r="X10" i="39"/>
  <c r="X11" i="39"/>
  <c r="X12" i="39"/>
  <c r="X13" i="39"/>
  <c r="X14" i="39"/>
  <c r="X15" i="39"/>
  <c r="X16" i="39"/>
  <c r="X17" i="39"/>
  <c r="X18" i="39"/>
  <c r="X19" i="39"/>
  <c r="X20" i="39"/>
  <c r="X21" i="39"/>
  <c r="X22" i="39"/>
  <c r="X23" i="39"/>
  <c r="X24" i="39"/>
  <c r="W25" i="39"/>
  <c r="W26" i="39"/>
  <c r="W27" i="39"/>
  <c r="W28" i="39"/>
  <c r="W29" i="39"/>
  <c r="W30" i="39"/>
  <c r="W31" i="39"/>
  <c r="W32" i="39"/>
  <c r="W33" i="39"/>
  <c r="W34" i="39"/>
  <c r="W35" i="39"/>
  <c r="W36" i="39"/>
  <c r="W37" i="39"/>
  <c r="W38" i="39"/>
  <c r="W39" i="39"/>
  <c r="W40" i="39"/>
  <c r="W41" i="39"/>
  <c r="W4" i="39"/>
  <c r="W5" i="39"/>
  <c r="W6" i="39"/>
  <c r="W7" i="39"/>
  <c r="W8" i="39"/>
  <c r="W9" i="39"/>
  <c r="W10" i="39"/>
  <c r="W11" i="39"/>
  <c r="W12" i="39"/>
  <c r="W13" i="39"/>
  <c r="W14" i="39"/>
  <c r="W15" i="39"/>
  <c r="W16" i="39"/>
  <c r="W17" i="39"/>
  <c r="W18" i="39"/>
  <c r="W19" i="39"/>
  <c r="W20" i="39"/>
  <c r="W21" i="39"/>
  <c r="W22" i="39"/>
  <c r="W23" i="39"/>
  <c r="V24" i="39"/>
  <c r="V25" i="39"/>
  <c r="V26" i="39"/>
  <c r="V27" i="39"/>
  <c r="V28" i="39"/>
  <c r="V29" i="39"/>
  <c r="V30" i="39"/>
  <c r="V31" i="39"/>
  <c r="V32" i="39"/>
  <c r="V33" i="39"/>
  <c r="V34" i="39"/>
  <c r="V35" i="39"/>
  <c r="V36" i="39"/>
  <c r="V37" i="39"/>
  <c r="V38" i="39"/>
  <c r="V39" i="39"/>
  <c r="V40" i="39"/>
  <c r="V41" i="39"/>
  <c r="V4" i="39"/>
  <c r="V5" i="39"/>
  <c r="V6" i="39"/>
  <c r="V7" i="39"/>
  <c r="V8" i="39"/>
  <c r="V9" i="39"/>
  <c r="V10" i="39"/>
  <c r="V11" i="39"/>
  <c r="V12" i="39"/>
  <c r="V13" i="39"/>
  <c r="V14" i="39"/>
  <c r="V15" i="39"/>
  <c r="V16" i="39"/>
  <c r="V17" i="39"/>
  <c r="V18" i="39"/>
  <c r="V19" i="39"/>
  <c r="V20" i="39"/>
  <c r="V21" i="39"/>
  <c r="V22" i="39"/>
  <c r="U23" i="39"/>
  <c r="U24" i="39"/>
  <c r="U25" i="39"/>
  <c r="U26" i="39"/>
  <c r="U27" i="39"/>
  <c r="U28" i="39"/>
  <c r="U29" i="39"/>
  <c r="U30" i="39"/>
  <c r="U31" i="39"/>
  <c r="U32" i="39"/>
  <c r="U33" i="39"/>
  <c r="U34" i="39"/>
  <c r="U35" i="39"/>
  <c r="U36" i="39"/>
  <c r="U37" i="39"/>
  <c r="U38" i="39"/>
  <c r="U39" i="39"/>
  <c r="U40" i="39"/>
  <c r="U41" i="39"/>
  <c r="U4" i="39"/>
  <c r="U5" i="39"/>
  <c r="U6" i="39"/>
  <c r="U7" i="39"/>
  <c r="U8" i="39"/>
  <c r="U9" i="39"/>
  <c r="U10" i="39"/>
  <c r="U11" i="39"/>
  <c r="U12" i="39"/>
  <c r="U13" i="39"/>
  <c r="U14" i="39"/>
  <c r="U15" i="39"/>
  <c r="U16" i="39"/>
  <c r="U17" i="39"/>
  <c r="U18" i="39"/>
  <c r="U19" i="39"/>
  <c r="U20" i="39"/>
  <c r="U21" i="39"/>
  <c r="T22" i="39"/>
  <c r="T23" i="39"/>
  <c r="T24" i="39"/>
  <c r="T25" i="39"/>
  <c r="T26" i="39"/>
  <c r="T27" i="39"/>
  <c r="T28" i="39"/>
  <c r="T29" i="39"/>
  <c r="T30" i="39"/>
  <c r="T31" i="39"/>
  <c r="T32" i="39"/>
  <c r="T33" i="39"/>
  <c r="T34" i="39"/>
  <c r="T35" i="39"/>
  <c r="T36" i="39"/>
  <c r="T37" i="39"/>
  <c r="T38" i="39"/>
  <c r="T39" i="39"/>
  <c r="T40" i="39"/>
  <c r="T41" i="39"/>
  <c r="T4" i="39"/>
  <c r="T5" i="39"/>
  <c r="T6" i="39"/>
  <c r="T7" i="39"/>
  <c r="T8" i="39"/>
  <c r="T9" i="39"/>
  <c r="T10" i="39"/>
  <c r="T11" i="39"/>
  <c r="T12" i="39"/>
  <c r="T13" i="39"/>
  <c r="T14" i="39"/>
  <c r="T15" i="39"/>
  <c r="T16" i="39"/>
  <c r="T17" i="39"/>
  <c r="T18" i="39"/>
  <c r="T19" i="39"/>
  <c r="T20" i="39"/>
  <c r="S21" i="39"/>
  <c r="S22" i="39"/>
  <c r="S23" i="39"/>
  <c r="S24" i="39"/>
  <c r="S25" i="39"/>
  <c r="S26" i="39"/>
  <c r="S27" i="39"/>
  <c r="S28" i="39"/>
  <c r="S29" i="39"/>
  <c r="S30" i="39"/>
  <c r="S31" i="39"/>
  <c r="S32" i="39"/>
  <c r="S33" i="39"/>
  <c r="S34" i="39"/>
  <c r="S35" i="39"/>
  <c r="S36" i="39"/>
  <c r="S37" i="39"/>
  <c r="S38" i="39"/>
  <c r="S39" i="39"/>
  <c r="S40" i="39"/>
  <c r="S41" i="39"/>
  <c r="S4" i="39"/>
  <c r="S5" i="39"/>
  <c r="S6" i="39"/>
  <c r="S7" i="39"/>
  <c r="S8" i="39"/>
  <c r="S9" i="39"/>
  <c r="S10" i="39"/>
  <c r="S11" i="39"/>
  <c r="S12" i="39"/>
  <c r="S13" i="39"/>
  <c r="S14" i="39"/>
  <c r="S15" i="39"/>
  <c r="S16" i="39"/>
  <c r="S17" i="39"/>
  <c r="S18" i="39"/>
  <c r="S19" i="39"/>
  <c r="R20" i="39"/>
  <c r="R21" i="39"/>
  <c r="R22" i="39"/>
  <c r="R23" i="39"/>
  <c r="R24" i="39"/>
  <c r="R25" i="39"/>
  <c r="R26" i="39"/>
  <c r="R27" i="39"/>
  <c r="R28" i="39"/>
  <c r="R29" i="39"/>
  <c r="R30" i="39"/>
  <c r="R31" i="39"/>
  <c r="R32" i="39"/>
  <c r="R33" i="39"/>
  <c r="R34" i="39"/>
  <c r="R35" i="39"/>
  <c r="R36" i="39"/>
  <c r="R37" i="39"/>
  <c r="R38" i="39"/>
  <c r="R39" i="39"/>
  <c r="R40" i="39"/>
  <c r="R41" i="39"/>
  <c r="R4" i="39"/>
  <c r="R5" i="39"/>
  <c r="R6" i="39"/>
  <c r="R7" i="39"/>
  <c r="R8" i="39"/>
  <c r="R9" i="39"/>
  <c r="R10" i="39"/>
  <c r="R11" i="39"/>
  <c r="R12" i="39"/>
  <c r="R13" i="39"/>
  <c r="R14" i="39"/>
  <c r="R15" i="39"/>
  <c r="R16" i="39"/>
  <c r="R17" i="39"/>
  <c r="R18" i="39"/>
  <c r="Q19" i="39"/>
  <c r="Q20" i="39"/>
  <c r="Q21" i="39"/>
  <c r="Q22" i="39"/>
  <c r="Q23" i="39"/>
  <c r="Q24" i="39"/>
  <c r="Q25" i="39"/>
  <c r="Q26" i="39"/>
  <c r="Q27" i="39"/>
  <c r="Q28" i="39"/>
  <c r="Q29" i="39"/>
  <c r="Q30" i="39"/>
  <c r="Q31" i="39"/>
  <c r="Q32" i="39"/>
  <c r="Q33" i="39"/>
  <c r="Q34" i="39"/>
  <c r="Q35" i="39"/>
  <c r="Q36" i="39"/>
  <c r="Q37" i="39"/>
  <c r="Q38" i="39"/>
  <c r="Q39" i="39"/>
  <c r="Q40" i="39"/>
  <c r="Q41" i="39"/>
  <c r="Q4" i="39"/>
  <c r="Q5" i="39"/>
  <c r="Q6" i="39"/>
  <c r="Q7" i="39"/>
  <c r="Q8" i="39"/>
  <c r="Q9" i="39"/>
  <c r="Q10" i="39"/>
  <c r="Q11" i="39"/>
  <c r="Q12" i="39"/>
  <c r="Q13" i="39"/>
  <c r="Q14" i="39"/>
  <c r="Q15" i="39"/>
  <c r="Q16" i="39"/>
  <c r="Q17" i="39"/>
  <c r="P41" i="39"/>
  <c r="P18" i="39"/>
  <c r="P19" i="39"/>
  <c r="P20" i="39"/>
  <c r="P21" i="39"/>
  <c r="P22" i="39"/>
  <c r="P23" i="39"/>
  <c r="P24" i="39"/>
  <c r="P25" i="39"/>
  <c r="P26" i="39"/>
  <c r="P27" i="39"/>
  <c r="P28" i="39"/>
  <c r="P29" i="39"/>
  <c r="P30" i="39"/>
  <c r="P31" i="39"/>
  <c r="P32" i="39"/>
  <c r="P33" i="39"/>
  <c r="P34" i="39"/>
  <c r="P35" i="39"/>
  <c r="P36" i="39"/>
  <c r="P37" i="39"/>
  <c r="P38" i="39"/>
  <c r="P39" i="39"/>
  <c r="P40" i="39"/>
  <c r="P4" i="39"/>
  <c r="P5" i="39"/>
  <c r="P6" i="39"/>
  <c r="P7" i="39"/>
  <c r="P8" i="39"/>
  <c r="P9" i="39"/>
  <c r="P10" i="39"/>
  <c r="P11" i="39"/>
  <c r="P12" i="39"/>
  <c r="P13" i="39"/>
  <c r="P14" i="39"/>
  <c r="P15" i="39"/>
  <c r="P16" i="39"/>
  <c r="O17" i="39"/>
  <c r="O18" i="39"/>
  <c r="O19" i="39"/>
  <c r="O20" i="39"/>
  <c r="O21" i="39"/>
  <c r="O22" i="39"/>
  <c r="O23" i="39"/>
  <c r="O24" i="39"/>
  <c r="O25" i="39"/>
  <c r="O26" i="39"/>
  <c r="O27" i="39"/>
  <c r="O28" i="39"/>
  <c r="O29" i="39"/>
  <c r="O30" i="39"/>
  <c r="O31" i="39"/>
  <c r="O32" i="39"/>
  <c r="O33" i="39"/>
  <c r="O34" i="39"/>
  <c r="O35" i="39"/>
  <c r="O36" i="39"/>
  <c r="O37" i="39"/>
  <c r="O38" i="39"/>
  <c r="O39" i="39"/>
  <c r="O40" i="39"/>
  <c r="O41" i="39"/>
  <c r="O4" i="39"/>
  <c r="O5" i="39"/>
  <c r="O6" i="39"/>
  <c r="O7" i="39"/>
  <c r="O8" i="39"/>
  <c r="O9" i="39"/>
  <c r="O10" i="39"/>
  <c r="O11" i="39"/>
  <c r="O12" i="39"/>
  <c r="O13" i="39"/>
  <c r="O14" i="39"/>
  <c r="O15" i="39"/>
  <c r="N16" i="39"/>
  <c r="N17" i="39"/>
  <c r="N18" i="39"/>
  <c r="N19" i="39"/>
  <c r="N20" i="39"/>
  <c r="N21" i="39"/>
  <c r="N22" i="39"/>
  <c r="N23" i="39"/>
  <c r="N24" i="39"/>
  <c r="N25" i="39"/>
  <c r="N26" i="39"/>
  <c r="N27" i="39"/>
  <c r="N28" i="39"/>
  <c r="N29" i="39"/>
  <c r="N30" i="39"/>
  <c r="N31" i="39"/>
  <c r="N32" i="39"/>
  <c r="N33" i="39"/>
  <c r="N34" i="39"/>
  <c r="N35" i="39"/>
  <c r="N36" i="39"/>
  <c r="N37" i="39"/>
  <c r="N38" i="39"/>
  <c r="N39" i="39"/>
  <c r="N40" i="39"/>
  <c r="N41" i="39"/>
  <c r="N4" i="39"/>
  <c r="N5" i="39"/>
  <c r="N6" i="39"/>
  <c r="N7" i="39"/>
  <c r="N8" i="39"/>
  <c r="N9" i="39"/>
  <c r="N10" i="39"/>
  <c r="N11" i="39"/>
  <c r="N12" i="39"/>
  <c r="N13" i="39"/>
  <c r="N14" i="39"/>
  <c r="M15" i="39"/>
  <c r="M16" i="39"/>
  <c r="M17" i="39"/>
  <c r="M18" i="39"/>
  <c r="M19" i="39"/>
  <c r="M20" i="39"/>
  <c r="M21" i="39"/>
  <c r="M22" i="39"/>
  <c r="M23" i="39"/>
  <c r="M24" i="39"/>
  <c r="M25" i="39"/>
  <c r="M26" i="39"/>
  <c r="M27" i="39"/>
  <c r="M28" i="39"/>
  <c r="M29" i="39"/>
  <c r="M30" i="39"/>
  <c r="M31" i="39"/>
  <c r="M32" i="39"/>
  <c r="M33" i="39"/>
  <c r="M34" i="39"/>
  <c r="M35" i="39"/>
  <c r="M36" i="39"/>
  <c r="M37" i="39"/>
  <c r="M38" i="39"/>
  <c r="M39" i="39"/>
  <c r="M40" i="39"/>
  <c r="M41" i="39"/>
  <c r="M4" i="39"/>
  <c r="M5" i="39"/>
  <c r="M6" i="39"/>
  <c r="M7" i="39"/>
  <c r="M8" i="39"/>
  <c r="M9" i="39"/>
  <c r="M10" i="39"/>
  <c r="M11" i="39"/>
  <c r="M12" i="39"/>
  <c r="M13" i="39"/>
  <c r="L14" i="39"/>
  <c r="L15" i="39"/>
  <c r="L16" i="39"/>
  <c r="L17" i="39"/>
  <c r="L18" i="39"/>
  <c r="L19" i="39"/>
  <c r="L20" i="39"/>
  <c r="L21" i="39"/>
  <c r="L22" i="39"/>
  <c r="L23" i="39"/>
  <c r="L24" i="39"/>
  <c r="L25" i="39"/>
  <c r="L26" i="39"/>
  <c r="L27" i="39"/>
  <c r="L28" i="39"/>
  <c r="L29" i="39"/>
  <c r="L30" i="39"/>
  <c r="L31" i="39"/>
  <c r="L32" i="39"/>
  <c r="L33" i="39"/>
  <c r="L34" i="39"/>
  <c r="L35" i="39"/>
  <c r="L36" i="39"/>
  <c r="L37" i="39"/>
  <c r="L38" i="39"/>
  <c r="L39" i="39"/>
  <c r="L40" i="39"/>
  <c r="L41" i="39"/>
  <c r="L4" i="39"/>
  <c r="L5" i="39"/>
  <c r="L6" i="39"/>
  <c r="L7" i="39"/>
  <c r="L8" i="39"/>
  <c r="L9" i="39"/>
  <c r="L10" i="39"/>
  <c r="L11" i="39"/>
  <c r="L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38" i="39"/>
  <c r="K39" i="39"/>
  <c r="K40" i="39"/>
  <c r="K41" i="39"/>
  <c r="K4" i="39"/>
  <c r="K5" i="39"/>
  <c r="K6" i="39"/>
  <c r="K7" i="39"/>
  <c r="K8" i="39"/>
  <c r="K9" i="39"/>
  <c r="K10" i="39"/>
  <c r="K11" i="39"/>
  <c r="J12" i="39"/>
  <c r="J13" i="39"/>
  <c r="J14" i="39"/>
  <c r="J15" i="39"/>
  <c r="J16" i="39"/>
  <c r="J17" i="39"/>
  <c r="J18" i="39"/>
  <c r="J19" i="39"/>
  <c r="J20" i="39"/>
  <c r="J21" i="39"/>
  <c r="J22" i="39"/>
  <c r="J23" i="39"/>
  <c r="J24" i="39"/>
  <c r="J25" i="39"/>
  <c r="J26" i="39"/>
  <c r="J27" i="39"/>
  <c r="J28" i="39"/>
  <c r="J29" i="39"/>
  <c r="J30" i="39"/>
  <c r="J31" i="39"/>
  <c r="J32" i="39"/>
  <c r="J33" i="39"/>
  <c r="J34" i="39"/>
  <c r="J35" i="39"/>
  <c r="J36" i="39"/>
  <c r="J37" i="39"/>
  <c r="J38" i="39"/>
  <c r="J39" i="39"/>
  <c r="J40" i="39"/>
  <c r="J41" i="39"/>
  <c r="J4" i="39"/>
  <c r="J5" i="39"/>
  <c r="J6" i="39"/>
  <c r="J7" i="39"/>
  <c r="J8" i="39"/>
  <c r="J9" i="39"/>
  <c r="J10" i="39"/>
  <c r="I11" i="39"/>
  <c r="I12" i="39"/>
  <c r="I13" i="39"/>
  <c r="I14" i="39"/>
  <c r="I15" i="39"/>
  <c r="I16" i="39"/>
  <c r="I17" i="39"/>
  <c r="I18" i="39"/>
  <c r="I19" i="39"/>
  <c r="I20" i="39"/>
  <c r="I21" i="39"/>
  <c r="I22" i="39"/>
  <c r="I23" i="39"/>
  <c r="I24" i="39"/>
  <c r="I25" i="39"/>
  <c r="I26" i="39"/>
  <c r="I27" i="39"/>
  <c r="I28" i="39"/>
  <c r="I29" i="39"/>
  <c r="I30" i="39"/>
  <c r="I31" i="39"/>
  <c r="I32" i="39"/>
  <c r="I33" i="39"/>
  <c r="I34" i="39"/>
  <c r="I35" i="39"/>
  <c r="I36" i="39"/>
  <c r="I37" i="39"/>
  <c r="I38" i="39"/>
  <c r="I39" i="39"/>
  <c r="I40" i="39"/>
  <c r="I41" i="39"/>
  <c r="I4" i="39"/>
  <c r="I5" i="39"/>
  <c r="I6" i="39"/>
  <c r="I7" i="39"/>
  <c r="I8" i="39"/>
  <c r="I9" i="39"/>
  <c r="H10" i="39"/>
  <c r="H11" i="39"/>
  <c r="H12" i="39"/>
  <c r="H13" i="39"/>
  <c r="H14" i="39"/>
  <c r="H15" i="39"/>
  <c r="H16" i="39"/>
  <c r="H17" i="39"/>
  <c r="H18" i="39"/>
  <c r="H19" i="39"/>
  <c r="H20" i="39"/>
  <c r="H21" i="39"/>
  <c r="H22" i="39"/>
  <c r="H23" i="39"/>
  <c r="H24" i="39"/>
  <c r="H25" i="39"/>
  <c r="H26" i="39"/>
  <c r="H27" i="39"/>
  <c r="H28" i="39"/>
  <c r="H29" i="39"/>
  <c r="H30" i="39"/>
  <c r="H31" i="39"/>
  <c r="H32" i="39"/>
  <c r="H33" i="39"/>
  <c r="H34" i="39"/>
  <c r="H35" i="39"/>
  <c r="H36" i="39"/>
  <c r="H37" i="39"/>
  <c r="H38" i="39"/>
  <c r="H39" i="39"/>
  <c r="H40" i="39"/>
  <c r="H41" i="39"/>
  <c r="H4" i="39"/>
  <c r="H5" i="39"/>
  <c r="H6" i="39"/>
  <c r="H7" i="39"/>
  <c r="H8" i="39"/>
  <c r="G9" i="39"/>
  <c r="G10" i="39"/>
  <c r="G11" i="39"/>
  <c r="G12" i="39"/>
  <c r="G13" i="39"/>
  <c r="G14" i="39"/>
  <c r="G15" i="39"/>
  <c r="G16" i="39"/>
  <c r="G17" i="39"/>
  <c r="G18" i="39"/>
  <c r="G19" i="39"/>
  <c r="G20" i="39"/>
  <c r="G21" i="39"/>
  <c r="G22" i="39"/>
  <c r="G23" i="39"/>
  <c r="G24" i="39"/>
  <c r="G25" i="39"/>
  <c r="G26" i="39"/>
  <c r="G27" i="39"/>
  <c r="G28" i="39"/>
  <c r="G29" i="39"/>
  <c r="G30" i="39"/>
  <c r="G31" i="39"/>
  <c r="G32" i="39"/>
  <c r="G33" i="39"/>
  <c r="G34" i="39"/>
  <c r="G35" i="39"/>
  <c r="G36" i="39"/>
  <c r="G37" i="39"/>
  <c r="G38" i="39"/>
  <c r="G39" i="39"/>
  <c r="G40" i="39"/>
  <c r="G41" i="39"/>
  <c r="G4" i="39"/>
  <c r="G5" i="39"/>
  <c r="G6" i="39"/>
  <c r="G7" i="39"/>
  <c r="F8" i="39"/>
  <c r="F9" i="39"/>
  <c r="F10" i="39"/>
  <c r="F11" i="39"/>
  <c r="F12" i="39"/>
  <c r="F13" i="39"/>
  <c r="F14" i="39"/>
  <c r="F15" i="39"/>
  <c r="F16" i="39"/>
  <c r="F17" i="39"/>
  <c r="F18" i="39"/>
  <c r="F19" i="39"/>
  <c r="F20" i="39"/>
  <c r="F21" i="39"/>
  <c r="F22" i="39"/>
  <c r="F23" i="39"/>
  <c r="F24" i="39"/>
  <c r="F25" i="39"/>
  <c r="F26" i="39"/>
  <c r="F27" i="39"/>
  <c r="F28" i="39"/>
  <c r="F29" i="39"/>
  <c r="F30" i="39"/>
  <c r="F31" i="39"/>
  <c r="F32" i="39"/>
  <c r="F33" i="39"/>
  <c r="F34" i="39"/>
  <c r="F35" i="39"/>
  <c r="F36" i="39"/>
  <c r="F37" i="39"/>
  <c r="F38" i="39"/>
  <c r="F39" i="39"/>
  <c r="F40" i="39"/>
  <c r="F41" i="39"/>
  <c r="F4" i="39"/>
  <c r="F5" i="39"/>
  <c r="F6" i="39"/>
  <c r="E7" i="39"/>
  <c r="E8" i="39"/>
  <c r="E9" i="39"/>
  <c r="E10" i="39"/>
  <c r="E11" i="39"/>
  <c r="E12" i="39"/>
  <c r="E13" i="39"/>
  <c r="E14" i="39"/>
  <c r="E15" i="39"/>
  <c r="E16" i="39"/>
  <c r="E17" i="39"/>
  <c r="E18" i="39"/>
  <c r="E19" i="39"/>
  <c r="E20" i="39"/>
  <c r="E21" i="39"/>
  <c r="E22" i="39"/>
  <c r="E23" i="39"/>
  <c r="E24" i="39"/>
  <c r="E25" i="39"/>
  <c r="E26" i="39"/>
  <c r="E27" i="39"/>
  <c r="E28" i="39"/>
  <c r="E29" i="39"/>
  <c r="E30" i="39"/>
  <c r="E31" i="39"/>
  <c r="E32" i="39"/>
  <c r="E33" i="39"/>
  <c r="E34" i="39"/>
  <c r="E35" i="39"/>
  <c r="E36" i="39"/>
  <c r="E37" i="39"/>
  <c r="E38" i="39"/>
  <c r="E39" i="39"/>
  <c r="E40" i="39"/>
  <c r="E41" i="39"/>
  <c r="E4" i="39"/>
  <c r="E5" i="39"/>
  <c r="D41" i="39"/>
  <c r="D6" i="39"/>
  <c r="D7" i="39"/>
  <c r="D8" i="39"/>
  <c r="D9" i="39"/>
  <c r="D10" i="39"/>
  <c r="D11" i="39"/>
  <c r="D12" i="39"/>
  <c r="D13" i="39"/>
  <c r="D14" i="39"/>
  <c r="D15" i="39"/>
  <c r="D16" i="39"/>
  <c r="D17" i="39"/>
  <c r="D18" i="39"/>
  <c r="D19" i="39"/>
  <c r="D20" i="39"/>
  <c r="D21" i="39"/>
  <c r="D22" i="39"/>
  <c r="D23" i="39"/>
  <c r="D24" i="39"/>
  <c r="D25" i="39"/>
  <c r="D26" i="39"/>
  <c r="D27" i="39"/>
  <c r="D28" i="39"/>
  <c r="D29" i="39"/>
  <c r="D30" i="39"/>
  <c r="D31" i="39"/>
  <c r="D32" i="39"/>
  <c r="D33" i="39"/>
  <c r="D34" i="39"/>
  <c r="D35" i="39"/>
  <c r="D36" i="39"/>
  <c r="D37" i="39"/>
  <c r="D38" i="39"/>
  <c r="D39" i="39"/>
  <c r="D40" i="39"/>
  <c r="D4" i="39"/>
  <c r="AN41" i="39"/>
  <c r="AM40" i="39"/>
  <c r="AL39" i="39"/>
  <c r="AK38" i="39"/>
  <c r="AJ37" i="39"/>
  <c r="AI36" i="39"/>
  <c r="AH35" i="39"/>
  <c r="AG34" i="39"/>
  <c r="AF33" i="39"/>
  <c r="AE32" i="39"/>
  <c r="AD31" i="39"/>
  <c r="AC30" i="39"/>
  <c r="AB29" i="39"/>
  <c r="AA28" i="39"/>
  <c r="Z27" i="39"/>
  <c r="Y26" i="39"/>
  <c r="X25" i="39"/>
  <c r="W24" i="39"/>
  <c r="V23" i="39"/>
  <c r="U22" i="39"/>
  <c r="T21" i="39"/>
  <c r="S20" i="39"/>
  <c r="R19" i="39"/>
  <c r="Q18" i="39"/>
  <c r="P17" i="39"/>
  <c r="O16" i="39"/>
  <c r="N15" i="39"/>
  <c r="M14" i="39"/>
  <c r="L13" i="39"/>
  <c r="K12" i="39"/>
  <c r="J11" i="39"/>
  <c r="I10" i="39"/>
  <c r="H9" i="39"/>
  <c r="G8" i="39"/>
  <c r="F7" i="39"/>
  <c r="E6" i="39"/>
  <c r="D5" i="39"/>
  <c r="C41" i="39"/>
  <c r="C5" i="39"/>
  <c r="C6" i="39"/>
  <c r="C7" i="39"/>
  <c r="C8" i="39"/>
  <c r="C9" i="39"/>
  <c r="C10" i="39"/>
  <c r="C11" i="39"/>
  <c r="C12" i="39"/>
  <c r="C13" i="39"/>
  <c r="C14" i="39"/>
  <c r="C15" i="39"/>
  <c r="C16" i="39"/>
  <c r="C17" i="39"/>
  <c r="C18" i="39"/>
  <c r="C19" i="39"/>
  <c r="C20" i="39"/>
  <c r="C21" i="39"/>
  <c r="C22" i="39"/>
  <c r="C23" i="39"/>
  <c r="C24" i="39"/>
  <c r="C25" i="39"/>
  <c r="C26" i="39"/>
  <c r="C27" i="39"/>
  <c r="C28" i="39"/>
  <c r="C29" i="39"/>
  <c r="C30" i="39"/>
  <c r="C31" i="39"/>
  <c r="C32" i="39"/>
  <c r="C33" i="39"/>
  <c r="C34" i="39"/>
  <c r="C35" i="39"/>
  <c r="C36" i="39"/>
  <c r="C37" i="39"/>
  <c r="C38" i="39"/>
  <c r="C39" i="39"/>
  <c r="C40" i="39"/>
  <c r="C4" i="39"/>
  <c r="AN54" i="31" l="1"/>
  <c r="AM54" i="31"/>
  <c r="AL54" i="31"/>
  <c r="AK54" i="31"/>
  <c r="AJ54" i="31"/>
  <c r="AI54" i="31"/>
  <c r="AH54" i="31"/>
  <c r="AG54" i="31"/>
  <c r="AF54" i="31"/>
  <c r="AE54" i="31"/>
  <c r="AD54" i="31"/>
  <c r="AC54" i="31"/>
  <c r="AB54" i="31"/>
  <c r="AA54" i="31"/>
  <c r="Z54" i="31"/>
  <c r="Y54" i="31"/>
  <c r="X54" i="31"/>
  <c r="W54" i="31"/>
  <c r="V54" i="31"/>
  <c r="U54" i="31"/>
  <c r="T54" i="31"/>
  <c r="S54" i="31"/>
  <c r="R54" i="31"/>
  <c r="Q54" i="31"/>
  <c r="P54" i="31"/>
  <c r="O54" i="31"/>
  <c r="N54" i="31"/>
  <c r="M54" i="31"/>
  <c r="L54" i="31"/>
  <c r="K54" i="31"/>
  <c r="J54" i="31"/>
  <c r="I54" i="31"/>
  <c r="H54" i="31"/>
  <c r="G54" i="31"/>
  <c r="F54" i="31"/>
  <c r="E54" i="31"/>
  <c r="D54" i="31"/>
  <c r="C54" i="31"/>
  <c r="AZ42" i="30"/>
  <c r="BC42" i="30" s="1"/>
  <c r="BG41" i="30"/>
  <c r="BF41" i="30"/>
  <c r="AZ41" i="30"/>
  <c r="BC41" i="30" s="1"/>
  <c r="BG40" i="30"/>
  <c r="BF40" i="30"/>
  <c r="AZ40" i="30"/>
  <c r="BC40" i="30" s="1"/>
  <c r="BG39" i="30"/>
  <c r="BF39" i="30"/>
  <c r="AZ39" i="30"/>
  <c r="BC39" i="30" s="1"/>
  <c r="BG38" i="30"/>
  <c r="BF38" i="30"/>
  <c r="AZ38" i="30"/>
  <c r="BC38" i="30" s="1"/>
  <c r="BG37" i="30"/>
  <c r="BF37" i="30"/>
  <c r="AZ37" i="30"/>
  <c r="BC37" i="30" s="1"/>
  <c r="BG36" i="30"/>
  <c r="BF36" i="30"/>
  <c r="AZ36" i="30"/>
  <c r="BC36" i="30" s="1"/>
  <c r="BG35" i="30"/>
  <c r="BF35" i="30"/>
  <c r="AZ35" i="30"/>
  <c r="BC35" i="30" s="1"/>
  <c r="BG34" i="30"/>
  <c r="BF34" i="30"/>
  <c r="AZ34" i="30"/>
  <c r="BC34" i="30" s="1"/>
  <c r="BG33" i="30"/>
  <c r="BF33" i="30"/>
  <c r="AZ33" i="30"/>
  <c r="BC33" i="30" s="1"/>
  <c r="BG32" i="30"/>
  <c r="BF32" i="30"/>
  <c r="AZ32" i="30"/>
  <c r="BC32" i="30" s="1"/>
  <c r="BG31" i="30"/>
  <c r="BF31" i="30"/>
  <c r="AZ31" i="30"/>
  <c r="BC31" i="30" s="1"/>
  <c r="BG30" i="30"/>
  <c r="BF30" i="30"/>
  <c r="AZ30" i="30"/>
  <c r="BC30" i="30" s="1"/>
  <c r="BG29" i="30"/>
  <c r="BF29" i="30"/>
  <c r="AZ29" i="30"/>
  <c r="BC29" i="30" s="1"/>
  <c r="BG28" i="30"/>
  <c r="BF28" i="30"/>
  <c r="AZ28" i="30"/>
  <c r="BC28" i="30" s="1"/>
  <c r="BG27" i="30"/>
  <c r="BF27" i="30"/>
  <c r="AZ27" i="30"/>
  <c r="BC27" i="30" s="1"/>
  <c r="BG26" i="30"/>
  <c r="BF26" i="30"/>
  <c r="AZ26" i="30"/>
  <c r="BC26" i="30" s="1"/>
  <c r="BG25" i="30"/>
  <c r="BF25" i="30"/>
  <c r="AZ25" i="30"/>
  <c r="BC25" i="30" s="1"/>
  <c r="BG24" i="30"/>
  <c r="BF24" i="30"/>
  <c r="AZ24" i="30"/>
  <c r="BC24" i="30" s="1"/>
  <c r="BG23" i="30"/>
  <c r="BF23" i="30"/>
  <c r="AZ23" i="30"/>
  <c r="BC23" i="30" s="1"/>
  <c r="BG22" i="30"/>
  <c r="BF22" i="30"/>
  <c r="AZ22" i="30"/>
  <c r="BC22" i="30" s="1"/>
  <c r="BG21" i="30"/>
  <c r="BF21" i="30"/>
  <c r="AZ21" i="30"/>
  <c r="BC21" i="30" s="1"/>
  <c r="BG20" i="30"/>
  <c r="BF20" i="30"/>
  <c r="AZ20" i="30"/>
  <c r="BC20" i="30" s="1"/>
  <c r="BG19" i="30"/>
  <c r="BF19" i="30"/>
  <c r="AZ19" i="30"/>
  <c r="BC19" i="30" s="1"/>
  <c r="BG18" i="30"/>
  <c r="BF18" i="30"/>
  <c r="AZ18" i="30"/>
  <c r="BC18" i="30" s="1"/>
  <c r="BG17" i="30"/>
  <c r="BF17" i="30"/>
  <c r="AZ17" i="30"/>
  <c r="BC17" i="30" s="1"/>
  <c r="BG16" i="30"/>
  <c r="BF16" i="30"/>
  <c r="AZ16" i="30"/>
  <c r="BC16" i="30" s="1"/>
  <c r="BG15" i="30"/>
  <c r="BF15" i="30"/>
  <c r="AZ15" i="30"/>
  <c r="BC15" i="30" s="1"/>
  <c r="BG14" i="30"/>
  <c r="BF14" i="30"/>
  <c r="AZ14" i="30"/>
  <c r="BC14" i="30" s="1"/>
  <c r="BG13" i="30"/>
  <c r="BF13" i="30"/>
  <c r="AZ13" i="30"/>
  <c r="BC13" i="30" s="1"/>
  <c r="BG12" i="30"/>
  <c r="BF12" i="30"/>
  <c r="AZ12" i="30"/>
  <c r="BC12" i="30" s="1"/>
  <c r="BG11" i="30"/>
  <c r="BF11" i="30"/>
  <c r="AZ11" i="30"/>
  <c r="BC11" i="30" s="1"/>
  <c r="BG10" i="30"/>
  <c r="BF10" i="30"/>
  <c r="AZ10" i="30"/>
  <c r="BC10" i="30" s="1"/>
  <c r="BG9" i="30"/>
  <c r="BF9" i="30"/>
  <c r="AZ9" i="30"/>
  <c r="BC9" i="30" s="1"/>
  <c r="BG8" i="30"/>
  <c r="BF8" i="30"/>
  <c r="AZ8" i="30"/>
  <c r="BC8" i="30" s="1"/>
  <c r="BG7" i="30"/>
  <c r="BF7" i="30"/>
  <c r="AZ7" i="30"/>
  <c r="BC7" i="30" s="1"/>
  <c r="BG6" i="30"/>
  <c r="BF6" i="30"/>
  <c r="AZ6" i="30"/>
  <c r="BC6" i="30" s="1"/>
  <c r="BG5" i="30"/>
  <c r="BF5" i="30"/>
  <c r="AZ5" i="30"/>
  <c r="BC5" i="30" s="1"/>
  <c r="BG4" i="30"/>
  <c r="BF4" i="30"/>
  <c r="AZ4" i="30"/>
  <c r="BC4" i="30" s="1"/>
  <c r="J36" i="3" l="1"/>
  <c r="J37" i="3"/>
  <c r="J38" i="3"/>
  <c r="J39" i="3"/>
  <c r="J40" i="3"/>
  <c r="J41" i="3"/>
  <c r="J42" i="3"/>
  <c r="J43" i="3"/>
  <c r="J44" i="3"/>
  <c r="J45" i="3"/>
  <c r="AA43" i="3" l="1"/>
  <c r="AE43" i="3"/>
  <c r="AE42" i="3"/>
  <c r="AA42" i="3"/>
  <c r="AE44" i="3"/>
  <c r="AA44" i="3"/>
  <c r="AA45" i="3"/>
  <c r="AE45" i="3"/>
  <c r="AA37" i="3"/>
  <c r="AE37" i="3"/>
  <c r="AA41" i="3"/>
  <c r="AE41" i="3"/>
  <c r="AA40" i="3"/>
  <c r="AE40" i="3"/>
  <c r="AA39" i="3"/>
  <c r="AE39" i="3"/>
  <c r="AE38" i="3"/>
  <c r="AA38" i="3"/>
  <c r="AA36" i="3"/>
  <c r="AE36" i="3"/>
  <c r="W45" i="3"/>
  <c r="S45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AA33" i="3" l="1"/>
  <c r="AE33" i="3"/>
  <c r="AA21" i="3"/>
  <c r="AE21" i="3"/>
  <c r="AA9" i="3"/>
  <c r="AE9" i="3"/>
  <c r="AE32" i="3"/>
  <c r="AA32" i="3"/>
  <c r="AE20" i="3"/>
  <c r="AA20" i="3"/>
  <c r="AA31" i="3"/>
  <c r="AE31" i="3"/>
  <c r="AA19" i="3"/>
  <c r="AE19" i="3"/>
  <c r="AA30" i="3"/>
  <c r="AE30" i="3"/>
  <c r="AA18" i="3"/>
  <c r="AE18" i="3"/>
  <c r="AA29" i="3"/>
  <c r="AE29" i="3"/>
  <c r="AA17" i="3"/>
  <c r="AE17" i="3"/>
  <c r="AA28" i="3"/>
  <c r="AE28" i="3"/>
  <c r="AA16" i="3"/>
  <c r="AE16" i="3"/>
  <c r="AA27" i="3"/>
  <c r="AE27" i="3"/>
  <c r="AA15" i="3"/>
  <c r="AE15" i="3"/>
  <c r="AE26" i="3"/>
  <c r="AA26" i="3"/>
  <c r="AE14" i="3"/>
  <c r="AA14" i="3"/>
  <c r="AA25" i="3"/>
  <c r="AE25" i="3"/>
  <c r="AE13" i="3"/>
  <c r="AA13" i="3"/>
  <c r="AA24" i="3"/>
  <c r="AE24" i="3"/>
  <c r="AA12" i="3"/>
  <c r="AE12" i="3"/>
  <c r="AA23" i="3"/>
  <c r="AE23" i="3"/>
  <c r="AA11" i="3"/>
  <c r="AE11" i="3"/>
  <c r="AA34" i="3"/>
  <c r="AE34" i="3"/>
  <c r="AA22" i="3"/>
  <c r="AE22" i="3"/>
  <c r="AA10" i="3"/>
  <c r="AE10" i="3"/>
  <c r="AE8" i="3"/>
  <c r="AA8" i="3"/>
  <c r="W8" i="3"/>
  <c r="S8" i="3"/>
  <c r="J46" i="3"/>
  <c r="K8" i="3" a="1"/>
  <c r="S44" i="3"/>
  <c r="W44" i="3"/>
  <c r="W33" i="3"/>
  <c r="S33" i="3"/>
  <c r="S41" i="3"/>
  <c r="W41" i="3"/>
  <c r="S28" i="3"/>
  <c r="W28" i="3"/>
  <c r="S10" i="3"/>
  <c r="W10" i="3"/>
  <c r="S21" i="3"/>
  <c r="W21" i="3"/>
  <c r="S42" i="3"/>
  <c r="W42" i="3"/>
  <c r="W20" i="3"/>
  <c r="S20" i="3"/>
  <c r="W31" i="3"/>
  <c r="S31" i="3"/>
  <c r="W25" i="3"/>
  <c r="S25" i="3"/>
  <c r="S19" i="3"/>
  <c r="W19" i="3"/>
  <c r="W13" i="3"/>
  <c r="S13" i="3"/>
  <c r="S35" i="3"/>
  <c r="W35" i="3"/>
  <c r="W40" i="3"/>
  <c r="S40" i="3"/>
  <c r="S16" i="3"/>
  <c r="W16" i="3"/>
  <c r="S27" i="3"/>
  <c r="W27" i="3"/>
  <c r="S9" i="3"/>
  <c r="W9" i="3"/>
  <c r="S30" i="3"/>
  <c r="W30" i="3"/>
  <c r="S24" i="3"/>
  <c r="W24" i="3"/>
  <c r="S18" i="3"/>
  <c r="W18" i="3"/>
  <c r="S12" i="3"/>
  <c r="W12" i="3"/>
  <c r="S37" i="3"/>
  <c r="W37" i="3"/>
  <c r="W39" i="3"/>
  <c r="S39" i="3"/>
  <c r="S22" i="3"/>
  <c r="W22" i="3"/>
  <c r="S34" i="3"/>
  <c r="W34" i="3"/>
  <c r="S15" i="3"/>
  <c r="W15" i="3"/>
  <c r="W26" i="3"/>
  <c r="S26" i="3"/>
  <c r="W14" i="3"/>
  <c r="S14" i="3"/>
  <c r="S29" i="3"/>
  <c r="W29" i="3"/>
  <c r="S23" i="3"/>
  <c r="W23" i="3"/>
  <c r="S17" i="3"/>
  <c r="W17" i="3"/>
  <c r="S11" i="3"/>
  <c r="W11" i="3"/>
  <c r="S38" i="3"/>
  <c r="W38" i="3"/>
  <c r="AA46" i="3" l="1"/>
  <c r="AE17" i="29" s="1"/>
  <c r="AE46" i="3"/>
  <c r="AE19" i="29" s="1"/>
  <c r="K8" i="3"/>
  <c r="K43" i="3"/>
  <c r="K36" i="3"/>
  <c r="K41" i="3"/>
  <c r="K40" i="3"/>
  <c r="K45" i="3"/>
  <c r="K9" i="3"/>
  <c r="K14" i="3"/>
  <c r="K37" i="3"/>
  <c r="K30" i="3"/>
  <c r="K35" i="3"/>
  <c r="K34" i="3"/>
  <c r="K39" i="3"/>
  <c r="K44" i="3"/>
  <c r="K31" i="3"/>
  <c r="K18" i="3"/>
  <c r="K29" i="3"/>
  <c r="K28" i="3"/>
  <c r="K33" i="3"/>
  <c r="K38" i="3"/>
  <c r="K25" i="3"/>
  <c r="M25" i="3" s="1"/>
  <c r="K12" i="3"/>
  <c r="K23" i="3"/>
  <c r="K22" i="3"/>
  <c r="K27" i="3"/>
  <c r="K32" i="3"/>
  <c r="K19" i="3"/>
  <c r="K42" i="3"/>
  <c r="K17" i="3"/>
  <c r="K16" i="3"/>
  <c r="K21" i="3"/>
  <c r="K26" i="3"/>
  <c r="K13" i="3"/>
  <c r="K24" i="3"/>
  <c r="K11" i="3"/>
  <c r="K10" i="3"/>
  <c r="K15" i="3"/>
  <c r="K20" i="3"/>
  <c r="H9" i="17"/>
  <c r="L45" i="3" l="1"/>
  <c r="M45" i="3"/>
  <c r="L8" i="3"/>
  <c r="M8" i="3"/>
  <c r="K46" i="3"/>
  <c r="AF45" i="3" l="1"/>
  <c r="AB45" i="3"/>
  <c r="AF8" i="3"/>
  <c r="AB8" i="3"/>
  <c r="X8" i="3"/>
  <c r="T8" i="3"/>
  <c r="T45" i="3"/>
  <c r="M16" i="3"/>
  <c r="L16" i="3"/>
  <c r="M21" i="3"/>
  <c r="L21" i="3"/>
  <c r="M26" i="3"/>
  <c r="L26" i="3"/>
  <c r="M19" i="3"/>
  <c r="L19" i="3"/>
  <c r="L33" i="3"/>
  <c r="M33" i="3"/>
  <c r="L41" i="3"/>
  <c r="M41" i="3"/>
  <c r="M37" i="3"/>
  <c r="L37" i="3"/>
  <c r="L32" i="3"/>
  <c r="M32" i="3"/>
  <c r="M23" i="3"/>
  <c r="L23" i="3"/>
  <c r="M42" i="3"/>
  <c r="L42" i="3"/>
  <c r="M36" i="3"/>
  <c r="L36" i="3"/>
  <c r="M35" i="3"/>
  <c r="L35" i="3"/>
  <c r="M18" i="3"/>
  <c r="L18" i="3"/>
  <c r="L44" i="3"/>
  <c r="M44" i="3"/>
  <c r="L38" i="3"/>
  <c r="M38" i="3"/>
  <c r="M29" i="3"/>
  <c r="L29" i="3"/>
  <c r="M22" i="3"/>
  <c r="L22" i="3"/>
  <c r="L28" i="3"/>
  <c r="M28" i="3"/>
  <c r="L27" i="3"/>
  <c r="M27" i="3"/>
  <c r="M40" i="3"/>
  <c r="L40" i="3"/>
  <c r="L25" i="3"/>
  <c r="M10" i="3"/>
  <c r="L10" i="3"/>
  <c r="L24" i="3"/>
  <c r="M24" i="3"/>
  <c r="M14" i="3"/>
  <c r="L14" i="3"/>
  <c r="M12" i="3"/>
  <c r="L12" i="3"/>
  <c r="L15" i="3"/>
  <c r="M15" i="3"/>
  <c r="M34" i="3"/>
  <c r="L34" i="3"/>
  <c r="L30" i="3"/>
  <c r="M30" i="3"/>
  <c r="M39" i="3"/>
  <c r="L39" i="3"/>
  <c r="M17" i="3"/>
  <c r="L17" i="3"/>
  <c r="L20" i="3"/>
  <c r="M20" i="3"/>
  <c r="M11" i="3"/>
  <c r="L11" i="3"/>
  <c r="L13" i="3"/>
  <c r="M13" i="3"/>
  <c r="L43" i="3"/>
  <c r="M43" i="3"/>
  <c r="L9" i="3"/>
  <c r="M9" i="3"/>
  <c r="M31" i="3"/>
  <c r="L31" i="3"/>
  <c r="AB23" i="3" l="1"/>
  <c r="AF23" i="3"/>
  <c r="AF32" i="3"/>
  <c r="AB32" i="3"/>
  <c r="AB15" i="3"/>
  <c r="AF15" i="3"/>
  <c r="AB18" i="3"/>
  <c r="AF18" i="3"/>
  <c r="AF37" i="3"/>
  <c r="AB37" i="3"/>
  <c r="AB16" i="3"/>
  <c r="AF16" i="3"/>
  <c r="AF12" i="3"/>
  <c r="AB12" i="3"/>
  <c r="AF27" i="3"/>
  <c r="AB27" i="3"/>
  <c r="AB30" i="3"/>
  <c r="AF30" i="3"/>
  <c r="AB26" i="3"/>
  <c r="AF26" i="3"/>
  <c r="AB25" i="3"/>
  <c r="AF25" i="3"/>
  <c r="AB10" i="3"/>
  <c r="AF10" i="3"/>
  <c r="AB43" i="3"/>
  <c r="AF43" i="3"/>
  <c r="AB34" i="3"/>
  <c r="AF34" i="3"/>
  <c r="AB38" i="3"/>
  <c r="AF38" i="3"/>
  <c r="AB13" i="3"/>
  <c r="AF13" i="3"/>
  <c r="AF40" i="3"/>
  <c r="AB40" i="3"/>
  <c r="AB21" i="3"/>
  <c r="AF21" i="3"/>
  <c r="AF11" i="3"/>
  <c r="AB11" i="3"/>
  <c r="AF44" i="3"/>
  <c r="AB44" i="3"/>
  <c r="AB20" i="3"/>
  <c r="AF20" i="3"/>
  <c r="AF35" i="3"/>
  <c r="AB35" i="3"/>
  <c r="AB31" i="3"/>
  <c r="AF31" i="3"/>
  <c r="AF17" i="3"/>
  <c r="AB17" i="3"/>
  <c r="AF14" i="3"/>
  <c r="AB14" i="3"/>
  <c r="AB28" i="3"/>
  <c r="AF28" i="3"/>
  <c r="AB41" i="3"/>
  <c r="AF41" i="3"/>
  <c r="AF22" i="3"/>
  <c r="AB22" i="3"/>
  <c r="AB36" i="3"/>
  <c r="AF36" i="3"/>
  <c r="AB39" i="3"/>
  <c r="AF39" i="3"/>
  <c r="AB33" i="3"/>
  <c r="AF33" i="3"/>
  <c r="AF9" i="3"/>
  <c r="AB9" i="3"/>
  <c r="AF24" i="3"/>
  <c r="AB24" i="3"/>
  <c r="AF29" i="3"/>
  <c r="AB29" i="3"/>
  <c r="AF42" i="3"/>
  <c r="AB42" i="3"/>
  <c r="AF19" i="3"/>
  <c r="AB19" i="3"/>
  <c r="M46" i="3"/>
  <c r="N46" i="3" s="1"/>
  <c r="O8" i="3" s="1"/>
  <c r="L46" i="3"/>
  <c r="J63" i="29"/>
  <c r="F8" i="29"/>
  <c r="S43" i="3"/>
  <c r="W43" i="3"/>
  <c r="W36" i="3"/>
  <c r="S36" i="3"/>
  <c r="AB46" i="3" l="1"/>
  <c r="I34" i="29" s="1"/>
  <c r="AF46" i="3"/>
  <c r="I36" i="29" s="1"/>
  <c r="O45" i="3"/>
  <c r="P45" i="3" s="1"/>
  <c r="P8" i="3"/>
  <c r="W32" i="3"/>
  <c r="W46" i="3" s="1"/>
  <c r="S32" i="3"/>
  <c r="S46" i="3" s="1"/>
  <c r="F13" i="29" l="1"/>
  <c r="X25" i="3" l="1"/>
  <c r="T25" i="3"/>
  <c r="X16" i="3"/>
  <c r="T16" i="3"/>
  <c r="X13" i="3"/>
  <c r="T13" i="3"/>
  <c r="X41" i="3"/>
  <c r="T41" i="3"/>
  <c r="X28" i="3"/>
  <c r="T28" i="3"/>
  <c r="X30" i="3"/>
  <c r="T30" i="3"/>
  <c r="X11" i="3"/>
  <c r="T11" i="3"/>
  <c r="X18" i="3"/>
  <c r="T18" i="3"/>
  <c r="X36" i="3"/>
  <c r="T36" i="3"/>
  <c r="X33" i="3"/>
  <c r="T33" i="3"/>
  <c r="X32" i="3"/>
  <c r="T32" i="3"/>
  <c r="X19" i="3"/>
  <c r="T19" i="3"/>
  <c r="X24" i="3"/>
  <c r="T24" i="3"/>
  <c r="X12" i="3"/>
  <c r="T12" i="3"/>
  <c r="X44" i="3"/>
  <c r="T44" i="3"/>
  <c r="X31" i="3"/>
  <c r="T31" i="3"/>
  <c r="X40" i="3"/>
  <c r="T40" i="3"/>
  <c r="X15" i="3"/>
  <c r="T15" i="3"/>
  <c r="X21" i="3"/>
  <c r="T21" i="3"/>
  <c r="X23" i="3"/>
  <c r="T23" i="3"/>
  <c r="X39" i="3"/>
  <c r="T39" i="3"/>
  <c r="X35" i="3"/>
  <c r="T35" i="3"/>
  <c r="X37" i="3"/>
  <c r="T37" i="3"/>
  <c r="X22" i="3"/>
  <c r="T22" i="3"/>
  <c r="X34" i="3"/>
  <c r="T34" i="3"/>
  <c r="X26" i="3"/>
  <c r="T26" i="3"/>
  <c r="X45" i="3"/>
  <c r="X27" i="3"/>
  <c r="T27" i="3"/>
  <c r="X9" i="3"/>
  <c r="T9" i="3"/>
  <c r="X14" i="3"/>
  <c r="T14" i="3"/>
  <c r="X43" i="3"/>
  <c r="T43" i="3"/>
  <c r="X10" i="3"/>
  <c r="T10" i="3"/>
  <c r="X17" i="3"/>
  <c r="T17" i="3"/>
  <c r="X38" i="3"/>
  <c r="T38" i="3"/>
  <c r="X42" i="3"/>
  <c r="T42" i="3"/>
  <c r="X29" i="3"/>
  <c r="T29" i="3"/>
  <c r="X20" i="3"/>
  <c r="T20" i="3"/>
  <c r="T46" i="3" l="1"/>
  <c r="X46" i="3"/>
  <c r="S36" i="29" s="1"/>
  <c r="AD63" i="29"/>
  <c r="F28" i="29"/>
  <c r="S21" i="29"/>
  <c r="S34" i="29" l="1"/>
  <c r="S19" i="29"/>
  <c r="AA43" i="29"/>
  <c r="O12" i="3" l="1"/>
  <c r="P12" i="3" s="1"/>
  <c r="O11" i="3"/>
  <c r="P11" i="3" s="1"/>
  <c r="O18" i="3"/>
  <c r="P18" i="3" s="1"/>
  <c r="O24" i="3"/>
  <c r="P24" i="3" s="1"/>
  <c r="O30" i="3"/>
  <c r="P30" i="3" s="1"/>
  <c r="O36" i="3"/>
  <c r="P36" i="3" s="1"/>
  <c r="O42" i="3"/>
  <c r="P42" i="3" s="1"/>
  <c r="O19" i="3"/>
  <c r="P19" i="3" s="1"/>
  <c r="O43" i="3"/>
  <c r="P43" i="3" s="1"/>
  <c r="O38" i="3"/>
  <c r="P38" i="3" s="1"/>
  <c r="O9" i="3"/>
  <c r="O41" i="3"/>
  <c r="P41" i="3" s="1"/>
  <c r="O13" i="3"/>
  <c r="P13" i="3" s="1"/>
  <c r="O25" i="3"/>
  <c r="P25" i="3" s="1"/>
  <c r="O31" i="3"/>
  <c r="P31" i="3" s="1"/>
  <c r="O37" i="3"/>
  <c r="P37" i="3" s="1"/>
  <c r="O22" i="3"/>
  <c r="P22" i="3" s="1"/>
  <c r="O40" i="3"/>
  <c r="P40" i="3" s="1"/>
  <c r="O17" i="3"/>
  <c r="P17" i="3" s="1"/>
  <c r="O14" i="3"/>
  <c r="P14" i="3" s="1"/>
  <c r="O20" i="3"/>
  <c r="P20" i="3" s="1"/>
  <c r="O26" i="3"/>
  <c r="P26" i="3" s="1"/>
  <c r="O32" i="3"/>
  <c r="P32" i="3" s="1"/>
  <c r="O44" i="3"/>
  <c r="P44" i="3" s="1"/>
  <c r="O28" i="3"/>
  <c r="P28" i="3" s="1"/>
  <c r="O10" i="3"/>
  <c r="P10" i="3" s="1"/>
  <c r="O15" i="3"/>
  <c r="P15" i="3" s="1"/>
  <c r="O21" i="3"/>
  <c r="P21" i="3" s="1"/>
  <c r="O27" i="3"/>
  <c r="P27" i="3" s="1"/>
  <c r="O33" i="3"/>
  <c r="P33" i="3" s="1"/>
  <c r="O39" i="3"/>
  <c r="P39" i="3" s="1"/>
  <c r="O23" i="3"/>
  <c r="P23" i="3" s="1"/>
  <c r="O16" i="3"/>
  <c r="P16" i="3" s="1"/>
  <c r="O34" i="3"/>
  <c r="P34" i="3" s="1"/>
  <c r="O35" i="3"/>
  <c r="P35" i="3" s="1"/>
  <c r="O29" i="3"/>
  <c r="P29" i="3" s="1"/>
  <c r="O46" i="3" l="1"/>
  <c r="P9" i="3"/>
  <c r="P46" i="3" s="1"/>
  <c r="F43" i="29" l="1"/>
  <c r="Q8" i="3" a="1"/>
  <c r="Q10" i="3" l="1"/>
  <c r="Q36" i="3"/>
  <c r="Q39" i="3"/>
  <c r="Q44" i="3"/>
  <c r="Q8" i="3"/>
  <c r="Q13" i="3"/>
  <c r="Q11" i="3"/>
  <c r="Q30" i="3"/>
  <c r="Q33" i="3"/>
  <c r="Q38" i="3"/>
  <c r="Q43" i="3"/>
  <c r="Q41" i="3"/>
  <c r="Q40" i="3"/>
  <c r="Q24" i="3"/>
  <c r="Q27" i="3"/>
  <c r="Q32" i="3"/>
  <c r="Q37" i="3"/>
  <c r="Q35" i="3"/>
  <c r="Q34" i="3"/>
  <c r="Q18" i="3"/>
  <c r="Q21" i="3"/>
  <c r="Q26" i="3"/>
  <c r="Q31" i="3"/>
  <c r="Q29" i="3"/>
  <c r="Q28" i="3"/>
  <c r="Q12" i="3"/>
  <c r="Q15" i="3"/>
  <c r="Q20" i="3"/>
  <c r="Q25" i="3"/>
  <c r="Q23" i="3"/>
  <c r="Q22" i="3"/>
  <c r="Q42" i="3"/>
  <c r="Q45" i="3"/>
  <c r="Q9" i="3"/>
  <c r="Q14" i="3"/>
  <c r="Q19" i="3"/>
  <c r="Q17" i="3"/>
  <c r="Q16" i="3"/>
  <c r="AG19" i="3" l="1"/>
  <c r="AH19" i="3" s="1"/>
  <c r="AC19" i="3"/>
  <c r="AD19" i="3" s="1"/>
  <c r="AC29" i="3"/>
  <c r="AD29" i="3" s="1"/>
  <c r="AG29" i="3"/>
  <c r="AH29" i="3" s="1"/>
  <c r="AC41" i="3"/>
  <c r="AD41" i="3" s="1"/>
  <c r="AG41" i="3"/>
  <c r="AH41" i="3" s="1"/>
  <c r="AG14" i="3"/>
  <c r="AH14" i="3" s="1"/>
  <c r="AC14" i="3"/>
  <c r="AD14" i="3" s="1"/>
  <c r="AC31" i="3"/>
  <c r="AD31" i="3" s="1"/>
  <c r="AG31" i="3"/>
  <c r="AH31" i="3" s="1"/>
  <c r="AG43" i="3"/>
  <c r="AH43" i="3" s="1"/>
  <c r="AC43" i="3"/>
  <c r="AD43" i="3" s="1"/>
  <c r="AG9" i="3"/>
  <c r="AH9" i="3" s="1"/>
  <c r="AC9" i="3"/>
  <c r="AD9" i="3" s="1"/>
  <c r="AC26" i="3"/>
  <c r="AD26" i="3" s="1"/>
  <c r="AG26" i="3"/>
  <c r="AH26" i="3" s="1"/>
  <c r="AG38" i="3"/>
  <c r="AH38" i="3" s="1"/>
  <c r="AC38" i="3"/>
  <c r="AD38" i="3" s="1"/>
  <c r="AG45" i="3"/>
  <c r="AH45" i="3" s="1"/>
  <c r="AC45" i="3"/>
  <c r="AD45" i="3" s="1"/>
  <c r="AC21" i="3"/>
  <c r="AD21" i="3" s="1"/>
  <c r="AG21" i="3"/>
  <c r="AH21" i="3" s="1"/>
  <c r="AC33" i="3"/>
  <c r="AD33" i="3" s="1"/>
  <c r="AG33" i="3"/>
  <c r="AH33" i="3" s="1"/>
  <c r="AC42" i="3"/>
  <c r="AD42" i="3" s="1"/>
  <c r="AG42" i="3"/>
  <c r="AH42" i="3" s="1"/>
  <c r="AC18" i="3"/>
  <c r="AD18" i="3" s="1"/>
  <c r="AG18" i="3"/>
  <c r="AH18" i="3" s="1"/>
  <c r="AC30" i="3"/>
  <c r="AD30" i="3" s="1"/>
  <c r="AG30" i="3"/>
  <c r="AH30" i="3" s="1"/>
  <c r="AG22" i="3"/>
  <c r="AH22" i="3" s="1"/>
  <c r="AC22" i="3"/>
  <c r="AD22" i="3" s="1"/>
  <c r="AC34" i="3"/>
  <c r="AD34" i="3" s="1"/>
  <c r="AG34" i="3"/>
  <c r="AH34" i="3" s="1"/>
  <c r="AC11" i="3"/>
  <c r="AD11" i="3" s="1"/>
  <c r="AG11" i="3"/>
  <c r="AH11" i="3" s="1"/>
  <c r="AC23" i="3"/>
  <c r="AD23" i="3" s="1"/>
  <c r="AG23" i="3"/>
  <c r="AH23" i="3" s="1"/>
  <c r="AG35" i="3"/>
  <c r="AH35" i="3" s="1"/>
  <c r="AC35" i="3"/>
  <c r="AD35" i="3" s="1"/>
  <c r="AC13" i="3"/>
  <c r="AD13" i="3" s="1"/>
  <c r="AG13" i="3"/>
  <c r="AH13" i="3" s="1"/>
  <c r="AG25" i="3"/>
  <c r="AH25" i="3" s="1"/>
  <c r="AC25" i="3"/>
  <c r="AD25" i="3" s="1"/>
  <c r="AG37" i="3"/>
  <c r="AH37" i="3" s="1"/>
  <c r="AC37" i="3"/>
  <c r="AD37" i="3" s="1"/>
  <c r="AG8" i="3"/>
  <c r="AH8" i="3" s="1"/>
  <c r="AC8" i="3"/>
  <c r="AD8" i="3" s="1"/>
  <c r="AG20" i="3"/>
  <c r="AH20" i="3" s="1"/>
  <c r="AC20" i="3"/>
  <c r="AD20" i="3" s="1"/>
  <c r="AG32" i="3"/>
  <c r="AH32" i="3" s="1"/>
  <c r="AC32" i="3"/>
  <c r="AD32" i="3" s="1"/>
  <c r="AC44" i="3"/>
  <c r="AD44" i="3" s="1"/>
  <c r="AG44" i="3"/>
  <c r="AH44" i="3" s="1"/>
  <c r="AC15" i="3"/>
  <c r="AD15" i="3" s="1"/>
  <c r="AG15" i="3"/>
  <c r="AH15" i="3" s="1"/>
  <c r="AG27" i="3"/>
  <c r="AH27" i="3" s="1"/>
  <c r="AC27" i="3"/>
  <c r="AD27" i="3" s="1"/>
  <c r="AG39" i="3"/>
  <c r="AH39" i="3" s="1"/>
  <c r="AC39" i="3"/>
  <c r="AD39" i="3" s="1"/>
  <c r="AC16" i="3"/>
  <c r="AD16" i="3" s="1"/>
  <c r="AG16" i="3"/>
  <c r="AH16" i="3" s="1"/>
  <c r="AC12" i="3"/>
  <c r="AD12" i="3" s="1"/>
  <c r="AG12" i="3"/>
  <c r="AH12" i="3" s="1"/>
  <c r="AC24" i="3"/>
  <c r="AD24" i="3" s="1"/>
  <c r="AG24" i="3"/>
  <c r="AH24" i="3" s="1"/>
  <c r="AC36" i="3"/>
  <c r="AD36" i="3" s="1"/>
  <c r="AG36" i="3"/>
  <c r="AH36" i="3" s="1"/>
  <c r="AG17" i="3"/>
  <c r="AH17" i="3" s="1"/>
  <c r="AC17" i="3"/>
  <c r="AD17" i="3" s="1"/>
  <c r="AC28" i="3"/>
  <c r="AD28" i="3" s="1"/>
  <c r="AG28" i="3"/>
  <c r="AH28" i="3" s="1"/>
  <c r="AG40" i="3"/>
  <c r="AH40" i="3" s="1"/>
  <c r="AC40" i="3"/>
  <c r="AD40" i="3" s="1"/>
  <c r="AC10" i="3"/>
  <c r="AD10" i="3" s="1"/>
  <c r="AG10" i="3"/>
  <c r="AH10" i="3" s="1"/>
  <c r="Y45" i="3"/>
  <c r="Z45" i="3" s="1"/>
  <c r="U45" i="3"/>
  <c r="V45" i="3" s="1"/>
  <c r="R45" i="3"/>
  <c r="U8" i="3"/>
  <c r="Q46" i="3"/>
  <c r="Y8" i="3"/>
  <c r="Z8" i="3" s="1"/>
  <c r="R8" i="3"/>
  <c r="Y13" i="3"/>
  <c r="Z13" i="3" s="1"/>
  <c r="U13" i="3"/>
  <c r="V13" i="3" s="1"/>
  <c r="R13" i="3"/>
  <c r="Y19" i="3"/>
  <c r="Z19" i="3" s="1"/>
  <c r="U19" i="3"/>
  <c r="V19" i="3" s="1"/>
  <c r="R19" i="3"/>
  <c r="U23" i="3"/>
  <c r="V23" i="3" s="1"/>
  <c r="R23" i="3"/>
  <c r="Y23" i="3"/>
  <c r="Z23" i="3" s="1"/>
  <c r="U29" i="3"/>
  <c r="V29" i="3" s="1"/>
  <c r="R29" i="3"/>
  <c r="Y29" i="3"/>
  <c r="Z29" i="3" s="1"/>
  <c r="U35" i="3"/>
  <c r="V35" i="3" s="1"/>
  <c r="R35" i="3"/>
  <c r="Y35" i="3"/>
  <c r="Z35" i="3" s="1"/>
  <c r="Y41" i="3"/>
  <c r="Z41" i="3" s="1"/>
  <c r="U41" i="3"/>
  <c r="V41" i="3" s="1"/>
  <c r="R41" i="3"/>
  <c r="U14" i="3"/>
  <c r="V14" i="3" s="1"/>
  <c r="Y14" i="3"/>
  <c r="Z14" i="3" s="1"/>
  <c r="R14" i="3"/>
  <c r="Y25" i="3"/>
  <c r="Z25" i="3" s="1"/>
  <c r="U25" i="3"/>
  <c r="V25" i="3" s="1"/>
  <c r="R25" i="3"/>
  <c r="Y31" i="3"/>
  <c r="Z31" i="3" s="1"/>
  <c r="U31" i="3"/>
  <c r="V31" i="3" s="1"/>
  <c r="R31" i="3"/>
  <c r="Y37" i="3"/>
  <c r="Z37" i="3" s="1"/>
  <c r="U37" i="3"/>
  <c r="V37" i="3" s="1"/>
  <c r="R37" i="3"/>
  <c r="U43" i="3"/>
  <c r="V43" i="3" s="1"/>
  <c r="Y43" i="3"/>
  <c r="Z43" i="3" s="1"/>
  <c r="R43" i="3"/>
  <c r="Y9" i="3"/>
  <c r="Z9" i="3" s="1"/>
  <c r="U9" i="3"/>
  <c r="V9" i="3" s="1"/>
  <c r="R9" i="3"/>
  <c r="U20" i="3"/>
  <c r="V20" i="3" s="1"/>
  <c r="R20" i="3"/>
  <c r="Y20" i="3"/>
  <c r="Z20" i="3" s="1"/>
  <c r="Y26" i="3"/>
  <c r="Z26" i="3" s="1"/>
  <c r="U26" i="3"/>
  <c r="V26" i="3" s="1"/>
  <c r="R26" i="3"/>
  <c r="U32" i="3"/>
  <c r="V32" i="3" s="1"/>
  <c r="Y32" i="3"/>
  <c r="Z32" i="3" s="1"/>
  <c r="R32" i="3"/>
  <c r="Y38" i="3"/>
  <c r="Z38" i="3" s="1"/>
  <c r="U38" i="3"/>
  <c r="V38" i="3" s="1"/>
  <c r="R38" i="3"/>
  <c r="U44" i="3"/>
  <c r="V44" i="3" s="1"/>
  <c r="Y44" i="3"/>
  <c r="Z44" i="3" s="1"/>
  <c r="R44" i="3"/>
  <c r="Y15" i="3"/>
  <c r="Z15" i="3" s="1"/>
  <c r="R15" i="3"/>
  <c r="U15" i="3"/>
  <c r="V15" i="3" s="1"/>
  <c r="Y21" i="3"/>
  <c r="Z21" i="3" s="1"/>
  <c r="U21" i="3"/>
  <c r="V21" i="3" s="1"/>
  <c r="R21" i="3"/>
  <c r="U27" i="3"/>
  <c r="V27" i="3" s="1"/>
  <c r="R27" i="3"/>
  <c r="Y27" i="3"/>
  <c r="Z27" i="3" s="1"/>
  <c r="Y33" i="3"/>
  <c r="Z33" i="3" s="1"/>
  <c r="U33" i="3"/>
  <c r="V33" i="3" s="1"/>
  <c r="R33" i="3"/>
  <c r="U39" i="3"/>
  <c r="V39" i="3" s="1"/>
  <c r="R39" i="3"/>
  <c r="Y39" i="3"/>
  <c r="Z39" i="3" s="1"/>
  <c r="Y16" i="3"/>
  <c r="Z16" i="3" s="1"/>
  <c r="R16" i="3"/>
  <c r="U16" i="3"/>
  <c r="V16" i="3" s="1"/>
  <c r="Y42" i="3"/>
  <c r="Z42" i="3" s="1"/>
  <c r="R42" i="3"/>
  <c r="U42" i="3"/>
  <c r="V42" i="3" s="1"/>
  <c r="Y12" i="3"/>
  <c r="Z12" i="3" s="1"/>
  <c r="U12" i="3"/>
  <c r="V12" i="3" s="1"/>
  <c r="R12" i="3"/>
  <c r="Y18" i="3"/>
  <c r="Z18" i="3" s="1"/>
  <c r="U18" i="3"/>
  <c r="V18" i="3" s="1"/>
  <c r="R18" i="3"/>
  <c r="U24" i="3"/>
  <c r="V24" i="3" s="1"/>
  <c r="Y24" i="3"/>
  <c r="Z24" i="3" s="1"/>
  <c r="R24" i="3"/>
  <c r="Y30" i="3"/>
  <c r="Z30" i="3" s="1"/>
  <c r="R30" i="3"/>
  <c r="U30" i="3"/>
  <c r="V30" i="3" s="1"/>
  <c r="Y36" i="3"/>
  <c r="Z36" i="3" s="1"/>
  <c r="R36" i="3"/>
  <c r="U36" i="3"/>
  <c r="V36" i="3" s="1"/>
  <c r="R17" i="3"/>
  <c r="Y17" i="3"/>
  <c r="Z17" i="3" s="1"/>
  <c r="U17" i="3"/>
  <c r="V17" i="3" s="1"/>
  <c r="Y22" i="3"/>
  <c r="Z22" i="3" s="1"/>
  <c r="U22" i="3"/>
  <c r="V22" i="3" s="1"/>
  <c r="R22" i="3"/>
  <c r="U28" i="3"/>
  <c r="V28" i="3" s="1"/>
  <c r="R28" i="3"/>
  <c r="Y28" i="3"/>
  <c r="Z28" i="3" s="1"/>
  <c r="Y34" i="3"/>
  <c r="Z34" i="3" s="1"/>
  <c r="U34" i="3"/>
  <c r="V34" i="3" s="1"/>
  <c r="R34" i="3"/>
  <c r="Y40" i="3"/>
  <c r="Z40" i="3" s="1"/>
  <c r="R40" i="3"/>
  <c r="U40" i="3"/>
  <c r="V40" i="3" s="1"/>
  <c r="U11" i="3"/>
  <c r="V11" i="3" s="1"/>
  <c r="R11" i="3"/>
  <c r="Y11" i="3"/>
  <c r="Z11" i="3" s="1"/>
  <c r="Y10" i="3"/>
  <c r="Z10" i="3" s="1"/>
  <c r="R10" i="3"/>
  <c r="U10" i="3"/>
  <c r="V10" i="3" s="1"/>
  <c r="AH46" i="3" l="1"/>
  <c r="AD67" i="29" s="1"/>
  <c r="AC46" i="3"/>
  <c r="I57" i="29" s="1"/>
  <c r="AD46" i="3"/>
  <c r="J67" i="29" s="1"/>
  <c r="AG46" i="3"/>
  <c r="I59" i="29" s="1"/>
  <c r="R46" i="3"/>
  <c r="AD65" i="29" s="1"/>
  <c r="Z46" i="3"/>
  <c r="U46" i="3"/>
  <c r="S57" i="29" s="1"/>
  <c r="V8" i="3"/>
  <c r="V46" i="3" s="1"/>
  <c r="Y46" i="3"/>
  <c r="S59" i="29" s="1"/>
  <c r="F51" i="29"/>
  <c r="J65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 AYA</author>
  </authors>
  <commentList>
    <comment ref="G5" authorId="0" shapeId="0" xr:uid="{00000000-0006-0000-0900-000001000000}">
      <text>
        <r>
          <rPr>
            <b/>
            <sz val="9"/>
            <color indexed="81"/>
            <rFont val="BIZ UDゴシック"/>
            <family val="3"/>
            <charset val="128"/>
          </rPr>
          <t>粗付加価値計の率から家計外消費支出（行）の率を除いている。
経済計算の概念に近づけた。</t>
        </r>
      </text>
    </comment>
    <comment ref="D17" authorId="0" shapeId="0" xr:uid="{00000000-0006-0000-0900-000002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  <comment ref="D18" authorId="0" shapeId="0" xr:uid="{00000000-0006-0000-0900-000003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9900558</author>
  </authors>
  <commentList>
    <comment ref="R18" authorId="0" shapeId="0" xr:uid="{00000000-0006-0000-0B00-000001000000}">
      <text>
        <r>
          <rPr>
            <sz val="9"/>
            <color indexed="81"/>
            <rFont val="BIZ UDゴシック"/>
            <family val="3"/>
            <charset val="128"/>
          </rPr>
          <t>生産活動によって生じる
付加価値（賃金・利益等）
※家計外消費支出（行）は除く</t>
        </r>
      </text>
    </comment>
  </commentList>
</comments>
</file>

<file path=xl/sharedStrings.xml><?xml version="1.0" encoding="utf-8"?>
<sst xmlns="http://schemas.openxmlformats.org/spreadsheetml/2006/main" count="1976" uniqueCount="331">
  <si>
    <t>(単位 : 100万円)</t>
  </si>
  <si>
    <t>鉱業</t>
  </si>
  <si>
    <t>飲食料品</t>
  </si>
  <si>
    <t>繊維製品</t>
  </si>
  <si>
    <t>パルプ・紙・木製品</t>
  </si>
  <si>
    <t>化学製品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</si>
  <si>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</si>
  <si>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</si>
  <si>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</si>
  <si>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</si>
  <si>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</si>
  <si>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</si>
  <si>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</si>
  <si>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</si>
  <si>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</si>
  <si>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</si>
  <si>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</si>
  <si>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</si>
  <si>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</si>
  <si>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電力・ガス・熱供給</t>
  </si>
  <si>
    <t>水道</t>
  </si>
  <si>
    <t>廃棄物処理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</si>
  <si>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</si>
  <si>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</si>
  <si>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</si>
  <si>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</si>
  <si>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</si>
  <si>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</si>
  <si>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</si>
  <si>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</si>
  <si>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</si>
  <si>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</si>
  <si>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</si>
  <si>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</si>
  <si>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</si>
  <si>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</si>
  <si>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一般政府消費支出</t>
  </si>
  <si>
    <t>在庫純増</t>
  </si>
  <si>
    <t>市内最終需要計</t>
  </si>
  <si>
    <t>市内需要合計</t>
  </si>
  <si>
    <t>最終需要計</t>
  </si>
  <si>
    <t>需要合計</t>
  </si>
  <si>
    <t>最終需要部門計</t>
  </si>
  <si>
    <t>市内生産額</t>
  </si>
  <si>
    <t>家計外消費支出（行）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</si>
  <si>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</si>
  <si>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</si>
  <si>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</si>
  <si>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</si>
  <si>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</si>
  <si>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農業</t>
    <rPh sb="0" eb="2">
      <t>ノウギョウ</t>
    </rPh>
    <phoneticPr fontId="1"/>
  </si>
  <si>
    <t>林業</t>
    <rPh sb="0" eb="2">
      <t>リンギョウ</t>
    </rPh>
    <phoneticPr fontId="1"/>
  </si>
  <si>
    <t>漁業</t>
    <rPh sb="0" eb="2">
      <t>ギョギョウ</t>
    </rPh>
    <phoneticPr fontId="1"/>
  </si>
  <si>
    <t>社会保険料（雇用主負担）</t>
  </si>
  <si>
    <t>その他の給与及び手当</t>
  </si>
  <si>
    <t>家計消費支出</t>
  </si>
  <si>
    <t>対家計民間非営利団体消費支出</t>
  </si>
  <si>
    <t>合計</t>
    <rPh sb="0" eb="2">
      <t>ゴウケイ</t>
    </rPh>
    <phoneticPr fontId="3"/>
  </si>
  <si>
    <t>部　門　名</t>
    <phoneticPr fontId="5"/>
  </si>
  <si>
    <t>各種計数</t>
    <rPh sb="0" eb="2">
      <t>カクシュ</t>
    </rPh>
    <rPh sb="2" eb="4">
      <t>ケイスウ</t>
    </rPh>
    <phoneticPr fontId="3"/>
  </si>
  <si>
    <t>第１次波及効果</t>
    <rPh sb="0" eb="1">
      <t>ダイ</t>
    </rPh>
    <rPh sb="2" eb="3">
      <t>ジ</t>
    </rPh>
    <rPh sb="3" eb="7">
      <t>ハキュウコウカ</t>
    </rPh>
    <phoneticPr fontId="5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</si>
  <si>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5"/>
  </si>
  <si>
    <t>総合効果</t>
    <phoneticPr fontId="5"/>
  </si>
  <si>
    <t>粗付加価値誘発額</t>
    <phoneticPr fontId="5"/>
  </si>
  <si>
    <t>自給率</t>
    <rPh sb="0" eb="3">
      <t>ジキュウリツ</t>
    </rPh>
    <phoneticPr fontId="3"/>
  </si>
  <si>
    <t>粗付加
価値率</t>
    <rPh sb="0" eb="1">
      <t>アラ</t>
    </rPh>
    <rPh sb="1" eb="3">
      <t>フカ</t>
    </rPh>
    <rPh sb="4" eb="6">
      <t>カチ</t>
    </rPh>
    <rPh sb="6" eb="7">
      <t>リツ</t>
    </rPh>
    <phoneticPr fontId="3"/>
  </si>
  <si>
    <t>生産誘発額</t>
    <rPh sb="0" eb="2">
      <t>セイサン</t>
    </rPh>
    <rPh sb="2" eb="5">
      <t>ユウハツガク</t>
    </rPh>
    <phoneticPr fontId="5"/>
  </si>
  <si>
    <t>消費増加額</t>
    <rPh sb="0" eb="2">
      <t>ショウヒ</t>
    </rPh>
    <rPh sb="2" eb="4">
      <t>ゾウカ</t>
    </rPh>
    <rPh sb="4" eb="5">
      <t>ガク</t>
    </rPh>
    <phoneticPr fontId="5"/>
  </si>
  <si>
    <t>部門別
消費額</t>
    <rPh sb="0" eb="2">
      <t>ブモン</t>
    </rPh>
    <rPh sb="2" eb="3">
      <t>ベツ</t>
    </rPh>
    <rPh sb="4" eb="6">
      <t>ショウヒ</t>
    </rPh>
    <rPh sb="6" eb="7">
      <t>ガク</t>
    </rPh>
    <phoneticPr fontId="5"/>
  </si>
  <si>
    <t>市内需要
増加額</t>
    <rPh sb="0" eb="1">
      <t>シ</t>
    </rPh>
    <rPh sb="1" eb="2">
      <t>ナイ</t>
    </rPh>
    <rPh sb="2" eb="4">
      <t>ジュヨウ</t>
    </rPh>
    <rPh sb="5" eb="7">
      <t>ゾウカ</t>
    </rPh>
    <rPh sb="7" eb="8">
      <t>ガク</t>
    </rPh>
    <phoneticPr fontId="5"/>
  </si>
  <si>
    <t>直接効果</t>
  </si>
  <si>
    <t>第１次波及</t>
    <rPh sb="0" eb="1">
      <t>ダイ</t>
    </rPh>
    <phoneticPr fontId="5"/>
  </si>
  <si>
    <t>第２次波及</t>
    <rPh sb="0" eb="1">
      <t>ダイ</t>
    </rPh>
    <phoneticPr fontId="5"/>
  </si>
  <si>
    <t>総合波及</t>
  </si>
  <si>
    <t>Ａ</t>
    <phoneticPr fontId="3"/>
  </si>
  <si>
    <t>Ｂ</t>
    <phoneticPr fontId="3"/>
  </si>
  <si>
    <t>Ｃ</t>
  </si>
  <si>
    <t>Ｄ</t>
    <phoneticPr fontId="3"/>
  </si>
  <si>
    <t>②</t>
    <phoneticPr fontId="5"/>
  </si>
  <si>
    <t>④</t>
    <phoneticPr fontId="5"/>
  </si>
  <si>
    <t>⑤</t>
    <phoneticPr fontId="5"/>
  </si>
  <si>
    <t>⑥</t>
    <phoneticPr fontId="5"/>
  </si>
  <si>
    <t>⑦</t>
    <phoneticPr fontId="5"/>
  </si>
  <si>
    <t>⑧</t>
    <phoneticPr fontId="5"/>
  </si>
  <si>
    <t>⑨</t>
    <phoneticPr fontId="5"/>
  </si>
  <si>
    <t>⑩</t>
    <phoneticPr fontId="5"/>
  </si>
  <si>
    <t>⑪</t>
    <phoneticPr fontId="5"/>
  </si>
  <si>
    <t>⑫</t>
    <phoneticPr fontId="5"/>
  </si>
  <si>
    <t>⑬</t>
    <phoneticPr fontId="5"/>
  </si>
  <si>
    <t>⑭</t>
    <phoneticPr fontId="5"/>
  </si>
  <si>
    <t>⑮</t>
    <phoneticPr fontId="5"/>
  </si>
  <si>
    <t>投入係数表
より</t>
    <rPh sb="0" eb="1">
      <t>トウニュウ</t>
    </rPh>
    <rPh sb="1" eb="3">
      <t>ケイスウ</t>
    </rPh>
    <rPh sb="3" eb="4">
      <t>ヒョウ</t>
    </rPh>
    <phoneticPr fontId="3"/>
  </si>
  <si>
    <t>②×Ｂ</t>
    <phoneticPr fontId="5"/>
  </si>
  <si>
    <t>賃金・俸給誘発額</t>
    <rPh sb="5" eb="8">
      <t>ユウハツガク</t>
    </rPh>
    <phoneticPr fontId="5"/>
  </si>
  <si>
    <t>家計消費
支出構成比</t>
    <rPh sb="0" eb="2">
      <t>カケイ</t>
    </rPh>
    <phoneticPr fontId="1"/>
  </si>
  <si>
    <t>家計消費支出
の構成比</t>
    <rPh sb="0" eb="2">
      <t>カケイ</t>
    </rPh>
    <rPh sb="7" eb="10">
      <t>コウセイヒ</t>
    </rPh>
    <phoneticPr fontId="3"/>
  </si>
  <si>
    <t>1-(移輸入/
(市内需要合計）</t>
    <rPh sb="3" eb="5">
      <t>ユニュウ</t>
    </rPh>
    <rPh sb="9" eb="11">
      <t>シナイ</t>
    </rPh>
    <rPh sb="10" eb="12">
      <t>ジュヨウ</t>
    </rPh>
    <rPh sb="13" eb="15">
      <t>ゴウケイ</t>
    </rPh>
    <phoneticPr fontId="3"/>
  </si>
  <si>
    <t>（百万円）</t>
    <rPh sb="1" eb="4">
      <t>ヒャクマンエン</t>
    </rPh>
    <phoneticPr fontId="3"/>
  </si>
  <si>
    <t>産業部門</t>
    <rPh sb="0" eb="2">
      <t>サンギョウ</t>
    </rPh>
    <rPh sb="2" eb="4">
      <t>ブモン</t>
    </rPh>
    <phoneticPr fontId="3"/>
  </si>
  <si>
    <t>与件データ</t>
    <rPh sb="0" eb="2">
      <t>ヨケン</t>
    </rPh>
    <phoneticPr fontId="3"/>
  </si>
  <si>
    <t>備　　　　　考</t>
    <rPh sb="0" eb="1">
      <t>ソナエ</t>
    </rPh>
    <rPh sb="6" eb="7">
      <t>コウ</t>
    </rPh>
    <phoneticPr fontId="8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</si>
  <si>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9"/>
  </si>
  <si>
    <t>金属製家具を含む</t>
    <rPh sb="0" eb="3">
      <t>キンゾクセイ</t>
    </rPh>
    <rPh sb="3" eb="5">
      <t>カグ</t>
    </rPh>
    <rPh sb="6" eb="7">
      <t>フク</t>
    </rPh>
    <phoneticPr fontId="9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</si>
  <si>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"/>
  </si>
  <si>
    <t>不動産（帰属家賃を除く）</t>
    <rPh sb="4" eb="6">
      <t>キゾク</t>
    </rPh>
    <rPh sb="6" eb="8">
      <t>ヤチン</t>
    </rPh>
    <rPh sb="9" eb="10">
      <t>ノゾ</t>
    </rPh>
    <phoneticPr fontId="1"/>
  </si>
  <si>
    <t>自給率</t>
    <rPh sb="0" eb="3">
      <t>ジキュウリツ</t>
    </rPh>
    <phoneticPr fontId="1"/>
  </si>
  <si>
    <t>家計消費支出構成比</t>
    <rPh sb="0" eb="6">
      <t>カケイショウヒシシュツ</t>
    </rPh>
    <rPh sb="6" eb="9">
      <t>コウセイヒ</t>
    </rPh>
    <phoneticPr fontId="1"/>
  </si>
  <si>
    <t>直接効果</t>
    <rPh sb="0" eb="4">
      <t>チョクセツコウカ</t>
    </rPh>
    <phoneticPr fontId="1"/>
  </si>
  <si>
    <t>賃金・俸給
計</t>
    <rPh sb="0" eb="2">
      <t>チンギン</t>
    </rPh>
    <rPh sb="3" eb="5">
      <t>ホウキュウ</t>
    </rPh>
    <rPh sb="6" eb="7">
      <t>ケイ</t>
    </rPh>
    <phoneticPr fontId="5"/>
  </si>
  <si>
    <t>賃金・俸給
率</t>
    <rPh sb="0" eb="2">
      <t>チンギン</t>
    </rPh>
    <rPh sb="3" eb="5">
      <t>ホウキュウ</t>
    </rPh>
    <rPh sb="6" eb="7">
      <t>トクリツ</t>
    </rPh>
    <phoneticPr fontId="3"/>
  </si>
  <si>
    <t>家計調査から福岡市「二人以上の世帯のうち勤労者世帯」を用いる。</t>
    <rPh sb="0" eb="2">
      <t>カケイ</t>
    </rPh>
    <rPh sb="2" eb="4">
      <t>チョウサ</t>
    </rPh>
    <rPh sb="6" eb="8">
      <t>フクオカ</t>
    </rPh>
    <rPh sb="8" eb="9">
      <t>シ</t>
    </rPh>
    <rPh sb="10" eb="11">
      <t>ニ</t>
    </rPh>
    <rPh sb="15" eb="17">
      <t>セタイ</t>
    </rPh>
    <rPh sb="27" eb="28">
      <t>モチ</t>
    </rPh>
    <phoneticPr fontId="10"/>
  </si>
  <si>
    <t>５か年
平均</t>
    <rPh sb="2" eb="3">
      <t>ネン</t>
    </rPh>
    <rPh sb="4" eb="5">
      <t>ヒラ</t>
    </rPh>
    <rPh sb="5" eb="6">
      <t>ヒトシ</t>
    </rPh>
    <phoneticPr fontId="10"/>
  </si>
  <si>
    <t>実収入（円）　　　Ａ</t>
    <rPh sb="0" eb="1">
      <t>ジツ</t>
    </rPh>
    <rPh sb="1" eb="2">
      <t>オサム</t>
    </rPh>
    <rPh sb="2" eb="3">
      <t>イリ</t>
    </rPh>
    <rPh sb="4" eb="5">
      <t>エン</t>
    </rPh>
    <phoneticPr fontId="10"/>
  </si>
  <si>
    <t>消費支出（円）　　Ｂ</t>
    <rPh sb="0" eb="1">
      <t>ケ</t>
    </rPh>
    <rPh sb="1" eb="2">
      <t>ヒ</t>
    </rPh>
    <rPh sb="2" eb="3">
      <t>ササ</t>
    </rPh>
    <rPh sb="3" eb="4">
      <t>デ</t>
    </rPh>
    <rPh sb="5" eb="6">
      <t>エン</t>
    </rPh>
    <phoneticPr fontId="10"/>
  </si>
  <si>
    <t>消費転換係数　Ｂ／Ａ</t>
    <rPh sb="0" eb="2">
      <t>ショウヒ</t>
    </rPh>
    <rPh sb="2" eb="4">
      <t>テンカン</t>
    </rPh>
    <rPh sb="4" eb="6">
      <t>ケイスウ</t>
    </rPh>
    <phoneticPr fontId="10"/>
  </si>
  <si>
    <t>（注１）実収入：一般に言われる税込み収入で、世帯員全員の現金収入を合計したもの。</t>
    <rPh sb="1" eb="2">
      <t>チュウ</t>
    </rPh>
    <rPh sb="4" eb="5">
      <t>ジツ</t>
    </rPh>
    <rPh sb="5" eb="7">
      <t>シュウニュウ</t>
    </rPh>
    <phoneticPr fontId="10"/>
  </si>
  <si>
    <t>（注２）消費支出：いわゆる生活費のことで、日常の生活を営むに当たり必要な商品や</t>
    <rPh sb="1" eb="2">
      <t>チュウ</t>
    </rPh>
    <rPh sb="4" eb="6">
      <t>ショウヒ</t>
    </rPh>
    <rPh sb="6" eb="8">
      <t>シシュツ</t>
    </rPh>
    <phoneticPr fontId="10"/>
  </si>
  <si>
    <t>　　　　サービスを購入して実際に支払った金額。</t>
    <phoneticPr fontId="3"/>
  </si>
  <si>
    <t>生産増加額 ②</t>
    <rPh sb="0" eb="2">
      <t>セイサン</t>
    </rPh>
    <rPh sb="2" eb="5">
      <t>ゾウカガク</t>
    </rPh>
    <phoneticPr fontId="3"/>
  </si>
  <si>
    <t>うち粗付加価値誘発額 ⑪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</si>
  <si>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直接効果</t>
    <rPh sb="0" eb="2">
      <t>チョクセツ</t>
    </rPh>
    <rPh sb="2" eb="4">
      <t>コウカ</t>
    </rPh>
    <phoneticPr fontId="10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</si>
  <si>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10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</si>
  <si>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10"/>
  </si>
  <si>
    <t>家計外消費支出（行）を除いた率</t>
    <rPh sb="0" eb="6">
      <t>カケイガイショウヒシシュツ</t>
    </rPh>
    <rPh sb="8" eb="9">
      <t>ギョウ</t>
    </rPh>
    <rPh sb="11" eb="12">
      <t>ノゾ</t>
    </rPh>
    <rPh sb="14" eb="15">
      <t>リツ</t>
    </rPh>
    <phoneticPr fontId="1"/>
  </si>
  <si>
    <t>商業</t>
    <rPh sb="0" eb="2">
      <t>ショウギョウ</t>
    </rPh>
    <phoneticPr fontId="1"/>
  </si>
  <si>
    <t>合計</t>
    <rPh sb="0" eb="2">
      <t>ゴウケイ</t>
    </rPh>
    <phoneticPr fontId="1"/>
  </si>
  <si>
    <t>市内生産
増加額</t>
    <rPh sb="0" eb="1">
      <t>シ</t>
    </rPh>
    <rPh sb="1" eb="2">
      <t>ナイ</t>
    </rPh>
    <rPh sb="2" eb="4">
      <t>セイサン</t>
    </rPh>
    <rPh sb="5" eb="7">
      <t>ゾウカ</t>
    </rPh>
    <rPh sb="7" eb="8">
      <t>ガク</t>
    </rPh>
    <phoneticPr fontId="5"/>
  </si>
  <si>
    <t>卸売業、小売業のマージン額（販売額－仕入額）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phoneticPr fontId="9"/>
  </si>
  <si>
    <t>①</t>
  </si>
  <si>
    <t>②－①</t>
    <phoneticPr fontId="5"/>
  </si>
  <si>
    <t>③</t>
    <phoneticPr fontId="3"/>
  </si>
  <si>
    <t>生産誘発額(直接＋第１次波及効果)</t>
    <rPh sb="0" eb="2">
      <t>セイサン</t>
    </rPh>
    <rPh sb="2" eb="4">
      <t>ユウハツ</t>
    </rPh>
    <rPh sb="4" eb="5">
      <t>ガク</t>
    </rPh>
    <rPh sb="6" eb="8">
      <t>チョクセツ</t>
    </rPh>
    <rPh sb="9" eb="10">
      <t>ダイ</t>
    </rPh>
    <rPh sb="11" eb="12">
      <t>ジ</t>
    </rPh>
    <rPh sb="12" eb="14">
      <t>ハキュウ</t>
    </rPh>
    <rPh sb="14" eb="16">
      <t>コウカ</t>
    </rPh>
    <phoneticPr fontId="5"/>
  </si>
  <si>
    <t>第１次
波及効果分</t>
    <rPh sb="0" eb="1">
      <t>ダイ</t>
    </rPh>
    <rPh sb="2" eb="3">
      <t>ジ</t>
    </rPh>
    <rPh sb="4" eb="6">
      <t>ハキュウ</t>
    </rPh>
    <rPh sb="6" eb="8">
      <t>コウカ</t>
    </rPh>
    <rPh sb="8" eb="9">
      <t>ブン</t>
    </rPh>
    <phoneticPr fontId="5"/>
  </si>
  <si>
    <t>外生化逆行列係数×①</t>
    <rPh sb="0" eb="2">
      <t>ガイセイ</t>
    </rPh>
    <rPh sb="2" eb="3">
      <t>カ</t>
    </rPh>
    <rPh sb="3" eb="6">
      <t>ギャクギョウレツ</t>
    </rPh>
    <rPh sb="6" eb="8">
      <t>ケイスウ</t>
    </rPh>
    <phoneticPr fontId="5"/>
  </si>
  <si>
    <t>④×
消費係数</t>
    <rPh sb="3" eb="5">
      <t>ショウヒ</t>
    </rPh>
    <rPh sb="5" eb="7">
      <t>ケイスウ</t>
    </rPh>
    <phoneticPr fontId="5"/>
  </si>
  <si>
    <t>⑤×Ｃ</t>
    <phoneticPr fontId="5"/>
  </si>
  <si>
    <t>⑥×Ａ</t>
    <phoneticPr fontId="5"/>
  </si>
  <si>
    <t>逆行列係数×⑦</t>
    <rPh sb="0" eb="3">
      <t>ギャクギョウレツ</t>
    </rPh>
    <rPh sb="3" eb="5">
      <t>ケイスウ</t>
    </rPh>
    <phoneticPr fontId="5"/>
  </si>
  <si>
    <t>②+⑧</t>
    <phoneticPr fontId="5"/>
  </si>
  <si>
    <t>①×Ｄ</t>
    <phoneticPr fontId="5"/>
  </si>
  <si>
    <t>③×Ｄ</t>
    <phoneticPr fontId="5"/>
  </si>
  <si>
    <t>⑧×Ｄ</t>
    <phoneticPr fontId="5"/>
  </si>
  <si>
    <t>⑨+⑩+⑪</t>
    <phoneticPr fontId="5"/>
  </si>
  <si>
    <t>①×Ｂ</t>
    <phoneticPr fontId="5"/>
  </si>
  <si>
    <t>③×Ｂ</t>
    <phoneticPr fontId="5"/>
  </si>
  <si>
    <t>⑧×Ｂ</t>
    <phoneticPr fontId="5"/>
  </si>
  <si>
    <t>⑫+⑬+⑭</t>
    <phoneticPr fontId="5"/>
  </si>
  <si>
    <t>生産増加</t>
    <rPh sb="0" eb="2">
      <t>セイサン</t>
    </rPh>
    <rPh sb="2" eb="4">
      <t>ゾウカ</t>
    </rPh>
    <phoneticPr fontId="3"/>
  </si>
  <si>
    <t>フローチャート</t>
    <phoneticPr fontId="10"/>
  </si>
  <si>
    <t>生産増加額 ①</t>
    <rPh sb="0" eb="2">
      <t>セイサン</t>
    </rPh>
    <rPh sb="2" eb="5">
      <t>ゾウカガク</t>
    </rPh>
    <phoneticPr fontId="3"/>
  </si>
  <si>
    <t>×外生化逆行列係数</t>
    <rPh sb="1" eb="3">
      <t>ガイセイ</t>
    </rPh>
    <rPh sb="3" eb="4">
      <t>カ</t>
    </rPh>
    <rPh sb="4" eb="7">
      <t>ギャクギョウレツ</t>
    </rPh>
    <rPh sb="7" eb="9">
      <t>ケイスウ</t>
    </rPh>
    <phoneticPr fontId="3"/>
  </si>
  <si>
    <t>×粗付加価値率</t>
    <phoneticPr fontId="3"/>
  </si>
  <si>
    <t>うち粗付加価値誘発額 ⑨+⑩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</si>
  <si>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生産誘発額 ③</t>
    <rPh sb="0" eb="2">
      <t>セイサン</t>
    </rPh>
    <rPh sb="2" eb="5">
      <t>ユウハツガク</t>
    </rPh>
    <phoneticPr fontId="3"/>
  </si>
  <si>
    <t>うち粗付加価値誘発額 ⑩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</si>
  <si>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×消費性向</t>
    <rPh sb="1" eb="3">
      <t>ショウヒ</t>
    </rPh>
    <rPh sb="3" eb="5">
      <t>セイコウ</t>
    </rPh>
    <phoneticPr fontId="3"/>
  </si>
  <si>
    <t>市内需要増加額 ⑦</t>
    <phoneticPr fontId="3"/>
  </si>
  <si>
    <t>×自給率</t>
    <rPh sb="1" eb="4">
      <t>ジキュウリツ</t>
    </rPh>
    <phoneticPr fontId="3"/>
  </si>
  <si>
    <t>消費増加額 ⑤</t>
    <rPh sb="0" eb="2">
      <t>ショウヒ</t>
    </rPh>
    <rPh sb="2" eb="4">
      <t>ゾウカ</t>
    </rPh>
    <rPh sb="4" eb="5">
      <t>ガク</t>
    </rPh>
    <phoneticPr fontId="3"/>
  </si>
  <si>
    <t>※消費増加額のうち</t>
    <phoneticPr fontId="3"/>
  </si>
  <si>
    <t>市内でまかなえる分</t>
    <phoneticPr fontId="3"/>
  </si>
  <si>
    <t>×逆行列係数</t>
    <phoneticPr fontId="3"/>
  </si>
  <si>
    <t>消費に回る分</t>
    <phoneticPr fontId="3"/>
  </si>
  <si>
    <t>生産誘発額 ⑧</t>
    <rPh sb="0" eb="2">
      <t>セイサン</t>
    </rPh>
    <rPh sb="2" eb="5">
      <t>ユウハツガク</t>
    </rPh>
    <phoneticPr fontId="3"/>
  </si>
  <si>
    <t>総合（経済波及効果）</t>
    <rPh sb="0" eb="2">
      <t>ソウゴウ</t>
    </rPh>
    <rPh sb="3" eb="5">
      <t>ケイザイ</t>
    </rPh>
    <rPh sb="5" eb="9">
      <t>ハキュウコウカ</t>
    </rPh>
    <phoneticPr fontId="10"/>
  </si>
  <si>
    <t>うち賃金・俸給誘発額 ⑫+⑬</t>
    <phoneticPr fontId="3"/>
  </si>
  <si>
    <t>【計算過程】生産増加</t>
    <rPh sb="1" eb="3">
      <t>ケイサン</t>
    </rPh>
    <rPh sb="3" eb="5">
      <t>カテイ</t>
    </rPh>
    <rPh sb="6" eb="10">
      <t>セイサンゾウカ</t>
    </rPh>
    <phoneticPr fontId="3"/>
  </si>
  <si>
    <t xml:space="preserve"> 生産増加額又は操業にかかる生産額（与件データ）を該当する産業部門に直接入力</t>
    <rPh sb="1" eb="3">
      <t>セイサン</t>
    </rPh>
    <rPh sb="3" eb="5">
      <t>ゾウカ</t>
    </rPh>
    <rPh sb="5" eb="6">
      <t>ガク</t>
    </rPh>
    <rPh sb="6" eb="7">
      <t>マタ</t>
    </rPh>
    <rPh sb="8" eb="10">
      <t>ソウギョウ</t>
    </rPh>
    <rPh sb="14" eb="17">
      <t>セイサンガク</t>
    </rPh>
    <rPh sb="18" eb="20">
      <t>ヨケン</t>
    </rPh>
    <rPh sb="25" eb="27">
      <t>ガイトウ</t>
    </rPh>
    <rPh sb="29" eb="31">
      <t>サンギョウ</t>
    </rPh>
    <rPh sb="31" eb="33">
      <t>ブモン</t>
    </rPh>
    <rPh sb="34" eb="36">
      <t>チョクセツ</t>
    </rPh>
    <rPh sb="36" eb="38">
      <t>ニュウリョク</t>
    </rPh>
    <phoneticPr fontId="3"/>
  </si>
  <si>
    <t>うち賃金・俸給誘発額 ⑬</t>
    <phoneticPr fontId="3"/>
  </si>
  <si>
    <t>うち賃金・俸給誘発額 ⑭</t>
    <phoneticPr fontId="3"/>
  </si>
  <si>
    <t>×賃金・俸給率</t>
    <rPh sb="1" eb="3">
      <t>チンギン</t>
    </rPh>
    <rPh sb="4" eb="6">
      <t>ホウキュウ</t>
    </rPh>
    <rPh sb="6" eb="7">
      <t>リツ</t>
    </rPh>
    <phoneticPr fontId="3"/>
  </si>
  <si>
    <t>※賃金・俸給のうち</t>
    <rPh sb="1" eb="3">
      <t>チンギン</t>
    </rPh>
    <rPh sb="4" eb="6">
      <t>ホウキュウ</t>
    </rPh>
    <phoneticPr fontId="3"/>
  </si>
  <si>
    <t>【消費係数】生産増加</t>
    <rPh sb="1" eb="3">
      <t>ショウヒ</t>
    </rPh>
    <rPh sb="3" eb="5">
      <t>ケイスウ</t>
    </rPh>
    <rPh sb="6" eb="10">
      <t>セイサンゾウカ</t>
    </rPh>
    <phoneticPr fontId="10"/>
  </si>
  <si>
    <t>令和２年
（2020）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</si>
  <si>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令和３年
（2021）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</si>
  <si>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令和４年
（2022）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</si>
  <si>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令和５年
（2023）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</si>
  <si>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令和6年
（2024）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</si>
  <si>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9"/>
  </si>
  <si>
    <t>(1)令和２年(2020年)福岡市産業連関表 取引基本表(生産者価格評価表) (ツール用38部門)</t>
    <rPh sb="14" eb="17">
      <t>フクオカシ</t>
    </rPh>
    <rPh sb="43" eb="44">
      <t>ヨウ</t>
    </rPh>
    <rPh sb="46" eb="48">
      <t>ブモン</t>
    </rPh>
    <phoneticPr fontId="1"/>
  </si>
  <si>
    <t>01</t>
  </si>
  <si>
    <t>02</t>
  </si>
  <si>
    <t>03</t>
  </si>
  <si>
    <t>06</t>
  </si>
  <si>
    <t>11</t>
  </si>
  <si>
    <t>15</t>
  </si>
  <si>
    <t>16</t>
  </si>
  <si>
    <t>20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</si>
  <si>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</si>
  <si>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</si>
  <si>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</si>
  <si>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</si>
  <si>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</si>
  <si>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</si>
  <si>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</si>
  <si>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</si>
  <si>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</si>
  <si>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</si>
  <si>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</si>
  <si>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39</t>
  </si>
  <si>
    <t>41</t>
  </si>
  <si>
    <t>46</t>
  </si>
  <si>
    <t>47</t>
  </si>
  <si>
    <t>48</t>
  </si>
  <si>
    <t>51</t>
  </si>
  <si>
    <t>53</t>
  </si>
  <si>
    <t>55</t>
  </si>
  <si>
    <t>56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</si>
  <si>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</si>
  <si>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</si>
  <si>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</si>
  <si>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</si>
  <si>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</si>
  <si>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</si>
  <si>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</si>
  <si>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</si>
  <si>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</si>
  <si>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</si>
  <si>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</si>
  <si>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</si>
  <si>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</si>
  <si>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722</t>
  </si>
  <si>
    <t>73</t>
  </si>
  <si>
    <t>74</t>
  </si>
  <si>
    <t>75</t>
  </si>
  <si>
    <t>76</t>
  </si>
  <si>
    <t>78</t>
  </si>
  <si>
    <t>79</t>
  </si>
  <si>
    <t>81</t>
  </si>
  <si>
    <t>82</t>
  </si>
  <si>
    <t>83</t>
  </si>
  <si>
    <t>87</t>
  </si>
  <si>
    <t>88</t>
  </si>
  <si>
    <t>97</t>
  </si>
  <si>
    <t>市内総固定資本形成（公的）</t>
    <rPh sb="0" eb="1">
      <t>シ</t>
    </rPh>
    <phoneticPr fontId="14"/>
  </si>
  <si>
    <t>市内総固定資本形成（民間）</t>
    <rPh sb="0" eb="1">
      <t>シ</t>
    </rPh>
    <phoneticPr fontId="14"/>
  </si>
  <si>
    <t>移輸出計</t>
    <rPh sb="0" eb="1">
      <t>イ</t>
    </rPh>
    <phoneticPr fontId="14"/>
  </si>
  <si>
    <t>（控除）移輸入計</t>
    <rPh sb="4" eb="5">
      <t>イ</t>
    </rPh>
    <phoneticPr fontId="14"/>
  </si>
  <si>
    <t>91</t>
  </si>
  <si>
    <t>賃金・俸給</t>
  </si>
  <si>
    <t>912</t>
  </si>
  <si>
    <t>913</t>
  </si>
  <si>
    <t>92</t>
  </si>
  <si>
    <t>93</t>
  </si>
  <si>
    <t>94</t>
  </si>
  <si>
    <t>95</t>
  </si>
  <si>
    <t>96</t>
  </si>
  <si>
    <t>(2)投入係数表</t>
    <rPh sb="3" eb="8">
      <t>トウニュウケイスウヒョウ</t>
    </rPh>
    <phoneticPr fontId="1"/>
  </si>
  <si>
    <t>(3)逆行列係数表(閉鎖型)</t>
    <rPh sb="3" eb="6">
      <t>ギャクギョウレツ</t>
    </rPh>
    <rPh sb="6" eb="8">
      <t>ケイスウ</t>
    </rPh>
    <rPh sb="8" eb="9">
      <t>ヒョウ</t>
    </rPh>
    <rPh sb="10" eb="13">
      <t>ヘイサガタ</t>
    </rPh>
    <phoneticPr fontId="1"/>
  </si>
  <si>
    <t>※自給率マイナスのため0</t>
    <rPh sb="1" eb="4">
      <t>ジキュウリツ</t>
    </rPh>
    <phoneticPr fontId="1"/>
  </si>
  <si>
    <t>(4)逆行列係数表(開放型)</t>
    <phoneticPr fontId="1"/>
  </si>
  <si>
    <t>外生化</t>
    <rPh sb="0" eb="1">
      <t>ガイ</t>
    </rPh>
    <rPh sb="1" eb="2">
      <t>セイ</t>
    </rPh>
    <rPh sb="2" eb="3">
      <t>カ</t>
    </rPh>
    <phoneticPr fontId="1"/>
  </si>
  <si>
    <t>育林業、素材生産業、野菜作農業（栽培きのこの生産活動、製薪炭業）、狩猟業など</t>
    <rPh sb="0" eb="1">
      <t>ソダ</t>
    </rPh>
    <rPh sb="1" eb="3">
      <t>リンギョウ</t>
    </rPh>
    <rPh sb="4" eb="6">
      <t>ソザイ</t>
    </rPh>
    <rPh sb="6" eb="8">
      <t>セイサン</t>
    </rPh>
    <rPh sb="8" eb="9">
      <t>ギョウ</t>
    </rPh>
    <rPh sb="16" eb="18">
      <t>サイバイ</t>
    </rPh>
    <rPh sb="22" eb="24">
      <t>セイサン</t>
    </rPh>
    <rPh sb="24" eb="26">
      <t>カツドウ</t>
    </rPh>
    <rPh sb="27" eb="28">
      <t>セイ</t>
    </rPh>
    <rPh sb="28" eb="29">
      <t>マキ</t>
    </rPh>
    <rPh sb="29" eb="30">
      <t>スミ</t>
    </rPh>
    <rPh sb="30" eb="31">
      <t>ギョウ</t>
    </rPh>
    <rPh sb="33" eb="36">
      <t>シュリョウギョウ</t>
    </rPh>
    <phoneticPr fontId="1"/>
  </si>
  <si>
    <t>海面漁業、海面養殖業、内水面漁業、内水面養殖業</t>
    <rPh sb="0" eb="2">
      <t>カイメン</t>
    </rPh>
    <rPh sb="2" eb="4">
      <t>ギョギョウ</t>
    </rPh>
    <rPh sb="5" eb="7">
      <t>カイメン</t>
    </rPh>
    <rPh sb="7" eb="10">
      <t>ヨウショクギョウ</t>
    </rPh>
    <rPh sb="11" eb="14">
      <t>ナイスイメン</t>
    </rPh>
    <rPh sb="14" eb="16">
      <t>ギョギョウ</t>
    </rPh>
    <rPh sb="17" eb="20">
      <t>ナイスイメン</t>
    </rPh>
    <rPh sb="20" eb="23">
      <t>ヨウショクギョウ</t>
    </rPh>
    <phoneticPr fontId="1"/>
  </si>
  <si>
    <t>石炭、原油、天然ガス、砂利・採石、その他の鉱物（鉄鉱石、非鉄金属鉱物、石灰石など）</t>
    <rPh sb="0" eb="2">
      <t>セキタン</t>
    </rPh>
    <rPh sb="3" eb="5">
      <t>ゲンユ</t>
    </rPh>
    <rPh sb="6" eb="8">
      <t>テンネン</t>
    </rPh>
    <rPh sb="11" eb="13">
      <t>ジャリ</t>
    </rPh>
    <rPh sb="14" eb="16">
      <t>サイセキ</t>
    </rPh>
    <rPh sb="19" eb="20">
      <t>タ</t>
    </rPh>
    <rPh sb="21" eb="23">
      <t>コウブツ</t>
    </rPh>
    <rPh sb="24" eb="27">
      <t>テッコウセキ</t>
    </rPh>
    <rPh sb="28" eb="30">
      <t>ヒテツ</t>
    </rPh>
    <rPh sb="30" eb="32">
      <t>キンゾク</t>
    </rPh>
    <rPh sb="32" eb="34">
      <t>コウブツ</t>
    </rPh>
    <rPh sb="35" eb="38">
      <t>セッカイセキ</t>
    </rPh>
    <phoneticPr fontId="9"/>
  </si>
  <si>
    <t>飼料、有機質肥料、たばこを含む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9"/>
  </si>
  <si>
    <t>化学肥料、無機化学工業製品、合成樹脂、化学繊維、医薬品など</t>
    <rPh sb="0" eb="2">
      <t>カガク</t>
    </rPh>
    <rPh sb="2" eb="4">
      <t>ヒリョウ</t>
    </rPh>
    <rPh sb="5" eb="7">
      <t>ムキ</t>
    </rPh>
    <rPh sb="7" eb="9">
      <t>カガク</t>
    </rPh>
    <rPh sb="9" eb="11">
      <t>コウギョウ</t>
    </rPh>
    <rPh sb="11" eb="13">
      <t>セイヒン</t>
    </rPh>
    <rPh sb="14" eb="16">
      <t>ゴウセイ</t>
    </rPh>
    <rPh sb="16" eb="17">
      <t>キ</t>
    </rPh>
    <rPh sb="17" eb="18">
      <t>アブラ</t>
    </rPh>
    <rPh sb="19" eb="21">
      <t>カガク</t>
    </rPh>
    <rPh sb="21" eb="23">
      <t>センイ</t>
    </rPh>
    <rPh sb="24" eb="27">
      <t>イヤクヒン</t>
    </rPh>
    <phoneticPr fontId="9"/>
  </si>
  <si>
    <t>ガラス・ガラス製品、セメント・セメント製品、陶磁器など</t>
    <rPh sb="7" eb="9">
      <t>セイヒン</t>
    </rPh>
    <rPh sb="19" eb="21">
      <t>セイヒン</t>
    </rPh>
    <rPh sb="22" eb="25">
      <t>トウジキ</t>
    </rPh>
    <phoneticPr fontId="9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</si>
  <si>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9"/>
  </si>
  <si>
    <t>銅、鉛・亜鉛（再生を含む）、アルミニウム（再生を含む）、電線・ケーブル、
光ファイバーケーブルなど</t>
    <rPh sb="0" eb="1">
      <t>ドウ</t>
    </rPh>
    <rPh sb="2" eb="3">
      <t>ナマリ</t>
    </rPh>
    <rPh sb="4" eb="6">
      <t>アエン</t>
    </rPh>
    <rPh sb="7" eb="9">
      <t>サイセイ</t>
    </rPh>
    <rPh sb="10" eb="11">
      <t>フク</t>
    </rPh>
    <rPh sb="21" eb="23">
      <t>サイセイ</t>
    </rPh>
    <rPh sb="24" eb="25">
      <t>フク</t>
    </rPh>
    <rPh sb="28" eb="30">
      <t>デンセン</t>
    </rPh>
    <rPh sb="37" eb="38">
      <t>ヒカリ</t>
    </rPh>
    <phoneticPr fontId="9"/>
  </si>
  <si>
    <t>ガス・石油機器・暖厨・調理装置を含む</t>
    <rPh sb="3" eb="5">
      <t>セキユ</t>
    </rPh>
    <rPh sb="5" eb="7">
      <t>キキ</t>
    </rPh>
    <rPh sb="8" eb="9">
      <t>ダン</t>
    </rPh>
    <rPh sb="9" eb="10">
      <t>チュウ</t>
    </rPh>
    <rPh sb="11" eb="13">
      <t>チョウリ</t>
    </rPh>
    <rPh sb="13" eb="15">
      <t>ソウチ</t>
    </rPh>
    <rPh sb="16" eb="17">
      <t>フク</t>
    </rPh>
    <phoneticPr fontId="9"/>
  </si>
  <si>
    <t>ボイラ、タービン、原動機、ポンプ・圧縮機、運搬機械など</t>
    <rPh sb="9" eb="12">
      <t>ゲンドウキ</t>
    </rPh>
    <rPh sb="17" eb="20">
      <t>アッシュクキ</t>
    </rPh>
    <rPh sb="21" eb="23">
      <t>ウンパン</t>
    </rPh>
    <rPh sb="23" eb="25">
      <t>キカイ</t>
    </rPh>
    <phoneticPr fontId="9"/>
  </si>
  <si>
    <t>農業用機械、建設・鉱山機械、繊維機械、生活関連産業用機械、基礎素材産業用機械、
金属加工機械、半導体製造装置、ロボットなど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8">
      <t>センイキカイ</t>
    </rPh>
    <rPh sb="19" eb="21">
      <t>セイカツ</t>
    </rPh>
    <rPh sb="21" eb="23">
      <t>カンレン</t>
    </rPh>
    <rPh sb="23" eb="26">
      <t>サンギョウヨウ</t>
    </rPh>
    <rPh sb="26" eb="28">
      <t>キカイ</t>
    </rPh>
    <rPh sb="29" eb="31">
      <t>キソ</t>
    </rPh>
    <rPh sb="31" eb="33">
      <t>ソザイ</t>
    </rPh>
    <rPh sb="33" eb="36">
      <t>サンギョウヨウ</t>
    </rPh>
    <rPh sb="36" eb="38">
      <t>キカイ</t>
    </rPh>
    <rPh sb="40" eb="42">
      <t>キンゾク</t>
    </rPh>
    <rPh sb="42" eb="44">
      <t>カコウ</t>
    </rPh>
    <rPh sb="44" eb="46">
      <t>キカイ</t>
    </rPh>
    <rPh sb="47" eb="50">
      <t>ハンドウタイ</t>
    </rPh>
    <rPh sb="50" eb="52">
      <t>セイゾウ</t>
    </rPh>
    <rPh sb="52" eb="54">
      <t>ソウチ</t>
    </rPh>
    <phoneticPr fontId="9"/>
  </si>
  <si>
    <t>事務用機械、サービス用・娯楽用機器、計測機器、医療用機械器具、光学機械・レンズなど</t>
    <rPh sb="0" eb="3">
      <t>ジムヨウ</t>
    </rPh>
    <rPh sb="3" eb="5">
      <t>キカイ</t>
    </rPh>
    <rPh sb="10" eb="11">
      <t>ヨウ</t>
    </rPh>
    <rPh sb="12" eb="15">
      <t>ゴラクヨウ</t>
    </rPh>
    <rPh sb="15" eb="17">
      <t>キキ</t>
    </rPh>
    <rPh sb="18" eb="20">
      <t>ケイソク</t>
    </rPh>
    <rPh sb="20" eb="22">
      <t>キキ</t>
    </rPh>
    <rPh sb="23" eb="26">
      <t>イリョウヨウ</t>
    </rPh>
    <rPh sb="26" eb="28">
      <t>キカイ</t>
    </rPh>
    <rPh sb="28" eb="30">
      <t>キグ</t>
    </rPh>
    <rPh sb="31" eb="33">
      <t>コウガク</t>
    </rPh>
    <rPh sb="33" eb="35">
      <t>キカイ</t>
    </rPh>
    <phoneticPr fontId="11"/>
  </si>
  <si>
    <t>半導体素子、集積回路、液晶パネル、フラットパネル・電子管、記録メディア、電子回路など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25" eb="28">
      <t>デンシカン</t>
    </rPh>
    <rPh sb="36" eb="38">
      <t>デンシ</t>
    </rPh>
    <rPh sb="38" eb="40">
      <t>カイロ</t>
    </rPh>
    <phoneticPr fontId="11"/>
  </si>
  <si>
    <t>開閉制御装置・配電盤、民生用電気機器（電子レンジ、冷蔵庫、扇風機、掃除機、洗濯機など）、
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5" eb="47">
      <t>デンキ</t>
    </rPh>
    <rPh sb="47" eb="50">
      <t>ケイソクキ</t>
    </rPh>
    <rPh sb="51" eb="53">
      <t>デンキ</t>
    </rPh>
    <rPh sb="53" eb="55">
      <t>ショウメイ</t>
    </rPh>
    <rPh sb="55" eb="57">
      <t>キグ</t>
    </rPh>
    <rPh sb="58" eb="60">
      <t>デンチ</t>
    </rPh>
    <phoneticPr fontId="11"/>
  </si>
  <si>
    <t>携帯電話機、ラジオ・テレビ受信機、ビデオ機器・デジタルカメラ、パーソナルコンピューターなど</t>
    <rPh sb="0" eb="5">
      <t>ケイタイデンワキ</t>
    </rPh>
    <rPh sb="13" eb="16">
      <t>ジュシンキ</t>
    </rPh>
    <rPh sb="20" eb="22">
      <t>キキ</t>
    </rPh>
    <phoneticPr fontId="11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</si>
  <si>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11"/>
  </si>
  <si>
    <t>印刷・製版・製本、石油・石炭製品、プラスチック・ゴム製品、革製履物、なめし革・革製品・毛皮、
がん具、運動用品、身辺細貨品（貴金属・宝石、装飾品など）、時計、楽器、筆記具・文具、
畳・わら加工品、情報記録物、清掃用品、傘、眼鏡など
再生資源回収・加工処理を含む</t>
    <rPh sb="9" eb="11">
      <t>セキユ</t>
    </rPh>
    <rPh sb="12" eb="14">
      <t>セキタン</t>
    </rPh>
    <rPh sb="14" eb="16">
      <t>セイヒン</t>
    </rPh>
    <rPh sb="26" eb="28">
      <t>セイヒン</t>
    </rPh>
    <rPh sb="37" eb="38">
      <t>ガワ</t>
    </rPh>
    <rPh sb="39" eb="42">
      <t>カワセイヒン</t>
    </rPh>
    <rPh sb="43" eb="45">
      <t>ゲガワ</t>
    </rPh>
    <rPh sb="49" eb="50">
      <t>グ</t>
    </rPh>
    <rPh sb="51" eb="53">
      <t>ウンドウ</t>
    </rPh>
    <rPh sb="53" eb="55">
      <t>ヨウヒン</t>
    </rPh>
    <rPh sb="56" eb="58">
      <t>シンペン</t>
    </rPh>
    <rPh sb="58" eb="59">
      <t>サイ</t>
    </rPh>
    <rPh sb="59" eb="60">
      <t>カ</t>
    </rPh>
    <rPh sb="60" eb="61">
      <t>ヒン</t>
    </rPh>
    <rPh sb="62" eb="65">
      <t>キキンゾク</t>
    </rPh>
    <rPh sb="66" eb="68">
      <t>ホウセキ</t>
    </rPh>
    <rPh sb="69" eb="71">
      <t>ソウショク</t>
    </rPh>
    <rPh sb="71" eb="72">
      <t>ヒン</t>
    </rPh>
    <rPh sb="76" eb="78">
      <t>トケイ</t>
    </rPh>
    <rPh sb="79" eb="81">
      <t>ガッキ</t>
    </rPh>
    <rPh sb="82" eb="85">
      <t>ヒッキグ</t>
    </rPh>
    <rPh sb="86" eb="88">
      <t>ブング</t>
    </rPh>
    <rPh sb="90" eb="91">
      <t>タタミ</t>
    </rPh>
    <rPh sb="94" eb="96">
      <t>カコウ</t>
    </rPh>
    <rPh sb="96" eb="97">
      <t>ヒン</t>
    </rPh>
    <rPh sb="98" eb="100">
      <t>ジョウホウ</t>
    </rPh>
    <rPh sb="100" eb="103">
      <t>キロクブツ</t>
    </rPh>
    <rPh sb="104" eb="106">
      <t>セイソウ</t>
    </rPh>
    <rPh sb="106" eb="108">
      <t>ヨウヒン</t>
    </rPh>
    <rPh sb="109" eb="110">
      <t>カサ</t>
    </rPh>
    <rPh sb="111" eb="113">
      <t>メガネ</t>
    </rPh>
    <rPh sb="116" eb="118">
      <t>サイセイ</t>
    </rPh>
    <rPh sb="118" eb="120">
      <t>シゲン</t>
    </rPh>
    <rPh sb="120" eb="122">
      <t>カイシュウ</t>
    </rPh>
    <rPh sb="123" eb="125">
      <t>カコウ</t>
    </rPh>
    <rPh sb="125" eb="127">
      <t>ショリ</t>
    </rPh>
    <rPh sb="128" eb="129">
      <t>フク</t>
    </rPh>
    <phoneticPr fontId="11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</si>
  <si>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11"/>
  </si>
  <si>
    <t>電気（原子力発電所・火力発電所・水力発電所など）、都市ガス、熱供給業</t>
    <rPh sb="0" eb="2">
      <t>デンキ</t>
    </rPh>
    <rPh sb="3" eb="6">
      <t>ゲンシリョク</t>
    </rPh>
    <rPh sb="6" eb="8">
      <t>ハツデン</t>
    </rPh>
    <rPh sb="8" eb="9">
      <t>ショ</t>
    </rPh>
    <rPh sb="10" eb="12">
      <t>カリョク</t>
    </rPh>
    <rPh sb="12" eb="15">
      <t>ハツデンショ</t>
    </rPh>
    <rPh sb="16" eb="18">
      <t>スイリョク</t>
    </rPh>
    <rPh sb="18" eb="21">
      <t>ハツデンショ</t>
    </rPh>
    <rPh sb="25" eb="27">
      <t>トシ</t>
    </rPh>
    <rPh sb="30" eb="33">
      <t>ネツキョウキュウ</t>
    </rPh>
    <rPh sb="33" eb="34">
      <t>ギョウ</t>
    </rPh>
    <phoneticPr fontId="11"/>
  </si>
  <si>
    <t>上水道・簡易水道、工業用水、下水道</t>
    <rPh sb="1" eb="3">
      <t>スイドウ</t>
    </rPh>
    <rPh sb="4" eb="6">
      <t>カンイ</t>
    </rPh>
    <rPh sb="6" eb="8">
      <t>スイドウ</t>
    </rPh>
    <phoneticPr fontId="11"/>
  </si>
  <si>
    <t>し尿収集・処理、ごみ収集・処理、産業廃棄物収集・処理など</t>
    <rPh sb="1" eb="2">
      <t>ニョウ</t>
    </rPh>
    <rPh sb="2" eb="4">
      <t>シュウシュウ</t>
    </rPh>
    <rPh sb="5" eb="7">
      <t>ショリ</t>
    </rPh>
    <rPh sb="10" eb="12">
      <t>シュウシュウ</t>
    </rPh>
    <rPh sb="13" eb="15">
      <t>ショリ</t>
    </rPh>
    <rPh sb="16" eb="21">
      <t>サンギョウハイキブツ</t>
    </rPh>
    <rPh sb="21" eb="23">
      <t>シュウシュウ</t>
    </rPh>
    <rPh sb="24" eb="26">
      <t>ショリ</t>
    </rPh>
    <phoneticPr fontId="11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</si>
  <si>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11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</si>
  <si>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11"/>
  </si>
  <si>
    <t>鉄道、バス、タクシー、貨物自動車、船舶、航空機などによる旅客・貨物の輸送、倉庫、こん包、
高速道路、自動車ターミナル、輸送に附帯するサービス及び施設管理、旅行業、郵便・信書便など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ソウコ</t>
    </rPh>
    <rPh sb="42" eb="43">
      <t>ポウ</t>
    </rPh>
    <rPh sb="45" eb="47">
      <t>コウソク</t>
    </rPh>
    <rPh sb="47" eb="49">
      <t>ドウロ</t>
    </rPh>
    <rPh sb="50" eb="53">
      <t>ジドウシャ</t>
    </rPh>
    <rPh sb="59" eb="61">
      <t>ユソウ</t>
    </rPh>
    <rPh sb="62" eb="64">
      <t>フタイ</t>
    </rPh>
    <rPh sb="70" eb="71">
      <t>オヨ</t>
    </rPh>
    <rPh sb="72" eb="74">
      <t>シセツ</t>
    </rPh>
    <rPh sb="74" eb="76">
      <t>カンリ</t>
    </rPh>
    <rPh sb="77" eb="80">
      <t>リョコウギョウ</t>
    </rPh>
    <rPh sb="81" eb="83">
      <t>ユウビン</t>
    </rPh>
    <rPh sb="84" eb="87">
      <t>シンショビン</t>
    </rPh>
    <phoneticPr fontId="11"/>
  </si>
  <si>
    <t>固定電話・携帯電話等の通話・通信サービス、テレビ・ラジオ放送、有線放送、ソフトウェア開発、
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6" eb="48">
      <t>ジョウホウ</t>
    </rPh>
    <rPh sb="48" eb="50">
      <t>ショリ</t>
    </rPh>
    <rPh sb="51" eb="53">
      <t>テイキョウ</t>
    </rPh>
    <rPh sb="65" eb="67">
      <t>フズイ</t>
    </rPh>
    <rPh sb="72" eb="74">
      <t>エイゾウ</t>
    </rPh>
    <rPh sb="75" eb="77">
      <t>オンセイ</t>
    </rPh>
    <rPh sb="78" eb="80">
      <t>モジ</t>
    </rPh>
    <rPh sb="80" eb="82">
      <t>ジョウホウ</t>
    </rPh>
    <rPh sb="82" eb="84">
      <t>セイサク</t>
    </rPh>
    <rPh sb="85" eb="87">
      <t>シンブン</t>
    </rPh>
    <rPh sb="88" eb="90">
      <t>シュッパン</t>
    </rPh>
    <phoneticPr fontId="11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</si>
  <si>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11"/>
  </si>
  <si>
    <t>社会教育（公民館、図書館、美術館、動植物園など）を含む</t>
    <rPh sb="0" eb="2">
      <t>シャカイ</t>
    </rPh>
    <rPh sb="2" eb="4">
      <t>キョウイク</t>
    </rPh>
    <rPh sb="5" eb="8">
      <t>コウミンカン</t>
    </rPh>
    <rPh sb="9" eb="12">
      <t>トショカン</t>
    </rPh>
    <rPh sb="13" eb="16">
      <t>ビジュツカン</t>
    </rPh>
    <rPh sb="17" eb="20">
      <t>ドウショクブツ</t>
    </rPh>
    <rPh sb="20" eb="21">
      <t>エン</t>
    </rPh>
    <rPh sb="25" eb="26">
      <t>フク</t>
    </rPh>
    <phoneticPr fontId="11"/>
  </si>
  <si>
    <t>保健所、国民年金・健康保険等の社会保険事務、保育所、介護サービスを含む</t>
    <rPh sb="0" eb="3">
      <t>ホケンジョ</t>
    </rPh>
    <rPh sb="22" eb="25">
      <t>ホイクショ</t>
    </rPh>
    <rPh sb="26" eb="28">
      <t>カイゴ</t>
    </rPh>
    <rPh sb="33" eb="34">
      <t>フク</t>
    </rPh>
    <phoneticPr fontId="11"/>
  </si>
  <si>
    <t>農業協同組合（営利活動分は除く）、商工会議所、集会所（文化会館、婦人会館など）、
宗教団体、労働団体、学術団体、政治団体など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1" eb="43">
      <t>シュウキョウ</t>
    </rPh>
    <rPh sb="43" eb="45">
      <t>ダンタイ</t>
    </rPh>
    <rPh sb="46" eb="48">
      <t>ロウドウ</t>
    </rPh>
    <rPh sb="48" eb="50">
      <t>ダンタイ</t>
    </rPh>
    <rPh sb="56" eb="58">
      <t>セイジ</t>
    </rPh>
    <rPh sb="58" eb="60">
      <t>ダンタイ</t>
    </rPh>
    <phoneticPr fontId="11"/>
  </si>
  <si>
    <t>物品賃貸業、貸自動車業、広告業、自動車整備業、機械修理業、法務・財務・会計サービス、
労働者派遣サービス、建物サービス業、警備業、と畜場など</t>
    <rPh sb="0" eb="2">
      <t>ブッピン</t>
    </rPh>
    <rPh sb="2" eb="5">
      <t>チンタイギョウ</t>
    </rPh>
    <rPh sb="6" eb="7">
      <t>カシ</t>
    </rPh>
    <rPh sb="7" eb="10">
      <t>ジドウシャ</t>
    </rPh>
    <rPh sb="10" eb="11">
      <t>ギョウ</t>
    </rPh>
    <rPh sb="12" eb="14">
      <t>コウコク</t>
    </rPh>
    <rPh sb="14" eb="15">
      <t>ギョウ</t>
    </rPh>
    <rPh sb="16" eb="19">
      <t>ジドウシャ</t>
    </rPh>
    <rPh sb="19" eb="21">
      <t>セイビ</t>
    </rPh>
    <rPh sb="21" eb="22">
      <t>ギョウ</t>
    </rPh>
    <rPh sb="23" eb="25">
      <t>キカイ</t>
    </rPh>
    <rPh sb="25" eb="27">
      <t>シュウリ</t>
    </rPh>
    <rPh sb="27" eb="28">
      <t>ギョウ</t>
    </rPh>
    <rPh sb="29" eb="31">
      <t>ホウム</t>
    </rPh>
    <rPh sb="32" eb="34">
      <t>ザイム</t>
    </rPh>
    <rPh sb="35" eb="37">
      <t>カイケイ</t>
    </rPh>
    <rPh sb="43" eb="46">
      <t>ロウドウシャ</t>
    </rPh>
    <rPh sb="46" eb="48">
      <t>ハケン</t>
    </rPh>
    <rPh sb="53" eb="55">
      <t>タテモノ</t>
    </rPh>
    <rPh sb="59" eb="60">
      <t>ギョウ</t>
    </rPh>
    <rPh sb="61" eb="63">
      <t>ケイビ</t>
    </rPh>
    <rPh sb="63" eb="64">
      <t>ギョウ</t>
    </rPh>
    <rPh sb="66" eb="67">
      <t>チク</t>
    </rPh>
    <rPh sb="67" eb="68">
      <t>バ</t>
    </rPh>
    <phoneticPr fontId="11"/>
  </si>
  <si>
    <t>宿泊業、飲食サービス洗濯業、理容業、美容業、浴場業、映画館、体育館、ゴルフ場、プール、
公園、遊園地、パチンコ、カラオケボックス、獣医業、写真業、冠婚葬祭業、学習塾、書道教授業、
造園・植木業など</t>
    <rPh sb="0" eb="3">
      <t>シュクハクギョウ</t>
    </rPh>
    <rPh sb="4" eb="6">
      <t>インショク</t>
    </rPh>
    <rPh sb="10" eb="12">
      <t>センタク</t>
    </rPh>
    <rPh sb="12" eb="13">
      <t>ギョウ</t>
    </rPh>
    <rPh sb="14" eb="16">
      <t>リヨウ</t>
    </rPh>
    <rPh sb="16" eb="17">
      <t>ギョウ</t>
    </rPh>
    <rPh sb="18" eb="20">
      <t>ビヨウ</t>
    </rPh>
    <rPh sb="20" eb="21">
      <t>ギョウ</t>
    </rPh>
    <rPh sb="22" eb="24">
      <t>ヨクジョウ</t>
    </rPh>
    <rPh sb="24" eb="25">
      <t>ギョウ</t>
    </rPh>
    <rPh sb="26" eb="29">
      <t>エイガカン</t>
    </rPh>
    <rPh sb="30" eb="33">
      <t>タイイクカン</t>
    </rPh>
    <rPh sb="37" eb="38">
      <t>ジョウ</t>
    </rPh>
    <rPh sb="43" eb="45">
      <t>コウエン</t>
    </rPh>
    <rPh sb="46" eb="49">
      <t>ユウエンチ</t>
    </rPh>
    <rPh sb="64" eb="67">
      <t>ジュウイギョウ</t>
    </rPh>
    <rPh sb="68" eb="70">
      <t>シャシン</t>
    </rPh>
    <rPh sb="70" eb="71">
      <t>ギョウ</t>
    </rPh>
    <rPh sb="72" eb="74">
      <t>カンコン</t>
    </rPh>
    <rPh sb="74" eb="76">
      <t>ソウサイ</t>
    </rPh>
    <rPh sb="76" eb="77">
      <t>ギョウ</t>
    </rPh>
    <rPh sb="78" eb="81">
      <t>ガクシュウジュク</t>
    </rPh>
    <rPh sb="82" eb="84">
      <t>ショドウ</t>
    </rPh>
    <rPh sb="84" eb="86">
      <t>キョウジュ</t>
    </rPh>
    <rPh sb="86" eb="87">
      <t>ギョウ</t>
    </rPh>
    <rPh sb="89" eb="91">
      <t>ゾウエン</t>
    </rPh>
    <rPh sb="92" eb="94">
      <t>ウエキ</t>
    </rPh>
    <rPh sb="94" eb="95">
      <t>ギョウ</t>
    </rPh>
    <phoneticPr fontId="11"/>
  </si>
  <si>
    <t>【令和２年】雇用表（38部門分類）</t>
    <rPh sb="12" eb="14">
      <t>ぶもん</t>
    </rPh>
    <rPh sb="14" eb="16">
      <t>ぶんるい</t>
    </rPh>
    <phoneticPr fontId="36" type="Hiragana"/>
  </si>
  <si>
    <t>（単位：人）</t>
    <rPh sb="1" eb="3">
      <t>タンイ</t>
    </rPh>
    <rPh sb="4" eb="5">
      <t>ニン</t>
    </rPh>
    <phoneticPr fontId="38"/>
  </si>
  <si>
    <t>0_従業者総数</t>
    <rPh sb="2" eb="4">
      <t>じゅうぎょう</t>
    </rPh>
    <phoneticPr fontId="36" type="Hiragana"/>
  </si>
  <si>
    <t>1_個人業主</t>
  </si>
  <si>
    <t>2_家族従業者</t>
  </si>
  <si>
    <t>3_有給役員雇用者</t>
    <phoneticPr fontId="36" type="Hiragana"/>
  </si>
  <si>
    <t>31_有給役員</t>
  </si>
  <si>
    <t>32_雇用者</t>
    <phoneticPr fontId="36" type="Hiragana"/>
  </si>
  <si>
    <t>321_常用雇用者</t>
    <phoneticPr fontId="36" type="Hiragana"/>
  </si>
  <si>
    <t>322_臨時雇用者</t>
  </si>
  <si>
    <t>3211_正社員・正職員</t>
  </si>
  <si>
    <t>3212_正社員・正職員以外</t>
  </si>
  <si>
    <t>38部門分類</t>
    <rPh sb="2" eb="6">
      <t>ぶもんぶんるい</t>
    </rPh>
    <phoneticPr fontId="36" type="Hiragana"/>
  </si>
  <si>
    <t>38部門分類部門名</t>
    <rPh sb="2" eb="4">
      <t>ぶもん</t>
    </rPh>
    <rPh sb="4" eb="6">
      <t>ぶんるい</t>
    </rPh>
    <phoneticPr fontId="36" type="Hiragana"/>
  </si>
  <si>
    <t>従業者係数</t>
    <rPh sb="0" eb="3">
      <t>ジュウギョウシャ</t>
    </rPh>
    <rPh sb="3" eb="5">
      <t>ケイスウ</t>
    </rPh>
    <phoneticPr fontId="1"/>
  </si>
  <si>
    <t>雇用者係数</t>
    <rPh sb="0" eb="3">
      <t>コヨウシャ</t>
    </rPh>
    <rPh sb="3" eb="5">
      <t>ケイスウ</t>
    </rPh>
    <phoneticPr fontId="1"/>
  </si>
  <si>
    <t>農業</t>
    <rPh sb="0" eb="2">
      <t>ノウギョウ</t>
    </rPh>
    <phoneticPr fontId="14"/>
  </si>
  <si>
    <t>林業</t>
    <rPh sb="0" eb="2">
      <t>リンギョウ</t>
    </rPh>
    <phoneticPr fontId="14"/>
  </si>
  <si>
    <t>漁業</t>
    <rPh sb="0" eb="2">
      <t>ギョギョウ</t>
    </rPh>
    <phoneticPr fontId="14"/>
  </si>
  <si>
    <t>商業</t>
    <rPh sb="0" eb="2">
      <t>ショウギョウ</t>
    </rPh>
    <phoneticPr fontId="14"/>
  </si>
  <si>
    <t>不動産（帰属家賃を除く）</t>
    <rPh sb="4" eb="6">
      <t>キゾク</t>
    </rPh>
    <rPh sb="6" eb="8">
      <t>ヤチン</t>
    </rPh>
    <rPh sb="9" eb="10">
      <t>ノゾ</t>
    </rPh>
    <phoneticPr fontId="14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</si>
  <si>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4"/>
  </si>
  <si>
    <t/>
  </si>
  <si>
    <t>TOTAL</t>
  </si>
  <si>
    <t>Ｅ</t>
    <phoneticPr fontId="1"/>
  </si>
  <si>
    <t>Ｆ</t>
    <phoneticPr fontId="1"/>
  </si>
  <si>
    <t>雇用表より</t>
    <rPh sb="0" eb="2">
      <t>コヨウヒョウ</t>
    </rPh>
    <phoneticPr fontId="1"/>
  </si>
  <si>
    <t>従業者誘発数（人）</t>
    <rPh sb="0" eb="3">
      <t>ジュウギョウシャ</t>
    </rPh>
    <rPh sb="3" eb="6">
      <t>ユウハツスウ</t>
    </rPh>
    <rPh sb="7" eb="8">
      <t>ヒト</t>
    </rPh>
    <phoneticPr fontId="5"/>
  </si>
  <si>
    <t>雇用者誘発数（人）</t>
    <rPh sb="0" eb="3">
      <t>コヨウシャ</t>
    </rPh>
    <rPh sb="3" eb="6">
      <t>ユウハツスウ</t>
    </rPh>
    <rPh sb="7" eb="8">
      <t>ヒト</t>
    </rPh>
    <phoneticPr fontId="5"/>
  </si>
  <si>
    <t>⑰</t>
    <phoneticPr fontId="5"/>
  </si>
  <si>
    <t>⑱</t>
    <phoneticPr fontId="5"/>
  </si>
  <si>
    <t>⑲</t>
    <phoneticPr fontId="5"/>
  </si>
  <si>
    <t>◇</t>
    <phoneticPr fontId="5"/>
  </si>
  <si>
    <t>②×Ｅ</t>
    <phoneticPr fontId="5"/>
  </si>
  <si>
    <t>⑤×Ｅ</t>
    <phoneticPr fontId="5"/>
  </si>
  <si>
    <t>⑩×Ｅ</t>
    <phoneticPr fontId="5"/>
  </si>
  <si>
    <t>②×Ｆ</t>
    <phoneticPr fontId="5"/>
  </si>
  <si>
    <t>⑤×Ｆ</t>
    <phoneticPr fontId="5"/>
  </si>
  <si>
    <t>⑩×Ｆ</t>
    <phoneticPr fontId="5"/>
  </si>
  <si>
    <t>⑯</t>
    <phoneticPr fontId="5"/>
  </si>
  <si>
    <t>⑯+⑰+⑱</t>
    <phoneticPr fontId="5"/>
  </si>
  <si>
    <t>⑳</t>
    <phoneticPr fontId="1"/>
  </si>
  <si>
    <t>⑲+⑳+◇</t>
    <phoneticPr fontId="5"/>
  </si>
  <si>
    <t>従業者誘発数</t>
    <rPh sb="0" eb="3">
      <t>ジュウギョウシャ</t>
    </rPh>
    <rPh sb="3" eb="5">
      <t>ユウハツ</t>
    </rPh>
    <rPh sb="5" eb="6">
      <t>スウ</t>
    </rPh>
    <phoneticPr fontId="1"/>
  </si>
  <si>
    <t>雇用者誘発数</t>
    <rPh sb="0" eb="3">
      <t>コヨウシャ</t>
    </rPh>
    <rPh sb="3" eb="6">
      <t>ユウハツスウ</t>
    </rPh>
    <phoneticPr fontId="1"/>
  </si>
  <si>
    <t>雇用者誘発数</t>
    <rPh sb="0" eb="3">
      <t>コヨウシャ</t>
    </rPh>
    <rPh sb="3" eb="6">
      <t>ユウハツスウ</t>
    </rPh>
    <phoneticPr fontId="10"/>
  </si>
  <si>
    <t>従業者誘発数</t>
    <phoneticPr fontId="10"/>
  </si>
  <si>
    <t>＜参考＞</t>
    <rPh sb="1" eb="3">
      <t>サンコウ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</si>
</sst>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#,##0.00000;[Red]\-#,##0.00000"/>
    <numFmt numFmtId="177" formatCode="#,##0.0;[Red]\-#,##0.0"/>
    <numFmt numFmtId="178" formatCode="#,##0.000000;[Red]\-#,##0.000000"/>
    <numFmt numFmtId="179" formatCode="#,##0.00000_ ;[Red]\-#,##0.00000\ "/>
    <numFmt numFmtId="180" formatCode="#,###&quot;百万円&quot;"/>
    <numFmt numFmtId="181" formatCode="#,###&quot;人&quot;"/>
    <numFmt numFmtId="182" formatCode="#,##0_ ;[Red]\-#,##0\ "/>
    <numFmt numFmtId="183" formatCode="0.000000_ ;[Red]\-0.000000\ "/>
    <numFmt numFmtId="184" formatCode="#,##0.000000_ ;[Red]\-#,##0.000000\ "/>
    <numFmt numFmtId="185" formatCode="0.000000_ "/>
  </numFmts>
  <fonts count="4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6"/>
      <name val="ＭＳ 明朝"/>
      <family val="1"/>
      <charset val="128"/>
    </font>
    <font>
      <sz val="14"/>
      <name val="明朝"/>
      <family val="1"/>
      <charset val="128"/>
    </font>
    <font>
      <u/>
      <sz val="9"/>
      <color indexed="12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rgb="FF0000FF"/>
      <name val="ＭＳ Ｐゴシック"/>
      <family val="2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sz val="14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0"/>
      <color rgb="FF0000FF"/>
      <name val="BIZ UDゴシック"/>
      <family val="3"/>
      <charset val="128"/>
    </font>
    <font>
      <b/>
      <sz val="9"/>
      <color indexed="81"/>
      <name val="BIZ UDゴシック"/>
      <family val="3"/>
      <charset val="128"/>
    </font>
    <font>
      <sz val="9"/>
      <name val="BIZ UDゴシック"/>
      <family val="3"/>
      <charset val="128"/>
    </font>
    <font>
      <sz val="11"/>
      <name val="BIZ UDゴシック"/>
      <family val="3"/>
      <charset val="128"/>
    </font>
    <font>
      <b/>
      <u/>
      <sz val="10"/>
      <color indexed="12"/>
      <name val="BIZ UDゴシック"/>
      <family val="3"/>
      <charset val="128"/>
    </font>
    <font>
      <sz val="12"/>
      <color indexed="9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1"/>
      <color indexed="9"/>
      <name val="BIZ UDゴシック"/>
      <family val="3"/>
      <charset val="128"/>
    </font>
    <font>
      <b/>
      <sz val="9"/>
      <name val="BIZ UDゴシック"/>
      <family val="3"/>
      <charset val="128"/>
    </font>
    <font>
      <sz val="9"/>
      <color indexed="81"/>
      <name val="BIZ UDゴシック"/>
      <family val="3"/>
      <charset val="128"/>
    </font>
    <font>
      <b/>
      <sz val="14"/>
      <name val="BIZ UDゴシック"/>
      <family val="3"/>
      <charset val="128"/>
    </font>
    <font>
      <sz val="11"/>
      <color indexed="8"/>
      <name val="ＭＳ Ｐゴシック"/>
      <family val="2"/>
      <scheme val="minor"/>
    </font>
    <font>
      <b/>
      <sz val="1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/>
      <diagonal/>
    </border>
    <border>
      <left/>
      <right style="thick">
        <color indexed="55"/>
      </right>
      <top style="thick">
        <color indexed="55"/>
      </top>
      <bottom/>
      <diagonal/>
    </border>
    <border>
      <left style="thick">
        <color indexed="55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55"/>
      </left>
      <right/>
      <top/>
      <bottom style="thick">
        <color indexed="55"/>
      </bottom>
      <diagonal/>
    </border>
    <border>
      <left/>
      <right style="thick">
        <color indexed="55"/>
      </right>
      <top/>
      <bottom style="thick">
        <color indexed="55"/>
      </bottom>
      <diagonal/>
    </border>
    <border>
      <left style="mediumDashDotDot">
        <color indexed="55"/>
      </left>
      <right/>
      <top style="thick">
        <color indexed="55"/>
      </top>
      <bottom/>
      <diagonal/>
    </border>
    <border>
      <left/>
      <right style="mediumDashDotDot">
        <color indexed="55"/>
      </right>
      <top style="thick">
        <color indexed="55"/>
      </top>
      <bottom/>
      <diagonal/>
    </border>
    <border>
      <left style="mediumDashDotDot">
        <color indexed="55"/>
      </left>
      <right/>
      <top/>
      <bottom/>
      <diagonal/>
    </border>
    <border>
      <left/>
      <right style="mediumDashDotDot">
        <color indexed="55"/>
      </right>
      <top/>
      <bottom/>
      <diagonal/>
    </border>
    <border>
      <left style="mediumDashDotDot">
        <color indexed="55"/>
      </left>
      <right/>
      <top/>
      <bottom style="mediumDashDotDot">
        <color indexed="55"/>
      </bottom>
      <diagonal/>
    </border>
    <border>
      <left/>
      <right/>
      <top/>
      <bottom style="mediumDashDotDot">
        <color indexed="55"/>
      </bottom>
      <diagonal/>
    </border>
    <border>
      <left/>
      <right style="mediumDashDotDot">
        <color indexed="55"/>
      </right>
      <top/>
      <bottom style="mediumDashDotDot">
        <color indexed="55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DashDotDot">
        <color theme="1"/>
      </left>
      <right/>
      <top style="medium">
        <color theme="1"/>
      </top>
      <bottom/>
      <diagonal/>
    </border>
    <border>
      <left/>
      <right style="mediumDashDotDot">
        <color theme="1"/>
      </right>
      <top style="medium">
        <color theme="1"/>
      </top>
      <bottom/>
      <diagonal/>
    </border>
    <border>
      <left style="mediumDashDotDot">
        <color theme="1"/>
      </left>
      <right/>
      <top/>
      <bottom/>
      <diagonal/>
    </border>
    <border>
      <left/>
      <right style="mediumDashDotDot">
        <color theme="1"/>
      </right>
      <top/>
      <bottom/>
      <diagonal/>
    </border>
    <border>
      <left style="mediumDashDotDot">
        <color theme="1"/>
      </left>
      <right/>
      <top/>
      <bottom style="mediumDashDotDot">
        <color theme="1"/>
      </bottom>
      <diagonal/>
    </border>
    <border>
      <left/>
      <right/>
      <top/>
      <bottom style="mediumDashDotDot">
        <color theme="1"/>
      </bottom>
      <diagonal/>
    </border>
    <border>
      <left/>
      <right style="mediumDashDotDot">
        <color theme="1"/>
      </right>
      <top/>
      <bottom style="mediumDashDotDot">
        <color theme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7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4" fillId="0" borderId="0"/>
    <xf numFmtId="0" fontId="6" fillId="0" borderId="0"/>
    <xf numFmtId="0" fontId="2" fillId="0" borderId="0"/>
    <xf numFmtId="0" fontId="2" fillId="0" borderId="0"/>
    <xf numFmtId="0" fontId="11" fillId="0" borderId="0"/>
    <xf numFmtId="38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4" fillId="0" borderId="0">
      <alignment vertical="center"/>
    </xf>
    <xf numFmtId="38" fontId="34" fillId="0" borderId="0" applyFont="0" applyFill="0" applyBorder="0" applyAlignment="0" applyProtection="0">
      <alignment vertical="center"/>
    </xf>
  </cellStyleXfs>
  <cellXfs count="38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0" fontId="15" fillId="0" borderId="0" xfId="13" applyNumberFormat="1" applyFont="1" applyFill="1" applyAlignment="1">
      <alignment horizontal="left" vertical="center"/>
    </xf>
    <xf numFmtId="40" fontId="16" fillId="0" borderId="0" xfId="13" applyNumberFormat="1" applyFont="1" applyFill="1" applyBorder="1" applyAlignment="1">
      <alignment vertical="center" wrapText="1"/>
    </xf>
    <xf numFmtId="40" fontId="16" fillId="0" borderId="0" xfId="13" applyNumberFormat="1" applyFont="1" applyFill="1" applyBorder="1">
      <alignment vertical="center"/>
    </xf>
    <xf numFmtId="0" fontId="16" fillId="0" borderId="0" xfId="0" applyFont="1">
      <alignment vertical="center"/>
    </xf>
    <xf numFmtId="40" fontId="16" fillId="0" borderId="2" xfId="13" applyNumberFormat="1" applyFont="1" applyFill="1" applyBorder="1">
      <alignment vertical="center"/>
    </xf>
    <xf numFmtId="40" fontId="16" fillId="0" borderId="3" xfId="13" applyNumberFormat="1" applyFont="1" applyFill="1" applyBorder="1" applyAlignment="1">
      <alignment vertical="center" wrapText="1"/>
    </xf>
    <xf numFmtId="40" fontId="16" fillId="0" borderId="3" xfId="13" applyNumberFormat="1" applyFont="1" applyFill="1" applyBorder="1">
      <alignment vertical="center"/>
    </xf>
    <xf numFmtId="40" fontId="16" fillId="0" borderId="5" xfId="13" applyNumberFormat="1" applyFont="1" applyFill="1" applyBorder="1">
      <alignment vertical="center"/>
    </xf>
    <xf numFmtId="40" fontId="16" fillId="0" borderId="9" xfId="13" applyNumberFormat="1" applyFont="1" applyFill="1" applyBorder="1">
      <alignment vertical="center"/>
    </xf>
    <xf numFmtId="40" fontId="16" fillId="0" borderId="11" xfId="13" applyNumberFormat="1" applyFont="1" applyFill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11" xfId="0" applyFont="1" applyBorder="1" applyAlignment="1">
      <alignment vertical="center" wrapText="1"/>
    </xf>
    <xf numFmtId="182" fontId="16" fillId="0" borderId="0" xfId="13" applyNumberFormat="1" applyFont="1" applyFill="1" applyBorder="1">
      <alignment vertical="center"/>
    </xf>
    <xf numFmtId="182" fontId="16" fillId="0" borderId="11" xfId="13" applyNumberFormat="1" applyFont="1" applyFill="1" applyBorder="1">
      <alignment vertical="center"/>
    </xf>
    <xf numFmtId="182" fontId="16" fillId="0" borderId="11" xfId="0" applyNumberFormat="1" applyFont="1" applyBorder="1">
      <alignment vertical="center"/>
    </xf>
    <xf numFmtId="182" fontId="17" fillId="0" borderId="11" xfId="0" applyNumberFormat="1" applyFont="1" applyBorder="1">
      <alignment vertical="center"/>
    </xf>
    <xf numFmtId="182" fontId="18" fillId="0" borderId="11" xfId="13" applyNumberFormat="1" applyFont="1" applyFill="1" applyBorder="1">
      <alignment vertical="center"/>
    </xf>
    <xf numFmtId="183" fontId="18" fillId="0" borderId="0" xfId="13" applyNumberFormat="1" applyFont="1" applyFill="1" applyBorder="1">
      <alignment vertical="center"/>
    </xf>
    <xf numFmtId="176" fontId="16" fillId="0" borderId="0" xfId="13" applyNumberFormat="1" applyFont="1" applyFill="1" applyBorder="1">
      <alignment vertical="center"/>
    </xf>
    <xf numFmtId="40" fontId="16" fillId="0" borderId="13" xfId="13" applyNumberFormat="1" applyFont="1" applyFill="1" applyBorder="1">
      <alignment vertical="center"/>
    </xf>
    <xf numFmtId="40" fontId="16" fillId="0" borderId="14" xfId="13" applyNumberFormat="1" applyFont="1" applyFill="1" applyBorder="1" applyAlignment="1">
      <alignment vertical="center" wrapText="1"/>
    </xf>
    <xf numFmtId="182" fontId="16" fillId="0" borderId="14" xfId="13" applyNumberFormat="1" applyFont="1" applyFill="1" applyBorder="1">
      <alignment vertical="center"/>
    </xf>
    <xf numFmtId="182" fontId="16" fillId="0" borderId="15" xfId="13" applyNumberFormat="1" applyFont="1" applyFill="1" applyBorder="1">
      <alignment vertical="center"/>
    </xf>
    <xf numFmtId="182" fontId="17" fillId="0" borderId="15" xfId="0" applyNumberFormat="1" applyFont="1" applyBorder="1">
      <alignment vertical="center"/>
    </xf>
    <xf numFmtId="182" fontId="18" fillId="0" borderId="15" xfId="13" applyNumberFormat="1" applyFont="1" applyFill="1" applyBorder="1">
      <alignment vertical="center"/>
    </xf>
    <xf numFmtId="40" fontId="16" fillId="0" borderId="4" xfId="13" applyNumberFormat="1" applyFont="1" applyFill="1" applyBorder="1">
      <alignment vertical="center"/>
    </xf>
    <xf numFmtId="40" fontId="16" fillId="0" borderId="10" xfId="13" applyNumberFormat="1" applyFont="1" applyFill="1" applyBorder="1" applyAlignment="1">
      <alignment vertical="center" wrapText="1"/>
    </xf>
    <xf numFmtId="184" fontId="16" fillId="0" borderId="0" xfId="13" applyNumberFormat="1" applyFont="1" applyFill="1" applyBorder="1">
      <alignment vertical="center"/>
    </xf>
    <xf numFmtId="184" fontId="16" fillId="0" borderId="10" xfId="13" applyNumberFormat="1" applyFont="1" applyFill="1" applyBorder="1">
      <alignment vertical="center"/>
    </xf>
    <xf numFmtId="38" fontId="16" fillId="0" borderId="0" xfId="13" applyFont="1" applyFill="1" applyBorder="1">
      <alignment vertical="center"/>
    </xf>
    <xf numFmtId="184" fontId="16" fillId="0" borderId="14" xfId="13" applyNumberFormat="1" applyFont="1" applyFill="1" applyBorder="1">
      <alignment vertical="center"/>
    </xf>
    <xf numFmtId="184" fontId="16" fillId="0" borderId="12" xfId="13" applyNumberFormat="1" applyFont="1" applyFill="1" applyBorder="1">
      <alignment vertical="center"/>
    </xf>
    <xf numFmtId="178" fontId="18" fillId="0" borderId="0" xfId="13" applyNumberFormat="1" applyFont="1" applyFill="1" applyBorder="1">
      <alignment vertical="center"/>
    </xf>
    <xf numFmtId="178" fontId="16" fillId="0" borderId="0" xfId="13" applyNumberFormat="1" applyFont="1" applyFill="1" applyBorder="1">
      <alignment vertical="center"/>
    </xf>
    <xf numFmtId="40" fontId="15" fillId="0" borderId="0" xfId="13" applyNumberFormat="1" applyFont="1" applyFill="1" applyBorder="1" applyAlignment="1">
      <alignment horizontal="left" vertical="center"/>
    </xf>
    <xf numFmtId="183" fontId="16" fillId="0" borderId="2" xfId="0" applyNumberFormat="1" applyFont="1" applyBorder="1">
      <alignment vertical="center"/>
    </xf>
    <xf numFmtId="183" fontId="16" fillId="0" borderId="3" xfId="0" applyNumberFormat="1" applyFont="1" applyBorder="1">
      <alignment vertical="center"/>
    </xf>
    <xf numFmtId="183" fontId="16" fillId="0" borderId="4" xfId="0" applyNumberFormat="1" applyFont="1" applyBorder="1">
      <alignment vertical="center"/>
    </xf>
    <xf numFmtId="183" fontId="16" fillId="0" borderId="9" xfId="0" applyNumberFormat="1" applyFont="1" applyBorder="1">
      <alignment vertical="center"/>
    </xf>
    <xf numFmtId="183" fontId="16" fillId="0" borderId="0" xfId="0" applyNumberFormat="1" applyFont="1">
      <alignment vertical="center"/>
    </xf>
    <xf numFmtId="183" fontId="16" fillId="0" borderId="10" xfId="0" applyNumberFormat="1" applyFont="1" applyBorder="1">
      <alignment vertical="center"/>
    </xf>
    <xf numFmtId="40" fontId="16" fillId="0" borderId="6" xfId="13" applyNumberFormat="1" applyFont="1" applyFill="1" applyBorder="1">
      <alignment vertical="center"/>
    </xf>
    <xf numFmtId="40" fontId="16" fillId="0" borderId="1" xfId="13" applyNumberFormat="1" applyFont="1" applyFill="1" applyBorder="1" applyAlignment="1">
      <alignment vertical="center" wrapText="1"/>
    </xf>
    <xf numFmtId="183" fontId="16" fillId="0" borderId="6" xfId="0" applyNumberFormat="1" applyFont="1" applyBorder="1">
      <alignment vertical="center"/>
    </xf>
    <xf numFmtId="183" fontId="16" fillId="0" borderId="1" xfId="0" applyNumberFormat="1" applyFont="1" applyBorder="1">
      <alignment vertical="center"/>
    </xf>
    <xf numFmtId="183" fontId="16" fillId="0" borderId="7" xfId="0" applyNumberFormat="1" applyFont="1" applyBorder="1">
      <alignment vertical="center"/>
    </xf>
    <xf numFmtId="40" fontId="16" fillId="0" borderId="0" xfId="13" applyNumberFormat="1" applyFont="1" applyFill="1">
      <alignment vertical="center"/>
    </xf>
    <xf numFmtId="176" fontId="16" fillId="0" borderId="0" xfId="13" applyNumberFormat="1" applyFont="1" applyFill="1">
      <alignment vertical="center"/>
    </xf>
    <xf numFmtId="183" fontId="18" fillId="0" borderId="2" xfId="0" applyNumberFormat="1" applyFont="1" applyBorder="1">
      <alignment vertical="center"/>
    </xf>
    <xf numFmtId="183" fontId="18" fillId="0" borderId="9" xfId="0" applyNumberFormat="1" applyFont="1" applyBorder="1">
      <alignment vertical="center"/>
    </xf>
    <xf numFmtId="183" fontId="18" fillId="0" borderId="0" xfId="0" applyNumberFormat="1" applyFont="1">
      <alignment vertical="center"/>
    </xf>
    <xf numFmtId="183" fontId="18" fillId="0" borderId="10" xfId="0" applyNumberFormat="1" applyFont="1" applyBorder="1">
      <alignment vertical="center"/>
    </xf>
    <xf numFmtId="183" fontId="18" fillId="0" borderId="6" xfId="0" applyNumberFormat="1" applyFont="1" applyBorder="1">
      <alignment vertical="center"/>
    </xf>
    <xf numFmtId="183" fontId="18" fillId="0" borderId="1" xfId="0" applyNumberFormat="1" applyFont="1" applyBorder="1">
      <alignment vertical="center"/>
    </xf>
    <xf numFmtId="183" fontId="18" fillId="0" borderId="7" xfId="0" applyNumberFormat="1" applyFont="1" applyBorder="1">
      <alignment vertical="center"/>
    </xf>
    <xf numFmtId="183" fontId="18" fillId="0" borderId="0" xfId="0" applyNumberFormat="1" applyFont="1" applyBorder="1">
      <alignment vertical="center"/>
    </xf>
    <xf numFmtId="0" fontId="19" fillId="0" borderId="0" xfId="0" applyFont="1">
      <alignment vertical="center"/>
    </xf>
    <xf numFmtId="0" fontId="20" fillId="0" borderId="0" xfId="1" applyFont="1"/>
    <xf numFmtId="177" fontId="20" fillId="0" borderId="17" xfId="2" applyNumberFormat="1" applyFont="1" applyFill="1" applyBorder="1" applyAlignment="1" applyProtection="1">
      <alignment horizontal="center" vertical="center"/>
    </xf>
    <xf numFmtId="177" fontId="20" fillId="0" borderId="21" xfId="2" applyNumberFormat="1" applyFont="1" applyFill="1" applyBorder="1" applyAlignment="1" applyProtection="1">
      <alignment horizontal="center" vertical="center"/>
    </xf>
    <xf numFmtId="0" fontId="20" fillId="0" borderId="23" xfId="3" applyFont="1" applyBorder="1" applyAlignment="1">
      <alignment horizontal="center" vertical="center"/>
    </xf>
    <xf numFmtId="0" fontId="20" fillId="0" borderId="25" xfId="3" applyFont="1" applyBorder="1" applyAlignment="1">
      <alignment horizontal="center" vertical="center"/>
    </xf>
    <xf numFmtId="0" fontId="20" fillId="0" borderId="26" xfId="3" applyFont="1" applyBorder="1" applyAlignment="1">
      <alignment horizontal="center" vertical="center" wrapText="1"/>
    </xf>
    <xf numFmtId="0" fontId="20" fillId="0" borderId="27" xfId="3" applyFont="1" applyBorder="1" applyAlignment="1">
      <alignment horizontal="center" vertical="center" wrapText="1"/>
    </xf>
    <xf numFmtId="177" fontId="20" fillId="0" borderId="18" xfId="2" applyNumberFormat="1" applyFont="1" applyFill="1" applyBorder="1" applyAlignment="1" applyProtection="1">
      <alignment horizontal="center" vertical="center" wrapText="1"/>
    </xf>
    <xf numFmtId="177" fontId="20" fillId="0" borderId="27" xfId="8" applyNumberFormat="1" applyFont="1" applyFill="1" applyBorder="1" applyAlignment="1" applyProtection="1">
      <alignment horizontal="center" vertical="center" wrapText="1"/>
    </xf>
    <xf numFmtId="177" fontId="20" fillId="0" borderId="25" xfId="2" applyNumberFormat="1" applyFont="1" applyFill="1" applyBorder="1" applyAlignment="1" applyProtection="1">
      <alignment horizontal="center" vertical="center" wrapText="1"/>
    </xf>
    <xf numFmtId="177" fontId="20" fillId="0" borderId="26" xfId="2" applyNumberFormat="1" applyFont="1" applyFill="1" applyBorder="1" applyAlignment="1" applyProtection="1">
      <alignment horizontal="center" vertical="center" wrapText="1"/>
    </xf>
    <xf numFmtId="177" fontId="20" fillId="0" borderId="27" xfId="2" applyNumberFormat="1" applyFont="1" applyFill="1" applyBorder="1" applyAlignment="1" applyProtection="1">
      <alignment horizontal="center" vertical="center" wrapText="1"/>
    </xf>
    <xf numFmtId="177" fontId="20" fillId="0" borderId="25" xfId="2" applyNumberFormat="1" applyFont="1" applyFill="1" applyBorder="1" applyAlignment="1" applyProtection="1">
      <alignment horizontal="center" vertical="center"/>
    </xf>
    <xf numFmtId="177" fontId="20" fillId="0" borderId="26" xfId="2" applyNumberFormat="1" applyFont="1" applyFill="1" applyBorder="1" applyAlignment="1" applyProtection="1">
      <alignment horizontal="center" vertical="center"/>
    </xf>
    <xf numFmtId="177" fontId="20" fillId="0" borderId="27" xfId="2" applyNumberFormat="1" applyFont="1" applyFill="1" applyBorder="1" applyAlignment="1" applyProtection="1">
      <alignment horizontal="center" vertical="center"/>
    </xf>
    <xf numFmtId="0" fontId="20" fillId="0" borderId="29" xfId="3" applyFont="1" applyBorder="1" applyAlignment="1">
      <alignment horizontal="center" vertical="center"/>
    </xf>
    <xf numFmtId="0" fontId="20" fillId="0" borderId="15" xfId="3" applyFont="1" applyBorder="1" applyAlignment="1">
      <alignment horizontal="center" vertical="center"/>
    </xf>
    <xf numFmtId="0" fontId="20" fillId="0" borderId="30" xfId="3" applyFont="1" applyBorder="1" applyAlignment="1">
      <alignment horizontal="center" vertical="center"/>
    </xf>
    <xf numFmtId="177" fontId="20" fillId="0" borderId="75" xfId="2" applyNumberFormat="1" applyFont="1" applyFill="1" applyBorder="1" applyAlignment="1" applyProtection="1">
      <alignment horizontal="center" vertical="center" wrapText="1"/>
    </xf>
    <xf numFmtId="177" fontId="20" fillId="0" borderId="29" xfId="2" applyNumberFormat="1" applyFont="1" applyFill="1" applyBorder="1" applyAlignment="1" applyProtection="1">
      <alignment horizontal="center" vertical="center" wrapText="1"/>
    </xf>
    <xf numFmtId="177" fontId="20" fillId="0" borderId="30" xfId="8" applyNumberFormat="1" applyFont="1" applyFill="1" applyBorder="1" applyAlignment="1" applyProtection="1">
      <alignment horizontal="center" vertical="center" wrapText="1"/>
    </xf>
    <xf numFmtId="177" fontId="20" fillId="0" borderId="15" xfId="2" applyNumberFormat="1" applyFont="1" applyFill="1" applyBorder="1" applyAlignment="1" applyProtection="1">
      <alignment horizontal="center" vertical="center" wrapText="1"/>
    </xf>
    <xf numFmtId="177" fontId="20" fillId="0" borderId="15" xfId="2" applyNumberFormat="1" applyFont="1" applyFill="1" applyBorder="1" applyAlignment="1" applyProtection="1">
      <alignment horizontal="center" vertical="center"/>
    </xf>
    <xf numFmtId="177" fontId="20" fillId="0" borderId="30" xfId="2" applyNumberFormat="1" applyFont="1" applyFill="1" applyBorder="1" applyAlignment="1" applyProtection="1">
      <alignment horizontal="center" vertical="center" wrapText="1"/>
    </xf>
    <xf numFmtId="177" fontId="20" fillId="0" borderId="31" xfId="2" applyNumberFormat="1" applyFont="1" applyFill="1" applyBorder="1" applyAlignment="1" applyProtection="1">
      <alignment horizontal="center" vertical="center"/>
    </xf>
    <xf numFmtId="177" fontId="20" fillId="0" borderId="29" xfId="8" applyNumberFormat="1" applyFont="1" applyFill="1" applyBorder="1" applyAlignment="1" applyProtection="1">
      <alignment horizontal="center" vertical="center"/>
    </xf>
    <xf numFmtId="177" fontId="20" fillId="0" borderId="15" xfId="8" applyNumberFormat="1" applyFont="1" applyFill="1" applyBorder="1" applyAlignment="1" applyProtection="1">
      <alignment horizontal="center" vertical="center"/>
    </xf>
    <xf numFmtId="177" fontId="20" fillId="0" borderId="30" xfId="2" applyNumberFormat="1" applyFont="1" applyFill="1" applyBorder="1" applyAlignment="1" applyProtection="1">
      <alignment horizontal="center" vertical="center"/>
    </xf>
    <xf numFmtId="177" fontId="20" fillId="0" borderId="30" xfId="8" applyNumberFormat="1" applyFont="1" applyFill="1" applyBorder="1" applyAlignment="1" applyProtection="1">
      <alignment horizontal="center" vertical="center"/>
    </xf>
    <xf numFmtId="0" fontId="21" fillId="0" borderId="94" xfId="3" quotePrefix="1" applyFont="1" applyBorder="1" applyAlignment="1">
      <alignment horizontal="center" vertical="center" wrapText="1"/>
    </xf>
    <xf numFmtId="0" fontId="21" fillId="0" borderId="33" xfId="3" quotePrefix="1" applyFont="1" applyBorder="1" applyAlignment="1">
      <alignment horizontal="center" vertical="center" wrapText="1"/>
    </xf>
    <xf numFmtId="0" fontId="20" fillId="0" borderId="34" xfId="3" quotePrefix="1" applyFont="1" applyBorder="1" applyAlignment="1">
      <alignment horizontal="center" vertical="center" wrapText="1"/>
    </xf>
    <xf numFmtId="0" fontId="21" fillId="0" borderId="34" xfId="3" quotePrefix="1" applyFont="1" applyBorder="1" applyAlignment="1">
      <alignment horizontal="center" vertical="center" wrapText="1"/>
    </xf>
    <xf numFmtId="177" fontId="20" fillId="0" borderId="44" xfId="2" applyNumberFormat="1" applyFont="1" applyFill="1" applyBorder="1" applyAlignment="1" applyProtection="1">
      <alignment horizontal="center" vertical="center" wrapText="1"/>
    </xf>
    <xf numFmtId="0" fontId="20" fillId="0" borderId="33" xfId="4" applyFont="1" applyBorder="1" applyAlignment="1">
      <alignment horizontal="center" vertical="center" wrapText="1"/>
    </xf>
    <xf numFmtId="177" fontId="20" fillId="0" borderId="76" xfId="8" applyNumberFormat="1" applyFont="1" applyFill="1" applyBorder="1" applyAlignment="1" applyProtection="1">
      <alignment horizontal="center" vertical="center" wrapText="1"/>
    </xf>
    <xf numFmtId="177" fontId="20" fillId="0" borderId="33" xfId="8" applyNumberFormat="1" applyFont="1" applyFill="1" applyBorder="1" applyAlignment="1" applyProtection="1">
      <alignment horizontal="center" vertical="center"/>
    </xf>
    <xf numFmtId="177" fontId="20" fillId="0" borderId="37" xfId="2" applyNumberFormat="1" applyFont="1" applyFill="1" applyBorder="1" applyAlignment="1" applyProtection="1">
      <alignment horizontal="center" vertical="center" wrapText="1"/>
    </xf>
    <xf numFmtId="177" fontId="20" fillId="0" borderId="37" xfId="2" applyNumberFormat="1" applyFont="1" applyFill="1" applyBorder="1" applyAlignment="1" applyProtection="1">
      <alignment horizontal="center" vertical="center" wrapText="1" shrinkToFit="1"/>
    </xf>
    <xf numFmtId="177" fontId="20" fillId="0" borderId="35" xfId="2" applyNumberFormat="1" applyFont="1" applyFill="1" applyBorder="1" applyAlignment="1" applyProtection="1">
      <alignment horizontal="center" vertical="center" wrapText="1"/>
    </xf>
    <xf numFmtId="177" fontId="20" fillId="0" borderId="77" xfId="8" applyNumberFormat="1" applyFont="1" applyFill="1" applyBorder="1" applyAlignment="1" applyProtection="1">
      <alignment horizontal="center" vertical="center"/>
    </xf>
    <xf numFmtId="177" fontId="20" fillId="0" borderId="36" xfId="2" applyNumberFormat="1" applyFont="1" applyFill="1" applyBorder="1" applyAlignment="1" applyProtection="1">
      <alignment horizontal="center" vertical="center"/>
    </xf>
    <xf numFmtId="177" fontId="20" fillId="0" borderId="37" xfId="2" applyNumberFormat="1" applyFont="1" applyFill="1" applyBorder="1" applyAlignment="1" applyProtection="1">
      <alignment horizontal="center" vertical="center"/>
    </xf>
    <xf numFmtId="177" fontId="20" fillId="0" borderId="76" xfId="8" applyNumberFormat="1" applyFont="1" applyFill="1" applyBorder="1" applyAlignment="1" applyProtection="1">
      <alignment horizontal="center" vertical="center"/>
    </xf>
    <xf numFmtId="0" fontId="20" fillId="0" borderId="17" xfId="1" applyFont="1" applyBorder="1" applyAlignment="1">
      <alignment vertical="center"/>
    </xf>
    <xf numFmtId="0" fontId="20" fillId="0" borderId="24" xfId="4" applyFont="1" applyBorder="1" applyAlignment="1">
      <alignment vertical="center" shrinkToFit="1"/>
    </xf>
    <xf numFmtId="179" fontId="20" fillId="0" borderId="25" xfId="1" applyNumberFormat="1" applyFont="1" applyBorder="1"/>
    <xf numFmtId="179" fontId="20" fillId="0" borderId="26" xfId="1" applyNumberFormat="1" applyFont="1" applyBorder="1"/>
    <xf numFmtId="177" fontId="22" fillId="0" borderId="24" xfId="2" applyNumberFormat="1" applyFont="1" applyBorder="1"/>
    <xf numFmtId="177" fontId="22" fillId="0" borderId="25" xfId="2" applyNumberFormat="1" applyFont="1" applyBorder="1"/>
    <xf numFmtId="177" fontId="22" fillId="0" borderId="40" xfId="2" applyNumberFormat="1" applyFont="1" applyBorder="1"/>
    <xf numFmtId="177" fontId="22" fillId="0" borderId="39" xfId="2" applyNumberFormat="1" applyFont="1" applyBorder="1"/>
    <xf numFmtId="0" fontId="20" fillId="3" borderId="11" xfId="1" applyFont="1" applyFill="1" applyBorder="1"/>
    <xf numFmtId="177" fontId="22" fillId="0" borderId="11" xfId="2" applyNumberFormat="1" applyFont="1" applyBorder="1"/>
    <xf numFmtId="177" fontId="22" fillId="0" borderId="22" xfId="1" applyNumberFormat="1" applyFont="1" applyBorder="1"/>
    <xf numFmtId="177" fontId="22" fillId="0" borderId="40" xfId="1" applyNumberFormat="1" applyFont="1" applyBorder="1"/>
    <xf numFmtId="0" fontId="20" fillId="0" borderId="23" xfId="1" applyFont="1" applyBorder="1" applyAlignment="1">
      <alignment vertical="center"/>
    </xf>
    <xf numFmtId="179" fontId="20" fillId="0" borderId="39" xfId="1" applyNumberFormat="1" applyFont="1" applyBorder="1"/>
    <xf numFmtId="179" fontId="20" fillId="0" borderId="11" xfId="1" applyNumberFormat="1" applyFont="1" applyBorder="1"/>
    <xf numFmtId="179" fontId="20" fillId="0" borderId="40" xfId="1" applyNumberFormat="1" applyFont="1" applyBorder="1"/>
    <xf numFmtId="177" fontId="22" fillId="0" borderId="28" xfId="1" applyNumberFormat="1" applyFont="1" applyBorder="1"/>
    <xf numFmtId="179" fontId="20" fillId="2" borderId="11" xfId="1" applyNumberFormat="1" applyFont="1" applyFill="1" applyBorder="1"/>
    <xf numFmtId="177" fontId="22" fillId="2" borderId="24" xfId="2" applyNumberFormat="1" applyFont="1" applyFill="1" applyBorder="1"/>
    <xf numFmtId="0" fontId="20" fillId="0" borderId="41" xfId="1" applyFont="1" applyBorder="1" applyAlignment="1">
      <alignment vertical="center"/>
    </xf>
    <xf numFmtId="179" fontId="20" fillId="0" borderId="42" xfId="1" applyNumberFormat="1" applyFont="1" applyBorder="1"/>
    <xf numFmtId="179" fontId="20" fillId="0" borderId="8" xfId="1" applyNumberFormat="1" applyFont="1" applyBorder="1"/>
    <xf numFmtId="38" fontId="20" fillId="0" borderId="43" xfId="1" applyNumberFormat="1" applyFont="1" applyBorder="1"/>
    <xf numFmtId="38" fontId="20" fillId="0" borderId="45" xfId="1" applyNumberFormat="1" applyFont="1" applyBorder="1"/>
    <xf numFmtId="38" fontId="20" fillId="0" borderId="44" xfId="1" applyNumberFormat="1" applyFont="1" applyBorder="1"/>
    <xf numFmtId="177" fontId="22" fillId="0" borderId="44" xfId="1" applyNumberFormat="1" applyFont="1" applyBorder="1"/>
    <xf numFmtId="177" fontId="22" fillId="0" borderId="36" xfId="1" applyNumberFormat="1" applyFont="1" applyBorder="1"/>
    <xf numFmtId="177" fontId="22" fillId="0" borderId="35" xfId="1" applyNumberFormat="1" applyFont="1" applyBorder="1"/>
    <xf numFmtId="177" fontId="22" fillId="0" borderId="37" xfId="2" applyNumberFormat="1" applyFont="1" applyBorder="1"/>
    <xf numFmtId="177" fontId="22" fillId="0" borderId="37" xfId="1" applyNumberFormat="1" applyFont="1" applyBorder="1"/>
    <xf numFmtId="177" fontId="22" fillId="0" borderId="38" xfId="1" applyNumberFormat="1" applyFont="1" applyBorder="1"/>
    <xf numFmtId="0" fontId="20" fillId="0" borderId="0" xfId="1" applyFont="1" applyAlignment="1">
      <alignment vertical="center"/>
    </xf>
    <xf numFmtId="0" fontId="20" fillId="0" borderId="0" xfId="1" applyFont="1" applyAlignment="1">
      <alignment horizontal="center"/>
    </xf>
    <xf numFmtId="177" fontId="20" fillId="0" borderId="0" xfId="2" applyNumberFormat="1" applyFont="1" applyFill="1" applyBorder="1" applyAlignment="1">
      <alignment vertical="center"/>
    </xf>
    <xf numFmtId="179" fontId="20" fillId="0" borderId="0" xfId="1" applyNumberFormat="1" applyFont="1"/>
    <xf numFmtId="0" fontId="24" fillId="0" borderId="25" xfId="4" applyFont="1" applyBorder="1" applyAlignment="1">
      <alignment horizontal="center" vertical="center" wrapText="1"/>
    </xf>
    <xf numFmtId="0" fontId="20" fillId="0" borderId="0" xfId="4" applyFont="1" applyAlignment="1">
      <alignment vertical="center"/>
    </xf>
    <xf numFmtId="0" fontId="25" fillId="0" borderId="0" xfId="4" applyFont="1" applyAlignment="1">
      <alignment vertical="center"/>
    </xf>
    <xf numFmtId="0" fontId="20" fillId="0" borderId="0" xfId="6" applyFont="1" applyAlignment="1">
      <alignment horizontal="left" vertical="center" shrinkToFit="1"/>
    </xf>
    <xf numFmtId="0" fontId="20" fillId="0" borderId="0" xfId="6" applyFont="1" applyAlignment="1">
      <alignment vertical="center" shrinkToFit="1"/>
    </xf>
    <xf numFmtId="0" fontId="20" fillId="0" borderId="0" xfId="4" applyFont="1" applyAlignment="1">
      <alignment horizontal="right" vertical="center"/>
    </xf>
    <xf numFmtId="49" fontId="20" fillId="0" borderId="0" xfId="4" applyNumberFormat="1" applyFont="1" applyAlignment="1">
      <alignment horizontal="justify" vertical="center" wrapText="1"/>
    </xf>
    <xf numFmtId="0" fontId="20" fillId="0" borderId="0" xfId="4" applyFont="1" applyAlignment="1">
      <alignment horizontal="center" vertical="center"/>
    </xf>
    <xf numFmtId="0" fontId="20" fillId="0" borderId="15" xfId="7" applyFont="1" applyBorder="1" applyAlignment="1">
      <alignment horizontal="center" vertical="center" wrapText="1"/>
    </xf>
    <xf numFmtId="0" fontId="20" fillId="0" borderId="15" xfId="4" applyFont="1" applyBorder="1" applyAlignment="1">
      <alignment horizontal="center" vertical="center" wrapText="1"/>
    </xf>
    <xf numFmtId="0" fontId="20" fillId="5" borderId="15" xfId="4" applyFont="1" applyFill="1" applyBorder="1" applyAlignment="1">
      <alignment horizontal="center" vertical="center" wrapText="1"/>
    </xf>
    <xf numFmtId="0" fontId="20" fillId="0" borderId="15" xfId="4" applyFont="1" applyBorder="1" applyAlignment="1">
      <alignment horizontal="left" vertical="center"/>
    </xf>
    <xf numFmtId="38" fontId="20" fillId="0" borderId="15" xfId="8" applyFont="1" applyFill="1" applyBorder="1" applyAlignment="1">
      <alignment vertical="center"/>
    </xf>
    <xf numFmtId="38" fontId="20" fillId="5" borderId="16" xfId="8" applyFont="1" applyFill="1" applyBorder="1" applyAlignment="1">
      <alignment vertical="center"/>
    </xf>
    <xf numFmtId="38" fontId="20" fillId="0" borderId="15" xfId="8" applyFont="1" applyBorder="1" applyAlignment="1">
      <alignment vertical="center"/>
    </xf>
    <xf numFmtId="38" fontId="20" fillId="5" borderId="16" xfId="4" applyNumberFormat="1" applyFont="1" applyFill="1" applyBorder="1" applyAlignment="1">
      <alignment vertical="center"/>
    </xf>
    <xf numFmtId="176" fontId="20" fillId="0" borderId="15" xfId="8" applyNumberFormat="1" applyFont="1" applyBorder="1" applyAlignment="1">
      <alignment vertical="center"/>
    </xf>
    <xf numFmtId="176" fontId="20" fillId="5" borderId="15" xfId="4" applyNumberFormat="1" applyFont="1" applyFill="1" applyBorder="1" applyAlignment="1">
      <alignment vertical="center"/>
    </xf>
    <xf numFmtId="0" fontId="20" fillId="0" borderId="0" xfId="4" applyFont="1" applyAlignment="1">
      <alignment horizontal="left" vertical="center"/>
    </xf>
    <xf numFmtId="176" fontId="20" fillId="0" borderId="0" xfId="8" applyNumberFormat="1" applyFont="1" applyBorder="1" applyAlignment="1">
      <alignment vertical="center"/>
    </xf>
    <xf numFmtId="176" fontId="20" fillId="0" borderId="0" xfId="4" applyNumberFormat="1" applyFont="1" applyAlignment="1">
      <alignment vertical="center"/>
    </xf>
    <xf numFmtId="0" fontId="26" fillId="0" borderId="0" xfId="9" applyFont="1" applyFill="1" applyAlignment="1" applyProtection="1">
      <alignment horizontal="center" vertical="center"/>
    </xf>
    <xf numFmtId="49" fontId="20" fillId="0" borderId="0" xfId="4" applyNumberFormat="1" applyFont="1" applyAlignment="1">
      <alignment horizontal="left" vertical="center"/>
    </xf>
    <xf numFmtId="49" fontId="20" fillId="0" borderId="0" xfId="4" applyNumberFormat="1" applyFont="1" applyAlignment="1">
      <alignment horizontal="left" vertical="center" wrapText="1"/>
    </xf>
    <xf numFmtId="49" fontId="20" fillId="0" borderId="0" xfId="4" applyNumberFormat="1" applyFont="1" applyAlignment="1">
      <alignment vertical="center"/>
    </xf>
    <xf numFmtId="0" fontId="25" fillId="0" borderId="0" xfId="10" applyFont="1">
      <alignment vertical="center"/>
    </xf>
    <xf numFmtId="0" fontId="28" fillId="0" borderId="0" xfId="4" applyFont="1" applyAlignment="1">
      <alignment vertical="center"/>
    </xf>
    <xf numFmtId="0" fontId="28" fillId="0" borderId="55" xfId="4" applyFont="1" applyBorder="1" applyAlignment="1">
      <alignment vertical="center"/>
    </xf>
    <xf numFmtId="0" fontId="28" fillId="0" borderId="56" xfId="4" applyFont="1" applyBorder="1" applyAlignment="1">
      <alignment vertical="center"/>
    </xf>
    <xf numFmtId="0" fontId="20" fillId="0" borderId="56" xfId="4" applyFont="1" applyBorder="1" applyAlignment="1">
      <alignment vertical="center"/>
    </xf>
    <xf numFmtId="0" fontId="28" fillId="0" borderId="57" xfId="4" applyFont="1" applyBorder="1" applyAlignment="1">
      <alignment vertical="center"/>
    </xf>
    <xf numFmtId="0" fontId="28" fillId="0" borderId="58" xfId="4" applyFont="1" applyBorder="1" applyAlignment="1">
      <alignment vertical="center"/>
    </xf>
    <xf numFmtId="0" fontId="28" fillId="0" borderId="62" xfId="4" applyFont="1" applyBorder="1" applyAlignment="1">
      <alignment vertical="center"/>
    </xf>
    <xf numFmtId="0" fontId="28" fillId="0" borderId="78" xfId="4" applyFont="1" applyBorder="1" applyAlignment="1">
      <alignment vertical="center"/>
    </xf>
    <xf numFmtId="0" fontId="28" fillId="0" borderId="3" xfId="4" applyFont="1" applyBorder="1" applyAlignment="1">
      <alignment vertical="center"/>
    </xf>
    <xf numFmtId="0" fontId="28" fillId="0" borderId="66" xfId="4" applyFont="1" applyBorder="1" applyAlignment="1">
      <alignment vertical="center"/>
    </xf>
    <xf numFmtId="0" fontId="28" fillId="0" borderId="54" xfId="4" applyFont="1" applyBorder="1" applyAlignment="1">
      <alignment vertical="center"/>
    </xf>
    <xf numFmtId="0" fontId="28" fillId="0" borderId="67" xfId="4" applyFont="1" applyBorder="1" applyAlignment="1">
      <alignment vertical="center"/>
    </xf>
    <xf numFmtId="0" fontId="28" fillId="0" borderId="68" xfId="4" applyFont="1" applyBorder="1" applyAlignment="1">
      <alignment vertical="center"/>
    </xf>
    <xf numFmtId="0" fontId="28" fillId="0" borderId="69" xfId="4" applyFont="1" applyBorder="1" applyAlignment="1">
      <alignment vertical="center"/>
    </xf>
    <xf numFmtId="0" fontId="28" fillId="0" borderId="70" xfId="4" applyFont="1" applyBorder="1" applyAlignment="1">
      <alignment vertical="center"/>
    </xf>
    <xf numFmtId="0" fontId="28" fillId="0" borderId="71" xfId="4" applyFont="1" applyBorder="1" applyAlignment="1">
      <alignment vertical="center"/>
    </xf>
    <xf numFmtId="0" fontId="20" fillId="0" borderId="0" xfId="10" applyFont="1">
      <alignment vertical="center"/>
    </xf>
    <xf numFmtId="180" fontId="29" fillId="0" borderId="0" xfId="8" applyNumberFormat="1" applyFont="1" applyFill="1" applyBorder="1" applyAlignment="1">
      <alignment horizontal="right" vertical="center"/>
    </xf>
    <xf numFmtId="0" fontId="25" fillId="0" borderId="0" xfId="10" applyFont="1" applyAlignment="1">
      <alignment horizontal="right" vertical="center"/>
    </xf>
    <xf numFmtId="0" fontId="28" fillId="0" borderId="9" xfId="4" applyFont="1" applyBorder="1" applyAlignment="1">
      <alignment vertical="center"/>
    </xf>
    <xf numFmtId="180" fontId="20" fillId="0" borderId="0" xfId="8" applyNumberFormat="1" applyFont="1" applyFill="1" applyBorder="1" applyAlignment="1">
      <alignment vertical="center"/>
    </xf>
    <xf numFmtId="0" fontId="28" fillId="0" borderId="11" xfId="4" applyFont="1" applyBorder="1" applyAlignment="1">
      <alignment vertical="center"/>
    </xf>
    <xf numFmtId="0" fontId="28" fillId="0" borderId="6" xfId="4" applyFont="1" applyBorder="1" applyAlignment="1">
      <alignment vertical="center"/>
    </xf>
    <xf numFmtId="0" fontId="28" fillId="0" borderId="1" xfId="4" applyFont="1" applyBorder="1" applyAlignment="1">
      <alignment vertical="center"/>
    </xf>
    <xf numFmtId="0" fontId="28" fillId="0" borderId="8" xfId="4" applyFont="1" applyBorder="1" applyAlignment="1">
      <alignment vertical="center"/>
    </xf>
    <xf numFmtId="0" fontId="28" fillId="0" borderId="79" xfId="4" applyFont="1" applyBorder="1" applyAlignment="1">
      <alignment vertical="center"/>
    </xf>
    <xf numFmtId="0" fontId="28" fillId="0" borderId="80" xfId="4" applyFont="1" applyBorder="1" applyAlignment="1">
      <alignment vertical="center"/>
    </xf>
    <xf numFmtId="0" fontId="20" fillId="0" borderId="80" xfId="4" applyFont="1" applyBorder="1" applyAlignment="1">
      <alignment vertical="center"/>
    </xf>
    <xf numFmtId="0" fontId="28" fillId="0" borderId="81" xfId="4" applyFont="1" applyBorder="1" applyAlignment="1">
      <alignment vertical="center"/>
    </xf>
    <xf numFmtId="0" fontId="28" fillId="0" borderId="82" xfId="4" applyFont="1" applyBorder="1" applyAlignment="1">
      <alignment vertical="center"/>
    </xf>
    <xf numFmtId="0" fontId="28" fillId="0" borderId="83" xfId="4" applyFont="1" applyBorder="1" applyAlignment="1">
      <alignment vertical="center"/>
    </xf>
    <xf numFmtId="0" fontId="28" fillId="0" borderId="84" xfId="4" applyFont="1" applyBorder="1" applyAlignment="1">
      <alignment vertical="center"/>
    </xf>
    <xf numFmtId="180" fontId="25" fillId="0" borderId="85" xfId="8" applyNumberFormat="1" applyFont="1" applyFill="1" applyBorder="1" applyAlignment="1">
      <alignment horizontal="right" vertical="center"/>
    </xf>
    <xf numFmtId="0" fontId="25" fillId="0" borderId="85" xfId="10" applyFont="1" applyBorder="1" applyAlignment="1">
      <alignment horizontal="right" vertical="center"/>
    </xf>
    <xf numFmtId="0" fontId="28" fillId="0" borderId="85" xfId="4" applyFont="1" applyBorder="1" applyAlignment="1">
      <alignment vertical="center"/>
    </xf>
    <xf numFmtId="0" fontId="20" fillId="0" borderId="85" xfId="4" applyFont="1" applyBorder="1" applyAlignment="1">
      <alignment vertical="center"/>
    </xf>
    <xf numFmtId="0" fontId="28" fillId="0" borderId="86" xfId="4" applyFont="1" applyBorder="1" applyAlignment="1">
      <alignment vertical="center"/>
    </xf>
    <xf numFmtId="0" fontId="28" fillId="0" borderId="87" xfId="4" applyFont="1" applyBorder="1" applyAlignment="1">
      <alignment vertical="center"/>
    </xf>
    <xf numFmtId="180" fontId="25" fillId="0" borderId="80" xfId="8" applyNumberFormat="1" applyFont="1" applyFill="1" applyBorder="1" applyAlignment="1">
      <alignment horizontal="right" vertical="center"/>
    </xf>
    <xf numFmtId="0" fontId="25" fillId="0" borderId="80" xfId="10" applyFont="1" applyBorder="1" applyAlignment="1">
      <alignment horizontal="right" vertical="center"/>
    </xf>
    <xf numFmtId="0" fontId="28" fillId="0" borderId="88" xfId="4" applyFont="1" applyBorder="1" applyAlignment="1">
      <alignment vertical="center"/>
    </xf>
    <xf numFmtId="0" fontId="28" fillId="0" borderId="89" xfId="4" applyFont="1" applyBorder="1" applyAlignment="1">
      <alignment vertical="center"/>
    </xf>
    <xf numFmtId="180" fontId="25" fillId="0" borderId="0" xfId="8" applyNumberFormat="1" applyFont="1" applyFill="1" applyBorder="1" applyAlignment="1">
      <alignment horizontal="right" vertical="center"/>
    </xf>
    <xf numFmtId="0" fontId="28" fillId="0" borderId="90" xfId="4" applyFont="1" applyBorder="1" applyAlignment="1">
      <alignment vertical="center"/>
    </xf>
    <xf numFmtId="0" fontId="20" fillId="0" borderId="90" xfId="4" applyFont="1" applyBorder="1" applyAlignment="1">
      <alignment vertical="center"/>
    </xf>
    <xf numFmtId="0" fontId="20" fillId="0" borderId="71" xfId="4" applyFont="1" applyBorder="1" applyAlignment="1">
      <alignment vertical="center"/>
    </xf>
    <xf numFmtId="181" fontId="29" fillId="0" borderId="0" xfId="8" applyNumberFormat="1" applyFont="1" applyFill="1" applyBorder="1" applyAlignment="1">
      <alignment vertical="center"/>
    </xf>
    <xf numFmtId="181" fontId="29" fillId="0" borderId="90" xfId="8" applyNumberFormat="1" applyFont="1" applyFill="1" applyBorder="1" applyAlignment="1">
      <alignment vertical="center"/>
    </xf>
    <xf numFmtId="181" fontId="29" fillId="0" borderId="71" xfId="8" applyNumberFormat="1" applyFont="1" applyFill="1" applyBorder="1" applyAlignment="1">
      <alignment vertical="center"/>
    </xf>
    <xf numFmtId="0" fontId="28" fillId="0" borderId="91" xfId="4" applyFont="1" applyBorder="1" applyAlignment="1">
      <alignment vertical="center"/>
    </xf>
    <xf numFmtId="0" fontId="28" fillId="0" borderId="92" xfId="4" applyFont="1" applyBorder="1" applyAlignment="1">
      <alignment vertical="center"/>
    </xf>
    <xf numFmtId="180" fontId="25" fillId="0" borderId="92" xfId="8" applyNumberFormat="1" applyFont="1" applyFill="1" applyBorder="1" applyAlignment="1">
      <alignment horizontal="right" vertical="center"/>
    </xf>
    <xf numFmtId="181" fontId="29" fillId="0" borderId="92" xfId="8" applyNumberFormat="1" applyFont="1" applyFill="1" applyBorder="1" applyAlignment="1">
      <alignment horizontal="right" vertical="center"/>
    </xf>
    <xf numFmtId="181" fontId="29" fillId="0" borderId="93" xfId="8" applyNumberFormat="1" applyFont="1" applyFill="1" applyBorder="1" applyAlignment="1">
      <alignment horizontal="right" vertical="center"/>
    </xf>
    <xf numFmtId="181" fontId="29" fillId="0" borderId="71" xfId="8" applyNumberFormat="1" applyFont="1" applyFill="1" applyBorder="1" applyAlignment="1">
      <alignment horizontal="right" vertical="center"/>
    </xf>
    <xf numFmtId="0" fontId="28" fillId="0" borderId="72" xfId="4" applyFont="1" applyBorder="1" applyAlignment="1">
      <alignment vertical="center"/>
    </xf>
    <xf numFmtId="0" fontId="28" fillId="0" borderId="73" xfId="4" applyFont="1" applyBorder="1" applyAlignment="1">
      <alignment vertical="center"/>
    </xf>
    <xf numFmtId="0" fontId="28" fillId="0" borderId="74" xfId="4" applyFont="1" applyBorder="1" applyAlignment="1">
      <alignment vertical="center"/>
    </xf>
    <xf numFmtId="0" fontId="20" fillId="0" borderId="10" xfId="4" applyFont="1" applyBorder="1" applyAlignment="1">
      <alignment vertical="center"/>
    </xf>
    <xf numFmtId="180" fontId="25" fillId="0" borderId="0" xfId="8" applyNumberFormat="1" applyFont="1" applyBorder="1" applyAlignment="1">
      <alignment vertical="center"/>
    </xf>
    <xf numFmtId="180" fontId="25" fillId="0" borderId="10" xfId="8" applyNumberFormat="1" applyFont="1" applyBorder="1" applyAlignment="1">
      <alignment vertical="center"/>
    </xf>
    <xf numFmtId="0" fontId="20" fillId="0" borderId="54" xfId="4" applyFont="1" applyBorder="1" applyAlignment="1">
      <alignment vertical="center"/>
    </xf>
    <xf numFmtId="180" fontId="29" fillId="0" borderId="54" xfId="8" applyNumberFormat="1" applyFont="1" applyFill="1" applyBorder="1" applyAlignment="1">
      <alignment horizontal="right" vertical="center"/>
    </xf>
    <xf numFmtId="180" fontId="29" fillId="0" borderId="56" xfId="8" applyNumberFormat="1" applyFont="1" applyFill="1" applyBorder="1" applyAlignment="1">
      <alignment horizontal="right" vertical="center"/>
    </xf>
    <xf numFmtId="0" fontId="30" fillId="0" borderId="0" xfId="10" applyFont="1">
      <alignment vertical="center"/>
    </xf>
    <xf numFmtId="0" fontId="30" fillId="7" borderId="0" xfId="4" applyFont="1" applyFill="1" applyAlignment="1">
      <alignment vertical="center"/>
    </xf>
    <xf numFmtId="0" fontId="27" fillId="7" borderId="0" xfId="4" applyFont="1" applyFill="1" applyAlignment="1">
      <alignment vertical="center"/>
    </xf>
    <xf numFmtId="0" fontId="25" fillId="0" borderId="0" xfId="10" applyFont="1" applyAlignment="1">
      <alignment horizontal="left" vertical="center"/>
    </xf>
    <xf numFmtId="0" fontId="28" fillId="7" borderId="0" xfId="4" applyFont="1" applyFill="1" applyAlignment="1">
      <alignment vertical="center"/>
    </xf>
    <xf numFmtId="0" fontId="21" fillId="0" borderId="0" xfId="10" applyFont="1" applyAlignment="1">
      <alignment horizontal="left" vertical="center"/>
    </xf>
    <xf numFmtId="0" fontId="25" fillId="0" borderId="0" xfId="1" applyFont="1"/>
    <xf numFmtId="0" fontId="29" fillId="0" borderId="0" xfId="1" applyFont="1" applyAlignment="1">
      <alignment horizontal="right" vertical="center"/>
    </xf>
    <xf numFmtId="0" fontId="25" fillId="0" borderId="0" xfId="1" applyFont="1" applyAlignment="1">
      <alignment vertical="center"/>
    </xf>
    <xf numFmtId="0" fontId="28" fillId="0" borderId="0" xfId="1" applyFont="1" applyAlignment="1">
      <alignment horizontal="center" vertical="center"/>
    </xf>
    <xf numFmtId="0" fontId="20" fillId="0" borderId="0" xfId="1" applyFont="1" applyAlignment="1">
      <alignment horizontal="right" vertical="center" wrapText="1" shrinkToFit="1"/>
    </xf>
    <xf numFmtId="0" fontId="20" fillId="5" borderId="15" xfId="1" applyFont="1" applyFill="1" applyBorder="1" applyAlignment="1">
      <alignment horizontal="center" vertical="center" wrapText="1"/>
    </xf>
    <xf numFmtId="0" fontId="20" fillId="0" borderId="15" xfId="1" applyFont="1" applyBorder="1" applyAlignment="1">
      <alignment horizontal="center" vertical="center"/>
    </xf>
    <xf numFmtId="0" fontId="20" fillId="0" borderId="46" xfId="1" applyFont="1" applyBorder="1" applyAlignment="1">
      <alignment horizontal="center" vertical="center"/>
    </xf>
    <xf numFmtId="0" fontId="20" fillId="0" borderId="48" xfId="1" applyFont="1" applyBorder="1" applyAlignment="1">
      <alignment horizontal="center" vertical="center"/>
    </xf>
    <xf numFmtId="0" fontId="20" fillId="0" borderId="51" xfId="1" applyFont="1" applyBorder="1" applyAlignment="1">
      <alignment horizontal="center" vertical="center"/>
    </xf>
    <xf numFmtId="38" fontId="20" fillId="5" borderId="15" xfId="2" applyFont="1" applyFill="1" applyBorder="1" applyAlignment="1">
      <alignment vertical="center"/>
    </xf>
    <xf numFmtId="38" fontId="20" fillId="0" borderId="15" xfId="1" applyNumberFormat="1" applyFont="1" applyBorder="1"/>
    <xf numFmtId="0" fontId="20" fillId="0" borderId="4" xfId="1" applyFont="1" applyBorder="1" applyAlignment="1">
      <alignment horizontal="left" vertical="center"/>
    </xf>
    <xf numFmtId="38" fontId="20" fillId="5" borderId="5" xfId="2" applyFont="1" applyFill="1" applyBorder="1" applyAlignment="1" applyProtection="1">
      <alignment horizontal="right" vertical="center"/>
      <protection locked="0"/>
    </xf>
    <xf numFmtId="38" fontId="20" fillId="0" borderId="47" xfId="1" applyNumberFormat="1" applyFont="1" applyBorder="1" applyAlignment="1">
      <alignment vertical="center" wrapText="1"/>
    </xf>
    <xf numFmtId="0" fontId="20" fillId="0" borderId="49" xfId="1" applyFont="1" applyBorder="1" applyAlignment="1">
      <alignment horizontal="left" vertical="center"/>
    </xf>
    <xf numFmtId="38" fontId="20" fillId="5" borderId="50" xfId="2" applyFont="1" applyFill="1" applyBorder="1" applyAlignment="1" applyProtection="1">
      <alignment horizontal="right" vertical="center"/>
      <protection locked="0"/>
    </xf>
    <xf numFmtId="38" fontId="20" fillId="0" borderId="50" xfId="1" applyNumberFormat="1" applyFont="1" applyBorder="1" applyAlignment="1">
      <alignment vertical="center" wrapText="1"/>
    </xf>
    <xf numFmtId="0" fontId="20" fillId="0" borderId="52" xfId="1" applyFont="1" applyBorder="1" applyAlignment="1">
      <alignment horizontal="left" vertical="center"/>
    </xf>
    <xf numFmtId="38" fontId="20" fillId="5" borderId="53" xfId="2" applyFont="1" applyFill="1" applyBorder="1" applyAlignment="1" applyProtection="1">
      <alignment horizontal="right" vertical="center"/>
      <protection locked="0"/>
    </xf>
    <xf numFmtId="38" fontId="20" fillId="0" borderId="53" xfId="1" applyNumberFormat="1" applyFont="1" applyBorder="1" applyAlignment="1">
      <alignment vertical="center" wrapText="1"/>
    </xf>
    <xf numFmtId="0" fontId="20" fillId="0" borderId="0" xfId="4" applyFont="1" applyAlignment="1">
      <alignment vertical="center"/>
    </xf>
    <xf numFmtId="0" fontId="20" fillId="0" borderId="71" xfId="4" applyFont="1" applyBorder="1" applyAlignment="1">
      <alignment vertical="center"/>
    </xf>
    <xf numFmtId="181" fontId="29" fillId="0" borderId="0" xfId="8" applyNumberFormat="1" applyFont="1" applyFill="1" applyBorder="1" applyAlignment="1">
      <alignment horizontal="right" vertical="center"/>
    </xf>
    <xf numFmtId="181" fontId="29" fillId="0" borderId="71" xfId="8" applyNumberFormat="1" applyFont="1" applyFill="1" applyBorder="1" applyAlignment="1">
      <alignment horizontal="right" vertical="center"/>
    </xf>
    <xf numFmtId="0" fontId="35" fillId="0" borderId="0" xfId="14" applyFont="1" applyAlignment="1"/>
    <xf numFmtId="0" fontId="37" fillId="0" borderId="0" xfId="14" applyFont="1" applyAlignment="1"/>
    <xf numFmtId="0" fontId="37" fillId="0" borderId="0" xfId="14" applyFont="1" applyAlignment="1">
      <alignment wrapText="1"/>
    </xf>
    <xf numFmtId="0" fontId="37" fillId="0" borderId="2" xfId="14" applyFont="1" applyBorder="1" applyAlignment="1"/>
    <xf numFmtId="0" fontId="37" fillId="0" borderId="4" xfId="14" applyFont="1" applyBorder="1" applyAlignment="1"/>
    <xf numFmtId="0" fontId="37" fillId="0" borderId="2" xfId="14" applyFont="1" applyBorder="1" applyAlignment="1">
      <alignment vertical="center" shrinkToFit="1"/>
    </xf>
    <xf numFmtId="0" fontId="37" fillId="0" borderId="3" xfId="14" applyFont="1" applyBorder="1" applyAlignment="1">
      <alignment shrinkToFit="1"/>
    </xf>
    <xf numFmtId="0" fontId="37" fillId="0" borderId="4" xfId="14" applyFont="1" applyBorder="1" applyAlignment="1">
      <alignment shrinkToFit="1"/>
    </xf>
    <xf numFmtId="0" fontId="37" fillId="0" borderId="9" xfId="14" applyFont="1" applyBorder="1" applyAlignment="1"/>
    <xf numFmtId="0" fontId="37" fillId="0" borderId="10" xfId="14" applyFont="1" applyBorder="1" applyAlignment="1"/>
    <xf numFmtId="0" fontId="37" fillId="0" borderId="9" xfId="14" applyFont="1" applyBorder="1" applyAlignment="1">
      <alignment vertical="center" shrinkToFit="1"/>
    </xf>
    <xf numFmtId="0" fontId="37" fillId="0" borderId="5" xfId="14" applyFont="1" applyBorder="1" applyAlignment="1">
      <alignment vertical="center" shrinkToFit="1"/>
    </xf>
    <xf numFmtId="0" fontId="37" fillId="0" borderId="3" xfId="14" applyFont="1" applyBorder="1" applyAlignment="1">
      <alignment vertical="center" shrinkToFit="1"/>
    </xf>
    <xf numFmtId="0" fontId="37" fillId="0" borderId="4" xfId="14" applyFont="1" applyBorder="1" applyAlignment="1">
      <alignment vertical="center" shrinkToFit="1"/>
    </xf>
    <xf numFmtId="0" fontId="37" fillId="0" borderId="11" xfId="14" applyFont="1" applyBorder="1" applyAlignment="1">
      <alignment vertical="center" shrinkToFit="1"/>
    </xf>
    <xf numFmtId="38" fontId="37" fillId="0" borderId="9" xfId="14" applyNumberFormat="1" applyFont="1" applyBorder="1" applyAlignment="1">
      <alignment vertical="center" shrinkToFit="1"/>
    </xf>
    <xf numFmtId="0" fontId="37" fillId="0" borderId="13" xfId="14" applyFont="1" applyBorder="1" applyAlignment="1">
      <alignment horizontal="center"/>
    </xf>
    <xf numFmtId="0" fontId="37" fillId="0" borderId="15" xfId="14" applyFont="1" applyBorder="1" applyAlignment="1">
      <alignment horizontal="center"/>
    </xf>
    <xf numFmtId="38" fontId="37" fillId="0" borderId="1" xfId="14" applyNumberFormat="1" applyFont="1" applyBorder="1" applyAlignment="1">
      <alignment shrinkToFit="1"/>
    </xf>
    <xf numFmtId="0" fontId="37" fillId="0" borderId="6" xfId="14" applyFont="1" applyBorder="1" applyAlignment="1">
      <alignment shrinkToFit="1"/>
    </xf>
    <xf numFmtId="0" fontId="37" fillId="0" borderId="8" xfId="14" applyFont="1" applyBorder="1" applyAlignment="1">
      <alignment shrinkToFit="1"/>
    </xf>
    <xf numFmtId="49" fontId="16" fillId="0" borderId="5" xfId="15" applyNumberFormat="1" applyFont="1" applyBorder="1" applyAlignment="1">
      <alignment horizontal="left" vertical="center"/>
    </xf>
    <xf numFmtId="49" fontId="16" fillId="0" borderId="5" xfId="15" applyNumberFormat="1" applyFont="1" applyBorder="1" applyAlignment="1">
      <alignment horizontal="left" vertical="center" shrinkToFit="1"/>
    </xf>
    <xf numFmtId="38" fontId="16" fillId="0" borderId="5" xfId="15" applyNumberFormat="1" applyFont="1" applyBorder="1">
      <alignment vertical="center"/>
    </xf>
    <xf numFmtId="38" fontId="16" fillId="0" borderId="5" xfId="16" applyFont="1" applyBorder="1">
      <alignment vertical="center"/>
    </xf>
    <xf numFmtId="0" fontId="16" fillId="0" borderId="0" xfId="15" applyFont="1">
      <alignment vertical="center"/>
    </xf>
    <xf numFmtId="185" fontId="18" fillId="0" borderId="0" xfId="15" applyNumberFormat="1" applyFont="1">
      <alignment vertical="center"/>
    </xf>
    <xf numFmtId="49" fontId="16" fillId="0" borderId="11" xfId="15" applyNumberFormat="1" applyFont="1" applyBorder="1" applyAlignment="1">
      <alignment horizontal="left" vertical="center"/>
    </xf>
    <xf numFmtId="49" fontId="16" fillId="0" borderId="11" xfId="15" applyNumberFormat="1" applyFont="1" applyBorder="1" applyAlignment="1">
      <alignment horizontal="left" vertical="center" shrinkToFit="1"/>
    </xf>
    <xf numFmtId="38" fontId="16" fillId="0" borderId="11" xfId="15" applyNumberFormat="1" applyFont="1" applyBorder="1">
      <alignment vertical="center"/>
    </xf>
    <xf numFmtId="38" fontId="16" fillId="0" borderId="11" xfId="16" applyFont="1" applyBorder="1">
      <alignment vertical="center"/>
    </xf>
    <xf numFmtId="38" fontId="16" fillId="0" borderId="8" xfId="16" applyFont="1" applyBorder="1">
      <alignment vertical="center"/>
    </xf>
    <xf numFmtId="38" fontId="16" fillId="0" borderId="8" xfId="15" applyNumberFormat="1" applyFont="1" applyBorder="1">
      <alignment vertical="center"/>
    </xf>
    <xf numFmtId="49" fontId="16" fillId="0" borderId="13" xfId="15" applyNumberFormat="1" applyFont="1" applyBorder="1" applyAlignment="1">
      <alignment horizontal="left" vertical="center"/>
    </xf>
    <xf numFmtId="49" fontId="16" fillId="0" borderId="12" xfId="15" applyNumberFormat="1" applyFont="1" applyBorder="1" applyAlignment="1">
      <alignment horizontal="left" vertical="center" shrinkToFit="1"/>
    </xf>
    <xf numFmtId="38" fontId="16" fillId="0" borderId="15" xfId="15" applyNumberFormat="1" applyFont="1" applyBorder="1">
      <alignment vertical="center"/>
    </xf>
    <xf numFmtId="38" fontId="16" fillId="0" borderId="0" xfId="15" applyNumberFormat="1" applyFont="1">
      <alignment vertical="center"/>
    </xf>
    <xf numFmtId="49" fontId="16" fillId="0" borderId="0" xfId="15" applyNumberFormat="1" applyFont="1" applyAlignment="1">
      <alignment horizontal="left" vertical="center"/>
    </xf>
    <xf numFmtId="0" fontId="21" fillId="0" borderId="37" xfId="3" quotePrefix="1" applyFont="1" applyBorder="1" applyAlignment="1">
      <alignment horizontal="center" vertical="center" wrapText="1"/>
    </xf>
    <xf numFmtId="0" fontId="21" fillId="0" borderId="35" xfId="3" quotePrefix="1" applyFont="1" applyBorder="1" applyAlignment="1">
      <alignment horizontal="center" vertical="center" wrapText="1"/>
    </xf>
    <xf numFmtId="0" fontId="20" fillId="0" borderId="95" xfId="3" applyFont="1" applyBorder="1" applyAlignment="1">
      <alignment horizontal="center" vertical="center" wrapText="1"/>
    </xf>
    <xf numFmtId="0" fontId="20" fillId="0" borderId="13" xfId="3" applyFont="1" applyBorder="1" applyAlignment="1">
      <alignment horizontal="center" vertical="center"/>
    </xf>
    <xf numFmtId="0" fontId="21" fillId="0" borderId="96" xfId="3" quotePrefix="1" applyFont="1" applyBorder="1" applyAlignment="1">
      <alignment horizontal="left" vertical="center" wrapText="1"/>
    </xf>
    <xf numFmtId="179" fontId="20" fillId="0" borderId="95" xfId="1" applyNumberFormat="1" applyFont="1" applyBorder="1"/>
    <xf numFmtId="179" fontId="20" fillId="0" borderId="9" xfId="1" applyNumberFormat="1" applyFont="1" applyBorder="1"/>
    <xf numFmtId="179" fontId="20" fillId="0" borderId="6" xfId="1" applyNumberFormat="1" applyFont="1" applyBorder="1"/>
    <xf numFmtId="177" fontId="20" fillId="0" borderId="29" xfId="2" applyNumberFormat="1" applyFont="1" applyFill="1" applyBorder="1" applyAlignment="1" applyProtection="1">
      <alignment horizontal="center" vertical="center"/>
    </xf>
    <xf numFmtId="177" fontId="20" fillId="0" borderId="35" xfId="2" applyNumberFormat="1" applyFont="1" applyFill="1" applyBorder="1" applyAlignment="1" applyProtection="1">
      <alignment horizontal="center" vertical="center"/>
    </xf>
    <xf numFmtId="0" fontId="25" fillId="8" borderId="2" xfId="10" applyFont="1" applyFill="1" applyBorder="1">
      <alignment vertical="center"/>
    </xf>
    <xf numFmtId="0" fontId="25" fillId="8" borderId="3" xfId="10" applyFont="1" applyFill="1" applyBorder="1">
      <alignment vertical="center"/>
    </xf>
    <xf numFmtId="0" fontId="25" fillId="8" borderId="4" xfId="10" applyFont="1" applyFill="1" applyBorder="1">
      <alignment vertical="center"/>
    </xf>
    <xf numFmtId="0" fontId="25" fillId="8" borderId="9" xfId="10" applyFont="1" applyFill="1" applyBorder="1">
      <alignment vertical="center"/>
    </xf>
    <xf numFmtId="0" fontId="25" fillId="8" borderId="0" xfId="10" applyFont="1" applyFill="1">
      <alignment vertical="center"/>
    </xf>
    <xf numFmtId="0" fontId="25" fillId="8" borderId="10" xfId="10" applyFont="1" applyFill="1" applyBorder="1">
      <alignment vertical="center"/>
    </xf>
    <xf numFmtId="0" fontId="25" fillId="8" borderId="6" xfId="10" applyFont="1" applyFill="1" applyBorder="1">
      <alignment vertical="center"/>
    </xf>
    <xf numFmtId="0" fontId="27" fillId="9" borderId="0" xfId="4" applyFont="1" applyFill="1" applyAlignment="1">
      <alignment vertical="center"/>
    </xf>
    <xf numFmtId="0" fontId="30" fillId="9" borderId="0" xfId="4" applyFont="1" applyFill="1" applyAlignment="1">
      <alignment vertical="center"/>
    </xf>
    <xf numFmtId="0" fontId="28" fillId="9" borderId="0" xfId="4" applyFont="1" applyFill="1" applyAlignment="1">
      <alignment vertical="center"/>
    </xf>
    <xf numFmtId="180" fontId="25" fillId="0" borderId="0" xfId="8" applyNumberFormat="1" applyFont="1" applyFill="1" applyBorder="1" applyAlignment="1">
      <alignment horizontal="left" vertical="center"/>
    </xf>
    <xf numFmtId="0" fontId="33" fillId="4" borderId="0" xfId="5" applyFont="1" applyFill="1" applyAlignment="1">
      <alignment horizontal="center" vertical="center"/>
    </xf>
    <xf numFmtId="0" fontId="20" fillId="0" borderId="13" xfId="1" applyFont="1" applyBorder="1" applyAlignment="1">
      <alignment horizontal="center" vertical="center"/>
    </xf>
    <xf numFmtId="0" fontId="20" fillId="0" borderId="12" xfId="1" applyFont="1" applyBorder="1" applyAlignment="1">
      <alignment horizontal="center" vertical="center"/>
    </xf>
    <xf numFmtId="0" fontId="20" fillId="0" borderId="19" xfId="4" applyFont="1" applyBorder="1" applyAlignment="1">
      <alignment horizontal="center" vertical="center"/>
    </xf>
    <xf numFmtId="0" fontId="20" fillId="0" borderId="20" xfId="4" applyFont="1" applyBorder="1" applyAlignment="1">
      <alignment horizontal="center" vertical="center"/>
    </xf>
    <xf numFmtId="0" fontId="20" fillId="0" borderId="21" xfId="4" applyFont="1" applyBorder="1" applyAlignment="1">
      <alignment horizontal="center" vertical="center"/>
    </xf>
    <xf numFmtId="178" fontId="20" fillId="0" borderId="19" xfId="2" applyNumberFormat="1" applyFont="1" applyFill="1" applyBorder="1" applyAlignment="1" applyProtection="1">
      <alignment horizontal="center" vertical="center"/>
    </xf>
    <xf numFmtId="178" fontId="20" fillId="0" borderId="20" xfId="2" applyNumberFormat="1" applyFont="1" applyFill="1" applyBorder="1" applyAlignment="1" applyProtection="1">
      <alignment horizontal="center" vertical="center"/>
    </xf>
    <xf numFmtId="178" fontId="20" fillId="0" borderId="21" xfId="2" applyNumberFormat="1" applyFont="1" applyFill="1" applyBorder="1" applyAlignment="1" applyProtection="1">
      <alignment horizontal="center" vertical="center"/>
    </xf>
    <xf numFmtId="0" fontId="20" fillId="0" borderId="18" xfId="3" applyFont="1" applyBorder="1" applyAlignment="1">
      <alignment horizontal="center" vertical="center"/>
    </xf>
    <xf numFmtId="0" fontId="20" fillId="0" borderId="24" xfId="3" applyFont="1" applyBorder="1" applyAlignment="1">
      <alignment horizontal="center" vertical="center"/>
    </xf>
    <xf numFmtId="0" fontId="20" fillId="0" borderId="32" xfId="3" applyFont="1" applyBorder="1" applyAlignment="1">
      <alignment horizontal="center" vertical="center"/>
    </xf>
    <xf numFmtId="177" fontId="20" fillId="0" borderId="19" xfId="2" applyNumberFormat="1" applyFont="1" applyFill="1" applyBorder="1" applyAlignment="1" applyProtection="1">
      <alignment horizontal="center" vertical="center"/>
    </xf>
    <xf numFmtId="177" fontId="20" fillId="0" borderId="21" xfId="2" applyNumberFormat="1" applyFont="1" applyFill="1" applyBorder="1" applyAlignment="1" applyProtection="1">
      <alignment horizontal="center" vertical="center"/>
    </xf>
    <xf numFmtId="177" fontId="20" fillId="0" borderId="20" xfId="2" applyNumberFormat="1" applyFont="1" applyFill="1" applyBorder="1" applyAlignment="1" applyProtection="1">
      <alignment horizontal="center" vertical="center"/>
    </xf>
    <xf numFmtId="177" fontId="20" fillId="0" borderId="22" xfId="2" applyNumberFormat="1" applyFont="1" applyFill="1" applyBorder="1" applyAlignment="1" applyProtection="1">
      <alignment horizontal="center" vertical="center" wrapText="1"/>
    </xf>
    <xf numFmtId="177" fontId="20" fillId="0" borderId="28" xfId="2" applyNumberFormat="1" applyFont="1" applyFill="1" applyBorder="1" applyAlignment="1" applyProtection="1">
      <alignment horizontal="center" vertical="center" wrapText="1"/>
    </xf>
    <xf numFmtId="181" fontId="28" fillId="0" borderId="15" xfId="4" applyNumberFormat="1" applyFont="1" applyFill="1" applyBorder="1" applyAlignment="1">
      <alignment vertical="center"/>
    </xf>
    <xf numFmtId="181" fontId="39" fillId="0" borderId="15" xfId="0" applyNumberFormat="1" applyFont="1" applyBorder="1" applyAlignment="1">
      <alignment vertical="center"/>
    </xf>
    <xf numFmtId="181" fontId="25" fillId="0" borderId="15" xfId="10" applyNumberFormat="1" applyFont="1" applyBorder="1" applyAlignment="1">
      <alignment horizontal="right" vertical="center"/>
    </xf>
    <xf numFmtId="0" fontId="0" fillId="0" borderId="15" xfId="0" applyBorder="1" applyAlignment="1">
      <alignment vertical="center"/>
    </xf>
    <xf numFmtId="181" fontId="25" fillId="8" borderId="0" xfId="10" applyNumberFormat="1" applyFont="1" applyFill="1">
      <alignment vertical="center"/>
    </xf>
    <xf numFmtId="181" fontId="0" fillId="8" borderId="0" xfId="0" applyNumberFormat="1" applyFill="1">
      <alignment vertical="center"/>
    </xf>
    <xf numFmtId="181" fontId="0" fillId="0" borderId="10" xfId="0" applyNumberFormat="1" applyBorder="1">
      <alignment vertical="center"/>
    </xf>
    <xf numFmtId="181" fontId="25" fillId="8" borderId="1" xfId="10" applyNumberFormat="1" applyFont="1" applyFill="1" applyBorder="1">
      <alignment vertical="center"/>
    </xf>
    <xf numFmtId="181" fontId="0" fillId="8" borderId="1" xfId="0" applyNumberFormat="1" applyFill="1" applyBorder="1">
      <alignment vertical="center"/>
    </xf>
    <xf numFmtId="181" fontId="0" fillId="0" borderId="7" xfId="0" applyNumberFormat="1" applyBorder="1">
      <alignment vertical="center"/>
    </xf>
    <xf numFmtId="180" fontId="25" fillId="0" borderId="0" xfId="8" applyNumberFormat="1" applyFont="1" applyFill="1" applyBorder="1" applyAlignment="1">
      <alignment horizontal="right" vertical="center"/>
    </xf>
    <xf numFmtId="180" fontId="25" fillId="0" borderId="10" xfId="8" applyNumberFormat="1" applyFont="1" applyFill="1" applyBorder="1" applyAlignment="1">
      <alignment horizontal="right" vertical="center"/>
    </xf>
    <xf numFmtId="0" fontId="20" fillId="0" borderId="2" xfId="4" applyFont="1" applyBorder="1" applyAlignment="1">
      <alignment vertical="center"/>
    </xf>
    <xf numFmtId="0" fontId="20" fillId="0" borderId="3" xfId="4" applyFont="1" applyBorder="1" applyAlignment="1">
      <alignment vertical="center"/>
    </xf>
    <xf numFmtId="0" fontId="20" fillId="0" borderId="4" xfId="4" applyFont="1" applyBorder="1" applyAlignment="1">
      <alignment vertical="center"/>
    </xf>
    <xf numFmtId="0" fontId="20" fillId="0" borderId="2" xfId="4" applyFont="1" applyBorder="1" applyAlignment="1">
      <alignment vertical="center" shrinkToFit="1"/>
    </xf>
    <xf numFmtId="0" fontId="20" fillId="0" borderId="3" xfId="4" applyFont="1" applyBorder="1" applyAlignment="1">
      <alignment vertical="center" shrinkToFit="1"/>
    </xf>
    <xf numFmtId="0" fontId="20" fillId="0" borderId="4" xfId="4" applyFont="1" applyBorder="1" applyAlignment="1">
      <alignment vertical="center" shrinkToFit="1"/>
    </xf>
    <xf numFmtId="180" fontId="25" fillId="0" borderId="6" xfId="8" applyNumberFormat="1" applyFont="1" applyFill="1" applyBorder="1" applyAlignment="1">
      <alignment horizontal="right" vertical="center"/>
    </xf>
    <xf numFmtId="180" fontId="25" fillId="0" borderId="1" xfId="8" applyNumberFormat="1" applyFont="1" applyFill="1" applyBorder="1" applyAlignment="1">
      <alignment horizontal="right" vertical="center"/>
    </xf>
    <xf numFmtId="180" fontId="25" fillId="0" borderId="7" xfId="8" applyNumberFormat="1" applyFont="1" applyFill="1" applyBorder="1" applyAlignment="1">
      <alignment horizontal="right" vertical="center"/>
    </xf>
    <xf numFmtId="181" fontId="29" fillId="0" borderId="0" xfId="8" applyNumberFormat="1" applyFont="1" applyFill="1" applyBorder="1" applyAlignment="1">
      <alignment horizontal="right" vertical="center"/>
    </xf>
    <xf numFmtId="181" fontId="29" fillId="0" borderId="71" xfId="8" applyNumberFormat="1" applyFont="1" applyFill="1" applyBorder="1" applyAlignment="1">
      <alignment horizontal="right" vertical="center"/>
    </xf>
    <xf numFmtId="0" fontId="20" fillId="0" borderId="59" xfId="4" applyFont="1" applyBorder="1" applyAlignment="1">
      <alignment vertical="center"/>
    </xf>
    <xf numFmtId="0" fontId="20" fillId="0" borderId="60" xfId="4" applyFont="1" applyBorder="1" applyAlignment="1">
      <alignment vertical="center"/>
    </xf>
    <xf numFmtId="0" fontId="20" fillId="0" borderId="61" xfId="4" applyFont="1" applyBorder="1" applyAlignment="1">
      <alignment vertical="center"/>
    </xf>
    <xf numFmtId="180" fontId="25" fillId="0" borderId="63" xfId="8" applyNumberFormat="1" applyFont="1" applyFill="1" applyBorder="1" applyAlignment="1">
      <alignment horizontal="right" vertical="center"/>
    </xf>
    <xf numFmtId="0" fontId="25" fillId="0" borderId="64" xfId="10" applyFont="1" applyBorder="1" applyAlignment="1">
      <alignment horizontal="right" vertical="center"/>
    </xf>
    <xf numFmtId="0" fontId="25" fillId="0" borderId="65" xfId="10" applyFont="1" applyBorder="1" applyAlignment="1">
      <alignment horizontal="right" vertical="center"/>
    </xf>
    <xf numFmtId="0" fontId="27" fillId="6" borderId="0" xfId="4" applyFont="1" applyFill="1" applyAlignment="1">
      <alignment horizontal="center" vertical="center"/>
    </xf>
    <xf numFmtId="180" fontId="25" fillId="0" borderId="6" xfId="8" applyNumberFormat="1" applyFont="1" applyBorder="1" applyAlignment="1">
      <alignment horizontal="right" vertical="center"/>
    </xf>
    <xf numFmtId="0" fontId="25" fillId="0" borderId="1" xfId="10" applyFont="1" applyBorder="1" applyAlignment="1">
      <alignment horizontal="right" vertical="center"/>
    </xf>
    <xf numFmtId="0" fontId="25" fillId="0" borderId="7" xfId="10" applyFont="1" applyBorder="1" applyAlignment="1">
      <alignment horizontal="right" vertical="center"/>
    </xf>
    <xf numFmtId="0" fontId="20" fillId="0" borderId="0" xfId="4" applyFont="1" applyAlignment="1">
      <alignment horizontal="left" vertical="center"/>
    </xf>
    <xf numFmtId="0" fontId="20" fillId="0" borderId="54" xfId="4" applyFont="1" applyBorder="1" applyAlignment="1">
      <alignment horizontal="left" vertical="center"/>
    </xf>
    <xf numFmtId="0" fontId="20" fillId="0" borderId="2" xfId="4" applyFont="1" applyBorder="1" applyAlignment="1">
      <alignment horizontal="left" vertical="center"/>
    </xf>
    <xf numFmtId="0" fontId="20" fillId="0" borderId="3" xfId="4" applyFont="1" applyBorder="1" applyAlignment="1">
      <alignment horizontal="left" vertical="center"/>
    </xf>
    <xf numFmtId="0" fontId="20" fillId="0" borderId="4" xfId="4" applyFont="1" applyBorder="1" applyAlignment="1">
      <alignment horizontal="left" vertical="center"/>
    </xf>
    <xf numFmtId="180" fontId="25" fillId="0" borderId="1" xfId="8" applyNumberFormat="1" applyFont="1" applyBorder="1" applyAlignment="1">
      <alignment horizontal="right" vertical="center"/>
    </xf>
    <xf numFmtId="180" fontId="25" fillId="0" borderId="7" xfId="8" applyNumberFormat="1" applyFont="1" applyBorder="1" applyAlignment="1">
      <alignment horizontal="right" vertical="center"/>
    </xf>
    <xf numFmtId="0" fontId="20" fillId="0" borderId="0" xfId="4" applyFont="1" applyAlignment="1">
      <alignment vertical="center"/>
    </xf>
    <xf numFmtId="0" fontId="20" fillId="0" borderId="71" xfId="4" applyFont="1" applyBorder="1" applyAlignment="1">
      <alignment vertical="center"/>
    </xf>
    <xf numFmtId="180" fontId="25" fillId="0" borderId="13" xfId="10" applyNumberFormat="1" applyFont="1" applyBorder="1" applyAlignment="1">
      <alignment horizontal="right" vertical="center"/>
    </xf>
    <xf numFmtId="180" fontId="25" fillId="0" borderId="14" xfId="10" applyNumberFormat="1" applyFont="1" applyBorder="1" applyAlignment="1">
      <alignment horizontal="right" vertical="center"/>
    </xf>
    <xf numFmtId="180" fontId="25" fillId="0" borderId="12" xfId="10" applyNumberFormat="1" applyFont="1" applyBorder="1" applyAlignment="1">
      <alignment horizontal="right" vertical="center"/>
    </xf>
    <xf numFmtId="0" fontId="21" fillId="0" borderId="0" xfId="10" applyFont="1" applyAlignment="1">
      <alignment horizontal="left" vertical="center"/>
    </xf>
    <xf numFmtId="0" fontId="31" fillId="0" borderId="0" xfId="10" applyFont="1" applyAlignment="1">
      <alignment horizontal="left" vertical="center"/>
    </xf>
    <xf numFmtId="0" fontId="25" fillId="0" borderId="0" xfId="10" applyFont="1" applyAlignment="1">
      <alignment horizontal="left" vertical="center"/>
    </xf>
  </cellXfs>
  <cellStyles count="17">
    <cellStyle name="ハイパーリンク_③民間消費外需要増加（39部門）修正案(2)" xfId="9" xr:uid="{00000000-0005-0000-0000-000000000000}"/>
    <cellStyle name="桁区切り" xfId="13" builtinId="6"/>
    <cellStyle name="桁区切り 2" xfId="2" xr:uid="{00000000-0005-0000-0000-000001000000}"/>
    <cellStyle name="桁区切り 2 2" xfId="12" xr:uid="{00000000-0005-0000-0000-000002000000}"/>
    <cellStyle name="桁区切り 3" xfId="8" xr:uid="{00000000-0005-0000-0000-000003000000}"/>
    <cellStyle name="桁区切り 4" xfId="16" xr:uid="{5BBDC870-E330-4FA1-AF30-A01F820F3FD1}"/>
    <cellStyle name="標準" xfId="0" builtinId="0"/>
    <cellStyle name="標準 2" xfId="1" xr:uid="{00000000-0005-0000-0000-000005000000}"/>
    <cellStyle name="標準 2 2" xfId="11" xr:uid="{00000000-0005-0000-0000-000006000000}"/>
    <cellStyle name="標準 2 3" xfId="15" xr:uid="{4844294B-6AC5-4C5C-B74C-3F2E227F268A}"/>
    <cellStyle name="標準 3" xfId="10" xr:uid="{00000000-0005-0000-0000-000007000000}"/>
    <cellStyle name="標準 4" xfId="14" xr:uid="{852525B9-B4AD-458C-B5C0-2AE150E7DCB2}"/>
    <cellStyle name="標準_1040058_1070187_misc" xfId="5" xr:uid="{00000000-0005-0000-0000-000008000000}"/>
    <cellStyle name="標準_③民間消費外需要増加（39部門）修正案(2)" xfId="4" xr:uid="{00000000-0005-0000-0000-000009000000}"/>
    <cellStyle name="標準_a101" xfId="6" xr:uid="{00000000-0005-0000-0000-00000A000000}"/>
    <cellStyle name="標準_部門統合" xfId="3" xr:uid="{00000000-0005-0000-0000-00000B000000}"/>
    <cellStyle name="標準_用途分勤(案2）" xfId="7" xr:uid="{00000000-0005-0000-0000-00000C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1095375</xdr:colOff>
      <xdr:row>0</xdr:row>
      <xdr:rowOff>127000</xdr:rowOff>
    </xdr:from>
    <xdr:ext cx="1059575" cy="2544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EB926BD6-7185-4230-8868-CD7ECC232B3A}"/>
                </a:ext>
              </a:extLst>
            </xdr:cNvPr>
            <xdr:cNvSpPr txBox="1"/>
          </xdr:nvSpPr>
          <xdr:spPr>
            <a:xfrm>
              <a:off x="1781175" y="127000"/>
              <a:ext cx="1059575" cy="2544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𝐼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 −</m:t>
                    </m:r>
                    <m:sSup>
                      <m:sSupPr>
                        <m:ctrlPr>
                          <a:rPr kumimoji="1" lang="en-US" altLang="ja-JP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</m:oMath>
                </m:oMathPara>
              </a14:m>
              <a:endParaRPr kumimoji="1" lang="ja-JP" altLang="en-US" sz="16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EB926BD6-7185-4230-8868-CD7ECC232B3A}"/>
                </a:ext>
              </a:extLst>
            </xdr:cNvPr>
            <xdr:cNvSpPr txBox="1"/>
          </xdr:nvSpPr>
          <xdr:spPr>
            <a:xfrm>
              <a:off x="1781175" y="127000"/>
              <a:ext cx="1059575" cy="2544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600" b="0" i="0">
                  <a:latin typeface="Cambria Math" panose="02040503050406030204" pitchFamily="18" charset="0"/>
                </a:rPr>
                <a:t>(𝐼 −</a:t>
              </a:r>
              <a:r>
                <a:rPr kumimoji="1" lang="en-US" altLang="ja-JP" sz="1600" i="0">
                  <a:latin typeface="Cambria Math" panose="02040503050406030204" pitchFamily="18" charset="0"/>
                </a:rPr>
                <a:t>〖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𝐴)〗^(−1)</a:t>
              </a:r>
              <a:endParaRPr kumimoji="1" lang="ja-JP" altLang="en-US" sz="16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1063625</xdr:colOff>
      <xdr:row>0</xdr:row>
      <xdr:rowOff>142875</xdr:rowOff>
    </xdr:from>
    <xdr:ext cx="1739932" cy="2623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7FAB319B-99FA-4E52-98EC-CABB378F1506}"/>
                </a:ext>
              </a:extLst>
            </xdr:cNvPr>
            <xdr:cNvSpPr txBox="1"/>
          </xdr:nvSpPr>
          <xdr:spPr>
            <a:xfrm>
              <a:off x="1749425" y="142875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𝐼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 −</m:t>
                    </m:r>
                    <m:sSup>
                      <m:sSupPr>
                        <m:ctrlPr>
                          <a:rPr kumimoji="1" lang="en-US" altLang="ja-JP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𝐼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̂"/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  <m:t>𝑀</m:t>
                            </m:r>
                          </m:e>
                        </m:acc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</m:oMath>
                </m:oMathPara>
              </a14:m>
              <a:endParaRPr kumimoji="1" lang="ja-JP" altLang="en-US" sz="16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7FAB319B-99FA-4E52-98EC-CABB378F1506}"/>
                </a:ext>
              </a:extLst>
            </xdr:cNvPr>
            <xdr:cNvSpPr txBox="1"/>
          </xdr:nvSpPr>
          <xdr:spPr>
            <a:xfrm>
              <a:off x="1749425" y="142875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600" b="0" i="0">
                  <a:latin typeface="Cambria Math" panose="02040503050406030204" pitchFamily="18" charset="0"/>
                </a:rPr>
                <a:t>(𝐼 −</a:t>
              </a:r>
              <a:r>
                <a:rPr kumimoji="1" lang="en-US" altLang="ja-JP" sz="1600" i="0">
                  <a:latin typeface="Cambria Math" panose="02040503050406030204" pitchFamily="18" charset="0"/>
                </a:rPr>
                <a:t>〖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(𝐼−𝑀 ̂)𝐴)〗^(−1)</a:t>
              </a:r>
              <a:endParaRPr kumimoji="1" lang="ja-JP" altLang="en-US" sz="16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1063625</xdr:colOff>
      <xdr:row>0</xdr:row>
      <xdr:rowOff>142875</xdr:rowOff>
    </xdr:from>
    <xdr:ext cx="1739932" cy="2623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5518176A-46F7-47A7-B579-686410027ED1}"/>
                </a:ext>
              </a:extLst>
            </xdr:cNvPr>
            <xdr:cNvSpPr txBox="1"/>
          </xdr:nvSpPr>
          <xdr:spPr>
            <a:xfrm>
              <a:off x="1749425" y="142875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𝐼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 −</m:t>
                    </m:r>
                    <m:sSup>
                      <m:sSupPr>
                        <m:ctrlPr>
                          <a:rPr kumimoji="1" lang="en-US" altLang="ja-JP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𝐼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̂"/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  <m:t>𝑀</m:t>
                            </m:r>
                          </m:e>
                        </m:acc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</m:oMath>
                </m:oMathPara>
              </a14:m>
              <a:endParaRPr kumimoji="1" lang="ja-JP" altLang="en-US" sz="16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5518176A-46F7-47A7-B579-686410027ED1}"/>
                </a:ext>
              </a:extLst>
            </xdr:cNvPr>
            <xdr:cNvSpPr txBox="1"/>
          </xdr:nvSpPr>
          <xdr:spPr>
            <a:xfrm>
              <a:off x="1749425" y="142875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600" b="0" i="0">
                  <a:latin typeface="Cambria Math" panose="02040503050406030204" pitchFamily="18" charset="0"/>
                </a:rPr>
                <a:t>(𝐼 −</a:t>
              </a:r>
              <a:r>
                <a:rPr kumimoji="1" lang="en-US" altLang="ja-JP" sz="1600" i="0">
                  <a:latin typeface="Cambria Math" panose="02040503050406030204" pitchFamily="18" charset="0"/>
                </a:rPr>
                <a:t>〖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(𝐼−𝑀 ̂)𝐴)〗^(−1)</a:t>
              </a:r>
              <a:endParaRPr kumimoji="1" lang="ja-JP" altLang="en-US" sz="16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152400</xdr:rowOff>
    </xdr:from>
    <xdr:to>
      <xdr:col>6</xdr:col>
      <xdr:colOff>161925</xdr:colOff>
      <xdr:row>5</xdr:row>
      <xdr:rowOff>95250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399A646D-2695-4A60-A034-3E8D7F73D855}"/>
            </a:ext>
          </a:extLst>
        </xdr:cNvPr>
        <xdr:cNvSpPr>
          <a:spLocks noChangeArrowheads="1"/>
        </xdr:cNvSpPr>
      </xdr:nvSpPr>
      <xdr:spPr bwMode="auto">
        <a:xfrm>
          <a:off x="447675" y="723900"/>
          <a:ext cx="847725" cy="304800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需要発生</a:t>
          </a:r>
          <a:endParaRPr lang="ja-JP" altLang="en-US"/>
        </a:p>
      </xdr:txBody>
    </xdr:sp>
    <xdr:clientData/>
  </xdr:twoCellAnchor>
  <xdr:twoCellAnchor>
    <xdr:from>
      <xdr:col>1</xdr:col>
      <xdr:colOff>171449</xdr:colOff>
      <xdr:row>9</xdr:row>
      <xdr:rowOff>0</xdr:rowOff>
    </xdr:from>
    <xdr:to>
      <xdr:col>13</xdr:col>
      <xdr:colOff>38100</xdr:colOff>
      <xdr:row>10</xdr:row>
      <xdr:rowOff>85725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B29DC5F7-0205-44DC-B74B-A35C432B7CF8}"/>
            </a:ext>
          </a:extLst>
        </xdr:cNvPr>
        <xdr:cNvSpPr>
          <a:spLocks noChangeArrowheads="1"/>
        </xdr:cNvSpPr>
      </xdr:nvSpPr>
      <xdr:spPr bwMode="auto">
        <a:xfrm>
          <a:off x="447674" y="1657350"/>
          <a:ext cx="1924051" cy="266700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直接効果</a:t>
          </a:r>
          <a:r>
            <a:rPr lang="en-US" altLang="ja-JP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+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第１次波及効果</a:t>
          </a:r>
          <a:endParaRPr lang="ja-JP" altLang="en-US"/>
        </a:p>
      </xdr:txBody>
    </xdr:sp>
    <xdr:clientData/>
  </xdr:twoCellAnchor>
  <xdr:twoCellAnchor>
    <xdr:from>
      <xdr:col>4</xdr:col>
      <xdr:colOff>171449</xdr:colOff>
      <xdr:row>23</xdr:row>
      <xdr:rowOff>104775</xdr:rowOff>
    </xdr:from>
    <xdr:to>
      <xdr:col>14</xdr:col>
      <xdr:colOff>47624</xdr:colOff>
      <xdr:row>25</xdr:row>
      <xdr:rowOff>19050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1ADFA51E-9A87-4C9C-8A08-142D778BFCB0}"/>
            </a:ext>
          </a:extLst>
        </xdr:cNvPr>
        <xdr:cNvSpPr>
          <a:spLocks noChangeArrowheads="1"/>
        </xdr:cNvSpPr>
      </xdr:nvSpPr>
      <xdr:spPr bwMode="auto">
        <a:xfrm>
          <a:off x="962024" y="4295775"/>
          <a:ext cx="1590675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en-US" altLang="ja-JP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第１次波及効果分</a:t>
          </a:r>
          <a:endParaRPr lang="ja-JP" altLang="en-US"/>
        </a:p>
      </xdr:txBody>
    </xdr:sp>
    <xdr:clientData/>
  </xdr:twoCellAnchor>
  <xdr:twoCellAnchor>
    <xdr:from>
      <xdr:col>2</xdr:col>
      <xdr:colOff>9525</xdr:colOff>
      <xdr:row>46</xdr:row>
      <xdr:rowOff>0</xdr:rowOff>
    </xdr:from>
    <xdr:to>
      <xdr:col>10</xdr:col>
      <xdr:colOff>0</xdr:colOff>
      <xdr:row>47</xdr:row>
      <xdr:rowOff>95250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DD4118AC-19A6-4D76-B7A4-682527F04FFB}"/>
            </a:ext>
          </a:extLst>
        </xdr:cNvPr>
        <xdr:cNvSpPr>
          <a:spLocks noChangeArrowheads="1"/>
        </xdr:cNvSpPr>
      </xdr:nvSpPr>
      <xdr:spPr bwMode="auto">
        <a:xfrm>
          <a:off x="457200" y="8353425"/>
          <a:ext cx="1362075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第２次波及効果</a:t>
          </a:r>
          <a:endParaRPr lang="ja-JP" altLang="en-US"/>
        </a:p>
      </xdr:txBody>
    </xdr:sp>
    <xdr:clientData/>
  </xdr:twoCellAnchor>
  <xdr:twoCellAnchor>
    <xdr:from>
      <xdr:col>13</xdr:col>
      <xdr:colOff>104775</xdr:colOff>
      <xdr:row>8</xdr:row>
      <xdr:rowOff>0</xdr:rowOff>
    </xdr:from>
    <xdr:to>
      <xdr:col>13</xdr:col>
      <xdr:colOff>104775</xdr:colOff>
      <xdr:row>10</xdr:row>
      <xdr:rowOff>161925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E899040E-72FB-478A-BCF8-5012158CFE93}"/>
            </a:ext>
          </a:extLst>
        </xdr:cNvPr>
        <xdr:cNvSpPr>
          <a:spLocks noChangeShapeType="1"/>
        </xdr:cNvSpPr>
      </xdr:nvSpPr>
      <xdr:spPr bwMode="auto">
        <a:xfrm>
          <a:off x="2438400" y="1476375"/>
          <a:ext cx="0" cy="523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12</xdr:row>
      <xdr:rowOff>0</xdr:rowOff>
    </xdr:from>
    <xdr:to>
      <xdr:col>21</xdr:col>
      <xdr:colOff>0</xdr:colOff>
      <xdr:row>16</xdr:row>
      <xdr:rowOff>161925</xdr:rowOff>
    </xdr:to>
    <xdr:sp macro="" textlink="">
      <xdr:nvSpPr>
        <xdr:cNvPr id="7" name="Line 8">
          <a:extLst>
            <a:ext uri="{FF2B5EF4-FFF2-40B4-BE49-F238E27FC236}">
              <a16:creationId xmlns:a16="http://schemas.microsoft.com/office/drawing/2014/main" id="{E9734FA2-4564-46C0-8CAB-7B19157D0E1D}"/>
            </a:ext>
          </a:extLst>
        </xdr:cNvPr>
        <xdr:cNvSpPr>
          <a:spLocks noChangeShapeType="1"/>
        </xdr:cNvSpPr>
      </xdr:nvSpPr>
      <xdr:spPr bwMode="auto">
        <a:xfrm>
          <a:off x="3705225" y="2200275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26</xdr:row>
      <xdr:rowOff>171450</xdr:rowOff>
    </xdr:from>
    <xdr:to>
      <xdr:col>21</xdr:col>
      <xdr:colOff>0</xdr:colOff>
      <xdr:row>32</xdr:row>
      <xdr:rowOff>0</xdr:rowOff>
    </xdr:to>
    <xdr:sp macro="" textlink="">
      <xdr:nvSpPr>
        <xdr:cNvPr id="8" name="Line 12">
          <a:extLst>
            <a:ext uri="{FF2B5EF4-FFF2-40B4-BE49-F238E27FC236}">
              <a16:creationId xmlns:a16="http://schemas.microsoft.com/office/drawing/2014/main" id="{C2539148-0C1D-403F-A429-5D3AC0F98224}"/>
            </a:ext>
          </a:extLst>
        </xdr:cNvPr>
        <xdr:cNvSpPr>
          <a:spLocks noChangeShapeType="1"/>
        </xdr:cNvSpPr>
      </xdr:nvSpPr>
      <xdr:spPr bwMode="auto">
        <a:xfrm>
          <a:off x="3705225" y="4905375"/>
          <a:ext cx="0" cy="914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41</xdr:row>
      <xdr:rowOff>180971</xdr:rowOff>
    </xdr:from>
    <xdr:to>
      <xdr:col>26</xdr:col>
      <xdr:colOff>0</xdr:colOff>
      <xdr:row>41</xdr:row>
      <xdr:rowOff>180971</xdr:rowOff>
    </xdr:to>
    <xdr:sp macro="" textlink="">
      <xdr:nvSpPr>
        <xdr:cNvPr id="9" name="Line 15">
          <a:extLst>
            <a:ext uri="{FF2B5EF4-FFF2-40B4-BE49-F238E27FC236}">
              <a16:creationId xmlns:a16="http://schemas.microsoft.com/office/drawing/2014/main" id="{7FEC6AA7-4ED7-4BA7-90B8-14C55137B80C}"/>
            </a:ext>
          </a:extLst>
        </xdr:cNvPr>
        <xdr:cNvSpPr>
          <a:spLocks noChangeShapeType="1"/>
        </xdr:cNvSpPr>
      </xdr:nvSpPr>
      <xdr:spPr bwMode="auto">
        <a:xfrm flipH="1" flipV="1">
          <a:off x="2543175" y="7629521"/>
          <a:ext cx="2019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43</xdr:row>
      <xdr:rowOff>28575</xdr:rowOff>
    </xdr:from>
    <xdr:to>
      <xdr:col>13</xdr:col>
      <xdr:colOff>0</xdr:colOff>
      <xdr:row>49</xdr:row>
      <xdr:rowOff>0</xdr:rowOff>
    </xdr:to>
    <xdr:sp macro="" textlink="">
      <xdr:nvSpPr>
        <xdr:cNvPr id="10" name="Line 17">
          <a:extLst>
            <a:ext uri="{FF2B5EF4-FFF2-40B4-BE49-F238E27FC236}">
              <a16:creationId xmlns:a16="http://schemas.microsoft.com/office/drawing/2014/main" id="{B062A658-1A25-45B4-A8BA-7D2599280BC8}"/>
            </a:ext>
          </a:extLst>
        </xdr:cNvPr>
        <xdr:cNvSpPr>
          <a:spLocks noChangeShapeType="1"/>
        </xdr:cNvSpPr>
      </xdr:nvSpPr>
      <xdr:spPr bwMode="auto">
        <a:xfrm>
          <a:off x="2333625" y="7839075"/>
          <a:ext cx="0" cy="1057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50</xdr:row>
      <xdr:rowOff>0</xdr:rowOff>
    </xdr:from>
    <xdr:to>
      <xdr:col>21</xdr:col>
      <xdr:colOff>0</xdr:colOff>
      <xdr:row>54</xdr:row>
      <xdr:rowOff>161925</xdr:rowOff>
    </xdr:to>
    <xdr:sp macro="" textlink="">
      <xdr:nvSpPr>
        <xdr:cNvPr id="11" name="Line 18">
          <a:extLst>
            <a:ext uri="{FF2B5EF4-FFF2-40B4-BE49-F238E27FC236}">
              <a16:creationId xmlns:a16="http://schemas.microsoft.com/office/drawing/2014/main" id="{FF014602-C3B5-4C92-A6CE-C69C800D55EC}"/>
            </a:ext>
          </a:extLst>
        </xdr:cNvPr>
        <xdr:cNvSpPr>
          <a:spLocks noChangeShapeType="1"/>
        </xdr:cNvSpPr>
      </xdr:nvSpPr>
      <xdr:spPr bwMode="auto">
        <a:xfrm>
          <a:off x="3705225" y="9077325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20</xdr:row>
      <xdr:rowOff>0</xdr:rowOff>
    </xdr:from>
    <xdr:to>
      <xdr:col>29</xdr:col>
      <xdr:colOff>0</xdr:colOff>
      <xdr:row>41</xdr:row>
      <xdr:rowOff>0</xdr:rowOff>
    </xdr:to>
    <xdr:sp macro="" textlink="">
      <xdr:nvSpPr>
        <xdr:cNvPr id="12" name="Line 24">
          <a:extLst>
            <a:ext uri="{FF2B5EF4-FFF2-40B4-BE49-F238E27FC236}">
              <a16:creationId xmlns:a16="http://schemas.microsoft.com/office/drawing/2014/main" id="{2CBF8FDD-456A-4C69-950B-04E7CC5D544D}"/>
            </a:ext>
          </a:extLst>
        </xdr:cNvPr>
        <xdr:cNvSpPr>
          <a:spLocks noChangeShapeType="1"/>
        </xdr:cNvSpPr>
      </xdr:nvSpPr>
      <xdr:spPr bwMode="auto">
        <a:xfrm>
          <a:off x="5076825" y="3648075"/>
          <a:ext cx="0" cy="3800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025227/&#12487;&#12473;&#12463;&#12488;&#12483;&#12503;/&#31119;&#23713;&#30476;&#20998;&#26512;&#12484;&#12540;&#12523;/&#23567;&#20013;&#23398;&#26657;&#32784;&#38663;&#25913;&#20462;&#65288;&#25945;&#32946;&#22996;&#21729;&#20250;&#65289;/&#29066;&#26412;&#30476;1040058_1070186_mi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シート"/>
      <sheetName val="入力シート "/>
      <sheetName val="計算シート "/>
      <sheetName val="関係係数シート"/>
      <sheetName val="マージンシート"/>
      <sheetName val="出力シー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44"/>
  <sheetViews>
    <sheetView showGridLines="0" tabSelected="1" zoomScale="90" zoomScaleNormal="90" workbookViewId="0">
      <pane ySplit="5" topLeftCell="A6" activePane="bottomLeft" state="frozen"/>
      <selection pane="bottomLeft" activeCell="D6" sqref="D6"/>
    </sheetView>
  </sheetViews>
  <sheetFormatPr defaultRowHeight="13.5"/>
  <cols>
    <col min="1" max="2" width="3.625" style="234" customWidth="1"/>
    <col min="3" max="3" width="25.625" style="234" customWidth="1"/>
    <col min="4" max="4" width="20.625" style="234" customWidth="1"/>
    <col min="5" max="5" width="85.625" style="234" customWidth="1"/>
    <col min="6" max="6" width="11.25" style="234" customWidth="1"/>
    <col min="7" max="7" width="9.75" style="234" customWidth="1"/>
    <col min="8" max="8" width="9.5" style="234" bestFit="1" customWidth="1"/>
    <col min="9" max="16384" width="9" style="234"/>
  </cols>
  <sheetData>
    <row r="1" spans="2:10" ht="18" customHeight="1">
      <c r="E1" s="235"/>
    </row>
    <row r="2" spans="2:10" ht="18" customHeight="1">
      <c r="B2" s="236"/>
    </row>
    <row r="3" spans="2:10" ht="34.5" customHeight="1">
      <c r="B3" s="318" t="s">
        <v>167</v>
      </c>
      <c r="C3" s="318"/>
      <c r="D3" s="318"/>
      <c r="E3" s="318"/>
      <c r="F3" s="237"/>
      <c r="G3" s="236"/>
      <c r="H3" s="236"/>
      <c r="I3" s="236"/>
      <c r="J3" s="236"/>
    </row>
    <row r="4" spans="2:10" s="59" customFormat="1" ht="30" customHeight="1">
      <c r="D4" s="238" t="s">
        <v>97</v>
      </c>
    </row>
    <row r="5" spans="2:10" s="59" customFormat="1" ht="30" customHeight="1">
      <c r="B5" s="319" t="s">
        <v>98</v>
      </c>
      <c r="C5" s="320"/>
      <c r="D5" s="239" t="s">
        <v>99</v>
      </c>
      <c r="E5" s="240" t="s">
        <v>100</v>
      </c>
    </row>
    <row r="6" spans="2:10" s="59" customFormat="1" ht="30" customHeight="1">
      <c r="B6" s="241">
        <v>1</v>
      </c>
      <c r="C6" s="246" t="s">
        <v>50</v>
      </c>
      <c r="D6" s="247"/>
      <c r="E6" s="248" t="s">
        <v>178</v>
      </c>
    </row>
    <row r="7" spans="2:10" s="59" customFormat="1" ht="30" customHeight="1">
      <c r="B7" s="242">
        <v>2</v>
      </c>
      <c r="C7" s="249" t="s">
        <v>51</v>
      </c>
      <c r="D7" s="250"/>
      <c r="E7" s="251" t="s">
        <v>252</v>
      </c>
    </row>
    <row r="8" spans="2:10" s="59" customFormat="1" ht="30" customHeight="1">
      <c r="B8" s="242">
        <v>3</v>
      </c>
      <c r="C8" s="249" t="s">
        <v>52</v>
      </c>
      <c r="D8" s="250"/>
      <c r="E8" s="251" t="s">
        <v>253</v>
      </c>
    </row>
    <row r="9" spans="2:10" s="59" customFormat="1" ht="30" customHeight="1">
      <c r="B9" s="242">
        <v>4</v>
      </c>
      <c r="C9" s="249" t="s">
        <v>1</v>
      </c>
      <c r="D9" s="250"/>
      <c r="E9" s="251" t="s">
        <v>254</v>
      </c>
    </row>
    <row r="10" spans="2:10" s="59" customFormat="1" ht="30" customHeight="1">
      <c r="B10" s="242">
        <v>5</v>
      </c>
      <c r="C10" s="249" t="s">
        <v>2</v>
      </c>
      <c r="D10" s="250"/>
      <c r="E10" s="251" t="s">
        <v>255</v>
      </c>
    </row>
    <row r="11" spans="2:10" s="59" customFormat="1" ht="30" customHeight="1">
      <c r="B11" s="242">
        <v>6</v>
      </c>
      <c r="C11" s="249" t="s">
        <v>3</v>
      </c>
      <c r="D11" s="250"/>
      <c r="E11" s="251" t="s">
        <v>101</v>
      </c>
    </row>
    <row r="12" spans="2:10" s="59" customFormat="1" ht="30" customHeight="1">
      <c r="B12" s="242">
        <v>7</v>
      </c>
      <c r="C12" s="249" t="s">
        <v>4</v>
      </c>
      <c r="D12" s="250"/>
      <c r="E12" s="251" t="s">
        <v>102</v>
      </c>
    </row>
    <row r="13" spans="2:10" s="59" customFormat="1" ht="30" customHeight="1">
      <c r="B13" s="242">
        <v>8</v>
      </c>
      <c r="C13" s="249" t="s">
        <v>5</v>
      </c>
      <c r="D13" s="250"/>
      <c r="E13" s="251" t="s">
        <v>256</v>
      </c>
    </row>
    <row r="14" spans="2:10" s="59" customFormat="1" ht="30" customHeight="1">
      <c r="B14" s="242">
        <v>9</v>
      </c>
      <c r="C14" s="249" t="s">
        <v>6</v>
      </c>
      <c r="D14" s="250"/>
      <c r="E14" s="251" t="s">
        <v>257</v>
      </c>
    </row>
    <row r="15" spans="2:10" s="59" customFormat="1" ht="30" customHeight="1">
      <c r="B15" s="242">
        <v>10</v>
      </c>
      <c r="C15" s="249" t="s">
        <v>7</v>
      </c>
      <c r="D15" s="250"/>
      <c r="E15" s="251" t="s">
        <v>258</v>
      </c>
    </row>
    <row r="16" spans="2:10" s="59" customFormat="1" ht="45" customHeight="1">
      <c r="B16" s="242">
        <v>11</v>
      </c>
      <c r="C16" s="249" t="s">
        <v>8</v>
      </c>
      <c r="D16" s="250"/>
      <c r="E16" s="251" t="s">
        <v>259</v>
      </c>
    </row>
    <row r="17" spans="2:5" s="59" customFormat="1" ht="30" customHeight="1">
      <c r="B17" s="242">
        <v>12</v>
      </c>
      <c r="C17" s="249" t="s">
        <v>9</v>
      </c>
      <c r="D17" s="250"/>
      <c r="E17" s="251" t="s">
        <v>260</v>
      </c>
    </row>
    <row r="18" spans="2:5" s="59" customFormat="1" ht="30" customHeight="1">
      <c r="B18" s="242">
        <v>13</v>
      </c>
      <c r="C18" s="249" t="s">
        <v>10</v>
      </c>
      <c r="D18" s="250"/>
      <c r="E18" s="251" t="s">
        <v>261</v>
      </c>
    </row>
    <row r="19" spans="2:5" s="59" customFormat="1" ht="45" customHeight="1">
      <c r="B19" s="242">
        <v>14</v>
      </c>
      <c r="C19" s="249" t="s">
        <v>11</v>
      </c>
      <c r="D19" s="250"/>
      <c r="E19" s="251" t="s">
        <v>262</v>
      </c>
    </row>
    <row r="20" spans="2:5" s="59" customFormat="1" ht="30" customHeight="1">
      <c r="B20" s="242">
        <v>15</v>
      </c>
      <c r="C20" s="249" t="s">
        <v>12</v>
      </c>
      <c r="D20" s="250"/>
      <c r="E20" s="251" t="s">
        <v>263</v>
      </c>
    </row>
    <row r="21" spans="2:5" s="59" customFormat="1" ht="30" customHeight="1">
      <c r="B21" s="242">
        <v>16</v>
      </c>
      <c r="C21" s="249" t="s">
        <v>13</v>
      </c>
      <c r="D21" s="250"/>
      <c r="E21" s="251" t="s">
        <v>264</v>
      </c>
    </row>
    <row r="22" spans="2:5" s="59" customFormat="1" ht="45" customHeight="1">
      <c r="B22" s="242">
        <v>17</v>
      </c>
      <c r="C22" s="249" t="s">
        <v>14</v>
      </c>
      <c r="D22" s="250"/>
      <c r="E22" s="251" t="s">
        <v>265</v>
      </c>
    </row>
    <row r="23" spans="2:5" s="59" customFormat="1" ht="30" customHeight="1">
      <c r="B23" s="242">
        <v>18</v>
      </c>
      <c r="C23" s="249" t="s">
        <v>15</v>
      </c>
      <c r="D23" s="250"/>
      <c r="E23" s="251" t="s">
        <v>266</v>
      </c>
    </row>
    <row r="24" spans="2:5" s="59" customFormat="1" ht="30" customHeight="1">
      <c r="B24" s="242">
        <v>19</v>
      </c>
      <c r="C24" s="249" t="s">
        <v>16</v>
      </c>
      <c r="D24" s="250"/>
      <c r="E24" s="251" t="s">
        <v>267</v>
      </c>
    </row>
    <row r="25" spans="2:5" s="59" customFormat="1" ht="60" customHeight="1">
      <c r="B25" s="242">
        <v>20</v>
      </c>
      <c r="C25" s="249" t="s">
        <v>17</v>
      </c>
      <c r="D25" s="250"/>
      <c r="E25" s="251" t="s">
        <v>268</v>
      </c>
    </row>
    <row r="26" spans="2:5" s="59" customFormat="1" ht="30" customHeight="1">
      <c r="B26" s="242">
        <v>21</v>
      </c>
      <c r="C26" s="249" t="s">
        <v>18</v>
      </c>
      <c r="D26" s="250"/>
      <c r="E26" s="251" t="s">
        <v>269</v>
      </c>
    </row>
    <row r="27" spans="2:5" s="59" customFormat="1" ht="30" customHeight="1">
      <c r="B27" s="242">
        <v>22</v>
      </c>
      <c r="C27" s="249" t="s">
        <v>19</v>
      </c>
      <c r="D27" s="250"/>
      <c r="E27" s="251" t="s">
        <v>270</v>
      </c>
    </row>
    <row r="28" spans="2:5" s="59" customFormat="1" ht="30" customHeight="1">
      <c r="B28" s="242">
        <v>23</v>
      </c>
      <c r="C28" s="249" t="s">
        <v>20</v>
      </c>
      <c r="D28" s="250"/>
      <c r="E28" s="251" t="s">
        <v>271</v>
      </c>
    </row>
    <row r="29" spans="2:5" s="59" customFormat="1" ht="30" customHeight="1">
      <c r="B29" s="242">
        <v>24</v>
      </c>
      <c r="C29" s="249" t="s">
        <v>21</v>
      </c>
      <c r="D29" s="250"/>
      <c r="E29" s="251" t="s">
        <v>272</v>
      </c>
    </row>
    <row r="30" spans="2:5" s="59" customFormat="1" ht="30" customHeight="1">
      <c r="B30" s="242">
        <v>25</v>
      </c>
      <c r="C30" s="249" t="s">
        <v>124</v>
      </c>
      <c r="D30" s="250"/>
      <c r="E30" s="251" t="s">
        <v>127</v>
      </c>
    </row>
    <row r="31" spans="2:5" s="59" customFormat="1" ht="30" customHeight="1">
      <c r="B31" s="242">
        <v>26</v>
      </c>
      <c r="C31" s="249" t="s">
        <v>22</v>
      </c>
      <c r="D31" s="250"/>
      <c r="E31" s="251" t="s">
        <v>273</v>
      </c>
    </row>
    <row r="32" spans="2:5" s="59" customFormat="1" ht="30" customHeight="1">
      <c r="B32" s="242">
        <v>27</v>
      </c>
      <c r="C32" s="249" t="s">
        <v>23</v>
      </c>
      <c r="D32" s="250"/>
      <c r="E32" s="251" t="s">
        <v>274</v>
      </c>
    </row>
    <row r="33" spans="2:5" s="59" customFormat="1" ht="45" customHeight="1">
      <c r="B33" s="242">
        <v>28</v>
      </c>
      <c r="C33" s="249" t="s">
        <v>24</v>
      </c>
      <c r="D33" s="250"/>
      <c r="E33" s="251" t="s">
        <v>275</v>
      </c>
    </row>
    <row r="34" spans="2:5" s="59" customFormat="1" ht="45" customHeight="1">
      <c r="B34" s="242">
        <v>29</v>
      </c>
      <c r="C34" s="249" t="s">
        <v>25</v>
      </c>
      <c r="D34" s="250"/>
      <c r="E34" s="251" t="s">
        <v>276</v>
      </c>
    </row>
    <row r="35" spans="2:5" s="59" customFormat="1" ht="30" customHeight="1">
      <c r="B35" s="242">
        <v>30</v>
      </c>
      <c r="C35" s="249" t="s">
        <v>26</v>
      </c>
      <c r="D35" s="250"/>
      <c r="E35" s="251" t="s">
        <v>277</v>
      </c>
    </row>
    <row r="36" spans="2:5" s="59" customFormat="1" ht="30" customHeight="1">
      <c r="B36" s="242">
        <v>31</v>
      </c>
      <c r="C36" s="249" t="s">
        <v>27</v>
      </c>
      <c r="D36" s="250"/>
      <c r="E36" s="251" t="s">
        <v>278</v>
      </c>
    </row>
    <row r="37" spans="2:5" s="59" customFormat="1" ht="30" customHeight="1">
      <c r="B37" s="242">
        <v>32</v>
      </c>
      <c r="C37" s="249" t="s">
        <v>28</v>
      </c>
      <c r="D37" s="250"/>
      <c r="E37" s="251" t="s">
        <v>279</v>
      </c>
    </row>
    <row r="38" spans="2:5" s="59" customFormat="1" ht="45" customHeight="1">
      <c r="B38" s="242">
        <v>33</v>
      </c>
      <c r="C38" s="249" t="s">
        <v>29</v>
      </c>
      <c r="D38" s="250"/>
      <c r="E38" s="251" t="s">
        <v>280</v>
      </c>
    </row>
    <row r="39" spans="2:5" s="59" customFormat="1" ht="45" customHeight="1">
      <c r="B39" s="242">
        <v>34</v>
      </c>
      <c r="C39" s="249" t="s">
        <v>30</v>
      </c>
      <c r="D39" s="250"/>
      <c r="E39" s="251" t="s">
        <v>281</v>
      </c>
    </row>
    <row r="40" spans="2:5" s="59" customFormat="1" ht="60" customHeight="1">
      <c r="B40" s="242">
        <v>35</v>
      </c>
      <c r="C40" s="249" t="s">
        <v>31</v>
      </c>
      <c r="D40" s="250"/>
      <c r="E40" s="251" t="s">
        <v>282</v>
      </c>
    </row>
    <row r="41" spans="2:5" s="59" customFormat="1" ht="30" customHeight="1">
      <c r="B41" s="242">
        <v>36</v>
      </c>
      <c r="C41" s="249" t="s">
        <v>32</v>
      </c>
      <c r="D41" s="250"/>
      <c r="E41" s="251" t="s">
        <v>32</v>
      </c>
    </row>
    <row r="42" spans="2:5" s="59" customFormat="1" ht="30" customHeight="1">
      <c r="B42" s="243">
        <v>37</v>
      </c>
      <c r="C42" s="252" t="s">
        <v>33</v>
      </c>
      <c r="D42" s="253"/>
      <c r="E42" s="254" t="s">
        <v>33</v>
      </c>
    </row>
    <row r="43" spans="2:5" s="59" customFormat="1" ht="30" customHeight="1">
      <c r="B43" s="319" t="s">
        <v>57</v>
      </c>
      <c r="C43" s="320"/>
      <c r="D43" s="244">
        <f>SUM(D6:D42)</f>
        <v>0</v>
      </c>
      <c r="E43" s="245"/>
    </row>
    <row r="44" spans="2:5" ht="24.75" customHeight="1"/>
  </sheetData>
  <sheetProtection algorithmName="SHA-512" hashValue="7mJVuckWle912G/sl43G3cPOiE6ehwFUHILNL0X1ZGmsylm9THlfOyj4UHNhpxz8aaF4ZDgmM0OF89Oz3SQV6w==" saltValue="hOC6zHjTweQ4qIXkUva5Qw==" spinCount="100000" sheet="1" selectLockedCells="1"/>
  <mergeCells count="3">
    <mergeCell ref="B3:E3"/>
    <mergeCell ref="B5:C5"/>
    <mergeCell ref="B43:C43"/>
  </mergeCells>
  <phoneticPr fontId="1"/>
  <printOptions horizontalCentered="1"/>
  <pageMargins left="0.39370078740157483" right="0.39370078740157483" top="0.39370078740157483" bottom="0.39370078740157483" header="0.51181102362204722" footer="0.51181102362204722"/>
  <pageSetup paperSize="9" scale="5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C4C63-930B-4D30-9B79-CCF77135E8A7}">
  <sheetPr>
    <tabColor theme="7" tint="0.79998168889431442"/>
  </sheetPr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2" t="s">
        <v>250</v>
      </c>
      <c r="B1" s="3"/>
    </row>
    <row r="2" spans="1:43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27" t="s">
        <v>217</v>
      </c>
    </row>
    <row r="3" spans="1:43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8" t="s">
        <v>33</v>
      </c>
      <c r="AP3" s="48"/>
    </row>
    <row r="4" spans="1:43" ht="39.950000000000003" customHeight="1">
      <c r="A4" s="10" t="s">
        <v>180</v>
      </c>
      <c r="B4" s="3" t="s">
        <v>50</v>
      </c>
      <c r="C4" s="37">
        <v>1.0032472077544898</v>
      </c>
      <c r="D4" s="38">
        <v>1.0165765207235391E-4</v>
      </c>
      <c r="E4" s="38">
        <v>4.4452600422900195E-5</v>
      </c>
      <c r="F4" s="38">
        <v>1.6172024514423617E-6</v>
      </c>
      <c r="G4" s="38">
        <v>5.3603474597944557E-3</v>
      </c>
      <c r="H4" s="38">
        <v>4.8274918540035061E-5</v>
      </c>
      <c r="I4" s="38">
        <v>3.4522539154909934E-6</v>
      </c>
      <c r="J4" s="38">
        <v>1.2446890292050759E-5</v>
      </c>
      <c r="K4" s="38">
        <v>1.1446839193268478E-6</v>
      </c>
      <c r="L4" s="38">
        <v>4.376328314722047E-7</v>
      </c>
      <c r="M4" s="38">
        <v>6.7359789116669838E-7</v>
      </c>
      <c r="N4" s="38">
        <v>5.803058703782362E-7</v>
      </c>
      <c r="O4" s="38">
        <v>7.4691141573508432E-7</v>
      </c>
      <c r="P4" s="38">
        <v>6.4308620504854554E-7</v>
      </c>
      <c r="Q4" s="38">
        <v>7.1618451977966977E-7</v>
      </c>
      <c r="R4" s="38">
        <v>7.8460254869185281E-7</v>
      </c>
      <c r="S4" s="38">
        <v>8.0400272146934061E-7</v>
      </c>
      <c r="T4" s="38">
        <v>7.8272362562030243E-7</v>
      </c>
      <c r="U4" s="38">
        <v>7.7405075067116709E-7</v>
      </c>
      <c r="V4" s="38">
        <v>6.0133369494130213E-5</v>
      </c>
      <c r="W4" s="38">
        <v>2.6851133377317025E-5</v>
      </c>
      <c r="X4" s="38">
        <v>1.672282917682021E-6</v>
      </c>
      <c r="Y4" s="38">
        <v>3.1690451577801087E-6</v>
      </c>
      <c r="Z4" s="38">
        <v>1.0781709033586728E-6</v>
      </c>
      <c r="AA4" s="38">
        <v>4.9564145658818603E-6</v>
      </c>
      <c r="AB4" s="38">
        <v>1.1624641169888434E-6</v>
      </c>
      <c r="AC4" s="38">
        <v>1.3556948719595794E-6</v>
      </c>
      <c r="AD4" s="38">
        <v>9.5073065039859048E-7</v>
      </c>
      <c r="AE4" s="38">
        <v>4.5161492344576853E-6</v>
      </c>
      <c r="AF4" s="38">
        <v>4.0146215268081897E-6</v>
      </c>
      <c r="AG4" s="38">
        <v>2.5038824911365569E-6</v>
      </c>
      <c r="AH4" s="38">
        <v>4.284840760553308E-5</v>
      </c>
      <c r="AI4" s="38">
        <v>5.6383884042871357E-5</v>
      </c>
      <c r="AJ4" s="38">
        <v>6.761723329181352E-5</v>
      </c>
      <c r="AK4" s="38">
        <v>2.5796176614657701E-6</v>
      </c>
      <c r="AL4" s="38">
        <v>4.9056875907197372E-4</v>
      </c>
      <c r="AM4" s="38">
        <v>2.050627434963869E-6</v>
      </c>
      <c r="AN4" s="39">
        <v>5.8406383012145394E-6</v>
      </c>
      <c r="AO4" s="14"/>
      <c r="AP4" s="20"/>
    </row>
    <row r="5" spans="1:43" ht="39.950000000000003" customHeight="1">
      <c r="A5" s="10" t="s">
        <v>181</v>
      </c>
      <c r="B5" s="3" t="s">
        <v>51</v>
      </c>
      <c r="C5" s="40">
        <v>5.4609644377652885E-5</v>
      </c>
      <c r="D5" s="41">
        <v>1.0155836873078699</v>
      </c>
      <c r="E5" s="41">
        <v>3.3861964183897668E-7</v>
      </c>
      <c r="F5" s="41">
        <v>1.1973705224430128E-7</v>
      </c>
      <c r="G5" s="41">
        <v>2.5988019709674061E-5</v>
      </c>
      <c r="H5" s="41">
        <v>7.6108336355157166E-8</v>
      </c>
      <c r="I5" s="41">
        <v>2.0346829169996409E-4</v>
      </c>
      <c r="J5" s="41">
        <v>1.3810779877917108E-5</v>
      </c>
      <c r="K5" s="41">
        <v>7.2365137517752575E-8</v>
      </c>
      <c r="L5" s="41">
        <v>2.5718648521576324E-8</v>
      </c>
      <c r="M5" s="41">
        <v>4.7708429464420661E-8</v>
      </c>
      <c r="N5" s="41">
        <v>5.242560522635841E-8</v>
      </c>
      <c r="O5" s="41">
        <v>5.7948585896407472E-8</v>
      </c>
      <c r="P5" s="41">
        <v>5.0106202255575486E-8</v>
      </c>
      <c r="Q5" s="41">
        <v>5.6238072543870393E-8</v>
      </c>
      <c r="R5" s="41">
        <v>7.2333845263316746E-8</v>
      </c>
      <c r="S5" s="41">
        <v>7.0181606039326217E-8</v>
      </c>
      <c r="T5" s="41">
        <v>9.1031730678472204E-8</v>
      </c>
      <c r="U5" s="41">
        <v>8.1294047685737875E-8</v>
      </c>
      <c r="V5" s="41">
        <v>3.577059034732032E-6</v>
      </c>
      <c r="W5" s="41">
        <v>2.2282254959847893E-6</v>
      </c>
      <c r="X5" s="41">
        <v>1.3943707215421598E-7</v>
      </c>
      <c r="Y5" s="41">
        <v>2.6535872859994833E-7</v>
      </c>
      <c r="Z5" s="41">
        <v>9.0619614370992559E-8</v>
      </c>
      <c r="AA5" s="41">
        <v>1.4479009649120456E-7</v>
      </c>
      <c r="AB5" s="41">
        <v>1.286614706879518E-7</v>
      </c>
      <c r="AC5" s="41">
        <v>1.7227434251176957E-7</v>
      </c>
      <c r="AD5" s="41">
        <v>7.5950065147809896E-8</v>
      </c>
      <c r="AE5" s="41">
        <v>1.6383130191962916E-7</v>
      </c>
      <c r="AF5" s="41">
        <v>6.0796767216890693E-7</v>
      </c>
      <c r="AG5" s="41">
        <v>5.0893216984482042E-7</v>
      </c>
      <c r="AH5" s="41">
        <v>3.6749853271379311E-6</v>
      </c>
      <c r="AI5" s="41">
        <v>3.9580716175536039E-6</v>
      </c>
      <c r="AJ5" s="41">
        <v>3.1821985829109819E-7</v>
      </c>
      <c r="AK5" s="41">
        <v>3.5889777326792725E-7</v>
      </c>
      <c r="AL5" s="41">
        <v>8.1834631925232929E-5</v>
      </c>
      <c r="AM5" s="41">
        <v>1.074335727552572E-6</v>
      </c>
      <c r="AN5" s="42">
        <v>3.9335382971836338E-7</v>
      </c>
      <c r="AO5" s="14"/>
      <c r="AP5" s="20"/>
    </row>
    <row r="6" spans="1:43" ht="39.950000000000003" customHeight="1">
      <c r="A6" s="10" t="s">
        <v>182</v>
      </c>
      <c r="B6" s="3" t="s">
        <v>52</v>
      </c>
      <c r="C6" s="40">
        <v>4.930277200113159E-5</v>
      </c>
      <c r="D6" s="41">
        <v>1.4143772054352983E-5</v>
      </c>
      <c r="E6" s="41">
        <v>1.0010489102972038</v>
      </c>
      <c r="F6" s="41">
        <v>4.8532551654764169E-7</v>
      </c>
      <c r="G6" s="41">
        <v>3.6221829768189849E-3</v>
      </c>
      <c r="H6" s="41">
        <v>4.460730195069703E-7</v>
      </c>
      <c r="I6" s="41">
        <v>2.7980222950648181E-7</v>
      </c>
      <c r="J6" s="41">
        <v>3.8282087522641019E-6</v>
      </c>
      <c r="K6" s="41">
        <v>4.3187988498747644E-7</v>
      </c>
      <c r="L6" s="41">
        <v>1.0364560575691642E-7</v>
      </c>
      <c r="M6" s="41">
        <v>1.7027485769978455E-7</v>
      </c>
      <c r="N6" s="41">
        <v>1.6904069533140674E-7</v>
      </c>
      <c r="O6" s="41">
        <v>2.5920030411340007E-7</v>
      </c>
      <c r="P6" s="41">
        <v>2.2059791293544701E-7</v>
      </c>
      <c r="Q6" s="41">
        <v>2.1358142590912384E-7</v>
      </c>
      <c r="R6" s="41">
        <v>3.0063386267567278E-7</v>
      </c>
      <c r="S6" s="41">
        <v>2.7162136106966905E-7</v>
      </c>
      <c r="T6" s="41">
        <v>2.395609468279981E-7</v>
      </c>
      <c r="U6" s="41">
        <v>3.1124802423524807E-7</v>
      </c>
      <c r="V6" s="41">
        <v>1.5600649494483156E-5</v>
      </c>
      <c r="W6" s="41">
        <v>4.878453993706945E-7</v>
      </c>
      <c r="X6" s="41">
        <v>3.6297099550533545E-7</v>
      </c>
      <c r="Y6" s="41">
        <v>7.4497086754786658E-7</v>
      </c>
      <c r="Z6" s="41">
        <v>3.7110616275025853E-7</v>
      </c>
      <c r="AA6" s="41">
        <v>7.0314937069583337E-7</v>
      </c>
      <c r="AB6" s="41">
        <v>5.8622517299407346E-7</v>
      </c>
      <c r="AC6" s="41">
        <v>8.0341334832733169E-7</v>
      </c>
      <c r="AD6" s="41">
        <v>2.225297838968409E-7</v>
      </c>
      <c r="AE6" s="41">
        <v>1.6710000218009602E-6</v>
      </c>
      <c r="AF6" s="41">
        <v>3.1607643042027458E-6</v>
      </c>
      <c r="AG6" s="41">
        <v>1.6788382939427375E-6</v>
      </c>
      <c r="AH6" s="41">
        <v>1.5982890225315729E-5</v>
      </c>
      <c r="AI6" s="41">
        <v>3.6026982089662479E-5</v>
      </c>
      <c r="AJ6" s="41">
        <v>2.2494199230582932E-6</v>
      </c>
      <c r="AK6" s="41">
        <v>1.8748135479578849E-6</v>
      </c>
      <c r="AL6" s="41">
        <v>4.5858334088046322E-4</v>
      </c>
      <c r="AM6" s="41">
        <v>4.4785982226365984E-7</v>
      </c>
      <c r="AN6" s="42">
        <v>3.9323968911715323E-6</v>
      </c>
      <c r="AO6" s="14"/>
      <c r="AP6" s="20"/>
    </row>
    <row r="7" spans="1:43" ht="39.950000000000003" customHeight="1">
      <c r="A7" s="10" t="s">
        <v>183</v>
      </c>
      <c r="B7" s="3" t="s">
        <v>1</v>
      </c>
      <c r="C7" s="40">
        <v>5.6996294449473499E-5</v>
      </c>
      <c r="D7" s="41">
        <v>3.8355941732524998E-5</v>
      </c>
      <c r="E7" s="41">
        <v>1.0675405679681033E-5</v>
      </c>
      <c r="F7" s="41">
        <v>1.0000673832774249</v>
      </c>
      <c r="G7" s="41">
        <v>4.9449991209306501E-5</v>
      </c>
      <c r="H7" s="41">
        <v>7.6908687872283103E-5</v>
      </c>
      <c r="I7" s="41">
        <v>7.6313323504678692E-5</v>
      </c>
      <c r="J7" s="41">
        <v>2.9387833156042974E-4</v>
      </c>
      <c r="K7" s="41">
        <v>8.6105668671727898E-4</v>
      </c>
      <c r="L7" s="41">
        <v>9.6877420864161204E-5</v>
      </c>
      <c r="M7" s="41">
        <v>1.3019122015222055E-4</v>
      </c>
      <c r="N7" s="41">
        <v>5.4361542824939224E-5</v>
      </c>
      <c r="O7" s="41">
        <v>4.3274073149770108E-5</v>
      </c>
      <c r="P7" s="41">
        <v>3.2625930057749017E-5</v>
      </c>
      <c r="Q7" s="41">
        <v>3.7974201762684304E-5</v>
      </c>
      <c r="R7" s="41">
        <v>1.0646880390117783E-4</v>
      </c>
      <c r="S7" s="41">
        <v>3.7335973676629504E-5</v>
      </c>
      <c r="T7" s="41">
        <v>2.7492355365385133E-5</v>
      </c>
      <c r="U7" s="41">
        <v>5.2559658870313034E-5</v>
      </c>
      <c r="V7" s="41">
        <v>1.3296053794627498E-4</v>
      </c>
      <c r="W7" s="41">
        <v>5.8006999596935668E-5</v>
      </c>
      <c r="X7" s="41">
        <v>6.3785190551630608E-3</v>
      </c>
      <c r="Y7" s="41">
        <v>2.0625339244986879E-4</v>
      </c>
      <c r="Z7" s="41">
        <v>2.353932737208835E-4</v>
      </c>
      <c r="AA7" s="41">
        <v>7.7080475401831359E-5</v>
      </c>
      <c r="AB7" s="41">
        <v>2.505066387266433E-5</v>
      </c>
      <c r="AC7" s="41">
        <v>4.7243800082431298E-5</v>
      </c>
      <c r="AD7" s="41">
        <v>3.2178436267376217E-6</v>
      </c>
      <c r="AE7" s="41">
        <v>5.4241941124625501E-5</v>
      </c>
      <c r="AF7" s="41">
        <v>2.9344020502317599E-5</v>
      </c>
      <c r="AG7" s="41">
        <v>4.7016352106176496E-5</v>
      </c>
      <c r="AH7" s="41">
        <v>5.1993108588022175E-5</v>
      </c>
      <c r="AI7" s="41">
        <v>5.2684676677990563E-5</v>
      </c>
      <c r="AJ7" s="41">
        <v>2.4086669698405414E-5</v>
      </c>
      <c r="AK7" s="41">
        <v>2.7391826795863496E-5</v>
      </c>
      <c r="AL7" s="41">
        <v>1.1048766566805402E-4</v>
      </c>
      <c r="AM7" s="41">
        <v>1.8614486388114147E-5</v>
      </c>
      <c r="AN7" s="42">
        <v>2.6168312390897212E-5</v>
      </c>
      <c r="AO7" s="14"/>
      <c r="AP7" s="20"/>
    </row>
    <row r="8" spans="1:43" ht="39.950000000000003" customHeight="1">
      <c r="A8" s="10" t="s">
        <v>184</v>
      </c>
      <c r="B8" s="3" t="s">
        <v>2</v>
      </c>
      <c r="C8" s="40">
        <v>1.3756253736367997E-2</v>
      </c>
      <c r="D8" s="41">
        <v>3.9521041860256494E-3</v>
      </c>
      <c r="E8" s="41">
        <v>8.1365675476891466E-3</v>
      </c>
      <c r="F8" s="41">
        <v>1.7084679897269535E-5</v>
      </c>
      <c r="G8" s="41">
        <v>1.0234800204958794</v>
      </c>
      <c r="H8" s="41">
        <v>6.9943421702706762E-5</v>
      </c>
      <c r="I8" s="41">
        <v>2.3118800335672004E-5</v>
      </c>
      <c r="J8" s="41">
        <v>1.006178419006279E-3</v>
      </c>
      <c r="K8" s="41">
        <v>4.223739287983226E-5</v>
      </c>
      <c r="L8" s="41">
        <v>6.2055254285146983E-6</v>
      </c>
      <c r="M8" s="41">
        <v>7.1929702671738876E-6</v>
      </c>
      <c r="N8" s="41">
        <v>8.6444264114513881E-6</v>
      </c>
      <c r="O8" s="41">
        <v>1.405944243428894E-5</v>
      </c>
      <c r="P8" s="41">
        <v>1.1128553005500585E-5</v>
      </c>
      <c r="Q8" s="41">
        <v>8.6051059624962641E-6</v>
      </c>
      <c r="R8" s="41">
        <v>1.1885671181766655E-5</v>
      </c>
      <c r="S8" s="41">
        <v>1.1024824790894384E-5</v>
      </c>
      <c r="T8" s="41">
        <v>9.3314832757576379E-6</v>
      </c>
      <c r="U8" s="41">
        <v>1.3466679065157723E-5</v>
      </c>
      <c r="V8" s="41">
        <v>9.5379153573630547E-5</v>
      </c>
      <c r="W8" s="41">
        <v>2.8576934965549561E-5</v>
      </c>
      <c r="X8" s="41">
        <v>1.4545554648823983E-5</v>
      </c>
      <c r="Y8" s="41">
        <v>3.1959050338992079E-5</v>
      </c>
      <c r="Z8" s="41">
        <v>1.6735478433976584E-5</v>
      </c>
      <c r="AA8" s="41">
        <v>4.76559588668682E-5</v>
      </c>
      <c r="AB8" s="41">
        <v>2.680611416333899E-5</v>
      </c>
      <c r="AC8" s="41">
        <v>3.5349632653159661E-5</v>
      </c>
      <c r="AD8" s="41">
        <v>8.9524154864220262E-6</v>
      </c>
      <c r="AE8" s="41">
        <v>6.8144030956413841E-5</v>
      </c>
      <c r="AF8" s="41">
        <v>1.2431640596555492E-4</v>
      </c>
      <c r="AG8" s="41">
        <v>1.2616601238949992E-4</v>
      </c>
      <c r="AH8" s="41">
        <v>8.7607441939597565E-4</v>
      </c>
      <c r="AI8" s="41">
        <v>1.2065411490779989E-3</v>
      </c>
      <c r="AJ8" s="41">
        <v>2.9400200029331742E-4</v>
      </c>
      <c r="AK8" s="41">
        <v>7.4264243964580396E-5</v>
      </c>
      <c r="AL8" s="41">
        <v>1.7389759546572497E-2</v>
      </c>
      <c r="AM8" s="41">
        <v>1.3396420867031885E-5</v>
      </c>
      <c r="AN8" s="42">
        <v>6.7768688688618585E-4</v>
      </c>
      <c r="AO8" s="14"/>
      <c r="AP8" s="20"/>
    </row>
    <row r="9" spans="1:43" ht="39.950000000000003" customHeight="1">
      <c r="A9" s="10" t="s">
        <v>185</v>
      </c>
      <c r="B9" s="3" t="s">
        <v>3</v>
      </c>
      <c r="C9" s="40">
        <v>3.4777180406112462E-5</v>
      </c>
      <c r="D9" s="41">
        <v>4.6132733349374897E-6</v>
      </c>
      <c r="E9" s="41">
        <v>3.7187767263335207E-4</v>
      </c>
      <c r="F9" s="41">
        <v>5.0870927348018579E-5</v>
      </c>
      <c r="G9" s="41">
        <v>1.8320284474604484E-5</v>
      </c>
      <c r="H9" s="41">
        <v>1.0029126299673103</v>
      </c>
      <c r="I9" s="41">
        <v>3.8968951204261079E-5</v>
      </c>
      <c r="J9" s="41">
        <v>1.7392354995979646E-5</v>
      </c>
      <c r="K9" s="41">
        <v>2.0746750615416083E-5</v>
      </c>
      <c r="L9" s="41">
        <v>1.0890721716035168E-5</v>
      </c>
      <c r="M9" s="41">
        <v>4.7907097236868684E-5</v>
      </c>
      <c r="N9" s="41">
        <v>1.5889070973198723E-5</v>
      </c>
      <c r="O9" s="41">
        <v>2.3218955891932435E-5</v>
      </c>
      <c r="P9" s="41">
        <v>1.7256247256481845E-5</v>
      </c>
      <c r="Q9" s="41">
        <v>2.8473682107792511E-5</v>
      </c>
      <c r="R9" s="41">
        <v>5.4529622973013622E-5</v>
      </c>
      <c r="S9" s="41">
        <v>3.4212472197125697E-5</v>
      </c>
      <c r="T9" s="41">
        <v>3.6216430500049122E-5</v>
      </c>
      <c r="U9" s="41">
        <v>5.6827358103344676E-5</v>
      </c>
      <c r="V9" s="41">
        <v>4.0469011460508027E-5</v>
      </c>
      <c r="W9" s="41">
        <v>6.0912124362548229E-5</v>
      </c>
      <c r="X9" s="41">
        <v>1.0512468832117257E-5</v>
      </c>
      <c r="Y9" s="41">
        <v>2.6494732684681461E-5</v>
      </c>
      <c r="Z9" s="41">
        <v>4.5074030676726847E-5</v>
      </c>
      <c r="AA9" s="41">
        <v>6.4031973377603451E-5</v>
      </c>
      <c r="AB9" s="41">
        <v>3.0160236297991264E-5</v>
      </c>
      <c r="AC9" s="41">
        <v>7.9199621579821629E-6</v>
      </c>
      <c r="AD9" s="41">
        <v>2.7826763057814865E-6</v>
      </c>
      <c r="AE9" s="41">
        <v>3.6928993875893209E-5</v>
      </c>
      <c r="AF9" s="41">
        <v>2.2296642949505388E-5</v>
      </c>
      <c r="AG9" s="41">
        <v>6.0168892399402656E-5</v>
      </c>
      <c r="AH9" s="41">
        <v>1.357905538151614E-5</v>
      </c>
      <c r="AI9" s="41">
        <v>5.5383147297584328E-5</v>
      </c>
      <c r="AJ9" s="41">
        <v>3.5059949030438796E-4</v>
      </c>
      <c r="AK9" s="41">
        <v>3.1056167291145775E-5</v>
      </c>
      <c r="AL9" s="41">
        <v>6.3742703118276859E-5</v>
      </c>
      <c r="AM9" s="41">
        <v>2.8546499973278199E-4</v>
      </c>
      <c r="AN9" s="42">
        <v>1.4923887709255334E-5</v>
      </c>
      <c r="AO9" s="14"/>
      <c r="AP9" s="20"/>
    </row>
    <row r="10" spans="1:43" ht="39.950000000000003" customHeight="1">
      <c r="A10" s="10" t="s">
        <v>186</v>
      </c>
      <c r="B10" s="3" t="s">
        <v>4</v>
      </c>
      <c r="C10" s="40">
        <v>4.7047823600795816E-4</v>
      </c>
      <c r="D10" s="41">
        <v>3.6840043463190789E-4</v>
      </c>
      <c r="E10" s="41">
        <v>4.9816297695797916E-5</v>
      </c>
      <c r="F10" s="41">
        <v>4.7813835114774613E-5</v>
      </c>
      <c r="G10" s="41">
        <v>1.6543823461502574E-4</v>
      </c>
      <c r="H10" s="41">
        <v>6.3899947379619313E-5</v>
      </c>
      <c r="I10" s="41">
        <v>1.0023145349296019</v>
      </c>
      <c r="J10" s="41">
        <v>1.6735928427711631E-4</v>
      </c>
      <c r="K10" s="41">
        <v>3.6936011336090066E-5</v>
      </c>
      <c r="L10" s="41">
        <v>1.3886128950464151E-5</v>
      </c>
      <c r="M10" s="41">
        <v>5.084481032574598E-5</v>
      </c>
      <c r="N10" s="41">
        <v>5.4885081798871991E-5</v>
      </c>
      <c r="O10" s="41">
        <v>3.7061423787773005E-5</v>
      </c>
      <c r="P10" s="41">
        <v>2.2314851863985957E-5</v>
      </c>
      <c r="Q10" s="41">
        <v>5.8119158012170653E-5</v>
      </c>
      <c r="R10" s="41">
        <v>5.5428870815011482E-5</v>
      </c>
      <c r="S10" s="41">
        <v>7.2273257152116689E-5</v>
      </c>
      <c r="T10" s="41">
        <v>1.9809062358583214E-4</v>
      </c>
      <c r="U10" s="41">
        <v>1.0626007553688912E-4</v>
      </c>
      <c r="V10" s="41">
        <v>9.50233234669807E-4</v>
      </c>
      <c r="W10" s="41">
        <v>4.6731123718588702E-4</v>
      </c>
      <c r="X10" s="41">
        <v>7.5442622056347161E-5</v>
      </c>
      <c r="Y10" s="41">
        <v>1.0812466922068486E-4</v>
      </c>
      <c r="Z10" s="41">
        <v>9.0314007971062669E-5</v>
      </c>
      <c r="AA10" s="41">
        <v>1.1738231907542825E-4</v>
      </c>
      <c r="AB10" s="41">
        <v>9.8015671756087485E-5</v>
      </c>
      <c r="AC10" s="41">
        <v>3.9942202331749707E-5</v>
      </c>
      <c r="AD10" s="41">
        <v>1.5939366378952975E-5</v>
      </c>
      <c r="AE10" s="41">
        <v>1.0184838752456808E-4</v>
      </c>
      <c r="AF10" s="41">
        <v>1.531895622569019E-4</v>
      </c>
      <c r="AG10" s="41">
        <v>4.9175247259419153E-5</v>
      </c>
      <c r="AH10" s="41">
        <v>1.4090100191136126E-4</v>
      </c>
      <c r="AI10" s="41">
        <v>9.3576045215156272E-5</v>
      </c>
      <c r="AJ10" s="41">
        <v>2.6662979334751566E-4</v>
      </c>
      <c r="AK10" s="41">
        <v>1.002337764890815E-4</v>
      </c>
      <c r="AL10" s="41">
        <v>9.1990854047853765E-5</v>
      </c>
      <c r="AM10" s="41">
        <v>4.8871594037880441E-3</v>
      </c>
      <c r="AN10" s="42">
        <v>3.7028038466286043E-5</v>
      </c>
      <c r="AO10" s="14"/>
      <c r="AP10" s="20"/>
    </row>
    <row r="11" spans="1:43" ht="39.950000000000003" customHeight="1">
      <c r="A11" s="10" t="s">
        <v>187</v>
      </c>
      <c r="B11" s="3" t="s">
        <v>5</v>
      </c>
      <c r="C11" s="40">
        <v>3.9045283259855245E-4</v>
      </c>
      <c r="D11" s="41">
        <v>3.8505064778151179E-6</v>
      </c>
      <c r="E11" s="41">
        <v>4.5036644473327055E-5</v>
      </c>
      <c r="F11" s="41">
        <v>3.1990386813918499E-5</v>
      </c>
      <c r="G11" s="41">
        <v>5.910235263524804E-5</v>
      </c>
      <c r="H11" s="41">
        <v>7.6621799203622555E-4</v>
      </c>
      <c r="I11" s="41">
        <v>2.6269874879826218E-4</v>
      </c>
      <c r="J11" s="41">
        <v>1.002966560182573</v>
      </c>
      <c r="K11" s="41">
        <v>9.0534162224896044E-5</v>
      </c>
      <c r="L11" s="41">
        <v>1.4020839156412946E-5</v>
      </c>
      <c r="M11" s="41">
        <v>2.108507738127164E-5</v>
      </c>
      <c r="N11" s="41">
        <v>9.1755527255192311E-5</v>
      </c>
      <c r="O11" s="41">
        <v>3.9881071733241254E-5</v>
      </c>
      <c r="P11" s="41">
        <v>3.0323430629741888E-5</v>
      </c>
      <c r="Q11" s="41">
        <v>1.1961219787425627E-4</v>
      </c>
      <c r="R11" s="41">
        <v>1.3176471805408799E-4</v>
      </c>
      <c r="S11" s="41">
        <v>8.3397127401917169E-5</v>
      </c>
      <c r="T11" s="41">
        <v>7.1998273896785824E-5</v>
      </c>
      <c r="U11" s="41">
        <v>2.2263473960197546E-4</v>
      </c>
      <c r="V11" s="41">
        <v>4.1856591691126461E-4</v>
      </c>
      <c r="W11" s="41">
        <v>4.9717199796181951E-5</v>
      </c>
      <c r="X11" s="41">
        <v>2.7369631322059685E-5</v>
      </c>
      <c r="Y11" s="41">
        <v>9.3321009187324875E-5</v>
      </c>
      <c r="Z11" s="41">
        <v>1.3863817684150339E-4</v>
      </c>
      <c r="AA11" s="41">
        <v>6.1352859536861133E-6</v>
      </c>
      <c r="AB11" s="41">
        <v>8.0920338108999583E-6</v>
      </c>
      <c r="AC11" s="41">
        <v>4.7988148355930089E-6</v>
      </c>
      <c r="AD11" s="41">
        <v>1.7620467564583196E-6</v>
      </c>
      <c r="AE11" s="41">
        <v>1.4935896286570175E-5</v>
      </c>
      <c r="AF11" s="41">
        <v>1.7164669142856799E-5</v>
      </c>
      <c r="AG11" s="41">
        <v>1.7320325116627017E-5</v>
      </c>
      <c r="AH11" s="41">
        <v>9.5202794457237194E-5</v>
      </c>
      <c r="AI11" s="41">
        <v>1.3346537938970242E-3</v>
      </c>
      <c r="AJ11" s="41">
        <v>2.8419179986007764E-5</v>
      </c>
      <c r="AK11" s="41">
        <v>3.6774440222052026E-5</v>
      </c>
      <c r="AL11" s="41">
        <v>8.8996821121960275E-5</v>
      </c>
      <c r="AM11" s="41">
        <v>8.9001945396110122E-5</v>
      </c>
      <c r="AN11" s="42">
        <v>3.8230564133106492E-5</v>
      </c>
      <c r="AO11" s="14"/>
      <c r="AP11" s="20"/>
    </row>
    <row r="12" spans="1:43" ht="39.950000000000003" customHeight="1">
      <c r="A12" s="10" t="s">
        <v>188</v>
      </c>
      <c r="B12" s="3" t="s">
        <v>6</v>
      </c>
      <c r="C12" s="40">
        <v>5.9369532541165663E-6</v>
      </c>
      <c r="D12" s="41">
        <v>1.3656290077279547E-7</v>
      </c>
      <c r="E12" s="41">
        <v>2.6457435658920646E-7</v>
      </c>
      <c r="F12" s="41">
        <v>1.0105896912194905E-6</v>
      </c>
      <c r="G12" s="41">
        <v>3.6368421707645052E-6</v>
      </c>
      <c r="H12" s="41">
        <v>1.4925691428282472E-6</v>
      </c>
      <c r="I12" s="41">
        <v>3.5924589877681724E-6</v>
      </c>
      <c r="J12" s="41">
        <v>9.9888121364794062E-6</v>
      </c>
      <c r="K12" s="41">
        <v>1.0002340316250269</v>
      </c>
      <c r="L12" s="41">
        <v>7.4830806019622578E-7</v>
      </c>
      <c r="M12" s="41">
        <v>1.2317429113680986E-5</v>
      </c>
      <c r="N12" s="41">
        <v>8.7312342943370577E-6</v>
      </c>
      <c r="O12" s="41">
        <v>1.6139052149303575E-5</v>
      </c>
      <c r="P12" s="41">
        <v>8.7527248333721311E-6</v>
      </c>
      <c r="Q12" s="41">
        <v>2.6001697220568867E-5</v>
      </c>
      <c r="R12" s="41">
        <v>2.5434301867862281E-5</v>
      </c>
      <c r="S12" s="41">
        <v>1.0645956529438544E-5</v>
      </c>
      <c r="T12" s="41">
        <v>4.9208674378514969E-6</v>
      </c>
      <c r="U12" s="41">
        <v>4.7151361280590295E-6</v>
      </c>
      <c r="V12" s="41">
        <v>4.0633677844655293E-6</v>
      </c>
      <c r="W12" s="41">
        <v>7.3864298786520668E-5</v>
      </c>
      <c r="X12" s="41">
        <v>2.4577086301293821E-6</v>
      </c>
      <c r="Y12" s="41">
        <v>1.2199081293443141E-5</v>
      </c>
      <c r="Z12" s="41">
        <v>1.3699951097958719E-6</v>
      </c>
      <c r="AA12" s="41">
        <v>8.4509244660669559E-7</v>
      </c>
      <c r="AB12" s="41">
        <v>5.5815143968892454E-7</v>
      </c>
      <c r="AC12" s="41">
        <v>1.0305383630292398E-6</v>
      </c>
      <c r="AD12" s="41">
        <v>1.355405428563766E-6</v>
      </c>
      <c r="AE12" s="41">
        <v>9.1655386821735637E-7</v>
      </c>
      <c r="AF12" s="41">
        <v>7.0342009032270361E-7</v>
      </c>
      <c r="AG12" s="41">
        <v>1.0646399364076873E-6</v>
      </c>
      <c r="AH12" s="41">
        <v>3.5744347462881061E-6</v>
      </c>
      <c r="AI12" s="41">
        <v>1.4575569794501162E-6</v>
      </c>
      <c r="AJ12" s="41">
        <v>1.2278765525078162E-6</v>
      </c>
      <c r="AK12" s="41">
        <v>8.0668136015450451E-7</v>
      </c>
      <c r="AL12" s="41">
        <v>2.0694316123789142E-6</v>
      </c>
      <c r="AM12" s="41">
        <v>7.8863520297385559E-6</v>
      </c>
      <c r="AN12" s="42">
        <v>5.2311487541119195E-6</v>
      </c>
      <c r="AO12" s="14"/>
      <c r="AP12" s="20"/>
    </row>
    <row r="13" spans="1:43" ht="39.950000000000003" customHeight="1">
      <c r="A13" s="10" t="s">
        <v>189</v>
      </c>
      <c r="B13" s="3" t="s">
        <v>7</v>
      </c>
      <c r="C13" s="40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1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2">
        <v>0</v>
      </c>
      <c r="AO13" s="14"/>
      <c r="AP13" s="49"/>
      <c r="AQ13" s="48"/>
    </row>
    <row r="14" spans="1:43" ht="39.950000000000003" customHeight="1">
      <c r="A14" s="10" t="s">
        <v>190</v>
      </c>
      <c r="B14" s="3" t="s">
        <v>8</v>
      </c>
      <c r="C14" s="40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1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2">
        <v>0</v>
      </c>
      <c r="AO14" s="14"/>
      <c r="AP14" s="49"/>
      <c r="AQ14" s="48"/>
    </row>
    <row r="15" spans="1:43" ht="39.950000000000003" customHeight="1">
      <c r="A15" s="10" t="s">
        <v>191</v>
      </c>
      <c r="B15" s="3" t="s">
        <v>9</v>
      </c>
      <c r="C15" s="40">
        <v>1.4477699971008836E-4</v>
      </c>
      <c r="D15" s="41">
        <v>1.2160152446417423E-5</v>
      </c>
      <c r="E15" s="41">
        <v>8.9045560790104158E-5</v>
      </c>
      <c r="F15" s="41">
        <v>4.0114620147654249E-4</v>
      </c>
      <c r="G15" s="41">
        <v>6.1557642387181759E-4</v>
      </c>
      <c r="H15" s="41">
        <v>8.5997450551990109E-5</v>
      </c>
      <c r="I15" s="41">
        <v>1.1228066375522016E-3</v>
      </c>
      <c r="J15" s="41">
        <v>7.3670881997004193E-4</v>
      </c>
      <c r="K15" s="41">
        <v>2.4083326154619299E-4</v>
      </c>
      <c r="L15" s="41">
        <v>3.1083052128436754E-5</v>
      </c>
      <c r="M15" s="41">
        <v>2.6699059311466002E-4</v>
      </c>
      <c r="N15" s="41">
        <v>1.0026988770603897</v>
      </c>
      <c r="O15" s="41">
        <v>7.9444525425596108E-4</v>
      </c>
      <c r="P15" s="41">
        <v>1.0903977321399451E-3</v>
      </c>
      <c r="Q15" s="41">
        <v>1.6030880623734657E-3</v>
      </c>
      <c r="R15" s="41">
        <v>3.739999884681755E-4</v>
      </c>
      <c r="S15" s="41">
        <v>1.1135879234812057E-3</v>
      </c>
      <c r="T15" s="41">
        <v>1.5897448156512622E-3</v>
      </c>
      <c r="U15" s="41">
        <v>2.2623705510850718E-3</v>
      </c>
      <c r="V15" s="41">
        <v>1.5312830038390315E-4</v>
      </c>
      <c r="W15" s="41">
        <v>3.7799988788347772E-3</v>
      </c>
      <c r="X15" s="41">
        <v>1.550169513368018E-4</v>
      </c>
      <c r="Y15" s="41">
        <v>2.535290956372014E-4</v>
      </c>
      <c r="Z15" s="41">
        <v>3.9966964823244034E-5</v>
      </c>
      <c r="AA15" s="41">
        <v>1.4276207276349149E-4</v>
      </c>
      <c r="AB15" s="41">
        <v>3.4041875861641611E-5</v>
      </c>
      <c r="AC15" s="41">
        <v>5.8574651592013193E-5</v>
      </c>
      <c r="AD15" s="41">
        <v>7.6935837717076488E-5</v>
      </c>
      <c r="AE15" s="41">
        <v>1.0309515071792637E-4</v>
      </c>
      <c r="AF15" s="41">
        <v>5.3320638402686839E-5</v>
      </c>
      <c r="AG15" s="41">
        <v>2.2683865940026682E-4</v>
      </c>
      <c r="AH15" s="41">
        <v>5.9694228248574211E-5</v>
      </c>
      <c r="AI15" s="41">
        <v>4.3330553130355992E-5</v>
      </c>
      <c r="AJ15" s="41">
        <v>1.2023388928205246E-4</v>
      </c>
      <c r="AK15" s="41">
        <v>5.7173721514943579E-5</v>
      </c>
      <c r="AL15" s="41">
        <v>1.458171065620008E-4</v>
      </c>
      <c r="AM15" s="41">
        <v>5.4024419074262871E-5</v>
      </c>
      <c r="AN15" s="42">
        <v>2.0353270913768247E-4</v>
      </c>
      <c r="AO15" s="14"/>
      <c r="AP15" s="20"/>
    </row>
    <row r="16" spans="1:43" ht="39.950000000000003" customHeight="1">
      <c r="A16" s="10" t="s">
        <v>192</v>
      </c>
      <c r="B16" s="3" t="s">
        <v>10</v>
      </c>
      <c r="C16" s="40">
        <v>1.2082647113781621E-5</v>
      </c>
      <c r="D16" s="41">
        <v>8.1342527924023712E-6</v>
      </c>
      <c r="E16" s="41">
        <v>7.5154845022448071E-6</v>
      </c>
      <c r="F16" s="41">
        <v>1.7847035749874625E-4</v>
      </c>
      <c r="G16" s="41">
        <v>1.0565490083075053E-5</v>
      </c>
      <c r="H16" s="41">
        <v>1.3133197900744325E-5</v>
      </c>
      <c r="I16" s="41">
        <v>1.6834754012077281E-5</v>
      </c>
      <c r="J16" s="41">
        <v>1.3150737557789065E-5</v>
      </c>
      <c r="K16" s="41">
        <v>2.1694596394597657E-5</v>
      </c>
      <c r="L16" s="41">
        <v>4.760348980684623E-6</v>
      </c>
      <c r="M16" s="41">
        <v>9.7012988321937238E-6</v>
      </c>
      <c r="N16" s="41">
        <v>2.9669963897921573E-5</v>
      </c>
      <c r="O16" s="41">
        <v>1.005904462873767</v>
      </c>
      <c r="P16" s="41">
        <v>1.6270178272437311E-3</v>
      </c>
      <c r="Q16" s="41">
        <v>5.3650757302277211E-4</v>
      </c>
      <c r="R16" s="41">
        <v>6.1738527773743163E-5</v>
      </c>
      <c r="S16" s="41">
        <v>2.0216252643072646E-4</v>
      </c>
      <c r="T16" s="41">
        <v>1.203296441510132E-4</v>
      </c>
      <c r="U16" s="41">
        <v>1.201293752167573E-3</v>
      </c>
      <c r="V16" s="41">
        <v>1.3460171841127362E-5</v>
      </c>
      <c r="W16" s="41">
        <v>2.7026459344422056E-4</v>
      </c>
      <c r="X16" s="41">
        <v>2.4795332747126198E-5</v>
      </c>
      <c r="Y16" s="41">
        <v>4.5663858143660648E-4</v>
      </c>
      <c r="Z16" s="41">
        <v>2.0907190884015352E-5</v>
      </c>
      <c r="AA16" s="41">
        <v>2.1863978172741964E-5</v>
      </c>
      <c r="AB16" s="41">
        <v>2.8301846735028069E-5</v>
      </c>
      <c r="AC16" s="41">
        <v>1.9673069846286676E-5</v>
      </c>
      <c r="AD16" s="41">
        <v>6.4140844062809046E-6</v>
      </c>
      <c r="AE16" s="41">
        <v>2.7859637002042265E-5</v>
      </c>
      <c r="AF16" s="41">
        <v>4.0686172558718999E-5</v>
      </c>
      <c r="AG16" s="41">
        <v>3.9059666586525249E-5</v>
      </c>
      <c r="AH16" s="41">
        <v>2.6383492391727812E-5</v>
      </c>
      <c r="AI16" s="41">
        <v>1.5074893111516691E-5</v>
      </c>
      <c r="AJ16" s="41">
        <v>2.1530877891201912E-5</v>
      </c>
      <c r="AK16" s="41">
        <v>2.1456269841781234E-4</v>
      </c>
      <c r="AL16" s="41">
        <v>1.8102092284889027E-5</v>
      </c>
      <c r="AM16" s="41">
        <v>5.7827261023973776E-6</v>
      </c>
      <c r="AN16" s="42">
        <v>1.7783162451070176E-5</v>
      </c>
      <c r="AO16" s="14"/>
      <c r="AP16" s="20"/>
    </row>
    <row r="17" spans="1:42" ht="39.950000000000003" customHeight="1">
      <c r="A17" s="10" t="s">
        <v>193</v>
      </c>
      <c r="B17" s="3" t="s">
        <v>11</v>
      </c>
      <c r="C17" s="40">
        <v>7.8270970988349096E-6</v>
      </c>
      <c r="D17" s="41">
        <v>6.1368603768243205E-6</v>
      </c>
      <c r="E17" s="41">
        <v>4.607482023575243E-6</v>
      </c>
      <c r="F17" s="41">
        <v>2.7973463481211592E-5</v>
      </c>
      <c r="G17" s="41">
        <v>7.1612768215202841E-6</v>
      </c>
      <c r="H17" s="41">
        <v>8.9470778970224108E-6</v>
      </c>
      <c r="I17" s="41">
        <v>1.313076605941034E-5</v>
      </c>
      <c r="J17" s="41">
        <v>8.8876330180407444E-6</v>
      </c>
      <c r="K17" s="41">
        <v>1.4910938505340614E-5</v>
      </c>
      <c r="L17" s="41">
        <v>7.2240471665134993E-6</v>
      </c>
      <c r="M17" s="41">
        <v>2.3734781174673566E-5</v>
      </c>
      <c r="N17" s="41">
        <v>7.9855069567980307E-6</v>
      </c>
      <c r="O17" s="41">
        <v>1.3811507505535911E-4</v>
      </c>
      <c r="P17" s="41">
        <v>1.0027651563123798</v>
      </c>
      <c r="Q17" s="41">
        <v>4.381157095290366E-5</v>
      </c>
      <c r="R17" s="41">
        <v>6.6910900077001207E-5</v>
      </c>
      <c r="S17" s="41">
        <v>9.1062518878153487E-5</v>
      </c>
      <c r="T17" s="41">
        <v>1.4652576403854793E-5</v>
      </c>
      <c r="U17" s="41">
        <v>9.3089492774018465E-5</v>
      </c>
      <c r="V17" s="41">
        <v>1.3950844709128808E-5</v>
      </c>
      <c r="W17" s="41">
        <v>1.7657768184966691E-5</v>
      </c>
      <c r="X17" s="41">
        <v>1.2503479780641614E-5</v>
      </c>
      <c r="Y17" s="41">
        <v>3.3148228579510471E-5</v>
      </c>
      <c r="Z17" s="41">
        <v>1.2409498699494289E-5</v>
      </c>
      <c r="AA17" s="41">
        <v>1.4968856982173406E-5</v>
      </c>
      <c r="AB17" s="41">
        <v>2.0702535630076645E-5</v>
      </c>
      <c r="AC17" s="41">
        <v>1.2580223093112013E-5</v>
      </c>
      <c r="AD17" s="41">
        <v>1.8172956011580828E-6</v>
      </c>
      <c r="AE17" s="41">
        <v>1.6515305005492302E-5</v>
      </c>
      <c r="AF17" s="41">
        <v>3.003122947250947E-5</v>
      </c>
      <c r="AG17" s="41">
        <v>1.6683592045770176E-5</v>
      </c>
      <c r="AH17" s="41">
        <v>1.6045046324700711E-5</v>
      </c>
      <c r="AI17" s="41">
        <v>9.3730164682053241E-6</v>
      </c>
      <c r="AJ17" s="41">
        <v>1.5351043093535006E-5</v>
      </c>
      <c r="AK17" s="41">
        <v>1.6796328598945077E-4</v>
      </c>
      <c r="AL17" s="41">
        <v>9.7631129836199586E-6</v>
      </c>
      <c r="AM17" s="41">
        <v>3.7795692304642712E-6</v>
      </c>
      <c r="AN17" s="42">
        <v>8.937221059598372E-6</v>
      </c>
      <c r="AO17" s="14"/>
      <c r="AP17" s="20"/>
    </row>
    <row r="18" spans="1:42" ht="39.950000000000003" customHeight="1">
      <c r="A18" s="10" t="s">
        <v>194</v>
      </c>
      <c r="B18" s="3" t="s">
        <v>12</v>
      </c>
      <c r="C18" s="40">
        <v>5.4861757301195408E-6</v>
      </c>
      <c r="D18" s="41">
        <v>5.1038838771026352E-6</v>
      </c>
      <c r="E18" s="41">
        <v>3.8602481495895705E-6</v>
      </c>
      <c r="F18" s="41">
        <v>1.0861815450157213E-5</v>
      </c>
      <c r="G18" s="41">
        <v>5.1572580419156116E-6</v>
      </c>
      <c r="H18" s="41">
        <v>6.7352890318684691E-6</v>
      </c>
      <c r="I18" s="41">
        <v>5.82875197805281E-6</v>
      </c>
      <c r="J18" s="41">
        <v>6.083959516951715E-6</v>
      </c>
      <c r="K18" s="41">
        <v>7.311471875759924E-6</v>
      </c>
      <c r="L18" s="41">
        <v>2.0787123973715913E-6</v>
      </c>
      <c r="M18" s="41">
        <v>4.0899980631030196E-6</v>
      </c>
      <c r="N18" s="41">
        <v>4.0341337660970174E-6</v>
      </c>
      <c r="O18" s="41">
        <v>8.7918253455092222E-5</v>
      </c>
      <c r="P18" s="41">
        <v>9.6265797399137552E-5</v>
      </c>
      <c r="Q18" s="41">
        <v>1.0016504761332512</v>
      </c>
      <c r="R18" s="41">
        <v>5.9783873172987323E-6</v>
      </c>
      <c r="S18" s="41">
        <v>4.79676347818365E-5</v>
      </c>
      <c r="T18" s="41">
        <v>8.6486839499682171E-5</v>
      </c>
      <c r="U18" s="41">
        <v>4.6862657052108095E-5</v>
      </c>
      <c r="V18" s="41">
        <v>5.8506723077222381E-6</v>
      </c>
      <c r="W18" s="41">
        <v>1.4614071649068115E-5</v>
      </c>
      <c r="X18" s="41">
        <v>6.381730724779462E-6</v>
      </c>
      <c r="Y18" s="41">
        <v>1.7893920155127074E-5</v>
      </c>
      <c r="Z18" s="41">
        <v>8.6936153536363015E-6</v>
      </c>
      <c r="AA18" s="41">
        <v>3.50391849475884E-5</v>
      </c>
      <c r="AB18" s="41">
        <v>1.288396538364618E-5</v>
      </c>
      <c r="AC18" s="41">
        <v>7.043651487817612E-6</v>
      </c>
      <c r="AD18" s="41">
        <v>1.1631117794663427E-6</v>
      </c>
      <c r="AE18" s="41">
        <v>1.152084241343456E-5</v>
      </c>
      <c r="AF18" s="41">
        <v>1.8321287189455027E-5</v>
      </c>
      <c r="AG18" s="41">
        <v>1.3512034607469285E-4</v>
      </c>
      <c r="AH18" s="41">
        <v>1.0663951337299271E-5</v>
      </c>
      <c r="AI18" s="41">
        <v>3.1694064861537727E-4</v>
      </c>
      <c r="AJ18" s="41">
        <v>1.1321429854394926E-5</v>
      </c>
      <c r="AK18" s="41">
        <v>7.8813283227156754E-5</v>
      </c>
      <c r="AL18" s="41">
        <v>2.7326245112800556E-5</v>
      </c>
      <c r="AM18" s="41">
        <v>5.7612258797207249E-4</v>
      </c>
      <c r="AN18" s="42">
        <v>1.7871683496202831E-5</v>
      </c>
      <c r="AO18" s="14"/>
      <c r="AP18" s="20"/>
    </row>
    <row r="19" spans="1:42" ht="39.950000000000003" customHeight="1">
      <c r="A19" s="10" t="s">
        <v>195</v>
      </c>
      <c r="B19" s="3" t="s">
        <v>13</v>
      </c>
      <c r="C19" s="40">
        <v>2.6712205687809376E-5</v>
      </c>
      <c r="D19" s="41">
        <v>2.4400019811837609E-5</v>
      </c>
      <c r="E19" s="41">
        <v>1.8046762585939304E-5</v>
      </c>
      <c r="F19" s="41">
        <v>6.6659960054355581E-5</v>
      </c>
      <c r="G19" s="41">
        <v>2.4926271434250664E-5</v>
      </c>
      <c r="H19" s="41">
        <v>3.1610018064378644E-5</v>
      </c>
      <c r="I19" s="41">
        <v>2.8082771497896977E-5</v>
      </c>
      <c r="J19" s="41">
        <v>3.0836452975883956E-5</v>
      </c>
      <c r="K19" s="41">
        <v>4.1716369593831429E-5</v>
      </c>
      <c r="L19" s="41">
        <v>9.0568666444286124E-6</v>
      </c>
      <c r="M19" s="41">
        <v>2.1303712981203752E-5</v>
      </c>
      <c r="N19" s="41">
        <v>7.7726431358535324E-5</v>
      </c>
      <c r="O19" s="41">
        <v>1.0055447809737845E-3</v>
      </c>
      <c r="P19" s="41">
        <v>2.1810693988503685E-4</v>
      </c>
      <c r="Q19" s="41">
        <v>5.705330186486268E-3</v>
      </c>
      <c r="R19" s="41">
        <v>1.0150896526041808</v>
      </c>
      <c r="S19" s="41">
        <v>9.7154703294858331E-3</v>
      </c>
      <c r="T19" s="41">
        <v>1.5346430779463923E-2</v>
      </c>
      <c r="U19" s="41">
        <v>2.8591849211882987E-4</v>
      </c>
      <c r="V19" s="41">
        <v>1.1175122070187317E-4</v>
      </c>
      <c r="W19" s="41">
        <v>7.8311288618246682E-5</v>
      </c>
      <c r="X19" s="41">
        <v>4.1317039328737252E-5</v>
      </c>
      <c r="Y19" s="41">
        <v>9.4826498425768421E-5</v>
      </c>
      <c r="Z19" s="41">
        <v>4.5759524230701648E-5</v>
      </c>
      <c r="AA19" s="41">
        <v>5.4557747410431098E-5</v>
      </c>
      <c r="AB19" s="41">
        <v>7.7896948810922734E-5</v>
      </c>
      <c r="AC19" s="41">
        <v>4.3620361800810786E-5</v>
      </c>
      <c r="AD19" s="41">
        <v>6.8402791103978058E-6</v>
      </c>
      <c r="AE19" s="41">
        <v>5.5610012704231795E-5</v>
      </c>
      <c r="AF19" s="41">
        <v>1.442673858291781E-4</v>
      </c>
      <c r="AG19" s="41">
        <v>1.8874729201972642E-4</v>
      </c>
      <c r="AH19" s="41">
        <v>1.1556665214314723E-4</v>
      </c>
      <c r="AI19" s="41">
        <v>3.6905619005287125E-5</v>
      </c>
      <c r="AJ19" s="41">
        <v>6.0537918530788681E-5</v>
      </c>
      <c r="AK19" s="41">
        <v>5.3881811450424131E-4</v>
      </c>
      <c r="AL19" s="41">
        <v>3.6883181672632178E-5</v>
      </c>
      <c r="AM19" s="41">
        <v>1.633445219700644E-3</v>
      </c>
      <c r="AN19" s="42">
        <v>4.5293710212405204E-5</v>
      </c>
      <c r="AO19" s="14"/>
      <c r="AP19" s="20"/>
    </row>
    <row r="20" spans="1:42" ht="39.950000000000003" customHeight="1">
      <c r="A20" s="10" t="s">
        <v>196</v>
      </c>
      <c r="B20" s="3" t="s">
        <v>14</v>
      </c>
      <c r="C20" s="40">
        <v>4.031086060311942E-6</v>
      </c>
      <c r="D20" s="41">
        <v>2.5948691607155631E-6</v>
      </c>
      <c r="E20" s="41">
        <v>2.8304546297005925E-5</v>
      </c>
      <c r="F20" s="41">
        <v>9.0599790860482447E-6</v>
      </c>
      <c r="G20" s="41">
        <v>3.3927789028641564E-6</v>
      </c>
      <c r="H20" s="41">
        <v>4.2401690713252189E-6</v>
      </c>
      <c r="I20" s="41">
        <v>3.825931343984846E-6</v>
      </c>
      <c r="J20" s="41">
        <v>4.1897184621094707E-6</v>
      </c>
      <c r="K20" s="41">
        <v>5.8458935593068007E-6</v>
      </c>
      <c r="L20" s="41">
        <v>1.6032552623849243E-6</v>
      </c>
      <c r="M20" s="41">
        <v>3.3036575866312055E-6</v>
      </c>
      <c r="N20" s="41">
        <v>1.2287837758710756E-5</v>
      </c>
      <c r="O20" s="41">
        <v>2.1333553038244043E-4</v>
      </c>
      <c r="P20" s="41">
        <v>2.6069731256689788E-4</v>
      </c>
      <c r="Q20" s="41">
        <v>2.820460397181167E-4</v>
      </c>
      <c r="R20" s="41">
        <v>2.0279956213147245E-4</v>
      </c>
      <c r="S20" s="41">
        <v>1.0009799032312092</v>
      </c>
      <c r="T20" s="41">
        <v>2.8179845524181738E-4</v>
      </c>
      <c r="U20" s="41">
        <v>4.1399620971273294E-4</v>
      </c>
      <c r="V20" s="41">
        <v>8.4332093059794938E-6</v>
      </c>
      <c r="W20" s="41">
        <v>1.2938635426817596E-4</v>
      </c>
      <c r="X20" s="41">
        <v>8.6070231528514748E-6</v>
      </c>
      <c r="Y20" s="41">
        <v>2.1469714865973983E-5</v>
      </c>
      <c r="Z20" s="41">
        <v>5.7527854267434616E-6</v>
      </c>
      <c r="AA20" s="41">
        <v>9.6508988352851345E-6</v>
      </c>
      <c r="AB20" s="41">
        <v>8.7394870921968811E-6</v>
      </c>
      <c r="AC20" s="41">
        <v>7.208738008017232E-6</v>
      </c>
      <c r="AD20" s="41">
        <v>2.727583283609762E-6</v>
      </c>
      <c r="AE20" s="41">
        <v>1.1612215963528151E-5</v>
      </c>
      <c r="AF20" s="41">
        <v>1.4111497186597862E-5</v>
      </c>
      <c r="AG20" s="41">
        <v>3.9349667242782624E-5</v>
      </c>
      <c r="AH20" s="41">
        <v>1.6426842295739183E-5</v>
      </c>
      <c r="AI20" s="41">
        <v>5.4313929530883307E-6</v>
      </c>
      <c r="AJ20" s="41">
        <v>6.6474310183807673E-6</v>
      </c>
      <c r="AK20" s="41">
        <v>6.3555685481442574E-5</v>
      </c>
      <c r="AL20" s="41">
        <v>6.4241154000046841E-6</v>
      </c>
      <c r="AM20" s="41">
        <v>2.8497318357963422E-6</v>
      </c>
      <c r="AN20" s="42">
        <v>1.2325095440241864E-5</v>
      </c>
      <c r="AO20" s="14"/>
      <c r="AP20" s="20"/>
    </row>
    <row r="21" spans="1:42" ht="39.950000000000003" customHeight="1">
      <c r="A21" s="10" t="s">
        <v>197</v>
      </c>
      <c r="B21" s="3" t="s">
        <v>15</v>
      </c>
      <c r="C21" s="40">
        <v>6.9596482469259096E-7</v>
      </c>
      <c r="D21" s="41">
        <v>4.5017438531982962E-7</v>
      </c>
      <c r="E21" s="41">
        <v>4.7482075491319289E-7</v>
      </c>
      <c r="F21" s="41">
        <v>1.4425960612119653E-6</v>
      </c>
      <c r="G21" s="41">
        <v>7.2097650998463046E-7</v>
      </c>
      <c r="H21" s="41">
        <v>7.5820221767870208E-7</v>
      </c>
      <c r="I21" s="41">
        <v>6.6568652345977908E-7</v>
      </c>
      <c r="J21" s="41">
        <v>7.1440312841938476E-7</v>
      </c>
      <c r="K21" s="41">
        <v>9.6259947266808146E-7</v>
      </c>
      <c r="L21" s="41">
        <v>2.8745785905020711E-7</v>
      </c>
      <c r="M21" s="41">
        <v>5.5798757817011739E-7</v>
      </c>
      <c r="N21" s="41">
        <v>5.4243081466011994E-7</v>
      </c>
      <c r="O21" s="41">
        <v>2.8756978145502668E-5</v>
      </c>
      <c r="P21" s="41">
        <v>2.4642554032661868E-6</v>
      </c>
      <c r="Q21" s="41">
        <v>5.9273022172402809E-7</v>
      </c>
      <c r="R21" s="41">
        <v>1.3088176235262859E-6</v>
      </c>
      <c r="S21" s="41">
        <v>7.1980330313223274E-7</v>
      </c>
      <c r="T21" s="41">
        <v>1.0002646953104597</v>
      </c>
      <c r="U21" s="41">
        <v>7.0659810179498795E-5</v>
      </c>
      <c r="V21" s="41">
        <v>6.4323698417861145E-7</v>
      </c>
      <c r="W21" s="41">
        <v>1.6594845757223225E-5</v>
      </c>
      <c r="X21" s="41">
        <v>1.3616649674616223E-6</v>
      </c>
      <c r="Y21" s="41">
        <v>2.5573856110116932E-6</v>
      </c>
      <c r="Z21" s="41">
        <v>1.2096571113102563E-6</v>
      </c>
      <c r="AA21" s="41">
        <v>3.0436010293965649E-6</v>
      </c>
      <c r="AB21" s="41">
        <v>2.4759658696128671E-6</v>
      </c>
      <c r="AC21" s="41">
        <v>2.475646289507846E-6</v>
      </c>
      <c r="AD21" s="41">
        <v>4.5154994616544804E-7</v>
      </c>
      <c r="AE21" s="41">
        <v>2.287895336998389E-6</v>
      </c>
      <c r="AF21" s="41">
        <v>3.5540876771333036E-6</v>
      </c>
      <c r="AG21" s="41">
        <v>2.4941069841996373E-5</v>
      </c>
      <c r="AH21" s="41">
        <v>2.0960932322698187E-6</v>
      </c>
      <c r="AI21" s="41">
        <v>9.5063984232369296E-7</v>
      </c>
      <c r="AJ21" s="41">
        <v>1.7008829314136296E-6</v>
      </c>
      <c r="AK21" s="41">
        <v>9.3908456643823164E-6</v>
      </c>
      <c r="AL21" s="41">
        <v>1.560771497265796E-6</v>
      </c>
      <c r="AM21" s="41">
        <v>6.5174943202923979E-7</v>
      </c>
      <c r="AN21" s="42">
        <v>3.3630150934624447E-6</v>
      </c>
      <c r="AO21" s="14"/>
      <c r="AP21" s="20"/>
    </row>
    <row r="22" spans="1:42" ht="39.950000000000003" customHeight="1">
      <c r="A22" s="10" t="s">
        <v>198</v>
      </c>
      <c r="B22" s="3" t="s">
        <v>16</v>
      </c>
      <c r="C22" s="40">
        <v>2.7700087692867324E-5</v>
      </c>
      <c r="D22" s="41">
        <v>2.7760291799925455E-5</v>
      </c>
      <c r="E22" s="41">
        <v>1.0493178436775125E-3</v>
      </c>
      <c r="F22" s="41">
        <v>4.368531969676657E-5</v>
      </c>
      <c r="G22" s="41">
        <v>4.2869711498324124E-5</v>
      </c>
      <c r="H22" s="41">
        <v>2.3743548249825922E-5</v>
      </c>
      <c r="I22" s="41">
        <v>3.0528216721248047E-5</v>
      </c>
      <c r="J22" s="41">
        <v>2.9658652338029033E-5</v>
      </c>
      <c r="K22" s="41">
        <v>5.949266740233198E-5</v>
      </c>
      <c r="L22" s="41">
        <v>1.5788922565217277E-5</v>
      </c>
      <c r="M22" s="41">
        <v>2.7543713347069705E-5</v>
      </c>
      <c r="N22" s="41">
        <v>2.0743381366440266E-5</v>
      </c>
      <c r="O22" s="41">
        <v>2.2522840404587771E-5</v>
      </c>
      <c r="P22" s="41">
        <v>3.2803486763992101E-5</v>
      </c>
      <c r="Q22" s="41">
        <v>2.0558964502136926E-5</v>
      </c>
      <c r="R22" s="41">
        <v>2.1029596596234107E-5</v>
      </c>
      <c r="S22" s="41">
        <v>2.3799833329691341E-5</v>
      </c>
      <c r="T22" s="41">
        <v>2.0505764000304262E-5</v>
      </c>
      <c r="U22" s="41">
        <v>1.0034806344755431</v>
      </c>
      <c r="V22" s="41">
        <v>2.675046150765983E-5</v>
      </c>
      <c r="W22" s="41">
        <v>3.897896466774877E-5</v>
      </c>
      <c r="X22" s="41">
        <v>3.849094699661303E-5</v>
      </c>
      <c r="Y22" s="41">
        <v>4.8079307424454483E-5</v>
      </c>
      <c r="Z22" s="41">
        <v>5.1964479949452678E-5</v>
      </c>
      <c r="AA22" s="41">
        <v>3.399576558591258E-5</v>
      </c>
      <c r="AB22" s="41">
        <v>4.3350735869304758E-5</v>
      </c>
      <c r="AC22" s="41">
        <v>1.9958022777424526E-5</v>
      </c>
      <c r="AD22" s="41">
        <v>3.6630152353115296E-6</v>
      </c>
      <c r="AE22" s="41">
        <v>8.1076426950923985E-4</v>
      </c>
      <c r="AF22" s="41">
        <v>4.8456999427710003E-5</v>
      </c>
      <c r="AG22" s="41">
        <v>2.7533516189622552E-4</v>
      </c>
      <c r="AH22" s="41">
        <v>3.4177853522006885E-5</v>
      </c>
      <c r="AI22" s="41">
        <v>2.1447146505105925E-5</v>
      </c>
      <c r="AJ22" s="41">
        <v>3.9151405144837416E-5</v>
      </c>
      <c r="AK22" s="41">
        <v>2.0836512594033511E-4</v>
      </c>
      <c r="AL22" s="41">
        <v>3.0189301725452032E-5</v>
      </c>
      <c r="AM22" s="41">
        <v>4.32509510805267E-5</v>
      </c>
      <c r="AN22" s="42">
        <v>6.470420403743553E-5</v>
      </c>
      <c r="AO22" s="14"/>
      <c r="AP22" s="20"/>
    </row>
    <row r="23" spans="1:42" ht="39.950000000000003" customHeight="1">
      <c r="A23" s="10" t="s">
        <v>199</v>
      </c>
      <c r="B23" s="3" t="s">
        <v>17</v>
      </c>
      <c r="C23" s="40">
        <v>4.3379820076624304E-3</v>
      </c>
      <c r="D23" s="41">
        <v>3.8407216895277288E-3</v>
      </c>
      <c r="E23" s="41">
        <v>8.4488530688875962E-3</v>
      </c>
      <c r="F23" s="41">
        <v>1.1043872937972894E-2</v>
      </c>
      <c r="G23" s="41">
        <v>3.0764487317279658E-3</v>
      </c>
      <c r="H23" s="41">
        <v>3.6854855113046692E-3</v>
      </c>
      <c r="I23" s="41">
        <v>4.0299313248108159E-3</v>
      </c>
      <c r="J23" s="41">
        <v>3.4590156409601302E-3</v>
      </c>
      <c r="K23" s="41">
        <v>2.8640783125739775E-3</v>
      </c>
      <c r="L23" s="41">
        <v>1.1762681536616878E-3</v>
      </c>
      <c r="M23" s="41">
        <v>2.2249110983014204E-3</v>
      </c>
      <c r="N23" s="41">
        <v>1.3932878206827329E-3</v>
      </c>
      <c r="O23" s="41">
        <v>2.1189612580613396E-3</v>
      </c>
      <c r="P23" s="41">
        <v>2.4685935083794373E-3</v>
      </c>
      <c r="Q23" s="41">
        <v>4.0739380095818883E-3</v>
      </c>
      <c r="R23" s="41">
        <v>3.1708205816366815E-3</v>
      </c>
      <c r="S23" s="41">
        <v>3.3284661104581981E-3</v>
      </c>
      <c r="T23" s="41">
        <v>4.6014979994116077E-3</v>
      </c>
      <c r="U23" s="41">
        <v>2.5999429302378074E-3</v>
      </c>
      <c r="V23" s="41">
        <v>1.0104043323581671</v>
      </c>
      <c r="W23" s="41">
        <v>3.3314974715824923E-3</v>
      </c>
      <c r="X23" s="41">
        <v>4.9140807573396558E-3</v>
      </c>
      <c r="Y23" s="41">
        <v>6.5310449757191103E-3</v>
      </c>
      <c r="Z23" s="41">
        <v>4.8018617280051242E-3</v>
      </c>
      <c r="AA23" s="41">
        <v>2.406599603007075E-3</v>
      </c>
      <c r="AB23" s="41">
        <v>2.4796348749024999E-3</v>
      </c>
      <c r="AC23" s="41">
        <v>7.9593444012054655E-4</v>
      </c>
      <c r="AD23" s="41">
        <v>2.5665512117322169E-4</v>
      </c>
      <c r="AE23" s="41">
        <v>5.7183202714425757E-3</v>
      </c>
      <c r="AF23" s="41">
        <v>2.9573086848479961E-3</v>
      </c>
      <c r="AG23" s="41">
        <v>2.740829545460849E-3</v>
      </c>
      <c r="AH23" s="41">
        <v>3.0257918392951567E-3</v>
      </c>
      <c r="AI23" s="41">
        <v>1.3410764319703363E-3</v>
      </c>
      <c r="AJ23" s="41">
        <v>5.4378720430221647E-3</v>
      </c>
      <c r="AK23" s="41">
        <v>2.177501726884642E-3</v>
      </c>
      <c r="AL23" s="41">
        <v>2.2140106930215574E-3</v>
      </c>
      <c r="AM23" s="41">
        <v>1.6621092924529915E-2</v>
      </c>
      <c r="AN23" s="42">
        <v>2.0941527131234667E-3</v>
      </c>
      <c r="AO23" s="14"/>
      <c r="AP23" s="20"/>
    </row>
    <row r="24" spans="1:42" ht="39.950000000000003" customHeight="1">
      <c r="A24" s="10" t="s">
        <v>200</v>
      </c>
      <c r="B24" s="3" t="s">
        <v>18</v>
      </c>
      <c r="C24" s="40">
        <v>6.3171970674918551E-3</v>
      </c>
      <c r="D24" s="41">
        <v>7.2617301493778787E-4</v>
      </c>
      <c r="E24" s="41">
        <v>1.7296434901540063E-3</v>
      </c>
      <c r="F24" s="41">
        <v>1.1300540115714143E-2</v>
      </c>
      <c r="G24" s="41">
        <v>2.0194663915403949E-3</v>
      </c>
      <c r="H24" s="41">
        <v>4.608538363746033E-3</v>
      </c>
      <c r="I24" s="41">
        <v>4.546476760237575E-3</v>
      </c>
      <c r="J24" s="41">
        <v>4.590713433390365E-3</v>
      </c>
      <c r="K24" s="41">
        <v>6.4169602740776705E-3</v>
      </c>
      <c r="L24" s="41">
        <v>3.9799585983023439E-3</v>
      </c>
      <c r="M24" s="41">
        <v>5.3344183899045865E-3</v>
      </c>
      <c r="N24" s="41">
        <v>6.5731581423793799E-3</v>
      </c>
      <c r="O24" s="41">
        <v>3.5522211948336604E-3</v>
      </c>
      <c r="P24" s="41">
        <v>4.1739444855666647E-3</v>
      </c>
      <c r="Q24" s="41">
        <v>3.049585611257951E-3</v>
      </c>
      <c r="R24" s="41">
        <v>3.2257918473927354E-3</v>
      </c>
      <c r="S24" s="41">
        <v>3.447934071588147E-3</v>
      </c>
      <c r="T24" s="41">
        <v>3.8339182001385155E-3</v>
      </c>
      <c r="U24" s="41">
        <v>2.2290627545765787E-3</v>
      </c>
      <c r="V24" s="41">
        <v>3.9733852033370792E-3</v>
      </c>
      <c r="W24" s="41">
        <v>1.0024571449702631</v>
      </c>
      <c r="X24" s="41">
        <v>3.0630953170478266E-2</v>
      </c>
      <c r="Y24" s="41">
        <v>5.5243363914724612E-2</v>
      </c>
      <c r="Z24" s="41">
        <v>6.0833362520379018E-3</v>
      </c>
      <c r="AA24" s="41">
        <v>6.0400204336052395E-3</v>
      </c>
      <c r="AB24" s="41">
        <v>5.0228462898912717E-3</v>
      </c>
      <c r="AC24" s="41">
        <v>1.2088519806963793E-2</v>
      </c>
      <c r="AD24" s="41">
        <v>1.6370109244932804E-2</v>
      </c>
      <c r="AE24" s="41">
        <v>9.3392914964005643E-3</v>
      </c>
      <c r="AF24" s="41">
        <v>6.7054736595977367E-3</v>
      </c>
      <c r="AG24" s="41">
        <v>8.9928343134848907E-3</v>
      </c>
      <c r="AH24" s="41">
        <v>1.0799718518843468E-2</v>
      </c>
      <c r="AI24" s="41">
        <v>4.3611763816309105E-3</v>
      </c>
      <c r="AJ24" s="41">
        <v>3.7347884265890511E-3</v>
      </c>
      <c r="AK24" s="41">
        <v>3.0169226410460001E-3</v>
      </c>
      <c r="AL24" s="41">
        <v>5.5087840753580549E-3</v>
      </c>
      <c r="AM24" s="41">
        <v>1.5758128741598079E-3</v>
      </c>
      <c r="AN24" s="42">
        <v>1.6921317405553415E-2</v>
      </c>
      <c r="AO24" s="14"/>
      <c r="AP24" s="20"/>
    </row>
    <row r="25" spans="1:42" ht="39.950000000000003" customHeight="1">
      <c r="A25" s="10" t="s">
        <v>201</v>
      </c>
      <c r="B25" s="3" t="s">
        <v>19</v>
      </c>
      <c r="C25" s="40">
        <v>9.2737669196305394E-3</v>
      </c>
      <c r="D25" s="41">
        <v>6.2688318887233647E-3</v>
      </c>
      <c r="E25" s="41">
        <v>1.661947766100839E-3</v>
      </c>
      <c r="F25" s="41">
        <v>1.0912661516025079E-2</v>
      </c>
      <c r="G25" s="41">
        <v>7.435385166471401E-3</v>
      </c>
      <c r="H25" s="41">
        <v>1.2565668646065998E-2</v>
      </c>
      <c r="I25" s="41">
        <v>1.2479727344345472E-2</v>
      </c>
      <c r="J25" s="41">
        <v>2.0511779862646528E-2</v>
      </c>
      <c r="K25" s="41">
        <v>2.0613525986820348E-2</v>
      </c>
      <c r="L25" s="41">
        <v>1.1579314763492722E-2</v>
      </c>
      <c r="M25" s="41">
        <v>1.7395128118619152E-2</v>
      </c>
      <c r="N25" s="41">
        <v>8.8815350311179236E-3</v>
      </c>
      <c r="O25" s="41">
        <v>7.0693492064530117E-3</v>
      </c>
      <c r="P25" s="41">
        <v>5.3133713393080841E-3</v>
      </c>
      <c r="Q25" s="41">
        <v>6.1825461575829238E-3</v>
      </c>
      <c r="R25" s="41">
        <v>1.7206168498008358E-2</v>
      </c>
      <c r="S25" s="41">
        <v>5.8992837316021226E-3</v>
      </c>
      <c r="T25" s="41">
        <v>4.4502871333413681E-3</v>
      </c>
      <c r="U25" s="41">
        <v>8.6003598799548921E-3</v>
      </c>
      <c r="V25" s="41">
        <v>1.33671650076292E-2</v>
      </c>
      <c r="W25" s="41">
        <v>2.9856315166093828E-3</v>
      </c>
      <c r="X25" s="41">
        <v>1.048993037061084</v>
      </c>
      <c r="Y25" s="41">
        <v>3.3503207512596132E-2</v>
      </c>
      <c r="Z25" s="41">
        <v>3.8632320203589934E-2</v>
      </c>
      <c r="AA25" s="41">
        <v>1.2609859152306859E-2</v>
      </c>
      <c r="AB25" s="41">
        <v>4.0539742355998522E-3</v>
      </c>
      <c r="AC25" s="41">
        <v>7.6714386543905244E-3</v>
      </c>
      <c r="AD25" s="41">
        <v>4.1951611850722615E-4</v>
      </c>
      <c r="AE25" s="41">
        <v>8.8033234254824323E-3</v>
      </c>
      <c r="AF25" s="41">
        <v>4.7513455829153502E-3</v>
      </c>
      <c r="AG25" s="41">
        <v>7.6145413157922811E-3</v>
      </c>
      <c r="AH25" s="41">
        <v>8.2866975917728573E-3</v>
      </c>
      <c r="AI25" s="41">
        <v>8.567329297304074E-3</v>
      </c>
      <c r="AJ25" s="41">
        <v>3.7283434048010649E-3</v>
      </c>
      <c r="AK25" s="41">
        <v>4.4563233849415828E-3</v>
      </c>
      <c r="AL25" s="41">
        <v>1.8091232500413789E-2</v>
      </c>
      <c r="AM25" s="41">
        <v>2.9062851477319701E-3</v>
      </c>
      <c r="AN25" s="42">
        <v>3.6822455509822262E-3</v>
      </c>
      <c r="AO25" s="14"/>
      <c r="AP25" s="20"/>
    </row>
    <row r="26" spans="1:42" ht="39.950000000000003" customHeight="1">
      <c r="A26" s="10" t="s">
        <v>202</v>
      </c>
      <c r="B26" s="3" t="s">
        <v>20</v>
      </c>
      <c r="C26" s="40">
        <v>1.4073469360159235E-3</v>
      </c>
      <c r="D26" s="41">
        <v>2.4652466727894399E-4</v>
      </c>
      <c r="E26" s="41">
        <v>2.777171632729489E-4</v>
      </c>
      <c r="F26" s="41">
        <v>3.2331895296260293E-3</v>
      </c>
      <c r="G26" s="41">
        <v>2.2836848512365515E-3</v>
      </c>
      <c r="H26" s="41">
        <v>1.5977360731358225E-3</v>
      </c>
      <c r="I26" s="41">
        <v>1.0494516545979358E-3</v>
      </c>
      <c r="J26" s="41">
        <v>1.6967974939624839E-3</v>
      </c>
      <c r="K26" s="41">
        <v>1.9951914814498083E-3</v>
      </c>
      <c r="L26" s="41">
        <v>1.4273964926552615E-3</v>
      </c>
      <c r="M26" s="41">
        <v>2.9088133455916428E-4</v>
      </c>
      <c r="N26" s="41">
        <v>6.4621363557996862E-4</v>
      </c>
      <c r="O26" s="41">
        <v>8.2575888955771721E-4</v>
      </c>
      <c r="P26" s="41">
        <v>7.9334029138176921E-4</v>
      </c>
      <c r="Q26" s="41">
        <v>8.3728626119849243E-4</v>
      </c>
      <c r="R26" s="41">
        <v>1.0024878069869059E-3</v>
      </c>
      <c r="S26" s="41">
        <v>7.4912609326789571E-4</v>
      </c>
      <c r="T26" s="41">
        <v>7.0393597067888855E-4</v>
      </c>
      <c r="U26" s="41">
        <v>1.110057668381952E-3</v>
      </c>
      <c r="V26" s="41">
        <v>8.5560127200529795E-4</v>
      </c>
      <c r="W26" s="41">
        <v>1.5796627117415551E-3</v>
      </c>
      <c r="X26" s="41">
        <v>1.9749079548900574E-3</v>
      </c>
      <c r="Y26" s="41">
        <v>1.1029262152495276</v>
      </c>
      <c r="Z26" s="41">
        <v>9.5836634378658313E-3</v>
      </c>
      <c r="AA26" s="41">
        <v>3.3283185071708056E-3</v>
      </c>
      <c r="AB26" s="41">
        <v>1.9034196514228217E-3</v>
      </c>
      <c r="AC26" s="41">
        <v>1.8748650457448873E-3</v>
      </c>
      <c r="AD26" s="41">
        <v>1.7231493406641269E-4</v>
      </c>
      <c r="AE26" s="41">
        <v>3.3934421973429575E-3</v>
      </c>
      <c r="AF26" s="41">
        <v>2.422496005428227E-3</v>
      </c>
      <c r="AG26" s="41">
        <v>4.503732111677922E-3</v>
      </c>
      <c r="AH26" s="41">
        <v>9.0385961156061595E-3</v>
      </c>
      <c r="AI26" s="41">
        <v>5.1902631070536382E-3</v>
      </c>
      <c r="AJ26" s="41">
        <v>2.8437488655094012E-3</v>
      </c>
      <c r="AK26" s="41">
        <v>1.3211236920046127E-3</v>
      </c>
      <c r="AL26" s="41">
        <v>9.831704543068337E-3</v>
      </c>
      <c r="AM26" s="41">
        <v>7.5604530699817634E-4</v>
      </c>
      <c r="AN26" s="42">
        <v>1.9843968638654161E-3</v>
      </c>
      <c r="AO26" s="14"/>
      <c r="AP26" s="20"/>
    </row>
    <row r="27" spans="1:42" ht="39.950000000000003" customHeight="1">
      <c r="A27" s="10" t="s">
        <v>203</v>
      </c>
      <c r="B27" s="3" t="s">
        <v>21</v>
      </c>
      <c r="C27" s="40">
        <v>7.4666434286195114E-4</v>
      </c>
      <c r="D27" s="41">
        <v>4.5692548500910867E-4</v>
      </c>
      <c r="E27" s="41">
        <v>4.2470386511437539E-4</v>
      </c>
      <c r="F27" s="41">
        <v>1.7534820111235216E-3</v>
      </c>
      <c r="G27" s="41">
        <v>1.5309811307409342E-3</v>
      </c>
      <c r="H27" s="41">
        <v>9.0390580036058183E-4</v>
      </c>
      <c r="I27" s="41">
        <v>8.126808883020248E-4</v>
      </c>
      <c r="J27" s="41">
        <v>4.7292178624628147E-3</v>
      </c>
      <c r="K27" s="41">
        <v>4.8008183918387586E-3</v>
      </c>
      <c r="L27" s="41">
        <v>4.1659688399627232E-4</v>
      </c>
      <c r="M27" s="41">
        <v>5.8748796479684911E-4</v>
      </c>
      <c r="N27" s="41">
        <v>5.787025668176558E-4</v>
      </c>
      <c r="O27" s="41">
        <v>7.0392167290930091E-4</v>
      </c>
      <c r="P27" s="41">
        <v>4.6976895212974356E-4</v>
      </c>
      <c r="Q27" s="41">
        <v>1.1322813573708896E-3</v>
      </c>
      <c r="R27" s="41">
        <v>1.4538778676123345E-3</v>
      </c>
      <c r="S27" s="41">
        <v>9.1450322785277202E-4</v>
      </c>
      <c r="T27" s="41">
        <v>4.2846418441563021E-4</v>
      </c>
      <c r="U27" s="41">
        <v>1.9169619243806528E-3</v>
      </c>
      <c r="V27" s="41">
        <v>1.0904889408600265E-3</v>
      </c>
      <c r="W27" s="41">
        <v>2.3539336150492801E-3</v>
      </c>
      <c r="X27" s="41">
        <v>1.2016461992109121E-2</v>
      </c>
      <c r="Y27" s="41">
        <v>3.7308844652200446E-3</v>
      </c>
      <c r="Z27" s="41">
        <v>1.0012401770046948</v>
      </c>
      <c r="AA27" s="41">
        <v>1.9814315886597777E-3</v>
      </c>
      <c r="AB27" s="41">
        <v>4.827206342494986E-3</v>
      </c>
      <c r="AC27" s="41">
        <v>8.3155145247299346E-4</v>
      </c>
      <c r="AD27" s="41">
        <v>3.1555176957342318E-4</v>
      </c>
      <c r="AE27" s="41">
        <v>9.2063675236249056E-3</v>
      </c>
      <c r="AF27" s="41">
        <v>4.5399575724565204E-3</v>
      </c>
      <c r="AG27" s="41">
        <v>2.0254871779237234E-2</v>
      </c>
      <c r="AH27" s="41">
        <v>6.3676273871925019E-3</v>
      </c>
      <c r="AI27" s="41">
        <v>5.0306029116499625E-3</v>
      </c>
      <c r="AJ27" s="41">
        <v>1.0087212917465295E-3</v>
      </c>
      <c r="AK27" s="41">
        <v>1.9475658961737757E-3</v>
      </c>
      <c r="AL27" s="41">
        <v>1.7727128902219474E-2</v>
      </c>
      <c r="AM27" s="41">
        <v>7.9185488554412591E-4</v>
      </c>
      <c r="AN27" s="42">
        <v>1.3005184969444692E-2</v>
      </c>
      <c r="AO27" s="14"/>
      <c r="AP27" s="20"/>
    </row>
    <row r="28" spans="1:42" ht="39.950000000000003" customHeight="1">
      <c r="A28" s="10" t="s">
        <v>204</v>
      </c>
      <c r="B28" s="3" t="s">
        <v>124</v>
      </c>
      <c r="C28" s="40">
        <v>5.1205740194169853E-2</v>
      </c>
      <c r="D28" s="41">
        <v>2.4185121602751148E-2</v>
      </c>
      <c r="E28" s="41">
        <v>3.17219645374461E-2</v>
      </c>
      <c r="F28" s="41">
        <v>2.7656646030185916E-2</v>
      </c>
      <c r="G28" s="41">
        <v>4.3870423097271495E-2</v>
      </c>
      <c r="H28" s="41">
        <v>6.3232700317041771E-2</v>
      </c>
      <c r="I28" s="41">
        <v>4.8481091272965682E-2</v>
      </c>
      <c r="J28" s="41">
        <v>4.7611738145616964E-2</v>
      </c>
      <c r="K28" s="41">
        <v>2.852849110359194E-2</v>
      </c>
      <c r="L28" s="41">
        <v>2.1391204443619062E-2</v>
      </c>
      <c r="M28" s="41">
        <v>3.4024731688019165E-2</v>
      </c>
      <c r="N28" s="41">
        <v>2.2945951759952263E-2</v>
      </c>
      <c r="O28" s="41">
        <v>3.1990307432681227E-2</v>
      </c>
      <c r="P28" s="41">
        <v>2.7051666399913157E-2</v>
      </c>
      <c r="Q28" s="41">
        <v>3.8155131199585107E-2</v>
      </c>
      <c r="R28" s="41">
        <v>3.8160917779346583E-2</v>
      </c>
      <c r="S28" s="41">
        <v>4.0712669364438632E-2</v>
      </c>
      <c r="T28" s="41">
        <v>4.1742139210635132E-2</v>
      </c>
      <c r="U28" s="41">
        <v>4.5412130660472547E-2</v>
      </c>
      <c r="V28" s="41">
        <v>4.1187336598985713E-2</v>
      </c>
      <c r="W28" s="41">
        <v>4.0869564875807667E-2</v>
      </c>
      <c r="X28" s="41">
        <v>8.365433479947065E-3</v>
      </c>
      <c r="Y28" s="41">
        <v>2.1954529219116191E-2</v>
      </c>
      <c r="Z28" s="41">
        <v>1.7389145274392993E-2</v>
      </c>
      <c r="AA28" s="41">
        <v>1.0119045223607726</v>
      </c>
      <c r="AB28" s="41">
        <v>8.3223057661828831E-3</v>
      </c>
      <c r="AC28" s="41">
        <v>4.906954488245541E-3</v>
      </c>
      <c r="AD28" s="41">
        <v>1.7548038160023012E-3</v>
      </c>
      <c r="AE28" s="41">
        <v>9.638415182544071E-3</v>
      </c>
      <c r="AF28" s="41">
        <v>1.2513633349820431E-2</v>
      </c>
      <c r="AG28" s="41">
        <v>1.0802467213038267E-2</v>
      </c>
      <c r="AH28" s="41">
        <v>1.7711071282229034E-2</v>
      </c>
      <c r="AI28" s="41">
        <v>3.4796065666673828E-2</v>
      </c>
      <c r="AJ28" s="41">
        <v>3.1641079124585948E-2</v>
      </c>
      <c r="AK28" s="41">
        <v>1.496015562969011E-2</v>
      </c>
      <c r="AL28" s="41">
        <v>5.2762485183445243E-2</v>
      </c>
      <c r="AM28" s="41">
        <v>0.17793424624049284</v>
      </c>
      <c r="AN28" s="42">
        <v>7.0796960587777022E-3</v>
      </c>
      <c r="AO28" s="14"/>
      <c r="AP28" s="20"/>
    </row>
    <row r="29" spans="1:42" ht="39.950000000000003" customHeight="1">
      <c r="A29" s="10" t="s">
        <v>205</v>
      </c>
      <c r="B29" s="3" t="s">
        <v>22</v>
      </c>
      <c r="C29" s="40">
        <v>8.9422156834687901E-3</v>
      </c>
      <c r="D29" s="41">
        <v>1.3687683268405432E-2</v>
      </c>
      <c r="E29" s="41">
        <v>1.0790146779657254E-2</v>
      </c>
      <c r="F29" s="41">
        <v>6.0102047634053635E-2</v>
      </c>
      <c r="G29" s="41">
        <v>1.0008870047087538E-2</v>
      </c>
      <c r="H29" s="41">
        <v>1.8163040850247072E-2</v>
      </c>
      <c r="I29" s="41">
        <v>1.0964170620736425E-2</v>
      </c>
      <c r="J29" s="41">
        <v>8.3593153067442576E-3</v>
      </c>
      <c r="K29" s="41">
        <v>1.2666875239190667E-2</v>
      </c>
      <c r="L29" s="41">
        <v>6.393488482522915E-3</v>
      </c>
      <c r="M29" s="41">
        <v>8.0195037563790886E-3</v>
      </c>
      <c r="N29" s="41">
        <v>1.1892963111677191E-2</v>
      </c>
      <c r="O29" s="41">
        <v>8.2248059904450541E-3</v>
      </c>
      <c r="P29" s="41">
        <v>6.9409730394459097E-3</v>
      </c>
      <c r="Q29" s="41">
        <v>1.2955085176698838E-2</v>
      </c>
      <c r="R29" s="41">
        <v>6.1452088513276907E-3</v>
      </c>
      <c r="S29" s="41">
        <v>9.0586607118372398E-3</v>
      </c>
      <c r="T29" s="41">
        <v>8.349963452386127E-3</v>
      </c>
      <c r="U29" s="41">
        <v>1.331846631062213E-2</v>
      </c>
      <c r="V29" s="41">
        <v>1.3193186325976073E-2</v>
      </c>
      <c r="W29" s="41">
        <v>1.2074990958927112E-2</v>
      </c>
      <c r="X29" s="41">
        <v>1.7643741950368656E-2</v>
      </c>
      <c r="Y29" s="41">
        <v>2.0287646410422369E-2</v>
      </c>
      <c r="Z29" s="41">
        <v>2.612752306237855E-2</v>
      </c>
      <c r="AA29" s="41">
        <v>2.1323617681544806E-2</v>
      </c>
      <c r="AB29" s="41">
        <v>1.0625934735148153</v>
      </c>
      <c r="AC29" s="41">
        <v>8.1273229308044898E-2</v>
      </c>
      <c r="AD29" s="41">
        <v>5.6909229014292663E-2</v>
      </c>
      <c r="AE29" s="41">
        <v>2.321545183208934E-2</v>
      </c>
      <c r="AF29" s="41">
        <v>1.1148913487299664E-2</v>
      </c>
      <c r="AG29" s="41">
        <v>1.9176561108359851E-2</v>
      </c>
      <c r="AH29" s="41">
        <v>1.0574486814747921E-2</v>
      </c>
      <c r="AI29" s="41">
        <v>1.0235943852300448E-2</v>
      </c>
      <c r="AJ29" s="41">
        <v>2.3605716196633084E-2</v>
      </c>
      <c r="AK29" s="41">
        <v>1.0443540467629771E-2</v>
      </c>
      <c r="AL29" s="41">
        <v>1.6448818141054283E-2</v>
      </c>
      <c r="AM29" s="41">
        <v>5.0662455686717256E-3</v>
      </c>
      <c r="AN29" s="42">
        <v>3.2841672475128619E-2</v>
      </c>
      <c r="AO29" s="14"/>
      <c r="AP29" s="20"/>
    </row>
    <row r="30" spans="1:42" ht="39.950000000000003" customHeight="1">
      <c r="A30" s="10" t="s">
        <v>206</v>
      </c>
      <c r="B30" s="3" t="s">
        <v>104</v>
      </c>
      <c r="C30" s="40">
        <v>5.6273377985596512E-3</v>
      </c>
      <c r="D30" s="41">
        <v>5.8466898519487619E-3</v>
      </c>
      <c r="E30" s="41">
        <v>4.117990081632588E-3</v>
      </c>
      <c r="F30" s="41">
        <v>1.4733535060593607E-2</v>
      </c>
      <c r="G30" s="41">
        <v>8.2860469058390531E-3</v>
      </c>
      <c r="H30" s="41">
        <v>1.2046296801092584E-2</v>
      </c>
      <c r="I30" s="41">
        <v>9.3574037255214331E-3</v>
      </c>
      <c r="J30" s="41">
        <v>6.5669357471070588E-3</v>
      </c>
      <c r="K30" s="41">
        <v>1.2350466146363008E-2</v>
      </c>
      <c r="L30" s="41">
        <v>4.1474938401248026E-3</v>
      </c>
      <c r="M30" s="41">
        <v>7.0682001090302121E-3</v>
      </c>
      <c r="N30" s="41">
        <v>9.2614877576650562E-3</v>
      </c>
      <c r="O30" s="41">
        <v>9.4240927492826622E-3</v>
      </c>
      <c r="P30" s="41">
        <v>7.3360634830849742E-3</v>
      </c>
      <c r="Q30" s="41">
        <v>6.674108982859998E-3</v>
      </c>
      <c r="R30" s="41">
        <v>5.3820779238586648E-3</v>
      </c>
      <c r="S30" s="41">
        <v>7.664206982422741E-3</v>
      </c>
      <c r="T30" s="41">
        <v>1.2444096333837466E-2</v>
      </c>
      <c r="U30" s="41">
        <v>5.3966225386028266E-3</v>
      </c>
      <c r="V30" s="41">
        <v>1.0428405533604185E-2</v>
      </c>
      <c r="W30" s="41">
        <v>1.1998426670416737E-2</v>
      </c>
      <c r="X30" s="41">
        <v>1.4902445258734992E-2</v>
      </c>
      <c r="Y30" s="41">
        <v>9.4336063369732E-3</v>
      </c>
      <c r="Z30" s="41">
        <v>7.4898864825597685E-3</v>
      </c>
      <c r="AA30" s="41">
        <v>4.4344141371589312E-2</v>
      </c>
      <c r="AB30" s="41">
        <v>2.7604915189506422E-2</v>
      </c>
      <c r="AC30" s="41">
        <v>1.1144539831095799</v>
      </c>
      <c r="AD30" s="41">
        <v>2.2025372680509372E-2</v>
      </c>
      <c r="AE30" s="41">
        <v>3.7175020295056045E-2</v>
      </c>
      <c r="AF30" s="41">
        <v>4.8295808229006101E-2</v>
      </c>
      <c r="AG30" s="41">
        <v>9.4837072589364167E-3</v>
      </c>
      <c r="AH30" s="41">
        <v>1.6286449802041768E-2</v>
      </c>
      <c r="AI30" s="41">
        <v>2.7596031267497625E-2</v>
      </c>
      <c r="AJ30" s="41">
        <v>2.7782428116454257E-2</v>
      </c>
      <c r="AK30" s="41">
        <v>2.1357797060776257E-2</v>
      </c>
      <c r="AL30" s="41">
        <v>4.7279920174156824E-2</v>
      </c>
      <c r="AM30" s="41">
        <v>9.6529936251497708E-3</v>
      </c>
      <c r="AN30" s="42">
        <v>2.7116530839933921E-2</v>
      </c>
      <c r="AO30" s="14"/>
      <c r="AP30" s="20"/>
    </row>
    <row r="31" spans="1:42" ht="39.950000000000003" customHeight="1">
      <c r="A31" s="10" t="s">
        <v>207</v>
      </c>
      <c r="B31" s="3" t="s">
        <v>103</v>
      </c>
      <c r="C31" s="40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1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2">
        <v>0</v>
      </c>
      <c r="AO31" s="14"/>
      <c r="AP31" s="20"/>
    </row>
    <row r="32" spans="1:42" ht="39.950000000000003" customHeight="1">
      <c r="A32" s="10" t="s">
        <v>208</v>
      </c>
      <c r="B32" s="3" t="s">
        <v>24</v>
      </c>
      <c r="C32" s="40">
        <v>2.520083693612114E-2</v>
      </c>
      <c r="D32" s="41">
        <v>2.8275057204261569E-2</v>
      </c>
      <c r="E32" s="41">
        <v>1.7717032223746189E-2</v>
      </c>
      <c r="F32" s="41">
        <v>2.8126561531124451E-2</v>
      </c>
      <c r="G32" s="41">
        <v>4.2188319036041803E-2</v>
      </c>
      <c r="H32" s="41">
        <v>1.8026306679172856E-2</v>
      </c>
      <c r="I32" s="41">
        <v>2.9214854842045557E-2</v>
      </c>
      <c r="J32" s="41">
        <v>2.637579897603981E-2</v>
      </c>
      <c r="K32" s="41">
        <v>6.1605242179030732E-2</v>
      </c>
      <c r="L32" s="41">
        <v>1.7586488521784738E-2</v>
      </c>
      <c r="M32" s="41">
        <v>2.7485337753293412E-2</v>
      </c>
      <c r="N32" s="41">
        <v>1.8783584013272483E-2</v>
      </c>
      <c r="O32" s="41">
        <v>1.5336543196023423E-2</v>
      </c>
      <c r="P32" s="41">
        <v>1.3162552180421325E-2</v>
      </c>
      <c r="Q32" s="41">
        <v>1.6536489333064494E-2</v>
      </c>
      <c r="R32" s="41">
        <v>1.410617089377938E-2</v>
      </c>
      <c r="S32" s="41">
        <v>1.7551250796294261E-2</v>
      </c>
      <c r="T32" s="41">
        <v>1.568875103165706E-2</v>
      </c>
      <c r="U32" s="41">
        <v>2.1050959172278602E-2</v>
      </c>
      <c r="V32" s="41">
        <v>2.3991943716953391E-2</v>
      </c>
      <c r="W32" s="41">
        <v>2.583484740888459E-2</v>
      </c>
      <c r="X32" s="41">
        <v>3.3108614762662199E-2</v>
      </c>
      <c r="Y32" s="41">
        <v>2.1081503797629984E-2</v>
      </c>
      <c r="Z32" s="41">
        <v>5.1312159406002956E-2</v>
      </c>
      <c r="AA32" s="41">
        <v>2.2199779870636167E-2</v>
      </c>
      <c r="AB32" s="41">
        <v>2.5616714857828512E-2</v>
      </c>
      <c r="AC32" s="41">
        <v>6.6290626802028912E-3</v>
      </c>
      <c r="AD32" s="41">
        <v>2.0689212436526203E-3</v>
      </c>
      <c r="AE32" s="41">
        <v>1.093020126956181</v>
      </c>
      <c r="AF32" s="41">
        <v>1.7538055330218027E-2</v>
      </c>
      <c r="AG32" s="41">
        <v>2.4488481580323129E-2</v>
      </c>
      <c r="AH32" s="41">
        <v>1.8415221340163247E-2</v>
      </c>
      <c r="AI32" s="41">
        <v>1.4098224815943755E-2</v>
      </c>
      <c r="AJ32" s="41">
        <v>2.8545016426020062E-2</v>
      </c>
      <c r="AK32" s="41">
        <v>1.1631757469206628E-2</v>
      </c>
      <c r="AL32" s="41">
        <v>2.2466471205922781E-2</v>
      </c>
      <c r="AM32" s="41">
        <v>5.3886145336536802E-2</v>
      </c>
      <c r="AN32" s="42">
        <v>4.1369371925581891E-2</v>
      </c>
      <c r="AO32" s="14"/>
      <c r="AP32" s="20"/>
    </row>
    <row r="33" spans="1:42" ht="39.950000000000003" customHeight="1">
      <c r="A33" s="10" t="s">
        <v>209</v>
      </c>
      <c r="B33" s="3" t="s">
        <v>25</v>
      </c>
      <c r="C33" s="40">
        <v>1.224285238829078E-2</v>
      </c>
      <c r="D33" s="41">
        <v>6.3997492234453878E-3</v>
      </c>
      <c r="E33" s="41">
        <v>1.0634075742907784E-2</v>
      </c>
      <c r="F33" s="41">
        <v>2.2252388956152756E-2</v>
      </c>
      <c r="G33" s="41">
        <v>1.2249103943152175E-2</v>
      </c>
      <c r="H33" s="41">
        <v>1.3315271523310643E-2</v>
      </c>
      <c r="I33" s="41">
        <v>1.1690851254453573E-2</v>
      </c>
      <c r="J33" s="41">
        <v>1.4899225785845086E-2</v>
      </c>
      <c r="K33" s="41">
        <v>1.5680968898583055E-2</v>
      </c>
      <c r="L33" s="41">
        <v>6.1402219350302238E-3</v>
      </c>
      <c r="M33" s="41">
        <v>8.8246246750156854E-3</v>
      </c>
      <c r="N33" s="41">
        <v>1.4869193759580717E-2</v>
      </c>
      <c r="O33" s="41">
        <v>1.58312490228186E-2</v>
      </c>
      <c r="P33" s="41">
        <v>1.606119079570743E-2</v>
      </c>
      <c r="Q33" s="41">
        <v>1.3863360824579061E-2</v>
      </c>
      <c r="R33" s="41">
        <v>1.320402812967345E-2</v>
      </c>
      <c r="S33" s="41">
        <v>2.1554804298426794E-2</v>
      </c>
      <c r="T33" s="41">
        <v>1.6361475619878402E-2</v>
      </c>
      <c r="U33" s="41">
        <v>1.0069278518155301E-2</v>
      </c>
      <c r="V33" s="41">
        <v>1.3305930404543516E-2</v>
      </c>
      <c r="W33" s="41">
        <v>2.2848292236223269E-2</v>
      </c>
      <c r="X33" s="41">
        <v>2.2726445731098621E-2</v>
      </c>
      <c r="Y33" s="41">
        <v>5.9693596696714063E-2</v>
      </c>
      <c r="Z33" s="41">
        <v>2.1490089091626263E-2</v>
      </c>
      <c r="AA33" s="41">
        <v>4.8602657559212357E-2</v>
      </c>
      <c r="AB33" s="41">
        <v>6.9945769840304303E-2</v>
      </c>
      <c r="AC33" s="41">
        <v>2.2120900454568909E-2</v>
      </c>
      <c r="AD33" s="41">
        <v>4.6010041208415795E-3</v>
      </c>
      <c r="AE33" s="41">
        <v>2.6996364410851514E-2</v>
      </c>
      <c r="AF33" s="41">
        <v>1.1943466922111006</v>
      </c>
      <c r="AG33" s="41">
        <v>4.1609571442767133E-2</v>
      </c>
      <c r="AH33" s="41">
        <v>4.3332154939479749E-2</v>
      </c>
      <c r="AI33" s="41">
        <v>2.4377306492551161E-2</v>
      </c>
      <c r="AJ33" s="41">
        <v>7.4969524208347668E-2</v>
      </c>
      <c r="AK33" s="41">
        <v>0.12054584188964496</v>
      </c>
      <c r="AL33" s="41">
        <v>3.2065425382974105E-2</v>
      </c>
      <c r="AM33" s="41">
        <v>1.0019332948278576E-2</v>
      </c>
      <c r="AN33" s="42">
        <v>5.1812984616970086E-2</v>
      </c>
      <c r="AO33" s="14"/>
      <c r="AP33" s="20"/>
    </row>
    <row r="34" spans="1:42" ht="39.950000000000003" customHeight="1">
      <c r="A34" s="10" t="s">
        <v>210</v>
      </c>
      <c r="B34" s="3" t="s">
        <v>26</v>
      </c>
      <c r="C34" s="40">
        <v>6.1334438127424507E-4</v>
      </c>
      <c r="D34" s="41">
        <v>5.6302031118875879E-5</v>
      </c>
      <c r="E34" s="41">
        <v>7.002776484734863E-4</v>
      </c>
      <c r="F34" s="41">
        <v>5.3145884171836065E-4</v>
      </c>
      <c r="G34" s="41">
        <v>5.291404562689832E-4</v>
      </c>
      <c r="H34" s="41">
        <v>3.9598729843414582E-4</v>
      </c>
      <c r="I34" s="41">
        <v>2.9557863674634576E-4</v>
      </c>
      <c r="J34" s="41">
        <v>1.6497125645450374E-4</v>
      </c>
      <c r="K34" s="41">
        <v>9.8446562767055129E-4</v>
      </c>
      <c r="L34" s="41">
        <v>4.1741092470411715E-4</v>
      </c>
      <c r="M34" s="41">
        <v>1.5210781008598016E-4</v>
      </c>
      <c r="N34" s="41">
        <v>3.984885695357209E-4</v>
      </c>
      <c r="O34" s="41">
        <v>7.5766545751716568E-4</v>
      </c>
      <c r="P34" s="41">
        <v>5.9164053792907601E-4</v>
      </c>
      <c r="Q34" s="41">
        <v>2.620852459107146E-4</v>
      </c>
      <c r="R34" s="41">
        <v>1.4698757105163109E-4</v>
      </c>
      <c r="S34" s="41">
        <v>1.721642651972372E-4</v>
      </c>
      <c r="T34" s="41">
        <v>2.5359572446334057E-4</v>
      </c>
      <c r="U34" s="41">
        <v>2.9917613837321199E-4</v>
      </c>
      <c r="V34" s="41">
        <v>3.1002349165545358E-4</v>
      </c>
      <c r="W34" s="41">
        <v>1.3403224230442814E-3</v>
      </c>
      <c r="X34" s="41">
        <v>3.9580080385179104E-4</v>
      </c>
      <c r="Y34" s="41">
        <v>8.4371061842373942E-4</v>
      </c>
      <c r="Z34" s="41">
        <v>7.3364697430844741E-4</v>
      </c>
      <c r="AA34" s="41">
        <v>5.0701183497190957E-4</v>
      </c>
      <c r="AB34" s="41">
        <v>9.1446501865250049E-4</v>
      </c>
      <c r="AC34" s="41">
        <v>9.315455471325992E-4</v>
      </c>
      <c r="AD34" s="41">
        <v>9.3617360953936941E-5</v>
      </c>
      <c r="AE34" s="41">
        <v>5.0349975383609481E-4</v>
      </c>
      <c r="AF34" s="41">
        <v>7.4886092485251517E-4</v>
      </c>
      <c r="AG34" s="41">
        <v>1.00015818254455</v>
      </c>
      <c r="AH34" s="41">
        <v>4.9374053578937695E-4</v>
      </c>
      <c r="AI34" s="41">
        <v>3.5155387087995165E-4</v>
      </c>
      <c r="AJ34" s="41">
        <v>1.21295295283231E-3</v>
      </c>
      <c r="AK34" s="41">
        <v>4.8498409601317055E-4</v>
      </c>
      <c r="AL34" s="41">
        <v>5.094942291828554E-4</v>
      </c>
      <c r="AM34" s="41">
        <v>1.5779682171708175E-4</v>
      </c>
      <c r="AN34" s="42">
        <v>0.10163180522063045</v>
      </c>
      <c r="AO34" s="14"/>
      <c r="AP34" s="20"/>
    </row>
    <row r="35" spans="1:42" ht="39.950000000000003" customHeight="1">
      <c r="A35" s="10" t="s">
        <v>211</v>
      </c>
      <c r="B35" s="3" t="s">
        <v>27</v>
      </c>
      <c r="C35" s="40">
        <v>1.3051128083706219E-4</v>
      </c>
      <c r="D35" s="41">
        <v>8.1604138413918415E-5</v>
      </c>
      <c r="E35" s="41">
        <v>9.9774857553065177E-5</v>
      </c>
      <c r="F35" s="41">
        <v>6.6168750045117225E-4</v>
      </c>
      <c r="G35" s="41">
        <v>3.3607940828131894E-4</v>
      </c>
      <c r="H35" s="41">
        <v>1.3058198528280397E-4</v>
      </c>
      <c r="I35" s="41">
        <v>2.6459502501668914E-4</v>
      </c>
      <c r="J35" s="41">
        <v>4.9154134256311217E-4</v>
      </c>
      <c r="K35" s="41">
        <v>4.2365384860044628E-4</v>
      </c>
      <c r="L35" s="41">
        <v>6.9333425712668806E-5</v>
      </c>
      <c r="M35" s="41">
        <v>1.0117766197019082E-4</v>
      </c>
      <c r="N35" s="41">
        <v>5.5343282995586073E-4</v>
      </c>
      <c r="O35" s="41">
        <v>1.1244951092834515E-3</v>
      </c>
      <c r="P35" s="41">
        <v>5.794559493439216E-4</v>
      </c>
      <c r="Q35" s="41">
        <v>4.1807899751699891E-4</v>
      </c>
      <c r="R35" s="41">
        <v>8.6228291382053164E-4</v>
      </c>
      <c r="S35" s="41">
        <v>1.3667370007794347E-3</v>
      </c>
      <c r="T35" s="41">
        <v>7.8678576324768795E-4</v>
      </c>
      <c r="U35" s="41">
        <v>4.2706484599832657E-4</v>
      </c>
      <c r="V35" s="41">
        <v>1.5369657283630109E-4</v>
      </c>
      <c r="W35" s="41">
        <v>3.6208042449966109E-4</v>
      </c>
      <c r="X35" s="41">
        <v>7.70949856209117E-4</v>
      </c>
      <c r="Y35" s="41">
        <v>5.1848294220627124E-4</v>
      </c>
      <c r="Z35" s="41">
        <v>4.4445922004807142E-4</v>
      </c>
      <c r="AA35" s="41">
        <v>4.9489201727836247E-4</v>
      </c>
      <c r="AB35" s="41">
        <v>6.0125242957645799E-4</v>
      </c>
      <c r="AC35" s="41">
        <v>1.833922903634484E-4</v>
      </c>
      <c r="AD35" s="41">
        <v>4.2541498947190616E-5</v>
      </c>
      <c r="AE35" s="41">
        <v>1.0726133472037543E-3</v>
      </c>
      <c r="AF35" s="41">
        <v>5.0832445566042746E-3</v>
      </c>
      <c r="AG35" s="41">
        <v>4.483837278166204E-4</v>
      </c>
      <c r="AH35" s="41">
        <v>1.0002784798417692</v>
      </c>
      <c r="AI35" s="41">
        <v>2.8626684891040744E-4</v>
      </c>
      <c r="AJ35" s="41">
        <v>4.2252749982659652E-4</v>
      </c>
      <c r="AK35" s="41">
        <v>1.0438596023735253E-3</v>
      </c>
      <c r="AL35" s="41">
        <v>7.3690909777658989E-4</v>
      </c>
      <c r="AM35" s="41">
        <v>1.4120926466012853E-4</v>
      </c>
      <c r="AN35" s="42">
        <v>2.4851785930539625E-3</v>
      </c>
      <c r="AO35" s="14"/>
      <c r="AP35" s="20"/>
    </row>
    <row r="36" spans="1:42" ht="39.950000000000003" customHeight="1">
      <c r="A36" s="10" t="s">
        <v>212</v>
      </c>
      <c r="B36" s="3" t="s">
        <v>28</v>
      </c>
      <c r="C36" s="40">
        <v>3.1434314041671863E-5</v>
      </c>
      <c r="D36" s="41">
        <v>3.1361016453217037E-5</v>
      </c>
      <c r="E36" s="41">
        <v>2.3113151987213878E-5</v>
      </c>
      <c r="F36" s="41">
        <v>4.396248360871162E-5</v>
      </c>
      <c r="G36" s="41">
        <v>4.6993751993013224E-5</v>
      </c>
      <c r="H36" s="41">
        <v>2.6046830048775675E-5</v>
      </c>
      <c r="I36" s="41">
        <v>3.4597418113634306E-5</v>
      </c>
      <c r="J36" s="41">
        <v>3.258803380384325E-5</v>
      </c>
      <c r="K36" s="41">
        <v>6.7617441281291415E-5</v>
      </c>
      <c r="L36" s="41">
        <v>2.033761594151228E-5</v>
      </c>
      <c r="M36" s="41">
        <v>3.1067944053534313E-5</v>
      </c>
      <c r="N36" s="41">
        <v>2.503100171717475E-5</v>
      </c>
      <c r="O36" s="41">
        <v>2.3026323100370829E-5</v>
      </c>
      <c r="P36" s="41">
        <v>1.996533857739326E-5</v>
      </c>
      <c r="Q36" s="41">
        <v>2.3083768663310861E-5</v>
      </c>
      <c r="R36" s="41">
        <v>2.0211720230377715E-5</v>
      </c>
      <c r="S36" s="41">
        <v>2.6032249532797E-5</v>
      </c>
      <c r="T36" s="41">
        <v>2.2758451154997202E-5</v>
      </c>
      <c r="U36" s="41">
        <v>2.6109269899699775E-5</v>
      </c>
      <c r="V36" s="41">
        <v>3.0287125914678108E-5</v>
      </c>
      <c r="W36" s="41">
        <v>3.7558334553203888E-5</v>
      </c>
      <c r="X36" s="41">
        <v>4.2315805310875016E-5</v>
      </c>
      <c r="Y36" s="41">
        <v>1.6639184167144085E-4</v>
      </c>
      <c r="Z36" s="41">
        <v>6.1111349834277776E-5</v>
      </c>
      <c r="AA36" s="41">
        <v>5.911837662552501E-5</v>
      </c>
      <c r="AB36" s="41">
        <v>1.574257032654994E-4</v>
      </c>
      <c r="AC36" s="41">
        <v>5.2783246147000005E-5</v>
      </c>
      <c r="AD36" s="41">
        <v>1.0148481362558698E-5</v>
      </c>
      <c r="AE36" s="41">
        <v>1.0353241425563441E-3</v>
      </c>
      <c r="AF36" s="41">
        <v>3.3862509290853905E-4</v>
      </c>
      <c r="AG36" s="41">
        <v>6.1353842703912043E-5</v>
      </c>
      <c r="AH36" s="41">
        <v>4.5804429690828326E-5</v>
      </c>
      <c r="AI36" s="41">
        <v>1.0149356846983768</v>
      </c>
      <c r="AJ36" s="41">
        <v>5.5293659031051642E-5</v>
      </c>
      <c r="AK36" s="41">
        <v>7.790058740328443E-5</v>
      </c>
      <c r="AL36" s="41">
        <v>2.938552472248834E-4</v>
      </c>
      <c r="AM36" s="41">
        <v>5.791318289757416E-5</v>
      </c>
      <c r="AN36" s="42">
        <v>1.8327438123129231E-4</v>
      </c>
      <c r="AO36" s="14"/>
      <c r="AP36" s="20"/>
    </row>
    <row r="37" spans="1:42" ht="39.950000000000003" customHeight="1">
      <c r="A37" s="10" t="s">
        <v>213</v>
      </c>
      <c r="B37" s="3" t="s">
        <v>29</v>
      </c>
      <c r="C37" s="40">
        <v>1.9744986007498005E-3</v>
      </c>
      <c r="D37" s="41">
        <v>1.7332449301937081E-4</v>
      </c>
      <c r="E37" s="41">
        <v>1.0469258097311461E-2</v>
      </c>
      <c r="F37" s="41">
        <v>2.0955450553269547E-3</v>
      </c>
      <c r="G37" s="41">
        <v>1.3243883561999484E-3</v>
      </c>
      <c r="H37" s="41">
        <v>1.4239089135293797E-3</v>
      </c>
      <c r="I37" s="41">
        <v>4.1255879132805814E-4</v>
      </c>
      <c r="J37" s="41">
        <v>8.8510279136228465E-4</v>
      </c>
      <c r="K37" s="41">
        <v>1.6081263641674866E-3</v>
      </c>
      <c r="L37" s="41">
        <v>7.9966482835527571E-4</v>
      </c>
      <c r="M37" s="41">
        <v>1.0268313729999679E-3</v>
      </c>
      <c r="N37" s="41">
        <v>3.6762972462640983E-4</v>
      </c>
      <c r="O37" s="41">
        <v>1.4329374245675331E-3</v>
      </c>
      <c r="P37" s="41">
        <v>6.2442199955357815E-4</v>
      </c>
      <c r="Q37" s="41">
        <v>5.9086006341629925E-4</v>
      </c>
      <c r="R37" s="41">
        <v>6.0217533627929091E-4</v>
      </c>
      <c r="S37" s="41">
        <v>7.5576731672625087E-4</v>
      </c>
      <c r="T37" s="41">
        <v>1.874242420457911E-4</v>
      </c>
      <c r="U37" s="41">
        <v>6.1240227391993964E-4</v>
      </c>
      <c r="V37" s="41">
        <v>7.1829193504425657E-4</v>
      </c>
      <c r="W37" s="41">
        <v>1.0978829400193661E-3</v>
      </c>
      <c r="X37" s="41">
        <v>2.3934982921051708E-3</v>
      </c>
      <c r="Y37" s="41">
        <v>7.6540159217335542E-3</v>
      </c>
      <c r="Z37" s="41">
        <v>1.9304425882340508E-3</v>
      </c>
      <c r="AA37" s="41">
        <v>7.9967876968288509E-4</v>
      </c>
      <c r="AB37" s="41">
        <v>2.6838967281415369E-3</v>
      </c>
      <c r="AC37" s="41">
        <v>8.9297482051136127E-4</v>
      </c>
      <c r="AD37" s="41">
        <v>1.7744425283435145E-4</v>
      </c>
      <c r="AE37" s="41">
        <v>1.6993267316516355E-3</v>
      </c>
      <c r="AF37" s="41">
        <v>1.3508170479528095E-3</v>
      </c>
      <c r="AG37" s="41">
        <v>3.815780107691489E-4</v>
      </c>
      <c r="AH37" s="41">
        <v>2.3944817334782321E-3</v>
      </c>
      <c r="AI37" s="41">
        <v>1.2041039037681864E-3</v>
      </c>
      <c r="AJ37" s="41">
        <v>1.0003815735126673</v>
      </c>
      <c r="AK37" s="41">
        <v>2.0493011158520327E-3</v>
      </c>
      <c r="AL37" s="41">
        <v>2.4593802509738933E-3</v>
      </c>
      <c r="AM37" s="41">
        <v>2.3163357190860643E-4</v>
      </c>
      <c r="AN37" s="42">
        <v>5.2499327518252062E-4</v>
      </c>
      <c r="AO37" s="14"/>
      <c r="AP37" s="20"/>
    </row>
    <row r="38" spans="1:42" ht="39.950000000000003" customHeight="1">
      <c r="A38" s="10" t="s">
        <v>214</v>
      </c>
      <c r="B38" s="3" t="s">
        <v>30</v>
      </c>
      <c r="C38" s="40">
        <v>5.3725560376432918E-2</v>
      </c>
      <c r="D38" s="41">
        <v>4.20987684178891E-2</v>
      </c>
      <c r="E38" s="41">
        <v>3.075130932394737E-2</v>
      </c>
      <c r="F38" s="41">
        <v>0.13494965182471141</v>
      </c>
      <c r="G38" s="41">
        <v>4.9017417941235833E-2</v>
      </c>
      <c r="H38" s="41">
        <v>6.1591088609842956E-2</v>
      </c>
      <c r="I38" s="41">
        <v>5.3990206427404229E-2</v>
      </c>
      <c r="J38" s="41">
        <v>6.1079057271981596E-2</v>
      </c>
      <c r="K38" s="41">
        <v>8.4945023629796168E-2</v>
      </c>
      <c r="L38" s="41">
        <v>1.7089676933998942E-2</v>
      </c>
      <c r="M38" s="41">
        <v>4.4116330471164519E-2</v>
      </c>
      <c r="N38" s="41">
        <v>4.0924384691596587E-2</v>
      </c>
      <c r="O38" s="41">
        <v>6.5342157319687288E-2</v>
      </c>
      <c r="P38" s="41">
        <v>4.3918589458238011E-2</v>
      </c>
      <c r="Q38" s="41">
        <v>4.9525708966364081E-2</v>
      </c>
      <c r="R38" s="41">
        <v>6.2691804387103298E-2</v>
      </c>
      <c r="S38" s="41">
        <v>6.4233083097531729E-2</v>
      </c>
      <c r="T38" s="41">
        <v>5.2806804529120767E-2</v>
      </c>
      <c r="U38" s="41">
        <v>3.2155104471979501E-2</v>
      </c>
      <c r="V38" s="41">
        <v>5.3941310273110853E-2</v>
      </c>
      <c r="W38" s="41">
        <v>0.11594098336517579</v>
      </c>
      <c r="X38" s="41">
        <v>8.3816043531986628E-2</v>
      </c>
      <c r="Y38" s="41">
        <v>0.18989363584557034</v>
      </c>
      <c r="Z38" s="41">
        <v>8.4931668419350639E-2</v>
      </c>
      <c r="AA38" s="41">
        <v>0.10292891302435546</v>
      </c>
      <c r="AB38" s="41">
        <v>0.14308464884298314</v>
      </c>
      <c r="AC38" s="41">
        <v>8.6976682226101748E-2</v>
      </c>
      <c r="AD38" s="41">
        <v>1.2463588408965512E-2</v>
      </c>
      <c r="AE38" s="41">
        <v>0.10458656008676277</v>
      </c>
      <c r="AF38" s="41">
        <v>0.20709654177562445</v>
      </c>
      <c r="AG38" s="41">
        <v>0.11185083783823542</v>
      </c>
      <c r="AH38" s="41">
        <v>0.1105065975920701</v>
      </c>
      <c r="AI38" s="41">
        <v>6.4464505249158963E-2</v>
      </c>
      <c r="AJ38" s="41">
        <v>0.10577495034313306</v>
      </c>
      <c r="AK38" s="41">
        <v>1.1644989741270955</v>
      </c>
      <c r="AL38" s="41">
        <v>6.5942108416700132E-2</v>
      </c>
      <c r="AM38" s="41">
        <v>2.3969909542016013E-2</v>
      </c>
      <c r="AN38" s="42">
        <v>6.0978954426772605E-2</v>
      </c>
      <c r="AO38" s="14"/>
      <c r="AP38" s="20"/>
    </row>
    <row r="39" spans="1:42" ht="39.950000000000003" customHeight="1">
      <c r="A39" s="10" t="s">
        <v>215</v>
      </c>
      <c r="B39" s="3" t="s">
        <v>31</v>
      </c>
      <c r="C39" s="40">
        <v>1.3749547334962883E-3</v>
      </c>
      <c r="D39" s="41">
        <v>1.9902989596497271E-4</v>
      </c>
      <c r="E39" s="41">
        <v>1.1264831772245961E-3</v>
      </c>
      <c r="F39" s="41">
        <v>5.9188410666869231E-4</v>
      </c>
      <c r="G39" s="41">
        <v>5.2340958176623693E-4</v>
      </c>
      <c r="H39" s="41">
        <v>3.2748094289611741E-4</v>
      </c>
      <c r="I39" s="41">
        <v>2.8719803225993513E-4</v>
      </c>
      <c r="J39" s="41">
        <v>4.878761228058654E-4</v>
      </c>
      <c r="K39" s="41">
        <v>4.7774669865958491E-4</v>
      </c>
      <c r="L39" s="41">
        <v>1.2633292963573782E-4</v>
      </c>
      <c r="M39" s="41">
        <v>2.2789539103388028E-4</v>
      </c>
      <c r="N39" s="41">
        <v>2.4896260765443033E-4</v>
      </c>
      <c r="O39" s="41">
        <v>3.9520066862363363E-4</v>
      </c>
      <c r="P39" s="41">
        <v>3.2782213382668798E-4</v>
      </c>
      <c r="Q39" s="41">
        <v>2.691147028298047E-4</v>
      </c>
      <c r="R39" s="41">
        <v>4.9140801115563342E-4</v>
      </c>
      <c r="S39" s="41">
        <v>3.9884263790997517E-4</v>
      </c>
      <c r="T39" s="41">
        <v>3.0140596688996515E-4</v>
      </c>
      <c r="U39" s="41">
        <v>5.228599986933951E-4</v>
      </c>
      <c r="V39" s="41">
        <v>3.9972999541763643E-4</v>
      </c>
      <c r="W39" s="41">
        <v>8.0039668700566198E-4</v>
      </c>
      <c r="X39" s="41">
        <v>5.2366531204959112E-4</v>
      </c>
      <c r="Y39" s="41">
        <v>1.3055782997412897E-3</v>
      </c>
      <c r="Z39" s="41">
        <v>4.9967628175385907E-4</v>
      </c>
      <c r="AA39" s="41">
        <v>1.219386000686645E-3</v>
      </c>
      <c r="AB39" s="41">
        <v>1.0895874471551499E-3</v>
      </c>
      <c r="AC39" s="41">
        <v>1.6882380349805904E-3</v>
      </c>
      <c r="AD39" s="41">
        <v>4.7419725928980581E-4</v>
      </c>
      <c r="AE39" s="41">
        <v>1.2183285240519339E-3</v>
      </c>
      <c r="AF39" s="41">
        <v>6.6872295743499975E-3</v>
      </c>
      <c r="AG39" s="41">
        <v>9.9680462256402464E-4</v>
      </c>
      <c r="AH39" s="41">
        <v>7.7360884170368446E-3</v>
      </c>
      <c r="AI39" s="41">
        <v>1.892663999864835E-2</v>
      </c>
      <c r="AJ39" s="41">
        <v>2.8230662668527759E-3</v>
      </c>
      <c r="AK39" s="41">
        <v>4.0002489116049995E-3</v>
      </c>
      <c r="AL39" s="41">
        <v>1.0191784138500992</v>
      </c>
      <c r="AM39" s="41">
        <v>2.7793025629412374E-4</v>
      </c>
      <c r="AN39" s="42">
        <v>3.5004768643253237E-3</v>
      </c>
      <c r="AO39" s="14"/>
      <c r="AP39" s="20"/>
    </row>
    <row r="40" spans="1:42" ht="39.950000000000003" customHeight="1">
      <c r="A40" s="10" t="s">
        <v>216</v>
      </c>
      <c r="B40" s="3" t="s">
        <v>32</v>
      </c>
      <c r="C40" s="40">
        <v>6.5627521384119193E-4</v>
      </c>
      <c r="D40" s="41">
        <v>2.8054160563985779E-3</v>
      </c>
      <c r="E40" s="41">
        <v>1.3459839114744075E-3</v>
      </c>
      <c r="F40" s="41">
        <v>1.657479412278507E-3</v>
      </c>
      <c r="G40" s="41">
        <v>9.8085870345632231E-4</v>
      </c>
      <c r="H40" s="41">
        <v>1.4981802253861004E-3</v>
      </c>
      <c r="I40" s="41">
        <v>1.4628258952659643E-3</v>
      </c>
      <c r="J40" s="41">
        <v>1.1478694362488523E-3</v>
      </c>
      <c r="K40" s="41">
        <v>1.0872488896026275E-3</v>
      </c>
      <c r="L40" s="41">
        <v>4.517446626188565E-4</v>
      </c>
      <c r="M40" s="41">
        <v>2.6995977979099529E-4</v>
      </c>
      <c r="N40" s="41">
        <v>9.9067959803120459E-4</v>
      </c>
      <c r="O40" s="41">
        <v>1.4116158612086903E-3</v>
      </c>
      <c r="P40" s="41">
        <v>8.237075121688694E-4</v>
      </c>
      <c r="Q40" s="41">
        <v>9.7187562559486202E-4</v>
      </c>
      <c r="R40" s="41">
        <v>1.2555683282370418E-3</v>
      </c>
      <c r="S40" s="41">
        <v>1.3585582763757681E-3</v>
      </c>
      <c r="T40" s="41">
        <v>1.4126960130027037E-3</v>
      </c>
      <c r="U40" s="41">
        <v>7.4793436665664202E-4</v>
      </c>
      <c r="V40" s="41">
        <v>1.1635632218616652E-3</v>
      </c>
      <c r="W40" s="41">
        <v>1.0493090249935333E-3</v>
      </c>
      <c r="X40" s="41">
        <v>5.0049010074628699E-4</v>
      </c>
      <c r="Y40" s="41">
        <v>1.7172969536760629E-3</v>
      </c>
      <c r="Z40" s="41">
        <v>3.367622070936248E-3</v>
      </c>
      <c r="AA40" s="41">
        <v>2.4039051778193005E-3</v>
      </c>
      <c r="AB40" s="41">
        <v>4.2626577169364776E-3</v>
      </c>
      <c r="AC40" s="41">
        <v>1.5101014473817757E-3</v>
      </c>
      <c r="AD40" s="41">
        <v>2.7104741687011976E-4</v>
      </c>
      <c r="AE40" s="41">
        <v>3.3086058601427739E-3</v>
      </c>
      <c r="AF40" s="41">
        <v>2.5640423605058547E-3</v>
      </c>
      <c r="AG40" s="41">
        <v>2.9469149328108296E-3</v>
      </c>
      <c r="AH40" s="41">
        <v>4.3462670393324531E-3</v>
      </c>
      <c r="AI40" s="41">
        <v>2.662954089775444E-3</v>
      </c>
      <c r="AJ40" s="41">
        <v>5.3523510965825657E-3</v>
      </c>
      <c r="AK40" s="41">
        <v>2.0857889551342546E-3</v>
      </c>
      <c r="AL40" s="41">
        <v>2.2602186295093787E-3</v>
      </c>
      <c r="AM40" s="41">
        <v>1.0005977808402164</v>
      </c>
      <c r="AN40" s="42">
        <v>8.6758074327857406E-4</v>
      </c>
      <c r="AO40" s="14"/>
      <c r="AP40" s="20"/>
    </row>
    <row r="41" spans="1:42" ht="39.950000000000003" customHeight="1">
      <c r="A41" s="43" t="s">
        <v>217</v>
      </c>
      <c r="B41" s="44" t="s">
        <v>33</v>
      </c>
      <c r="C41" s="45">
        <v>6.0436286187291882E-3</v>
      </c>
      <c r="D41" s="46">
        <v>5.5477571320650132E-4</v>
      </c>
      <c r="E41" s="46">
        <v>6.9002312022132728E-3</v>
      </c>
      <c r="F41" s="46">
        <v>5.2367641467797087E-3</v>
      </c>
      <c r="G41" s="46">
        <v>5.2139197854732698E-3</v>
      </c>
      <c r="H41" s="46">
        <v>3.9018865135731734E-3</v>
      </c>
      <c r="I41" s="46">
        <v>2.9125032570020957E-3</v>
      </c>
      <c r="J41" s="46">
        <v>1.6255549691427771E-3</v>
      </c>
      <c r="K41" s="46">
        <v>9.7004958766951244E-3</v>
      </c>
      <c r="L41" s="46">
        <v>4.1129856037338515E-3</v>
      </c>
      <c r="M41" s="46">
        <v>1.4988041665238868E-3</v>
      </c>
      <c r="N41" s="46">
        <v>3.9265329505084462E-3</v>
      </c>
      <c r="O41" s="46">
        <v>7.4657056985834736E-3</v>
      </c>
      <c r="P41" s="46">
        <v>5.8297683914539846E-3</v>
      </c>
      <c r="Q41" s="46">
        <v>2.5824739593146135E-3</v>
      </c>
      <c r="R41" s="46">
        <v>1.4483515592978496E-3</v>
      </c>
      <c r="S41" s="46">
        <v>1.6964317470502207E-3</v>
      </c>
      <c r="T41" s="46">
        <v>2.4988219094302213E-3</v>
      </c>
      <c r="U41" s="46">
        <v>2.9479514724775253E-3</v>
      </c>
      <c r="V41" s="46">
        <v>3.0548365711847536E-3</v>
      </c>
      <c r="W41" s="46">
        <v>1.3206953877046974E-2</v>
      </c>
      <c r="X41" s="46">
        <v>3.9000488771171004E-3</v>
      </c>
      <c r="Y41" s="46">
        <v>8.3135572691444629E-3</v>
      </c>
      <c r="Z41" s="46">
        <v>7.2290380173745845E-3</v>
      </c>
      <c r="AA41" s="46">
        <v>4.9958739811142719E-3</v>
      </c>
      <c r="AB41" s="46">
        <v>9.010740338198063E-3</v>
      </c>
      <c r="AC41" s="46">
        <v>9.1790444327605383E-3</v>
      </c>
      <c r="AD41" s="46">
        <v>9.2246473456831482E-4</v>
      </c>
      <c r="AE41" s="46">
        <v>4.9612674619844942E-3</v>
      </c>
      <c r="AF41" s="46">
        <v>7.378949665250178E-3</v>
      </c>
      <c r="AG41" s="46">
        <v>1.5586619563389991E-3</v>
      </c>
      <c r="AH41" s="46">
        <v>4.8651043743549519E-3</v>
      </c>
      <c r="AI41" s="46">
        <v>3.4640588549308001E-3</v>
      </c>
      <c r="AJ41" s="46">
        <v>1.1951910546045535E-2</v>
      </c>
      <c r="AK41" s="46">
        <v>4.7788222274153897E-3</v>
      </c>
      <c r="AL41" s="46">
        <v>5.0203344133841034E-3</v>
      </c>
      <c r="AM41" s="46">
        <v>1.5548612114006629E-3</v>
      </c>
      <c r="AN41" s="47">
        <v>1.0014355806577022</v>
      </c>
      <c r="AO41" s="14"/>
      <c r="AP41" s="20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59818-C163-4543-8F80-8C4AD930B13C}">
  <sheetPr>
    <tabColor theme="7" tint="0.79998168889431442"/>
  </sheetPr>
  <dimension ref="A1:AQ42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2" t="s">
        <v>250</v>
      </c>
      <c r="B1" s="3"/>
      <c r="D1" s="2" t="s">
        <v>251</v>
      </c>
    </row>
    <row r="2" spans="1:43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27" t="s">
        <v>217</v>
      </c>
    </row>
    <row r="3" spans="1:43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8" t="s">
        <v>33</v>
      </c>
      <c r="AP3" s="48"/>
    </row>
    <row r="4" spans="1:43" ht="39.950000000000003" customHeight="1">
      <c r="A4" s="10" t="s">
        <v>180</v>
      </c>
      <c r="B4" s="3" t="s">
        <v>50</v>
      </c>
      <c r="C4" s="50">
        <f>'38(I-(I-M) A)-1'!C4/'38(I-(I-M) A)-1'!C$4</f>
        <v>1</v>
      </c>
      <c r="D4" s="57">
        <f>'38(I-(I-M) A)-1'!D4/'38(I-(I-M) A)-1'!D$5</f>
        <v>1.0009775988213252E-4</v>
      </c>
      <c r="E4" s="57">
        <f>'38(I-(I-M) A)-1'!E4/'38(I-(I-M) A)-1'!E$6</f>
        <v>4.4406022488653986E-5</v>
      </c>
      <c r="F4" s="57">
        <f>'38(I-(I-M) A)-1'!F4/'38(I-(I-M) A)-1'!F$7</f>
        <v>1.6170934863833466E-6</v>
      </c>
      <c r="G4" s="57">
        <f>'38(I-(I-M) A)-1'!G4/'38(I-(I-M) A)-1'!G$8</f>
        <v>5.2373738152673953E-3</v>
      </c>
      <c r="H4" s="57">
        <f>'38(I-(I-M) A)-1'!H4/'38(I-(I-M) A)-1'!H$9</f>
        <v>4.8134719912350257E-5</v>
      </c>
      <c r="I4" s="57">
        <f>'38(I-(I-M) A)-1'!I4/'38(I-(I-M) A)-1'!I$10</f>
        <v>3.4442820044842154E-6</v>
      </c>
      <c r="J4" s="57">
        <f>'38(I-(I-M) A)-1'!J4/'38(I-(I-M) A)-1'!J$11</f>
        <v>1.241007505752237E-5</v>
      </c>
      <c r="K4" s="57">
        <f>'38(I-(I-M) A)-1'!K4/'38(I-(I-M) A)-1'!K$12</f>
        <v>1.1444160897696521E-6</v>
      </c>
      <c r="L4" s="57">
        <f>'38(I-(I-M) A)-1'!L4/'38(I-(I-M) A)-1'!L$13</f>
        <v>4.376328314722047E-7</v>
      </c>
      <c r="M4" s="57">
        <f>'38(I-(I-M) A)-1'!M4/'38(I-(I-M) A)-1'!M$14</f>
        <v>6.7359789116669838E-7</v>
      </c>
      <c r="N4" s="57">
        <f>'38(I-(I-M) A)-1'!N4/'38(I-(I-M) A)-1'!N$15</f>
        <v>5.7874391171107898E-7</v>
      </c>
      <c r="O4" s="57">
        <f>'38(I-(I-M) A)-1'!O4/'38(I-(I-M) A)-1'!O$16</f>
        <v>7.4252719150010947E-7</v>
      </c>
      <c r="P4" s="57">
        <f>'38(I-(I-M) A)-1'!P4/'38(I-(I-M) A)-1'!P$17</f>
        <v>6.4131287470484503E-7</v>
      </c>
      <c r="Q4" s="57">
        <f>'38(I-(I-M) A)-1'!Q4/'38(I-(I-M) A)-1'!Q$18</f>
        <v>7.1500442204591393E-7</v>
      </c>
      <c r="R4" s="57">
        <f>'38(I-(I-M) A)-1'!R4/'38(I-(I-M) A)-1'!R$19</f>
        <v>7.7293916520474758E-7</v>
      </c>
      <c r="S4" s="57">
        <f>'38(I-(I-M) A)-1'!S4/'38(I-(I-M) A)-1'!S$20</f>
        <v>8.0321564786064413E-7</v>
      </c>
      <c r="T4" s="57">
        <f>'38(I-(I-M) A)-1'!T4/'38(I-(I-M) A)-1'!T$21</f>
        <v>7.8251649717314332E-7</v>
      </c>
      <c r="U4" s="57">
        <f>'38(I-(I-M) A)-1'!U4/'38(I-(I-M) A)-1'!U$22</f>
        <v>7.7136590789887563E-7</v>
      </c>
      <c r="V4" s="57">
        <f>'38(I-(I-M) A)-1'!V4/'38(I-(I-M) A)-1'!V$23</f>
        <v>5.9514164348232621E-5</v>
      </c>
      <c r="W4" s="57">
        <f>'38(I-(I-M) A)-1'!W4/'38(I-(I-M) A)-1'!W$24</f>
        <v>2.6785317967995069E-5</v>
      </c>
      <c r="X4" s="57">
        <f>'38(I-(I-M) A)-1'!X4/'38(I-(I-M) A)-1'!X$25</f>
        <v>1.5941792353237918E-6</v>
      </c>
      <c r="Y4" s="57">
        <f>'38(I-(I-M) A)-1'!Y4/'38(I-(I-M) A)-1'!Y$26</f>
        <v>2.8733065856659679E-6</v>
      </c>
      <c r="Z4" s="57">
        <f>'38(I-(I-M) A)-1'!Z4/'38(I-(I-M) A)-1'!Z$27</f>
        <v>1.0768354368120979E-6</v>
      </c>
      <c r="AA4" s="57">
        <f>'38(I-(I-M) A)-1'!AA4/'38(I-(I-M) A)-1'!AA$28</f>
        <v>4.8981049657911879E-6</v>
      </c>
      <c r="AB4" s="57">
        <f>'38(I-(I-M) A)-1'!AB4/'38(I-(I-M) A)-1'!AB$29</f>
        <v>1.0939876311715703E-6</v>
      </c>
      <c r="AC4" s="57">
        <f>'38(I-(I-M) A)-1'!AC4/'38(I-(I-M) A)-1'!AC$30</f>
        <v>1.2164655450168364E-6</v>
      </c>
      <c r="AD4" s="57">
        <f>'38(I-(I-M) A)-1'!AD4/'38(I-(I-M) A)-1'!AD$31</f>
        <v>9.5073065039859048E-7</v>
      </c>
      <c r="AE4" s="57">
        <f>'38(I-(I-M) A)-1'!AE4/'38(I-(I-M) A)-1'!AE$32</f>
        <v>4.131807935718586E-6</v>
      </c>
      <c r="AF4" s="57">
        <f>'38(I-(I-M) A)-1'!AF4/'38(I-(I-M) A)-1'!AF$33</f>
        <v>3.3613535776415967E-6</v>
      </c>
      <c r="AG4" s="57">
        <f>'38(I-(I-M) A)-1'!AG4/'38(I-(I-M) A)-1'!AG$34</f>
        <v>2.5034864832743862E-6</v>
      </c>
      <c r="AH4" s="57">
        <f>'38(I-(I-M) A)-1'!AH4/'38(I-(I-M) A)-1'!AH$35</f>
        <v>4.2836478509775729E-5</v>
      </c>
      <c r="AI4" s="57">
        <f>'38(I-(I-M) A)-1'!AI4/'38(I-(I-M) A)-1'!AI$36</f>
        <v>5.5554144851678731E-5</v>
      </c>
      <c r="AJ4" s="57">
        <f>'38(I-(I-M) A)-1'!AJ4/'38(I-(I-M) A)-1'!AJ$37</f>
        <v>6.759144218779167E-5</v>
      </c>
      <c r="AK4" s="57">
        <f>'38(I-(I-M) A)-1'!AK4/'38(I-(I-M) A)-1'!AK$38</f>
        <v>2.2152167745784774E-6</v>
      </c>
      <c r="AL4" s="57">
        <f>'38(I-(I-M) A)-1'!AL4/'38(I-(I-M) A)-1'!AL$39</f>
        <v>4.8133746987318607E-4</v>
      </c>
      <c r="AM4" s="57">
        <f>'38(I-(I-M) A)-1'!AM4/'38(I-(I-M) A)-1'!AM$40</f>
        <v>2.0494023415102193E-6</v>
      </c>
      <c r="AN4" s="53">
        <f>'38(I-(I-M) A)-1'!AN4/'38(I-(I-M) A)-1'!AN$41</f>
        <v>5.8322656135092037E-6</v>
      </c>
      <c r="AO4" s="14"/>
      <c r="AP4" s="20"/>
    </row>
    <row r="5" spans="1:43" ht="39.950000000000003" customHeight="1">
      <c r="A5" s="10" t="s">
        <v>181</v>
      </c>
      <c r="B5" s="3" t="s">
        <v>51</v>
      </c>
      <c r="C5" s="51">
        <f>'38(I-(I-M) A)-1'!C5/'38(I-(I-M) A)-1'!C$4</f>
        <v>5.4432889476844389E-5</v>
      </c>
      <c r="D5" s="57">
        <f>'38(I-(I-M) A)-1'!D5/'38(I-(I-M) A)-1'!D$5</f>
        <v>1</v>
      </c>
      <c r="E5" s="57">
        <f>'38(I-(I-M) A)-1'!E5/'38(I-(I-M) A)-1'!E$6</f>
        <v>3.3826483237311861E-7</v>
      </c>
      <c r="F5" s="57">
        <f>'38(I-(I-M) A)-1'!F5/'38(I-(I-M) A)-1'!F$7</f>
        <v>1.1972898451292204E-7</v>
      </c>
      <c r="G5" s="57">
        <f>'38(I-(I-M) A)-1'!G5/'38(I-(I-M) A)-1'!G$8</f>
        <v>2.5391819272722862E-5</v>
      </c>
      <c r="H5" s="57">
        <f>'38(I-(I-M) A)-1'!H5/'38(I-(I-M) A)-1'!H$9</f>
        <v>7.5887304717299145E-8</v>
      </c>
      <c r="I5" s="57">
        <f>'38(I-(I-M) A)-1'!I5/'38(I-(I-M) A)-1'!I$10</f>
        <v>2.0299844470903018E-4</v>
      </c>
      <c r="J5" s="57">
        <f>'38(I-(I-M) A)-1'!J5/'38(I-(I-M) A)-1'!J$11</f>
        <v>1.3769930550229999E-5</v>
      </c>
      <c r="K5" s="57">
        <f>'38(I-(I-M) A)-1'!K5/'38(I-(I-M) A)-1'!K$12</f>
        <v>7.2348205749593225E-8</v>
      </c>
      <c r="L5" s="57">
        <f>'38(I-(I-M) A)-1'!L5/'38(I-(I-M) A)-1'!L$13</f>
        <v>2.5718648521576324E-8</v>
      </c>
      <c r="M5" s="57">
        <f>'38(I-(I-M) A)-1'!M5/'38(I-(I-M) A)-1'!M$14</f>
        <v>4.7708429464420661E-8</v>
      </c>
      <c r="N5" s="57">
        <f>'38(I-(I-M) A)-1'!N5/'38(I-(I-M) A)-1'!N$15</f>
        <v>5.2284495800029669E-8</v>
      </c>
      <c r="O5" s="57">
        <f>'38(I-(I-M) A)-1'!O5/'38(I-(I-M) A)-1'!O$16</f>
        <v>5.7608439007074531E-8</v>
      </c>
      <c r="P5" s="57">
        <f>'38(I-(I-M) A)-1'!P5/'38(I-(I-M) A)-1'!P$17</f>
        <v>4.9968032834166885E-8</v>
      </c>
      <c r="Q5" s="57">
        <f>'38(I-(I-M) A)-1'!Q5/'38(I-(I-M) A)-1'!Q$18</f>
        <v>5.6145405891454847E-8</v>
      </c>
      <c r="R5" s="57">
        <f>'38(I-(I-M) A)-1'!R5/'38(I-(I-M) A)-1'!R$19</f>
        <v>7.1258578075095659E-8</v>
      </c>
      <c r="S5" s="57">
        <f>'38(I-(I-M) A)-1'!S5/'38(I-(I-M) A)-1'!S$20</f>
        <v>7.0112902179930645E-8</v>
      </c>
      <c r="T5" s="57">
        <f>'38(I-(I-M) A)-1'!T5/'38(I-(I-M) A)-1'!T$21</f>
        <v>9.1007641382582241E-8</v>
      </c>
      <c r="U5" s="57">
        <f>'38(I-(I-M) A)-1'!U5/'38(I-(I-M) A)-1'!U$22</f>
        <v>8.1012074267108519E-8</v>
      </c>
      <c r="V5" s="57">
        <f>'38(I-(I-M) A)-1'!V5/'38(I-(I-M) A)-1'!V$23</f>
        <v>3.540225353531085E-6</v>
      </c>
      <c r="W5" s="57">
        <f>'38(I-(I-M) A)-1'!W5/'38(I-(I-M) A)-1'!W$24</f>
        <v>2.222763842987909E-6</v>
      </c>
      <c r="X5" s="57">
        <f>'38(I-(I-M) A)-1'!X5/'38(I-(I-M) A)-1'!X$25</f>
        <v>1.3292468798922676E-7</v>
      </c>
      <c r="Y5" s="57">
        <f>'38(I-(I-M) A)-1'!Y5/'38(I-(I-M) A)-1'!Y$26</f>
        <v>2.4059517756581134E-7</v>
      </c>
      <c r="Z5" s="57">
        <f>'38(I-(I-M) A)-1'!Z5/'38(I-(I-M) A)-1'!Z$27</f>
        <v>9.0507369212939245E-8</v>
      </c>
      <c r="AA5" s="57">
        <f>'38(I-(I-M) A)-1'!AA5/'38(I-(I-M) A)-1'!AA$28</f>
        <v>1.4308671746362925E-7</v>
      </c>
      <c r="AB5" s="57">
        <f>'38(I-(I-M) A)-1'!AB5/'38(I-(I-M) A)-1'!AB$29</f>
        <v>1.210824966413253E-7</v>
      </c>
      <c r="AC5" s="57">
        <f>'38(I-(I-M) A)-1'!AC5/'38(I-(I-M) A)-1'!AC$30</f>
        <v>1.5458183569956383E-7</v>
      </c>
      <c r="AD5" s="57">
        <f>'38(I-(I-M) A)-1'!AD5/'38(I-(I-M) A)-1'!AD$31</f>
        <v>7.5950065147809896E-8</v>
      </c>
      <c r="AE5" s="57">
        <f>'38(I-(I-M) A)-1'!AE5/'38(I-(I-M) A)-1'!AE$32</f>
        <v>1.4988864146158319E-7</v>
      </c>
      <c r="AF5" s="57">
        <f>'38(I-(I-M) A)-1'!AF5/'38(I-(I-M) A)-1'!AF$33</f>
        <v>5.0903784984188552E-7</v>
      </c>
      <c r="AG5" s="57">
        <f>'38(I-(I-M) A)-1'!AG5/'38(I-(I-M) A)-1'!AG$34</f>
        <v>5.0885167839153394E-7</v>
      </c>
      <c r="AH5" s="57">
        <f>'38(I-(I-M) A)-1'!AH5/'38(I-(I-M) A)-1'!AH$35</f>
        <v>3.6739622027250502E-6</v>
      </c>
      <c r="AI5" s="57">
        <f>'38(I-(I-M) A)-1'!AI5/'38(I-(I-M) A)-1'!AI$36</f>
        <v>3.8998250600774588E-6</v>
      </c>
      <c r="AJ5" s="57">
        <f>'38(I-(I-M) A)-1'!AJ5/'38(I-(I-M) A)-1'!AJ$37</f>
        <v>3.18098480336582E-7</v>
      </c>
      <c r="AK5" s="57">
        <f>'38(I-(I-M) A)-1'!AK5/'38(I-(I-M) A)-1'!AK$38</f>
        <v>3.0819930394267269E-7</v>
      </c>
      <c r="AL5" s="57">
        <f>'38(I-(I-M) A)-1'!AL5/'38(I-(I-M) A)-1'!AL$39</f>
        <v>8.0294706808094909E-5</v>
      </c>
      <c r="AM5" s="57">
        <f>'38(I-(I-M) A)-1'!AM5/'38(I-(I-M) A)-1'!AM$40</f>
        <v>1.0736938939145325E-6</v>
      </c>
      <c r="AN5" s="53">
        <f>'38(I-(I-M) A)-1'!AN5/'38(I-(I-M) A)-1'!AN$41</f>
        <v>3.9278994806637941E-7</v>
      </c>
      <c r="AO5" s="14"/>
      <c r="AP5" s="20"/>
    </row>
    <row r="6" spans="1:43" ht="39.950000000000003" customHeight="1">
      <c r="A6" s="10" t="s">
        <v>182</v>
      </c>
      <c r="B6" s="3" t="s">
        <v>52</v>
      </c>
      <c r="C6" s="51">
        <f>'38(I-(I-M) A)-1'!C6/'38(I-(I-M) A)-1'!C$4</f>
        <v>4.9143193841010667E-5</v>
      </c>
      <c r="D6" s="57">
        <f>'38(I-(I-M) A)-1'!D6/'38(I-(I-M) A)-1'!D$5</f>
        <v>1.3926742060859193E-5</v>
      </c>
      <c r="E6" s="57">
        <f>'38(I-(I-M) A)-1'!E6/'38(I-(I-M) A)-1'!E$6</f>
        <v>1</v>
      </c>
      <c r="F6" s="57">
        <f>'38(I-(I-M) A)-1'!F6/'38(I-(I-M) A)-1'!F$7</f>
        <v>4.8529281592719373E-7</v>
      </c>
      <c r="G6" s="57">
        <f>'38(I-(I-M) A)-1'!G6/'38(I-(I-M) A)-1'!G$8</f>
        <v>3.5390851841582854E-3</v>
      </c>
      <c r="H6" s="57">
        <f>'38(I-(I-M) A)-1'!H6/'38(I-(I-M) A)-1'!H$9</f>
        <v>4.4477754709451605E-7</v>
      </c>
      <c r="I6" s="57">
        <f>'38(I-(I-M) A)-1'!I6/'38(I-(I-M) A)-1'!I$10</f>
        <v>2.7915611293228813E-7</v>
      </c>
      <c r="J6" s="57">
        <f>'38(I-(I-M) A)-1'!J6/'38(I-(I-M) A)-1'!J$11</f>
        <v>3.8168857310329884E-6</v>
      </c>
      <c r="K6" s="57">
        <f>'38(I-(I-M) A)-1'!K6/'38(I-(I-M) A)-1'!K$12</f>
        <v>4.3177883508504928E-7</v>
      </c>
      <c r="L6" s="57">
        <f>'38(I-(I-M) A)-1'!L6/'38(I-(I-M) A)-1'!L$13</f>
        <v>1.0364560575691642E-7</v>
      </c>
      <c r="M6" s="57">
        <f>'38(I-(I-M) A)-1'!M6/'38(I-(I-M) A)-1'!M$14</f>
        <v>1.7027485769978455E-7</v>
      </c>
      <c r="N6" s="57">
        <f>'38(I-(I-M) A)-1'!N6/'38(I-(I-M) A)-1'!N$15</f>
        <v>1.6858570324421128E-7</v>
      </c>
      <c r="O6" s="57">
        <f>'38(I-(I-M) A)-1'!O6/'38(I-(I-M) A)-1'!O$16</f>
        <v>2.5767884891661688E-7</v>
      </c>
      <c r="P6" s="57">
        <f>'38(I-(I-M) A)-1'!P6/'38(I-(I-M) A)-1'!P$17</f>
        <v>2.1998960728420714E-7</v>
      </c>
      <c r="Q6" s="57">
        <f>'38(I-(I-M) A)-1'!Q6/'38(I-(I-M) A)-1'!Q$18</f>
        <v>2.1322949571554017E-7</v>
      </c>
      <c r="R6" s="57">
        <f>'38(I-(I-M) A)-1'!R6/'38(I-(I-M) A)-1'!R$19</f>
        <v>2.9616483815435021E-7</v>
      </c>
      <c r="S6" s="57">
        <f>'38(I-(I-M) A)-1'!S6/'38(I-(I-M) A)-1'!S$20</f>
        <v>2.7135545897860967E-7</v>
      </c>
      <c r="T6" s="57">
        <f>'38(I-(I-M) A)-1'!T6/'38(I-(I-M) A)-1'!T$21</f>
        <v>2.3949755294886596E-7</v>
      </c>
      <c r="U6" s="57">
        <f>'38(I-(I-M) A)-1'!U6/'38(I-(I-M) A)-1'!U$22</f>
        <v>3.1016844126535439E-7</v>
      </c>
      <c r="V6" s="57">
        <f>'38(I-(I-M) A)-1'!V6/'38(I-(I-M) A)-1'!V$23</f>
        <v>1.5440006534881971E-5</v>
      </c>
      <c r="W6" s="57">
        <f>'38(I-(I-M) A)-1'!W6/'38(I-(I-M) A)-1'!W$24</f>
        <v>4.8664963067839267E-7</v>
      </c>
      <c r="X6" s="57">
        <f>'38(I-(I-M) A)-1'!X6/'38(I-(I-M) A)-1'!X$25</f>
        <v>3.4601849838989851E-7</v>
      </c>
      <c r="Y6" s="57">
        <f>'38(I-(I-M) A)-1'!Y6/'38(I-(I-M) A)-1'!Y$26</f>
        <v>6.7544941560693915E-7</v>
      </c>
      <c r="Z6" s="57">
        <f>'38(I-(I-M) A)-1'!Z6/'38(I-(I-M) A)-1'!Z$27</f>
        <v>3.7064649548968149E-7</v>
      </c>
      <c r="AA6" s="57">
        <f>'38(I-(I-M) A)-1'!AA6/'38(I-(I-M) A)-1'!AA$28</f>
        <v>6.9487718965361113E-7</v>
      </c>
      <c r="AB6" s="57">
        <f>'38(I-(I-M) A)-1'!AB6/'38(I-(I-M) A)-1'!AB$29</f>
        <v>5.5169280407395613E-7</v>
      </c>
      <c r="AC6" s="57">
        <f>'38(I-(I-M) A)-1'!AC6/'38(I-(I-M) A)-1'!AC$30</f>
        <v>7.209031153405059E-7</v>
      </c>
      <c r="AD6" s="57">
        <f>'38(I-(I-M) A)-1'!AD6/'38(I-(I-M) A)-1'!AD$31</f>
        <v>2.225297838968409E-7</v>
      </c>
      <c r="AE6" s="57">
        <f>'38(I-(I-M) A)-1'!AE6/'38(I-(I-M) A)-1'!AE$32</f>
        <v>1.5287916302642343E-6</v>
      </c>
      <c r="AF6" s="57">
        <f>'38(I-(I-M) A)-1'!AF6/'38(I-(I-M) A)-1'!AF$33</f>
        <v>2.6464378599744817E-6</v>
      </c>
      <c r="AG6" s="57">
        <f>'38(I-(I-M) A)-1'!AG6/'38(I-(I-M) A)-1'!AG$34</f>
        <v>1.6785727730302873E-6</v>
      </c>
      <c r="AH6" s="57">
        <f>'38(I-(I-M) A)-1'!AH6/'38(I-(I-M) A)-1'!AH$35</f>
        <v>1.5978440551719168E-5</v>
      </c>
      <c r="AI6" s="57">
        <f>'38(I-(I-M) A)-1'!AI6/'38(I-(I-M) A)-1'!AI$36</f>
        <v>3.549681288462051E-5</v>
      </c>
      <c r="AJ6" s="57">
        <f>'38(I-(I-M) A)-1'!AJ6/'38(I-(I-M) A)-1'!AJ$37</f>
        <v>2.2485619313836852E-6</v>
      </c>
      <c r="AK6" s="57">
        <f>'38(I-(I-M) A)-1'!AK6/'38(I-(I-M) A)-1'!AK$38</f>
        <v>1.6099744092632103E-6</v>
      </c>
      <c r="AL6" s="57">
        <f>'38(I-(I-M) A)-1'!AL6/'38(I-(I-M) A)-1'!AL$39</f>
        <v>4.4995393804318903E-4</v>
      </c>
      <c r="AM6" s="57">
        <f>'38(I-(I-M) A)-1'!AM6/'38(I-(I-M) A)-1'!AM$40</f>
        <v>4.4759226018629128E-7</v>
      </c>
      <c r="AN6" s="53">
        <f>'38(I-(I-M) A)-1'!AN6/'38(I-(I-M) A)-1'!AN$41</f>
        <v>3.9267597108831445E-6</v>
      </c>
      <c r="AO6" s="14"/>
      <c r="AP6" s="20"/>
    </row>
    <row r="7" spans="1:43" ht="39.950000000000003" customHeight="1">
      <c r="A7" s="10" t="s">
        <v>183</v>
      </c>
      <c r="B7" s="3" t="s">
        <v>1</v>
      </c>
      <c r="C7" s="51">
        <f>'38(I-(I-M) A)-1'!C7/'38(I-(I-M) A)-1'!C$4</f>
        <v>5.6811814684284052E-5</v>
      </c>
      <c r="D7" s="57">
        <f>'38(I-(I-M) A)-1'!D7/'38(I-(I-M) A)-1'!D$5</f>
        <v>3.7767386589479117E-5</v>
      </c>
      <c r="E7" s="57">
        <f>'38(I-(I-M) A)-1'!E7/'38(I-(I-M) A)-1'!E$6</f>
        <v>1.0664219869648114E-5</v>
      </c>
      <c r="F7" s="57">
        <f>'38(I-(I-M) A)-1'!F7/'38(I-(I-M) A)-1'!F$7</f>
        <v>1</v>
      </c>
      <c r="G7" s="57">
        <f>'38(I-(I-M) A)-1'!G7/'38(I-(I-M) A)-1'!G$8</f>
        <v>4.8315541309099338E-5</v>
      </c>
      <c r="H7" s="57">
        <f>'38(I-(I-M) A)-1'!H7/'38(I-(I-M) A)-1'!H$9</f>
        <v>7.6685331876606155E-5</v>
      </c>
      <c r="I7" s="57">
        <f>'38(I-(I-M) A)-1'!I7/'38(I-(I-M) A)-1'!I$10</f>
        <v>7.6137101523763293E-5</v>
      </c>
      <c r="J7" s="57">
        <f>'38(I-(I-M) A)-1'!J7/'38(I-(I-M) A)-1'!J$11</f>
        <v>2.9300910242404711E-4</v>
      </c>
      <c r="K7" s="57">
        <f>'38(I-(I-M) A)-1'!K7/'38(I-(I-M) A)-1'!K$12</f>
        <v>8.6085521937137664E-4</v>
      </c>
      <c r="L7" s="57">
        <f>'38(I-(I-M) A)-1'!L7/'38(I-(I-M) A)-1'!L$13</f>
        <v>9.6877420864161204E-5</v>
      </c>
      <c r="M7" s="57">
        <f>'38(I-(I-M) A)-1'!M7/'38(I-(I-M) A)-1'!M$14</f>
        <v>1.3019122015222055E-4</v>
      </c>
      <c r="N7" s="57">
        <f>'38(I-(I-M) A)-1'!N7/'38(I-(I-M) A)-1'!N$15</f>
        <v>5.4215222604328479E-5</v>
      </c>
      <c r="O7" s="57">
        <f>'38(I-(I-M) A)-1'!O7/'38(I-(I-M) A)-1'!O$16</f>
        <v>4.3020062786221736E-5</v>
      </c>
      <c r="P7" s="57">
        <f>'38(I-(I-M) A)-1'!P7/'38(I-(I-M) A)-1'!P$17</f>
        <v>3.2535963034185681E-5</v>
      </c>
      <c r="Q7" s="57">
        <f>'38(I-(I-M) A)-1'!Q7/'38(I-(I-M) A)-1'!Q$18</f>
        <v>3.7911629522983957E-5</v>
      </c>
      <c r="R7" s="57">
        <f>'38(I-(I-M) A)-1'!R7/'38(I-(I-M) A)-1'!R$19</f>
        <v>1.0488610895405685E-4</v>
      </c>
      <c r="S7" s="57">
        <f>'38(I-(I-M) A)-1'!S7/'38(I-(I-M) A)-1'!S$20</f>
        <v>3.7299423850675982E-5</v>
      </c>
      <c r="T7" s="57">
        <f>'38(I-(I-M) A)-1'!T7/'38(I-(I-M) A)-1'!T$21</f>
        <v>2.7485080193550292E-5</v>
      </c>
      <c r="U7" s="57">
        <f>'38(I-(I-M) A)-1'!U7/'38(I-(I-M) A)-1'!U$22</f>
        <v>5.2377352451632207E-5</v>
      </c>
      <c r="V7" s="57">
        <f>'38(I-(I-M) A)-1'!V7/'38(I-(I-M) A)-1'!V$23</f>
        <v>1.3159141710720939E-4</v>
      </c>
      <c r="W7" s="57">
        <f>'38(I-(I-M) A)-1'!W7/'38(I-(I-M) A)-1'!W$24</f>
        <v>5.7864817352023954E-5</v>
      </c>
      <c r="X7" s="57">
        <f>'38(I-(I-M) A)-1'!X7/'38(I-(I-M) A)-1'!X$25</f>
        <v>6.0806114338313117E-3</v>
      </c>
      <c r="Y7" s="57">
        <f>'38(I-(I-M) A)-1'!Y7/'38(I-(I-M) A)-1'!Y$26</f>
        <v>1.8700561252250742E-4</v>
      </c>
      <c r="Z7" s="57">
        <f>'38(I-(I-M) A)-1'!Z7/'38(I-(I-M) A)-1'!Z$27</f>
        <v>2.3510170599134851E-4</v>
      </c>
      <c r="AA7" s="57">
        <f>'38(I-(I-M) A)-1'!AA7/'38(I-(I-M) A)-1'!AA$28</f>
        <v>7.6173664311730385E-5</v>
      </c>
      <c r="AB7" s="57">
        <f>'38(I-(I-M) A)-1'!AB7/'38(I-(I-M) A)-1'!AB$29</f>
        <v>2.3575021395343681E-5</v>
      </c>
      <c r="AC7" s="57">
        <f>'38(I-(I-M) A)-1'!AC7/'38(I-(I-M) A)-1'!AC$30</f>
        <v>4.2391880506910081E-5</v>
      </c>
      <c r="AD7" s="57">
        <f>'38(I-(I-M) A)-1'!AD7/'38(I-(I-M) A)-1'!AD$31</f>
        <v>3.2178436267376217E-6</v>
      </c>
      <c r="AE7" s="57">
        <f>'38(I-(I-M) A)-1'!AE7/'38(I-(I-M) A)-1'!AE$32</f>
        <v>4.962574776704002E-5</v>
      </c>
      <c r="AF7" s="57">
        <f>'38(I-(I-M) A)-1'!AF7/'38(I-(I-M) A)-1'!AF$33</f>
        <v>2.4569097644497893E-5</v>
      </c>
      <c r="AG7" s="57">
        <f>'38(I-(I-M) A)-1'!AG7/'38(I-(I-M) A)-1'!AG$34</f>
        <v>4.7008916116208699E-5</v>
      </c>
      <c r="AH7" s="57">
        <f>'38(I-(I-M) A)-1'!AH7/'38(I-(I-M) A)-1'!AH$35</f>
        <v>5.1978633586365667E-5</v>
      </c>
      <c r="AI7" s="57">
        <f>'38(I-(I-M) A)-1'!AI7/'38(I-(I-M) A)-1'!AI$36</f>
        <v>5.1909374625691316E-5</v>
      </c>
      <c r="AJ7" s="57">
        <f>'38(I-(I-M) A)-1'!AJ7/'38(I-(I-M) A)-1'!AJ$37</f>
        <v>2.4077482368881736E-5</v>
      </c>
      <c r="AK7" s="57">
        <f>'38(I-(I-M) A)-1'!AK7/'38(I-(I-M) A)-1'!AK$38</f>
        <v>2.3522413848750977E-5</v>
      </c>
      <c r="AL7" s="57">
        <f>'38(I-(I-M) A)-1'!AL7/'38(I-(I-M) A)-1'!AL$39</f>
        <v>1.0840856141239324E-4</v>
      </c>
      <c r="AM7" s="57">
        <f>'38(I-(I-M) A)-1'!AM7/'38(I-(I-M) A)-1'!AM$40</f>
        <v>1.8603365652563503E-5</v>
      </c>
      <c r="AN7" s="53">
        <f>'38(I-(I-M) A)-1'!AN7/'38(I-(I-M) A)-1'!AN$41</f>
        <v>2.6130799520535239E-5</v>
      </c>
      <c r="AO7" s="14"/>
      <c r="AP7" s="20"/>
    </row>
    <row r="8" spans="1:43" ht="39.950000000000003" customHeight="1">
      <c r="A8" s="10" t="s">
        <v>184</v>
      </c>
      <c r="B8" s="3" t="s">
        <v>2</v>
      </c>
      <c r="C8" s="51">
        <f>'38(I-(I-M) A)-1'!C8/'38(I-(I-M) A)-1'!C$4</f>
        <v>1.3711728903943649E-2</v>
      </c>
      <c r="D8" s="57">
        <f>'38(I-(I-M) A)-1'!D8/'38(I-(I-M) A)-1'!D$5</f>
        <v>3.8914608765546134E-3</v>
      </c>
      <c r="E8" s="57">
        <f>'38(I-(I-M) A)-1'!E8/'38(I-(I-M) A)-1'!E$6</f>
        <v>8.1280419607803796E-3</v>
      </c>
      <c r="F8" s="57">
        <f>'38(I-(I-M) A)-1'!F8/'38(I-(I-M) A)-1'!F$7</f>
        <v>1.7083528753112165E-5</v>
      </c>
      <c r="G8" s="57">
        <f>'38(I-(I-M) A)-1'!G8/'38(I-(I-M) A)-1'!G$8</f>
        <v>1</v>
      </c>
      <c r="H8" s="57">
        <f>'38(I-(I-M) A)-1'!H8/'38(I-(I-M) A)-1'!H$9</f>
        <v>6.9740294032379018E-5</v>
      </c>
      <c r="I8" s="57">
        <f>'38(I-(I-M) A)-1'!I8/'38(I-(I-M) A)-1'!I$10</f>
        <v>2.3065414627850097E-5</v>
      </c>
      <c r="J8" s="57">
        <f>'38(I-(I-M) A)-1'!J8/'38(I-(I-M) A)-1'!J$11</f>
        <v>1.0032023588335002E-3</v>
      </c>
      <c r="K8" s="57">
        <f>'38(I-(I-M) A)-1'!K8/'38(I-(I-M) A)-1'!K$12</f>
        <v>4.2227510306974277E-5</v>
      </c>
      <c r="L8" s="57">
        <f>'38(I-(I-M) A)-1'!L8/'38(I-(I-M) A)-1'!L$13</f>
        <v>6.2055254285146983E-6</v>
      </c>
      <c r="M8" s="57">
        <f>'38(I-(I-M) A)-1'!M8/'38(I-(I-M) A)-1'!M$14</f>
        <v>7.1929702671738876E-6</v>
      </c>
      <c r="N8" s="57">
        <f>'38(I-(I-M) A)-1'!N8/'38(I-(I-M) A)-1'!N$15</f>
        <v>8.621158963291387E-6</v>
      </c>
      <c r="O8" s="57">
        <f>'38(I-(I-M) A)-1'!O8/'38(I-(I-M) A)-1'!O$16</f>
        <v>1.3976916251194014E-5</v>
      </c>
      <c r="P8" s="57">
        <f>'38(I-(I-M) A)-1'!P8/'38(I-(I-M) A)-1'!P$17</f>
        <v>1.1097865672183204E-5</v>
      </c>
      <c r="Q8" s="57">
        <f>'38(I-(I-M) A)-1'!Q8/'38(I-(I-M) A)-1'!Q$18</f>
        <v>8.5909268427797497E-6</v>
      </c>
      <c r="R8" s="57">
        <f>'38(I-(I-M) A)-1'!R8/'38(I-(I-M) A)-1'!R$19</f>
        <v>1.1708986641006866E-5</v>
      </c>
      <c r="S8" s="57">
        <f>'38(I-(I-M) A)-1'!S8/'38(I-(I-M) A)-1'!S$20</f>
        <v>1.1014032105245811E-5</v>
      </c>
      <c r="T8" s="57">
        <f>'38(I-(I-M) A)-1'!T8/'38(I-(I-M) A)-1'!T$21</f>
        <v>9.3290139295192812E-6</v>
      </c>
      <c r="U8" s="57">
        <f>'38(I-(I-M) A)-1'!U8/'38(I-(I-M) A)-1'!U$22</f>
        <v>1.3419969058193055E-5</v>
      </c>
      <c r="V8" s="57">
        <f>'38(I-(I-M) A)-1'!V8/'38(I-(I-M) A)-1'!V$23</f>
        <v>9.43970156491972E-5</v>
      </c>
      <c r="W8" s="57">
        <f>'38(I-(I-M) A)-1'!W8/'38(I-(I-M) A)-1'!W$24</f>
        <v>2.8506889405628676E-5</v>
      </c>
      <c r="X8" s="57">
        <f>'38(I-(I-M) A)-1'!X8/'38(I-(I-M) A)-1'!X$25</f>
        <v>1.3866207052789979E-5</v>
      </c>
      <c r="Y8" s="57">
        <f>'38(I-(I-M) A)-1'!Y8/'38(I-(I-M) A)-1'!Y$26</f>
        <v>2.8976598703623721E-5</v>
      </c>
      <c r="Z8" s="57">
        <f>'38(I-(I-M) A)-1'!Z8/'38(I-(I-M) A)-1'!Z$27</f>
        <v>1.6714749186396375E-5</v>
      </c>
      <c r="AA8" s="57">
        <f>'38(I-(I-M) A)-1'!AA8/'38(I-(I-M) A)-1'!AA$28</f>
        <v>4.7095311675934487E-5</v>
      </c>
      <c r="AB8" s="57">
        <f>'38(I-(I-M) A)-1'!AB8/'38(I-(I-M) A)-1'!AB$29</f>
        <v>2.5227064565595831E-5</v>
      </c>
      <c r="AC8" s="57">
        <f>'38(I-(I-M) A)-1'!AC8/'38(I-(I-M) A)-1'!AC$30</f>
        <v>3.1719239366461906E-5</v>
      </c>
      <c r="AD8" s="57">
        <f>'38(I-(I-M) A)-1'!AD8/'38(I-(I-M) A)-1'!AD$31</f>
        <v>8.9524154864220262E-6</v>
      </c>
      <c r="AE8" s="57">
        <f>'38(I-(I-M) A)-1'!AE8/'38(I-(I-M) A)-1'!AE$32</f>
        <v>6.2344717426366048E-5</v>
      </c>
      <c r="AF8" s="57">
        <f>'38(I-(I-M) A)-1'!AF8/'38(I-(I-M) A)-1'!AF$33</f>
        <v>1.0408736992054399E-4</v>
      </c>
      <c r="AG8" s="57">
        <f>'38(I-(I-M) A)-1'!AG8/'38(I-(I-M) A)-1'!AG$34</f>
        <v>1.2614605828501545E-4</v>
      </c>
      <c r="AH8" s="57">
        <f>'38(I-(I-M) A)-1'!AH8/'38(I-(I-M) A)-1'!AH$35</f>
        <v>8.7583051825183627E-4</v>
      </c>
      <c r="AI8" s="57">
        <f>'38(I-(I-M) A)-1'!AI8/'38(I-(I-M) A)-1'!AI$36</f>
        <v>1.1887858189128153E-3</v>
      </c>
      <c r="AJ8" s="57">
        <f>'38(I-(I-M) A)-1'!AJ8/'38(I-(I-M) A)-1'!AJ$37</f>
        <v>2.9388985970721165E-4</v>
      </c>
      <c r="AK8" s="57">
        <f>'38(I-(I-M) A)-1'!AK8/'38(I-(I-M) A)-1'!AK$38</f>
        <v>6.3773558942161043E-5</v>
      </c>
      <c r="AL8" s="57">
        <f>'38(I-(I-M) A)-1'!AL8/'38(I-(I-M) A)-1'!AL$39</f>
        <v>1.7062527335994171E-2</v>
      </c>
      <c r="AM8" s="57">
        <f>'38(I-(I-M) A)-1'!AM8/'38(I-(I-M) A)-1'!AM$40</f>
        <v>1.3388417527553096E-5</v>
      </c>
      <c r="AN8" s="53">
        <f>'38(I-(I-M) A)-1'!AN8/'38(I-(I-M) A)-1'!AN$41</f>
        <v>6.7671540733664427E-4</v>
      </c>
      <c r="AO8" s="14"/>
      <c r="AP8" s="20"/>
    </row>
    <row r="9" spans="1:43" ht="39.950000000000003" customHeight="1">
      <c r="A9" s="10" t="s">
        <v>185</v>
      </c>
      <c r="B9" s="3" t="s">
        <v>3</v>
      </c>
      <c r="C9" s="51">
        <f>'38(I-(I-M) A)-1'!C9/'38(I-(I-M) A)-1'!C$4</f>
        <v>3.4664617192359014E-5</v>
      </c>
      <c r="D9" s="57">
        <f>'38(I-(I-M) A)-1'!D9/'38(I-(I-M) A)-1'!D$5</f>
        <v>4.5424846741743653E-6</v>
      </c>
      <c r="E9" s="57">
        <f>'38(I-(I-M) A)-1'!E9/'38(I-(I-M) A)-1'!E$6</f>
        <v>3.7148801502910026E-4</v>
      </c>
      <c r="F9" s="57">
        <f>'38(I-(I-M) A)-1'!F9/'38(I-(I-M) A)-1'!F$7</f>
        <v>5.0867499729172417E-5</v>
      </c>
      <c r="G9" s="57">
        <f>'38(I-(I-M) A)-1'!G9/'38(I-(I-M) A)-1'!G$8</f>
        <v>1.7899992288787667E-5</v>
      </c>
      <c r="H9" s="57">
        <f>'38(I-(I-M) A)-1'!H9/'38(I-(I-M) A)-1'!H$9</f>
        <v>1</v>
      </c>
      <c r="I9" s="57">
        <f>'38(I-(I-M) A)-1'!I9/'38(I-(I-M) A)-1'!I$10</f>
        <v>3.8878964482938566E-5</v>
      </c>
      <c r="J9" s="57">
        <f>'38(I-(I-M) A)-1'!J9/'38(I-(I-M) A)-1'!J$11</f>
        <v>1.7340912136505991E-5</v>
      </c>
      <c r="K9" s="57">
        <f>'38(I-(I-M) A)-1'!K9/'38(I-(I-M) A)-1'!K$12</f>
        <v>2.0741896355705819E-5</v>
      </c>
      <c r="L9" s="57">
        <f>'38(I-(I-M) A)-1'!L9/'38(I-(I-M) A)-1'!L$13</f>
        <v>1.0890721716035168E-5</v>
      </c>
      <c r="M9" s="57">
        <f>'38(I-(I-M) A)-1'!M9/'38(I-(I-M) A)-1'!M$14</f>
        <v>4.7907097236868684E-5</v>
      </c>
      <c r="N9" s="57">
        <f>'38(I-(I-M) A)-1'!N9/'38(I-(I-M) A)-1'!N$15</f>
        <v>1.5846303747522567E-5</v>
      </c>
      <c r="O9" s="57">
        <f>'38(I-(I-M) A)-1'!O9/'38(I-(I-M) A)-1'!O$16</f>
        <v>2.3082665152511832E-5</v>
      </c>
      <c r="P9" s="57">
        <f>'38(I-(I-M) A)-1'!P9/'38(I-(I-M) A)-1'!P$17</f>
        <v>1.7208662614425949E-5</v>
      </c>
      <c r="Q9" s="57">
        <f>'38(I-(I-M) A)-1'!Q9/'38(I-(I-M) A)-1'!Q$18</f>
        <v>2.8426764411585634E-5</v>
      </c>
      <c r="R9" s="57">
        <f>'38(I-(I-M) A)-1'!R9/'38(I-(I-M) A)-1'!R$19</f>
        <v>5.371902159885048E-5</v>
      </c>
      <c r="S9" s="57">
        <f>'38(I-(I-M) A)-1'!S9/'38(I-(I-M) A)-1'!S$20</f>
        <v>3.4178980104082268E-5</v>
      </c>
      <c r="T9" s="57">
        <f>'38(I-(I-M) A)-1'!T9/'38(I-(I-M) A)-1'!T$21</f>
        <v>3.6206846717516466E-5</v>
      </c>
      <c r="U9" s="57">
        <f>'38(I-(I-M) A)-1'!U9/'38(I-(I-M) A)-1'!U$22</f>
        <v>5.6630248906641627E-5</v>
      </c>
      <c r="V9" s="57">
        <f>'38(I-(I-M) A)-1'!V9/'38(I-(I-M) A)-1'!V$23</f>
        <v>4.0052294081180376E-5</v>
      </c>
      <c r="W9" s="57">
        <f>'38(I-(I-M) A)-1'!W9/'38(I-(I-M) A)-1'!W$24</f>
        <v>6.07628213018075E-5</v>
      </c>
      <c r="X9" s="57">
        <f>'38(I-(I-M) A)-1'!X9/'38(I-(I-M) A)-1'!X$25</f>
        <v>1.0021485806587965E-5</v>
      </c>
      <c r="Y9" s="57">
        <f>'38(I-(I-M) A)-1'!Y9/'38(I-(I-M) A)-1'!Y$26</f>
        <v>2.402221682498249E-5</v>
      </c>
      <c r="Z9" s="57">
        <f>'38(I-(I-M) A)-1'!Z9/'38(I-(I-M) A)-1'!Z$27</f>
        <v>4.5018200140120319E-5</v>
      </c>
      <c r="AA9" s="57">
        <f>'38(I-(I-M) A)-1'!AA9/'38(I-(I-M) A)-1'!AA$28</f>
        <v>6.3278671023444884E-5</v>
      </c>
      <c r="AB9" s="57">
        <f>'38(I-(I-M) A)-1'!AB9/'38(I-(I-M) A)-1'!AB$29</f>
        <v>2.8383607701097698E-5</v>
      </c>
      <c r="AC9" s="57">
        <f>'38(I-(I-M) A)-1'!AC9/'38(I-(I-M) A)-1'!AC$30</f>
        <v>7.106585178047162E-6</v>
      </c>
      <c r="AD9" s="57">
        <f>'38(I-(I-M) A)-1'!AD9/'38(I-(I-M) A)-1'!AD$31</f>
        <v>2.7826763057814865E-6</v>
      </c>
      <c r="AE9" s="57">
        <f>'38(I-(I-M) A)-1'!AE9/'38(I-(I-M) A)-1'!AE$32</f>
        <v>3.3786197495495602E-5</v>
      </c>
      <c r="AF9" s="57">
        <f>'38(I-(I-M) A)-1'!AF9/'38(I-(I-M) A)-1'!AF$33</f>
        <v>1.8668484699553604E-5</v>
      </c>
      <c r="AG9" s="57">
        <f>'38(I-(I-M) A)-1'!AG9/'38(I-(I-M) A)-1'!AG$34</f>
        <v>6.0159376236191071E-5</v>
      </c>
      <c r="AH9" s="57">
        <f>'38(I-(I-M) A)-1'!AH9/'38(I-(I-M) A)-1'!AH$35</f>
        <v>1.3575274941098569E-5</v>
      </c>
      <c r="AI9" s="57">
        <f>'38(I-(I-M) A)-1'!AI9/'38(I-(I-M) A)-1'!AI$36</f>
        <v>5.4568134841020338E-5</v>
      </c>
      <c r="AJ9" s="57">
        <f>'38(I-(I-M) A)-1'!AJ9/'38(I-(I-M) A)-1'!AJ$37</f>
        <v>3.5046576185256823E-4</v>
      </c>
      <c r="AK9" s="57">
        <f>'38(I-(I-M) A)-1'!AK9/'38(I-(I-M) A)-1'!AK$38</f>
        <v>2.6669123787271152E-5</v>
      </c>
      <c r="AL9" s="57">
        <f>'38(I-(I-M) A)-1'!AL9/'38(I-(I-M) A)-1'!AL$39</f>
        <v>6.2543223298342084E-5</v>
      </c>
      <c r="AM9" s="57">
        <f>'38(I-(I-M) A)-1'!AM9/'38(I-(I-M) A)-1'!AM$40</f>
        <v>2.8529445617306179E-4</v>
      </c>
      <c r="AN9" s="53">
        <f>'38(I-(I-M) A)-1'!AN9/'38(I-(I-M) A)-1'!AN$41</f>
        <v>1.4902493977150214E-5</v>
      </c>
      <c r="AO9" s="14"/>
      <c r="AP9" s="20"/>
    </row>
    <row r="10" spans="1:43" ht="39.950000000000003" customHeight="1">
      <c r="A10" s="10" t="s">
        <v>186</v>
      </c>
      <c r="B10" s="3" t="s">
        <v>4</v>
      </c>
      <c r="C10" s="51">
        <f>'38(I-(I-M) A)-1'!C10/'38(I-(I-M) A)-1'!C$4</f>
        <v>4.6895544026581682E-4</v>
      </c>
      <c r="D10" s="57">
        <f>'38(I-(I-M) A)-1'!D10/'38(I-(I-M) A)-1'!D$5</f>
        <v>3.6274749115798751E-4</v>
      </c>
      <c r="E10" s="57">
        <f>'38(I-(I-M) A)-1'!E10/'38(I-(I-M) A)-1'!E$6</f>
        <v>4.976409961927618E-5</v>
      </c>
      <c r="F10" s="57">
        <f>'38(I-(I-M) A)-1'!F10/'38(I-(I-M) A)-1'!F$7</f>
        <v>4.7810613478942706E-5</v>
      </c>
      <c r="G10" s="57">
        <f>'38(I-(I-M) A)-1'!G10/'38(I-(I-M) A)-1'!G$8</f>
        <v>1.6164285701920236E-4</v>
      </c>
      <c r="H10" s="57">
        <f>'38(I-(I-M) A)-1'!H10/'38(I-(I-M) A)-1'!H$9</f>
        <v>6.3714370993315855E-5</v>
      </c>
      <c r="I10" s="57">
        <f>'38(I-(I-M) A)-1'!I10/'38(I-(I-M) A)-1'!I$10</f>
        <v>1</v>
      </c>
      <c r="J10" s="57">
        <f>'38(I-(I-M) A)-1'!J10/'38(I-(I-M) A)-1'!J$11</f>
        <v>1.6686427137376484E-4</v>
      </c>
      <c r="K10" s="57">
        <f>'38(I-(I-M) A)-1'!K10/'38(I-(I-M) A)-1'!K$12</f>
        <v>3.6927369163876674E-5</v>
      </c>
      <c r="L10" s="57">
        <f>'38(I-(I-M) A)-1'!L10/'38(I-(I-M) A)-1'!L$13</f>
        <v>1.3886128950464151E-5</v>
      </c>
      <c r="M10" s="57">
        <f>'38(I-(I-M) A)-1'!M10/'38(I-(I-M) A)-1'!M$14</f>
        <v>5.084481032574598E-5</v>
      </c>
      <c r="N10" s="57">
        <f>'38(I-(I-M) A)-1'!N10/'38(I-(I-M) A)-1'!N$15</f>
        <v>5.473735241409512E-5</v>
      </c>
      <c r="O10" s="57">
        <f>'38(I-(I-M) A)-1'!O10/'38(I-(I-M) A)-1'!O$16</f>
        <v>3.6843880463451048E-5</v>
      </c>
      <c r="P10" s="57">
        <f>'38(I-(I-M) A)-1'!P10/'38(I-(I-M) A)-1'!P$17</f>
        <v>2.2253317961353724E-5</v>
      </c>
      <c r="Q10" s="57">
        <f>'38(I-(I-M) A)-1'!Q10/'38(I-(I-M) A)-1'!Q$18</f>
        <v>5.8023391788852869E-5</v>
      </c>
      <c r="R10" s="57">
        <f>'38(I-(I-M) A)-1'!R10/'38(I-(I-M) A)-1'!R$19</f>
        <v>5.4604901816120818E-5</v>
      </c>
      <c r="S10" s="57">
        <f>'38(I-(I-M) A)-1'!S10/'38(I-(I-M) A)-1'!S$20</f>
        <v>7.2202505683496024E-5</v>
      </c>
      <c r="T10" s="57">
        <f>'38(I-(I-M) A)-1'!T10/'38(I-(I-M) A)-1'!T$21</f>
        <v>1.9803820380199388E-4</v>
      </c>
      <c r="U10" s="57">
        <f>'38(I-(I-M) A)-1'!U10/'38(I-(I-M) A)-1'!U$22</f>
        <v>1.05891505910749E-4</v>
      </c>
      <c r="V10" s="57">
        <f>'38(I-(I-M) A)-1'!V10/'38(I-(I-M) A)-1'!V$23</f>
        <v>9.4044849595218219E-4</v>
      </c>
      <c r="W10" s="57">
        <f>'38(I-(I-M) A)-1'!W10/'38(I-(I-M) A)-1'!W$24</f>
        <v>4.6616580023453206E-4</v>
      </c>
      <c r="X10" s="57">
        <f>'38(I-(I-M) A)-1'!X10/'38(I-(I-M) A)-1'!X$25</f>
        <v>7.1919087535329422E-5</v>
      </c>
      <c r="Y10" s="57">
        <f>'38(I-(I-M) A)-1'!Y10/'38(I-(I-M) A)-1'!Y$26</f>
        <v>9.8034363247248216E-5</v>
      </c>
      <c r="Z10" s="57">
        <f>'38(I-(I-M) A)-1'!Z10/'38(I-(I-M) A)-1'!Z$27</f>
        <v>9.0202141349586686E-5</v>
      </c>
      <c r="AA10" s="57">
        <f>'38(I-(I-M) A)-1'!AA10/'38(I-(I-M) A)-1'!AA$28</f>
        <v>1.1600137807623924E-4</v>
      </c>
      <c r="AB10" s="57">
        <f>'38(I-(I-M) A)-1'!AB10/'38(I-(I-M) A)-1'!AB$29</f>
        <v>9.224192901531208E-5</v>
      </c>
      <c r="AC10" s="57">
        <f>'38(I-(I-M) A)-1'!AC10/'38(I-(I-M) A)-1'!AC$30</f>
        <v>3.5840153956201841E-5</v>
      </c>
      <c r="AD10" s="57">
        <f>'38(I-(I-M) A)-1'!AD10/'38(I-(I-M) A)-1'!AD$31</f>
        <v>1.5939366378952975E-5</v>
      </c>
      <c r="AE10" s="57">
        <f>'38(I-(I-M) A)-1'!AE10/'38(I-(I-M) A)-1'!AE$32</f>
        <v>9.3180706386618224E-5</v>
      </c>
      <c r="AF10" s="57">
        <f>'38(I-(I-M) A)-1'!AF10/'38(I-(I-M) A)-1'!AF$33</f>
        <v>1.2826222340290593E-4</v>
      </c>
      <c r="AG10" s="57">
        <f>'38(I-(I-M) A)-1'!AG10/'38(I-(I-M) A)-1'!AG$34</f>
        <v>4.9167469823933317E-5</v>
      </c>
      <c r="AH10" s="57">
        <f>'38(I-(I-M) A)-1'!AH10/'38(I-(I-M) A)-1'!AH$35</f>
        <v>1.408617747466185E-4</v>
      </c>
      <c r="AI10" s="57">
        <f>'38(I-(I-M) A)-1'!AI10/'38(I-(I-M) A)-1'!AI$36</f>
        <v>9.2198990168490942E-5</v>
      </c>
      <c r="AJ10" s="57">
        <f>'38(I-(I-M) A)-1'!AJ10/'38(I-(I-M) A)-1'!AJ$37</f>
        <v>2.6652809328673574E-4</v>
      </c>
      <c r="AK10" s="57">
        <f>'38(I-(I-M) A)-1'!AK10/'38(I-(I-M) A)-1'!AK$38</f>
        <v>8.6074594066702721E-5</v>
      </c>
      <c r="AL10" s="57">
        <f>'38(I-(I-M) A)-1'!AL10/'38(I-(I-M) A)-1'!AL$39</f>
        <v>9.0259813981287664E-5</v>
      </c>
      <c r="AM10" s="57">
        <f>'38(I-(I-M) A)-1'!AM10/'38(I-(I-M) A)-1'!AM$40</f>
        <v>4.8842396988770312E-3</v>
      </c>
      <c r="AN10" s="53">
        <f>'38(I-(I-M) A)-1'!AN10/'38(I-(I-M) A)-1'!AN$41</f>
        <v>3.6974957931859712E-5</v>
      </c>
      <c r="AO10" s="14"/>
      <c r="AP10" s="20"/>
    </row>
    <row r="11" spans="1:43" ht="39.950000000000003" customHeight="1">
      <c r="A11" s="10" t="s">
        <v>187</v>
      </c>
      <c r="B11" s="3" t="s">
        <v>5</v>
      </c>
      <c r="C11" s="51">
        <f>'38(I-(I-M) A)-1'!C11/'38(I-(I-M) A)-1'!C$4</f>
        <v>3.8918905488157841E-4</v>
      </c>
      <c r="D11" s="57">
        <f>'38(I-(I-M) A)-1'!D11/'38(I-(I-M) A)-1'!D$5</f>
        <v>3.791422140721972E-6</v>
      </c>
      <c r="E11" s="57">
        <f>'38(I-(I-M) A)-1'!E11/'38(I-(I-M) A)-1'!E$6</f>
        <v>4.4989454571161785E-5</v>
      </c>
      <c r="F11" s="57">
        <f>'38(I-(I-M) A)-1'!F11/'38(I-(I-M) A)-1'!F$7</f>
        <v>3.1988231342051641E-5</v>
      </c>
      <c r="G11" s="57">
        <f>'38(I-(I-M) A)-1'!G11/'38(I-(I-M) A)-1'!G$8</f>
        <v>5.7746464466021287E-5</v>
      </c>
      <c r="H11" s="57">
        <f>'38(I-(I-M) A)-1'!H11/'38(I-(I-M) A)-1'!H$9</f>
        <v>7.6399276381752237E-4</v>
      </c>
      <c r="I11" s="57">
        <f>'38(I-(I-M) A)-1'!I11/'38(I-(I-M) A)-1'!I$10</f>
        <v>2.6209212741458746E-4</v>
      </c>
      <c r="J11" s="57">
        <f>'38(I-(I-M) A)-1'!J11/'38(I-(I-M) A)-1'!J$11</f>
        <v>1</v>
      </c>
      <c r="K11" s="57">
        <f>'38(I-(I-M) A)-1'!K11/'38(I-(I-M) A)-1'!K$12</f>
        <v>9.0512979325258532E-5</v>
      </c>
      <c r="L11" s="57">
        <f>'38(I-(I-M) A)-1'!L11/'38(I-(I-M) A)-1'!L$13</f>
        <v>1.4020839156412946E-5</v>
      </c>
      <c r="M11" s="57">
        <f>'38(I-(I-M) A)-1'!M11/'38(I-(I-M) A)-1'!M$14</f>
        <v>2.108507738127164E-5</v>
      </c>
      <c r="N11" s="57">
        <f>'38(I-(I-M) A)-1'!N11/'38(I-(I-M) A)-1'!N$15</f>
        <v>9.1508556910118219E-5</v>
      </c>
      <c r="O11" s="57">
        <f>'38(I-(I-M) A)-1'!O11/'38(I-(I-M) A)-1'!O$16</f>
        <v>3.964697762579269E-5</v>
      </c>
      <c r="P11" s="57">
        <f>'38(I-(I-M) A)-1'!P11/'38(I-(I-M) A)-1'!P$17</f>
        <v>3.0239812820436273E-5</v>
      </c>
      <c r="Q11" s="57">
        <f>'38(I-(I-M) A)-1'!Q11/'38(I-(I-M) A)-1'!Q$18</f>
        <v>1.1941510609170226E-4</v>
      </c>
      <c r="R11" s="57">
        <f>'38(I-(I-M) A)-1'!R11/'38(I-(I-M) A)-1'!R$19</f>
        <v>1.2980599074776273E-4</v>
      </c>
      <c r="S11" s="57">
        <f>'38(I-(I-M) A)-1'!S11/'38(I-(I-M) A)-1'!S$20</f>
        <v>8.3315486287694084E-5</v>
      </c>
      <c r="T11" s="57">
        <f>'38(I-(I-M) A)-1'!T11/'38(I-(I-M) A)-1'!T$21</f>
        <v>7.1979221334448053E-5</v>
      </c>
      <c r="U11" s="57">
        <f>'38(I-(I-M) A)-1'!U11/'38(I-(I-M) A)-1'!U$22</f>
        <v>2.2186251727551552E-4</v>
      </c>
      <c r="V11" s="57">
        <f>'38(I-(I-M) A)-1'!V11/'38(I-(I-M) A)-1'!V$23</f>
        <v>4.1425586124950599E-4</v>
      </c>
      <c r="W11" s="57">
        <f>'38(I-(I-M) A)-1'!W11/'38(I-(I-M) A)-1'!W$24</f>
        <v>4.9595336863658911E-5</v>
      </c>
      <c r="X11" s="57">
        <f>'38(I-(I-M) A)-1'!X11/'38(I-(I-M) A)-1'!X$25</f>
        <v>2.6091337458959625E-5</v>
      </c>
      <c r="Y11" s="57">
        <f>'38(I-(I-M) A)-1'!Y11/'38(I-(I-M) A)-1'!Y$26</f>
        <v>8.4612196080779349E-5</v>
      </c>
      <c r="Z11" s="57">
        <f>'38(I-(I-M) A)-1'!Z11/'38(I-(I-M) A)-1'!Z$27</f>
        <v>1.3846645392941851E-4</v>
      </c>
      <c r="AA11" s="57">
        <f>'38(I-(I-M) A)-1'!AA11/'38(I-(I-M) A)-1'!AA$28</f>
        <v>6.0631075542310017E-6</v>
      </c>
      <c r="AB11" s="57">
        <f>'38(I-(I-M) A)-1'!AB11/'38(I-(I-M) A)-1'!AB$29</f>
        <v>7.6153618600097063E-6</v>
      </c>
      <c r="AC11" s="57">
        <f>'38(I-(I-M) A)-1'!AC11/'38(I-(I-M) A)-1'!AC$30</f>
        <v>4.3059784507236672E-6</v>
      </c>
      <c r="AD11" s="57">
        <f>'38(I-(I-M) A)-1'!AD11/'38(I-(I-M) A)-1'!AD$31</f>
        <v>1.7620467564583196E-6</v>
      </c>
      <c r="AE11" s="57">
        <f>'38(I-(I-M) A)-1'!AE11/'38(I-(I-M) A)-1'!AE$32</f>
        <v>1.3664795293535297E-5</v>
      </c>
      <c r="AF11" s="57">
        <f>'38(I-(I-M) A)-1'!AF11/'38(I-(I-M) A)-1'!AF$33</f>
        <v>1.4371596835990523E-5</v>
      </c>
      <c r="AG11" s="57">
        <f>'38(I-(I-M) A)-1'!AG11/'38(I-(I-M) A)-1'!AG$34</f>
        <v>1.7317585776843373E-5</v>
      </c>
      <c r="AH11" s="57">
        <f>'38(I-(I-M) A)-1'!AH11/'38(I-(I-M) A)-1'!AH$35</f>
        <v>9.5176289779119318E-5</v>
      </c>
      <c r="AI11" s="57">
        <f>'38(I-(I-M) A)-1'!AI11/'38(I-(I-M) A)-1'!AI$36</f>
        <v>1.3150131717889716E-3</v>
      </c>
      <c r="AJ11" s="57">
        <f>'38(I-(I-M) A)-1'!AJ11/'38(I-(I-M) A)-1'!AJ$37</f>
        <v>2.84083401158807E-5</v>
      </c>
      <c r="AK11" s="57">
        <f>'38(I-(I-M) A)-1'!AK11/'38(I-(I-M) A)-1'!AK$38</f>
        <v>3.1579624404236185E-5</v>
      </c>
      <c r="AL11" s="57">
        <f>'38(I-(I-M) A)-1'!AL11/'38(I-(I-M) A)-1'!AL$39</f>
        <v>8.7322121340621255E-5</v>
      </c>
      <c r="AM11" s="57">
        <f>'38(I-(I-M) A)-1'!AM11/'38(I-(I-M) A)-1'!AM$40</f>
        <v>8.8948773523537001E-5</v>
      </c>
      <c r="AN11" s="53">
        <f>'38(I-(I-M) A)-1'!AN11/'38(I-(I-M) A)-1'!AN$41</f>
        <v>3.8175759750815137E-5</v>
      </c>
      <c r="AO11" s="14"/>
      <c r="AP11" s="20"/>
    </row>
    <row r="12" spans="1:43" ht="39.950000000000003" customHeight="1">
      <c r="A12" s="10" t="s">
        <v>188</v>
      </c>
      <c r="B12" s="3" t="s">
        <v>6</v>
      </c>
      <c r="C12" s="51">
        <f>'38(I-(I-M) A)-1'!C12/'38(I-(I-M) A)-1'!C$4</f>
        <v>5.9177371322118155E-6</v>
      </c>
      <c r="D12" s="57">
        <f>'38(I-(I-M) A)-1'!D12/'38(I-(I-M) A)-1'!D$5</f>
        <v>1.3446740281423703E-7</v>
      </c>
      <c r="E12" s="57">
        <f>'38(I-(I-M) A)-1'!E12/'38(I-(I-M) A)-1'!E$6</f>
        <v>2.6429713260529533E-7</v>
      </c>
      <c r="F12" s="57">
        <f>'38(I-(I-M) A)-1'!F12/'38(I-(I-M) A)-1'!F$7</f>
        <v>1.0105215989622437E-6</v>
      </c>
      <c r="G12" s="57">
        <f>'38(I-(I-M) A)-1'!G12/'38(I-(I-M) A)-1'!G$8</f>
        <v>3.5534080763026946E-6</v>
      </c>
      <c r="H12" s="57">
        <f>'38(I-(I-M) A)-1'!H12/'38(I-(I-M) A)-1'!H$9</f>
        <v>1.4882344665226692E-6</v>
      </c>
      <c r="I12" s="57">
        <f>'38(I-(I-M) A)-1'!I12/'38(I-(I-M) A)-1'!I$10</f>
        <v>3.5841633165785534E-6</v>
      </c>
      <c r="J12" s="57">
        <f>'38(I-(I-M) A)-1'!J12/'38(I-(I-M) A)-1'!J$11</f>
        <v>9.959267370450628E-6</v>
      </c>
      <c r="K12" s="57">
        <f>'38(I-(I-M) A)-1'!K12/'38(I-(I-M) A)-1'!K$12</f>
        <v>1</v>
      </c>
      <c r="L12" s="57">
        <f>'38(I-(I-M) A)-1'!L12/'38(I-(I-M) A)-1'!L$13</f>
        <v>7.4830806019622578E-7</v>
      </c>
      <c r="M12" s="57">
        <f>'38(I-(I-M) A)-1'!M12/'38(I-(I-M) A)-1'!M$14</f>
        <v>1.2317429113680986E-5</v>
      </c>
      <c r="N12" s="57">
        <f>'38(I-(I-M) A)-1'!N12/'38(I-(I-M) A)-1'!N$15</f>
        <v>8.7077331929745442E-6</v>
      </c>
      <c r="O12" s="57">
        <f>'38(I-(I-M) A)-1'!O12/'38(I-(I-M) A)-1'!O$16</f>
        <v>1.6044319063060861E-5</v>
      </c>
      <c r="P12" s="57">
        <f>'38(I-(I-M) A)-1'!P12/'38(I-(I-M) A)-1'!P$17</f>
        <v>8.7285889206201105E-6</v>
      </c>
      <c r="Q12" s="57">
        <f>'38(I-(I-M) A)-1'!Q12/'38(I-(I-M) A)-1'!Q$18</f>
        <v>2.5958852753652381E-5</v>
      </c>
      <c r="R12" s="57">
        <f>'38(I-(I-M) A)-1'!R12/'38(I-(I-M) A)-1'!R$19</f>
        <v>2.5056212328252361E-5</v>
      </c>
      <c r="S12" s="57">
        <f>'38(I-(I-M) A)-1'!S12/'38(I-(I-M) A)-1'!S$20</f>
        <v>1.0635534734586486E-5</v>
      </c>
      <c r="T12" s="57">
        <f>'38(I-(I-M) A)-1'!T12/'38(I-(I-M) A)-1'!T$21</f>
        <v>4.9195652519997925E-6</v>
      </c>
      <c r="U12" s="57">
        <f>'38(I-(I-M) A)-1'!U12/'38(I-(I-M) A)-1'!U$22</f>
        <v>4.6987813875684186E-6</v>
      </c>
      <c r="V12" s="57">
        <f>'38(I-(I-M) A)-1'!V12/'38(I-(I-M) A)-1'!V$23</f>
        <v>4.0215264863147389E-6</v>
      </c>
      <c r="W12" s="57">
        <f>'38(I-(I-M) A)-1'!W12/'38(I-(I-M) A)-1'!W$24</f>
        <v>7.368324836341186E-5</v>
      </c>
      <c r="X12" s="57">
        <f>'38(I-(I-M) A)-1'!X12/'38(I-(I-M) A)-1'!X$25</f>
        <v>2.3429217766926581E-6</v>
      </c>
      <c r="Y12" s="57">
        <f>'38(I-(I-M) A)-1'!Y12/'38(I-(I-M) A)-1'!Y$26</f>
        <v>1.1060650408679608E-5</v>
      </c>
      <c r="Z12" s="57">
        <f>'38(I-(I-M) A)-1'!Z12/'38(I-(I-M) A)-1'!Z$27</f>
        <v>1.368298177860124E-6</v>
      </c>
      <c r="AA12" s="57">
        <f>'38(I-(I-M) A)-1'!AA12/'38(I-(I-M) A)-1'!AA$28</f>
        <v>8.3515038023063231E-7</v>
      </c>
      <c r="AB12" s="57">
        <f>'38(I-(I-M) A)-1'!AB12/'38(I-(I-M) A)-1'!AB$29</f>
        <v>5.252727911481403E-7</v>
      </c>
      <c r="AC12" s="57">
        <f>'38(I-(I-M) A)-1'!AC12/'38(I-(I-M) A)-1'!AC$30</f>
        <v>9.2470248089903506E-7</v>
      </c>
      <c r="AD12" s="57">
        <f>'38(I-(I-M) A)-1'!AD12/'38(I-(I-M) A)-1'!AD$31</f>
        <v>1.355405428563766E-6</v>
      </c>
      <c r="AE12" s="57">
        <f>'38(I-(I-M) A)-1'!AE12/'38(I-(I-M) A)-1'!AE$32</f>
        <v>8.3855168410279504E-7</v>
      </c>
      <c r="AF12" s="57">
        <f>'38(I-(I-M) A)-1'!AF12/'38(I-(I-M) A)-1'!AF$33</f>
        <v>5.8895804284471043E-7</v>
      </c>
      <c r="AG12" s="57">
        <f>'38(I-(I-M) A)-1'!AG12/'38(I-(I-M) A)-1'!AG$34</f>
        <v>1.0644715555884232E-6</v>
      </c>
      <c r="AH12" s="57">
        <f>'38(I-(I-M) A)-1'!AH12/'38(I-(I-M) A)-1'!AH$35</f>
        <v>3.5734396153894405E-6</v>
      </c>
      <c r="AI12" s="57">
        <f>'38(I-(I-M) A)-1'!AI12/'38(I-(I-M) A)-1'!AI$36</f>
        <v>1.4361077272431106E-6</v>
      </c>
      <c r="AJ12" s="57">
        <f>'38(I-(I-M) A)-1'!AJ12/'38(I-(I-M) A)-1'!AJ$37</f>
        <v>1.2274082060471581E-6</v>
      </c>
      <c r="AK12" s="57">
        <f>'38(I-(I-M) A)-1'!AK12/'38(I-(I-M) A)-1'!AK$38</f>
        <v>6.9272827033548064E-7</v>
      </c>
      <c r="AL12" s="57">
        <f>'38(I-(I-M) A)-1'!AL12/'38(I-(I-M) A)-1'!AL$39</f>
        <v>2.0304900341848157E-6</v>
      </c>
      <c r="AM12" s="57">
        <f>'38(I-(I-M) A)-1'!AM12/'38(I-(I-M) A)-1'!AM$40</f>
        <v>7.8816405360366407E-6</v>
      </c>
      <c r="AN12" s="53">
        <f>'38(I-(I-M) A)-1'!AN12/'38(I-(I-M) A)-1'!AN$41</f>
        <v>5.2236497835200877E-6</v>
      </c>
      <c r="AO12" s="14"/>
      <c r="AP12" s="20"/>
    </row>
    <row r="13" spans="1:43" ht="39.950000000000003" customHeight="1">
      <c r="A13" s="10" t="s">
        <v>189</v>
      </c>
      <c r="B13" s="3" t="s">
        <v>7</v>
      </c>
      <c r="C13" s="51">
        <f>'38(I-(I-M) A)-1'!C13/'38(I-(I-M) A)-1'!C$4</f>
        <v>0</v>
      </c>
      <c r="D13" s="57">
        <f>'38(I-(I-M) A)-1'!D13/'38(I-(I-M) A)-1'!D$5</f>
        <v>0</v>
      </c>
      <c r="E13" s="57">
        <f>'38(I-(I-M) A)-1'!E13/'38(I-(I-M) A)-1'!E$6</f>
        <v>0</v>
      </c>
      <c r="F13" s="57">
        <f>'38(I-(I-M) A)-1'!F13/'38(I-(I-M) A)-1'!F$7</f>
        <v>0</v>
      </c>
      <c r="G13" s="57">
        <f>'38(I-(I-M) A)-1'!G13/'38(I-(I-M) A)-1'!G$8</f>
        <v>0</v>
      </c>
      <c r="H13" s="57">
        <f>'38(I-(I-M) A)-1'!H13/'38(I-(I-M) A)-1'!H$9</f>
        <v>0</v>
      </c>
      <c r="I13" s="57">
        <f>'38(I-(I-M) A)-1'!I13/'38(I-(I-M) A)-1'!I$10</f>
        <v>0</v>
      </c>
      <c r="J13" s="57">
        <f>'38(I-(I-M) A)-1'!J13/'38(I-(I-M) A)-1'!J$11</f>
        <v>0</v>
      </c>
      <c r="K13" s="57">
        <f>'38(I-(I-M) A)-1'!K13/'38(I-(I-M) A)-1'!K$12</f>
        <v>0</v>
      </c>
      <c r="L13" s="57">
        <f>'38(I-(I-M) A)-1'!L13/'38(I-(I-M) A)-1'!L$13</f>
        <v>1</v>
      </c>
      <c r="M13" s="57">
        <f>'38(I-(I-M) A)-1'!M13/'38(I-(I-M) A)-1'!M$14</f>
        <v>0</v>
      </c>
      <c r="N13" s="57">
        <f>'38(I-(I-M) A)-1'!N13/'38(I-(I-M) A)-1'!N$15</f>
        <v>0</v>
      </c>
      <c r="O13" s="57">
        <f>'38(I-(I-M) A)-1'!O13/'38(I-(I-M) A)-1'!O$16</f>
        <v>0</v>
      </c>
      <c r="P13" s="57">
        <f>'38(I-(I-M) A)-1'!P13/'38(I-(I-M) A)-1'!P$17</f>
        <v>0</v>
      </c>
      <c r="Q13" s="57">
        <f>'38(I-(I-M) A)-1'!Q13/'38(I-(I-M) A)-1'!Q$18</f>
        <v>0</v>
      </c>
      <c r="R13" s="57">
        <f>'38(I-(I-M) A)-1'!R13/'38(I-(I-M) A)-1'!R$19</f>
        <v>0</v>
      </c>
      <c r="S13" s="57">
        <f>'38(I-(I-M) A)-1'!S13/'38(I-(I-M) A)-1'!S$20</f>
        <v>0</v>
      </c>
      <c r="T13" s="57">
        <f>'38(I-(I-M) A)-1'!T13/'38(I-(I-M) A)-1'!T$21</f>
        <v>0</v>
      </c>
      <c r="U13" s="57">
        <f>'38(I-(I-M) A)-1'!U13/'38(I-(I-M) A)-1'!U$22</f>
        <v>0</v>
      </c>
      <c r="V13" s="57">
        <f>'38(I-(I-M) A)-1'!V13/'38(I-(I-M) A)-1'!V$23</f>
        <v>0</v>
      </c>
      <c r="W13" s="57">
        <f>'38(I-(I-M) A)-1'!W13/'38(I-(I-M) A)-1'!W$24</f>
        <v>0</v>
      </c>
      <c r="X13" s="57">
        <f>'38(I-(I-M) A)-1'!X13/'38(I-(I-M) A)-1'!X$25</f>
        <v>0</v>
      </c>
      <c r="Y13" s="57">
        <f>'38(I-(I-M) A)-1'!Y13/'38(I-(I-M) A)-1'!Y$26</f>
        <v>0</v>
      </c>
      <c r="Z13" s="57">
        <f>'38(I-(I-M) A)-1'!Z13/'38(I-(I-M) A)-1'!Z$27</f>
        <v>0</v>
      </c>
      <c r="AA13" s="57">
        <f>'38(I-(I-M) A)-1'!AA13/'38(I-(I-M) A)-1'!AA$28</f>
        <v>0</v>
      </c>
      <c r="AB13" s="57">
        <f>'38(I-(I-M) A)-1'!AB13/'38(I-(I-M) A)-1'!AB$29</f>
        <v>0</v>
      </c>
      <c r="AC13" s="57">
        <f>'38(I-(I-M) A)-1'!AC13/'38(I-(I-M) A)-1'!AC$30</f>
        <v>0</v>
      </c>
      <c r="AD13" s="57">
        <f>'38(I-(I-M) A)-1'!AD13/'38(I-(I-M) A)-1'!AD$31</f>
        <v>0</v>
      </c>
      <c r="AE13" s="57">
        <f>'38(I-(I-M) A)-1'!AE13/'38(I-(I-M) A)-1'!AE$32</f>
        <v>0</v>
      </c>
      <c r="AF13" s="57">
        <f>'38(I-(I-M) A)-1'!AF13/'38(I-(I-M) A)-1'!AF$33</f>
        <v>0</v>
      </c>
      <c r="AG13" s="57">
        <f>'38(I-(I-M) A)-1'!AG13/'38(I-(I-M) A)-1'!AG$34</f>
        <v>0</v>
      </c>
      <c r="AH13" s="57">
        <f>'38(I-(I-M) A)-1'!AH13/'38(I-(I-M) A)-1'!AH$35</f>
        <v>0</v>
      </c>
      <c r="AI13" s="57">
        <f>'38(I-(I-M) A)-1'!AI13/'38(I-(I-M) A)-1'!AI$36</f>
        <v>0</v>
      </c>
      <c r="AJ13" s="57">
        <f>'38(I-(I-M) A)-1'!AJ13/'38(I-(I-M) A)-1'!AJ$37</f>
        <v>0</v>
      </c>
      <c r="AK13" s="57">
        <f>'38(I-(I-M) A)-1'!AK13/'38(I-(I-M) A)-1'!AK$38</f>
        <v>0</v>
      </c>
      <c r="AL13" s="57">
        <f>'38(I-(I-M) A)-1'!AL13/'38(I-(I-M) A)-1'!AL$39</f>
        <v>0</v>
      </c>
      <c r="AM13" s="57">
        <f>'38(I-(I-M) A)-1'!AM13/'38(I-(I-M) A)-1'!AM$40</f>
        <v>0</v>
      </c>
      <c r="AN13" s="53">
        <f>'38(I-(I-M) A)-1'!AN13/'38(I-(I-M) A)-1'!AN$41</f>
        <v>0</v>
      </c>
      <c r="AO13" s="14"/>
      <c r="AP13" s="49"/>
      <c r="AQ13" s="48"/>
    </row>
    <row r="14" spans="1:43" ht="39.950000000000003" customHeight="1">
      <c r="A14" s="10" t="s">
        <v>190</v>
      </c>
      <c r="B14" s="3" t="s">
        <v>8</v>
      </c>
      <c r="C14" s="51">
        <f>'38(I-(I-M) A)-1'!C14/'38(I-(I-M) A)-1'!C$4</f>
        <v>0</v>
      </c>
      <c r="D14" s="57">
        <f>'38(I-(I-M) A)-1'!D14/'38(I-(I-M) A)-1'!D$5</f>
        <v>0</v>
      </c>
      <c r="E14" s="57">
        <f>'38(I-(I-M) A)-1'!E14/'38(I-(I-M) A)-1'!E$6</f>
        <v>0</v>
      </c>
      <c r="F14" s="57">
        <f>'38(I-(I-M) A)-1'!F14/'38(I-(I-M) A)-1'!F$7</f>
        <v>0</v>
      </c>
      <c r="G14" s="57">
        <f>'38(I-(I-M) A)-1'!G14/'38(I-(I-M) A)-1'!G$8</f>
        <v>0</v>
      </c>
      <c r="H14" s="57">
        <f>'38(I-(I-M) A)-1'!H14/'38(I-(I-M) A)-1'!H$9</f>
        <v>0</v>
      </c>
      <c r="I14" s="57">
        <f>'38(I-(I-M) A)-1'!I14/'38(I-(I-M) A)-1'!I$10</f>
        <v>0</v>
      </c>
      <c r="J14" s="57">
        <f>'38(I-(I-M) A)-1'!J14/'38(I-(I-M) A)-1'!J$11</f>
        <v>0</v>
      </c>
      <c r="K14" s="57">
        <f>'38(I-(I-M) A)-1'!K14/'38(I-(I-M) A)-1'!K$12</f>
        <v>0</v>
      </c>
      <c r="L14" s="57">
        <f>'38(I-(I-M) A)-1'!L14/'38(I-(I-M) A)-1'!L$13</f>
        <v>0</v>
      </c>
      <c r="M14" s="57">
        <f>'38(I-(I-M) A)-1'!M14/'38(I-(I-M) A)-1'!M$14</f>
        <v>1</v>
      </c>
      <c r="N14" s="57">
        <f>'38(I-(I-M) A)-1'!N14/'38(I-(I-M) A)-1'!N$15</f>
        <v>0</v>
      </c>
      <c r="O14" s="57">
        <f>'38(I-(I-M) A)-1'!O14/'38(I-(I-M) A)-1'!O$16</f>
        <v>0</v>
      </c>
      <c r="P14" s="57">
        <f>'38(I-(I-M) A)-1'!P14/'38(I-(I-M) A)-1'!P$17</f>
        <v>0</v>
      </c>
      <c r="Q14" s="57">
        <f>'38(I-(I-M) A)-1'!Q14/'38(I-(I-M) A)-1'!Q$18</f>
        <v>0</v>
      </c>
      <c r="R14" s="57">
        <f>'38(I-(I-M) A)-1'!R14/'38(I-(I-M) A)-1'!R$19</f>
        <v>0</v>
      </c>
      <c r="S14" s="57">
        <f>'38(I-(I-M) A)-1'!S14/'38(I-(I-M) A)-1'!S$20</f>
        <v>0</v>
      </c>
      <c r="T14" s="57">
        <f>'38(I-(I-M) A)-1'!T14/'38(I-(I-M) A)-1'!T$21</f>
        <v>0</v>
      </c>
      <c r="U14" s="57">
        <f>'38(I-(I-M) A)-1'!U14/'38(I-(I-M) A)-1'!U$22</f>
        <v>0</v>
      </c>
      <c r="V14" s="57">
        <f>'38(I-(I-M) A)-1'!V14/'38(I-(I-M) A)-1'!V$23</f>
        <v>0</v>
      </c>
      <c r="W14" s="57">
        <f>'38(I-(I-M) A)-1'!W14/'38(I-(I-M) A)-1'!W$24</f>
        <v>0</v>
      </c>
      <c r="X14" s="57">
        <f>'38(I-(I-M) A)-1'!X14/'38(I-(I-M) A)-1'!X$25</f>
        <v>0</v>
      </c>
      <c r="Y14" s="57">
        <f>'38(I-(I-M) A)-1'!Y14/'38(I-(I-M) A)-1'!Y$26</f>
        <v>0</v>
      </c>
      <c r="Z14" s="57">
        <f>'38(I-(I-M) A)-1'!Z14/'38(I-(I-M) A)-1'!Z$27</f>
        <v>0</v>
      </c>
      <c r="AA14" s="57">
        <f>'38(I-(I-M) A)-1'!AA14/'38(I-(I-M) A)-1'!AA$28</f>
        <v>0</v>
      </c>
      <c r="AB14" s="57">
        <f>'38(I-(I-M) A)-1'!AB14/'38(I-(I-M) A)-1'!AB$29</f>
        <v>0</v>
      </c>
      <c r="AC14" s="57">
        <f>'38(I-(I-M) A)-1'!AC14/'38(I-(I-M) A)-1'!AC$30</f>
        <v>0</v>
      </c>
      <c r="AD14" s="57">
        <f>'38(I-(I-M) A)-1'!AD14/'38(I-(I-M) A)-1'!AD$31</f>
        <v>0</v>
      </c>
      <c r="AE14" s="57">
        <f>'38(I-(I-M) A)-1'!AE14/'38(I-(I-M) A)-1'!AE$32</f>
        <v>0</v>
      </c>
      <c r="AF14" s="57">
        <f>'38(I-(I-M) A)-1'!AF14/'38(I-(I-M) A)-1'!AF$33</f>
        <v>0</v>
      </c>
      <c r="AG14" s="57">
        <f>'38(I-(I-M) A)-1'!AG14/'38(I-(I-M) A)-1'!AG$34</f>
        <v>0</v>
      </c>
      <c r="AH14" s="57">
        <f>'38(I-(I-M) A)-1'!AH14/'38(I-(I-M) A)-1'!AH$35</f>
        <v>0</v>
      </c>
      <c r="AI14" s="57">
        <f>'38(I-(I-M) A)-1'!AI14/'38(I-(I-M) A)-1'!AI$36</f>
        <v>0</v>
      </c>
      <c r="AJ14" s="57">
        <f>'38(I-(I-M) A)-1'!AJ14/'38(I-(I-M) A)-1'!AJ$37</f>
        <v>0</v>
      </c>
      <c r="AK14" s="57">
        <f>'38(I-(I-M) A)-1'!AK14/'38(I-(I-M) A)-1'!AK$38</f>
        <v>0</v>
      </c>
      <c r="AL14" s="57">
        <f>'38(I-(I-M) A)-1'!AL14/'38(I-(I-M) A)-1'!AL$39</f>
        <v>0</v>
      </c>
      <c r="AM14" s="57">
        <f>'38(I-(I-M) A)-1'!AM14/'38(I-(I-M) A)-1'!AM$40</f>
        <v>0</v>
      </c>
      <c r="AN14" s="53">
        <f>'38(I-(I-M) A)-1'!AN14/'38(I-(I-M) A)-1'!AN$41</f>
        <v>0</v>
      </c>
      <c r="AO14" s="14"/>
      <c r="AP14" s="49"/>
      <c r="AQ14" s="48"/>
    </row>
    <row r="15" spans="1:43" ht="39.950000000000003" customHeight="1">
      <c r="A15" s="10" t="s">
        <v>191</v>
      </c>
      <c r="B15" s="3" t="s">
        <v>9</v>
      </c>
      <c r="C15" s="51">
        <f>'38(I-(I-M) A)-1'!C15/'38(I-(I-M) A)-1'!C$4</f>
        <v>1.443084003534227E-4</v>
      </c>
      <c r="D15" s="57">
        <f>'38(I-(I-M) A)-1'!D15/'38(I-(I-M) A)-1'!D$5</f>
        <v>1.1973560227864437E-5</v>
      </c>
      <c r="E15" s="57">
        <f>'38(I-(I-M) A)-1'!E15/'38(I-(I-M) A)-1'!E$6</f>
        <v>8.8952257850884834E-5</v>
      </c>
      <c r="F15" s="57">
        <f>'38(I-(I-M) A)-1'!F15/'38(I-(I-M) A)-1'!F$7</f>
        <v>4.0111917275204446E-4</v>
      </c>
      <c r="G15" s="57">
        <f>'38(I-(I-M) A)-1'!G15/'38(I-(I-M) A)-1'!G$8</f>
        <v>6.0145426539305461E-4</v>
      </c>
      <c r="H15" s="57">
        <f>'38(I-(I-M) A)-1'!H15/'38(I-(I-M) A)-1'!H$9</f>
        <v>8.5747699233574488E-5</v>
      </c>
      <c r="I15" s="57">
        <f>'38(I-(I-M) A)-1'!I15/'38(I-(I-M) A)-1'!I$10</f>
        <v>1.1202138634366532E-3</v>
      </c>
      <c r="J15" s="57">
        <f>'38(I-(I-M) A)-1'!J15/'38(I-(I-M) A)-1'!J$11</f>
        <v>7.3452979313282053E-4</v>
      </c>
      <c r="K15" s="57">
        <f>'38(I-(I-M) A)-1'!K15/'38(I-(I-M) A)-1'!K$12</f>
        <v>2.4077691213417727E-4</v>
      </c>
      <c r="L15" s="57">
        <f>'38(I-(I-M) A)-1'!L15/'38(I-(I-M) A)-1'!L$13</f>
        <v>3.1083052128436754E-5</v>
      </c>
      <c r="M15" s="57">
        <f>'38(I-(I-M) A)-1'!M15/'38(I-(I-M) A)-1'!M$14</f>
        <v>2.6699059311466002E-4</v>
      </c>
      <c r="N15" s="57">
        <f>'38(I-(I-M) A)-1'!N15/'38(I-(I-M) A)-1'!N$15</f>
        <v>1</v>
      </c>
      <c r="O15" s="57">
        <f>'38(I-(I-M) A)-1'!O15/'38(I-(I-M) A)-1'!O$16</f>
        <v>7.8978201566609174E-4</v>
      </c>
      <c r="P15" s="57">
        <f>'38(I-(I-M) A)-1'!P15/'38(I-(I-M) A)-1'!P$17</f>
        <v>1.0873909262561832E-3</v>
      </c>
      <c r="Q15" s="57">
        <f>'38(I-(I-M) A)-1'!Q15/'38(I-(I-M) A)-1'!Q$18</f>
        <v>1.6004465635178356E-3</v>
      </c>
      <c r="R15" s="57">
        <f>'38(I-(I-M) A)-1'!R15/'38(I-(I-M) A)-1'!R$19</f>
        <v>3.6844035155780597E-4</v>
      </c>
      <c r="S15" s="57">
        <f>'38(I-(I-M) A)-1'!S15/'38(I-(I-M) A)-1'!S$20</f>
        <v>1.1124977833086285E-3</v>
      </c>
      <c r="T15" s="57">
        <f>'38(I-(I-M) A)-1'!T15/'38(I-(I-M) A)-1'!T$21</f>
        <v>1.5893241290075135E-3</v>
      </c>
      <c r="U15" s="57">
        <f>'38(I-(I-M) A)-1'!U15/'38(I-(I-M) A)-1'!U$22</f>
        <v>2.2545233792852135E-3</v>
      </c>
      <c r="V15" s="57">
        <f>'38(I-(I-M) A)-1'!V15/'38(I-(I-M) A)-1'!V$23</f>
        <v>1.515515081239996E-4</v>
      </c>
      <c r="W15" s="57">
        <f>'38(I-(I-M) A)-1'!W15/'38(I-(I-M) A)-1'!W$24</f>
        <v>3.770733639637939E-3</v>
      </c>
      <c r="X15" s="57">
        <f>'38(I-(I-M) A)-1'!X15/'38(I-(I-M) A)-1'!X$25</f>
        <v>1.4777691162860883E-4</v>
      </c>
      <c r="Y15" s="57">
        <f>'38(I-(I-M) A)-1'!Y15/'38(I-(I-M) A)-1'!Y$26</f>
        <v>2.2986949818745817E-4</v>
      </c>
      <c r="Z15" s="57">
        <f>'38(I-(I-M) A)-1'!Z15/'38(I-(I-M) A)-1'!Z$27</f>
        <v>3.9917460107133346E-5</v>
      </c>
      <c r="AA15" s="57">
        <f>'38(I-(I-M) A)-1'!AA15/'38(I-(I-M) A)-1'!AA$28</f>
        <v>1.4108255236415751E-4</v>
      </c>
      <c r="AB15" s="57">
        <f>'38(I-(I-M) A)-1'!AB15/'38(I-(I-M) A)-1'!AB$29</f>
        <v>3.2036594153960782E-5</v>
      </c>
      <c r="AC15" s="57">
        <f>'38(I-(I-M) A)-1'!AC15/'38(I-(I-M) A)-1'!AC$30</f>
        <v>5.2559058049733561E-5</v>
      </c>
      <c r="AD15" s="57">
        <f>'38(I-(I-M) A)-1'!AD15/'38(I-(I-M) A)-1'!AD$31</f>
        <v>7.6935837717076488E-5</v>
      </c>
      <c r="AE15" s="57">
        <f>'38(I-(I-M) A)-1'!AE15/'38(I-(I-M) A)-1'!AE$32</f>
        <v>9.4321365339377166E-5</v>
      </c>
      <c r="AF15" s="57">
        <f>'38(I-(I-M) A)-1'!AF15/'38(I-(I-M) A)-1'!AF$33</f>
        <v>4.4644188115909671E-5</v>
      </c>
      <c r="AG15" s="57">
        <f>'38(I-(I-M) A)-1'!AG15/'38(I-(I-M) A)-1'!AG$34</f>
        <v>2.2680278315891572E-4</v>
      </c>
      <c r="AH15" s="57">
        <f>'38(I-(I-M) A)-1'!AH15/'38(I-(I-M) A)-1'!AH$35</f>
        <v>5.9677609237396614E-5</v>
      </c>
      <c r="AI15" s="57">
        <f>'38(I-(I-M) A)-1'!AI15/'38(I-(I-M) A)-1'!AI$36</f>
        <v>4.2692905357084926E-5</v>
      </c>
      <c r="AJ15" s="57">
        <f>'38(I-(I-M) A)-1'!AJ15/'38(I-(I-M) A)-1'!AJ$37</f>
        <v>1.2018802871375558E-4</v>
      </c>
      <c r="AK15" s="57">
        <f>'38(I-(I-M) A)-1'!AK15/'38(I-(I-M) A)-1'!AK$38</f>
        <v>4.9097270830831612E-5</v>
      </c>
      <c r="AL15" s="57">
        <f>'38(I-(I-M) A)-1'!AL15/'38(I-(I-M) A)-1'!AL$39</f>
        <v>1.4307318971872141E-4</v>
      </c>
      <c r="AM15" s="57">
        <f>'38(I-(I-M) A)-1'!AM15/'38(I-(I-M) A)-1'!AM$40</f>
        <v>5.3992143605293409E-5</v>
      </c>
      <c r="AN15" s="53">
        <f>'38(I-(I-M) A)-1'!AN15/'38(I-(I-M) A)-1'!AN$41</f>
        <v>2.0324094037482715E-4</v>
      </c>
      <c r="AO15" s="14"/>
      <c r="AP15" s="20"/>
    </row>
    <row r="16" spans="1:43" ht="39.950000000000003" customHeight="1">
      <c r="A16" s="10" t="s">
        <v>192</v>
      </c>
      <c r="B16" s="3" t="s">
        <v>10</v>
      </c>
      <c r="C16" s="51">
        <f>'38(I-(I-M) A)-1'!C16/'38(I-(I-M) A)-1'!C$4</f>
        <v>1.2043539239770735E-5</v>
      </c>
      <c r="D16" s="57">
        <f>'38(I-(I-M) A)-1'!D16/'38(I-(I-M) A)-1'!D$5</f>
        <v>8.0094362424871319E-6</v>
      </c>
      <c r="E16" s="57">
        <f>'38(I-(I-M) A)-1'!E16/'38(I-(I-M) A)-1'!E$6</f>
        <v>7.5076096931302959E-6</v>
      </c>
      <c r="F16" s="57">
        <f>'38(I-(I-M) A)-1'!F16/'38(I-(I-M) A)-1'!F$7</f>
        <v>1.7845833239142593E-4</v>
      </c>
      <c r="G16" s="57">
        <f>'38(I-(I-M) A)-1'!G16/'38(I-(I-M) A)-1'!G$8</f>
        <v>1.0323103403577961E-5</v>
      </c>
      <c r="H16" s="57">
        <f>'38(I-(I-M) A)-1'!H16/'38(I-(I-M) A)-1'!H$9</f>
        <v>1.3095056845751756E-5</v>
      </c>
      <c r="I16" s="57">
        <f>'38(I-(I-M) A)-1'!I16/'38(I-(I-M) A)-1'!I$10</f>
        <v>1.679587936261912E-5</v>
      </c>
      <c r="J16" s="57">
        <f>'38(I-(I-M) A)-1'!J16/'38(I-(I-M) A)-1'!J$11</f>
        <v>1.3111840493859732E-5</v>
      </c>
      <c r="K16" s="57">
        <f>'38(I-(I-M) A)-1'!K16/'38(I-(I-M) A)-1'!K$12</f>
        <v>2.1689520360901543E-5</v>
      </c>
      <c r="L16" s="57">
        <f>'38(I-(I-M) A)-1'!L16/'38(I-(I-M) A)-1'!L$13</f>
        <v>4.760348980684623E-6</v>
      </c>
      <c r="M16" s="57">
        <f>'38(I-(I-M) A)-1'!M16/'38(I-(I-M) A)-1'!M$14</f>
        <v>9.7012988321937238E-6</v>
      </c>
      <c r="N16" s="57">
        <f>'38(I-(I-M) A)-1'!N16/'38(I-(I-M) A)-1'!N$15</f>
        <v>2.9590103845438568E-5</v>
      </c>
      <c r="O16" s="57">
        <f>'38(I-(I-M) A)-1'!O16/'38(I-(I-M) A)-1'!O$16</f>
        <v>1</v>
      </c>
      <c r="P16" s="57">
        <f>'38(I-(I-M) A)-1'!P16/'38(I-(I-M) A)-1'!P$17</f>
        <v>1.6225312746476056E-3</v>
      </c>
      <c r="Q16" s="57">
        <f>'38(I-(I-M) A)-1'!Q16/'38(I-(I-M) A)-1'!Q$18</f>
        <v>5.3562353915498925E-4</v>
      </c>
      <c r="R16" s="57">
        <f>'38(I-(I-M) A)-1'!R16/'38(I-(I-M) A)-1'!R$19</f>
        <v>6.082076358019698E-5</v>
      </c>
      <c r="S16" s="57">
        <f>'38(I-(I-M) A)-1'!S16/'38(I-(I-M) A)-1'!S$20</f>
        <v>2.0196462064636515E-4</v>
      </c>
      <c r="T16" s="57">
        <f>'38(I-(I-M) A)-1'!T16/'38(I-(I-M) A)-1'!T$21</f>
        <v>1.2029780188699511E-4</v>
      </c>
      <c r="U16" s="57">
        <f>'38(I-(I-M) A)-1'!U16/'38(I-(I-M) A)-1'!U$22</f>
        <v>1.1971269906921667E-3</v>
      </c>
      <c r="V16" s="57">
        <f>'38(I-(I-M) A)-1'!V16/'38(I-(I-M) A)-1'!V$23</f>
        <v>1.332156980138127E-5</v>
      </c>
      <c r="W16" s="57">
        <f>'38(I-(I-M) A)-1'!W16/'38(I-(I-M) A)-1'!W$24</f>
        <v>2.6960214189728551E-4</v>
      </c>
      <c r="X16" s="57">
        <f>'38(I-(I-M) A)-1'!X16/'38(I-(I-M) A)-1'!X$25</f>
        <v>2.3637271050524942E-5</v>
      </c>
      <c r="Y16" s="57">
        <f>'38(I-(I-M) A)-1'!Y16/'38(I-(I-M) A)-1'!Y$26</f>
        <v>4.1402459668011057E-4</v>
      </c>
      <c r="Z16" s="57">
        <f>'38(I-(I-M) A)-1'!Z16/'38(I-(I-M) A)-1'!Z$27</f>
        <v>2.0881294382893424E-5</v>
      </c>
      <c r="AA16" s="57">
        <f>'38(I-(I-M) A)-1'!AA16/'38(I-(I-M) A)-1'!AA$28</f>
        <v>2.1606760014999556E-5</v>
      </c>
      <c r="AB16" s="57">
        <f>'38(I-(I-M) A)-1'!AB16/'38(I-(I-M) A)-1'!AB$29</f>
        <v>2.6634689032497121E-5</v>
      </c>
      <c r="AC16" s="57">
        <f>'38(I-(I-M) A)-1'!AC16/'38(I-(I-M) A)-1'!AC$30</f>
        <v>1.7652653357112458E-5</v>
      </c>
      <c r="AD16" s="57">
        <f>'38(I-(I-M) A)-1'!AD16/'38(I-(I-M) A)-1'!AD$31</f>
        <v>6.4140844062809046E-6</v>
      </c>
      <c r="AE16" s="57">
        <f>'38(I-(I-M) A)-1'!AE16/'38(I-(I-M) A)-1'!AE$32</f>
        <v>2.5488677028871541E-5</v>
      </c>
      <c r="AF16" s="57">
        <f>'38(I-(I-M) A)-1'!AF16/'38(I-(I-M) A)-1'!AF$33</f>
        <v>3.4065630041974213E-5</v>
      </c>
      <c r="AG16" s="57">
        <f>'38(I-(I-M) A)-1'!AG16/'38(I-(I-M) A)-1'!AG$34</f>
        <v>3.9053489006260683E-5</v>
      </c>
      <c r="AH16" s="57">
        <f>'38(I-(I-M) A)-1'!AH16/'38(I-(I-M) A)-1'!AH$35</f>
        <v>2.6376147166438422E-5</v>
      </c>
      <c r="AI16" s="57">
        <f>'38(I-(I-M) A)-1'!AI16/'38(I-(I-M) A)-1'!AI$36</f>
        <v>1.4853052601058871E-5</v>
      </c>
      <c r="AJ16" s="57">
        <f>'38(I-(I-M) A)-1'!AJ16/'38(I-(I-M) A)-1'!AJ$37</f>
        <v>2.152266541215863E-5</v>
      </c>
      <c r="AK16" s="57">
        <f>'38(I-(I-M) A)-1'!AK16/'38(I-(I-M) A)-1'!AK$38</f>
        <v>1.8425323094736757E-4</v>
      </c>
      <c r="AL16" s="57">
        <f>'38(I-(I-M) A)-1'!AL16/'38(I-(I-M) A)-1'!AL$39</f>
        <v>1.7761455736199966E-5</v>
      </c>
      <c r="AM16" s="57">
        <f>'38(I-(I-M) A)-1'!AM16/'38(I-(I-M) A)-1'!AM$40</f>
        <v>5.7792713647051454E-6</v>
      </c>
      <c r="AN16" s="53">
        <f>'38(I-(I-M) A)-1'!AN16/'38(I-(I-M) A)-1'!AN$41</f>
        <v>1.7757669883659333E-5</v>
      </c>
      <c r="AO16" s="14"/>
      <c r="AP16" s="20"/>
    </row>
    <row r="17" spans="1:42" ht="39.950000000000003" customHeight="1">
      <c r="A17" s="10" t="s">
        <v>193</v>
      </c>
      <c r="B17" s="3" t="s">
        <v>11</v>
      </c>
      <c r="C17" s="51">
        <f>'38(I-(I-M) A)-1'!C17/'38(I-(I-M) A)-1'!C$4</f>
        <v>7.8017631530257117E-6</v>
      </c>
      <c r="D17" s="57">
        <f>'38(I-(I-M) A)-1'!D17/'38(I-(I-M) A)-1'!D$5</f>
        <v>6.0426929395567942E-6</v>
      </c>
      <c r="E17" s="57">
        <f>'38(I-(I-M) A)-1'!E17/'38(I-(I-M) A)-1'!E$6</f>
        <v>4.6026542521357087E-6</v>
      </c>
      <c r="F17" s="57">
        <f>'38(I-(I-M) A)-1'!F17/'38(I-(I-M) A)-1'!F$7</f>
        <v>2.7971578664566422E-5</v>
      </c>
      <c r="G17" s="57">
        <f>'38(I-(I-M) A)-1'!G17/'38(I-(I-M) A)-1'!G$8</f>
        <v>6.9969874136386392E-6</v>
      </c>
      <c r="H17" s="57">
        <f>'38(I-(I-M) A)-1'!H17/'38(I-(I-M) A)-1'!H$9</f>
        <v>8.9210940511478442E-6</v>
      </c>
      <c r="I17" s="57">
        <f>'38(I-(I-M) A)-1'!I17/'38(I-(I-M) A)-1'!I$10</f>
        <v>1.3100444622737699E-5</v>
      </c>
      <c r="J17" s="57">
        <f>'38(I-(I-M) A)-1'!J17/'38(I-(I-M) A)-1'!J$11</f>
        <v>8.8613453038981699E-6</v>
      </c>
      <c r="K17" s="57">
        <f>'38(I-(I-M) A)-1'!K17/'38(I-(I-M) A)-1'!K$12</f>
        <v>1.4907449690664502E-5</v>
      </c>
      <c r="L17" s="57">
        <f>'38(I-(I-M) A)-1'!L17/'38(I-(I-M) A)-1'!L$13</f>
        <v>7.2240471665134993E-6</v>
      </c>
      <c r="M17" s="57">
        <f>'38(I-(I-M) A)-1'!M17/'38(I-(I-M) A)-1'!M$14</f>
        <v>2.3734781174673566E-5</v>
      </c>
      <c r="N17" s="57">
        <f>'38(I-(I-M) A)-1'!N17/'38(I-(I-M) A)-1'!N$15</f>
        <v>7.9640130646292585E-6</v>
      </c>
      <c r="O17" s="57">
        <f>'38(I-(I-M) A)-1'!O17/'38(I-(I-M) A)-1'!O$16</f>
        <v>1.3730436652083076E-4</v>
      </c>
      <c r="P17" s="57">
        <f>'38(I-(I-M) A)-1'!P17/'38(I-(I-M) A)-1'!P$17</f>
        <v>1</v>
      </c>
      <c r="Q17" s="57">
        <f>'38(I-(I-M) A)-1'!Q17/'38(I-(I-M) A)-1'!Q$18</f>
        <v>4.3739380149883078E-5</v>
      </c>
      <c r="R17" s="57">
        <f>'38(I-(I-M) A)-1'!R17/'38(I-(I-M) A)-1'!R$19</f>
        <v>6.5916246811642085E-5</v>
      </c>
      <c r="S17" s="57">
        <f>'38(I-(I-M) A)-1'!S17/'38(I-(I-M) A)-1'!S$20</f>
        <v>9.0973373775237132E-5</v>
      </c>
      <c r="T17" s="57">
        <f>'38(I-(I-M) A)-1'!T17/'38(I-(I-M) A)-1'!T$21</f>
        <v>1.4648698961935232E-5</v>
      </c>
      <c r="U17" s="57">
        <f>'38(I-(I-M) A)-1'!U17/'38(I-(I-M) A)-1'!U$22</f>
        <v>9.276660612655525E-5</v>
      </c>
      <c r="V17" s="57">
        <f>'38(I-(I-M) A)-1'!V17/'38(I-(I-M) A)-1'!V$23</f>
        <v>1.3807190114247775E-5</v>
      </c>
      <c r="W17" s="57">
        <f>'38(I-(I-M) A)-1'!W17/'38(I-(I-M) A)-1'!W$24</f>
        <v>1.7614486837230825E-5</v>
      </c>
      <c r="X17" s="57">
        <f>'38(I-(I-M) A)-1'!X17/'38(I-(I-M) A)-1'!X$25</f>
        <v>1.1919506935596106E-5</v>
      </c>
      <c r="Y17" s="57">
        <f>'38(I-(I-M) A)-1'!Y17/'38(I-(I-M) A)-1'!Y$26</f>
        <v>3.0054801600677313E-5</v>
      </c>
      <c r="Z17" s="57">
        <f>'38(I-(I-M) A)-1'!Z17/'38(I-(I-M) A)-1'!Z$27</f>
        <v>1.239412778721933E-5</v>
      </c>
      <c r="AA17" s="57">
        <f>'38(I-(I-M) A)-1'!AA17/'38(I-(I-M) A)-1'!AA$28</f>
        <v>1.4792756284210563E-5</v>
      </c>
      <c r="AB17" s="57">
        <f>'38(I-(I-M) A)-1'!AB17/'38(I-(I-M) A)-1'!AB$29</f>
        <v>1.9483025395965787E-5</v>
      </c>
      <c r="AC17" s="57">
        <f>'38(I-(I-M) A)-1'!AC17/'38(I-(I-M) A)-1'!AC$30</f>
        <v>1.1288239159063644E-5</v>
      </c>
      <c r="AD17" s="57">
        <f>'38(I-(I-M) A)-1'!AD17/'38(I-(I-M) A)-1'!AD$31</f>
        <v>1.8172956011580828E-6</v>
      </c>
      <c r="AE17" s="57">
        <f>'38(I-(I-M) A)-1'!AE17/'38(I-(I-M) A)-1'!AE$32</f>
        <v>1.51097903855474E-5</v>
      </c>
      <c r="AF17" s="57">
        <f>'38(I-(I-M) A)-1'!AF17/'38(I-(I-M) A)-1'!AF$33</f>
        <v>2.514448247594883E-5</v>
      </c>
      <c r="AG17" s="57">
        <f>'38(I-(I-M) A)-1'!AG17/'38(I-(I-M) A)-1'!AG$34</f>
        <v>1.6680953410114244E-5</v>
      </c>
      <c r="AH17" s="57">
        <f>'38(I-(I-M) A)-1'!AH17/'38(I-(I-M) A)-1'!AH$35</f>
        <v>1.6040579346702355E-5</v>
      </c>
      <c r="AI17" s="57">
        <f>'38(I-(I-M) A)-1'!AI17/'38(I-(I-M) A)-1'!AI$36</f>
        <v>9.2350841629840217E-6</v>
      </c>
      <c r="AJ17" s="57">
        <f>'38(I-(I-M) A)-1'!AJ17/'38(I-(I-M) A)-1'!AJ$37</f>
        <v>1.534518777633265E-5</v>
      </c>
      <c r="AK17" s="57">
        <f>'38(I-(I-M) A)-1'!AK17/'38(I-(I-M) A)-1'!AK$38</f>
        <v>1.4423652551120148E-4</v>
      </c>
      <c r="AL17" s="57">
        <f>'38(I-(I-M) A)-1'!AL17/'38(I-(I-M) A)-1'!AL$39</f>
        <v>9.5793953746904196E-6</v>
      </c>
      <c r="AM17" s="57">
        <f>'38(I-(I-M) A)-1'!AM17/'38(I-(I-M) A)-1'!AM$40</f>
        <v>3.7773112261857231E-6</v>
      </c>
      <c r="AN17" s="53">
        <f>'38(I-(I-M) A)-1'!AN17/'38(I-(I-M) A)-1'!AN$41</f>
        <v>8.9244093501538744E-6</v>
      </c>
      <c r="AO17" s="14"/>
      <c r="AP17" s="20"/>
    </row>
    <row r="18" spans="1:42" ht="39.950000000000003" customHeight="1">
      <c r="A18" s="10" t="s">
        <v>194</v>
      </c>
      <c r="B18" s="3" t="s">
        <v>12</v>
      </c>
      <c r="C18" s="51">
        <f>'38(I-(I-M) A)-1'!C18/'38(I-(I-M) A)-1'!C$4</f>
        <v>5.4684186387111215E-6</v>
      </c>
      <c r="D18" s="57">
        <f>'38(I-(I-M) A)-1'!D18/'38(I-(I-M) A)-1'!D$5</f>
        <v>5.0255670122391547E-6</v>
      </c>
      <c r="E18" s="57">
        <f>'38(I-(I-M) A)-1'!E18/'38(I-(I-M) A)-1'!E$6</f>
        <v>3.8562033382000205E-6</v>
      </c>
      <c r="F18" s="57">
        <f>'38(I-(I-M) A)-1'!F18/'38(I-(I-M) A)-1'!F$7</f>
        <v>1.0861083594748213E-5</v>
      </c>
      <c r="G18" s="57">
        <f>'38(I-(I-M) A)-1'!G18/'38(I-(I-M) A)-1'!G$8</f>
        <v>5.0389435442197531E-6</v>
      </c>
      <c r="H18" s="57">
        <f>'38(I-(I-M) A)-1'!H18/'38(I-(I-M) A)-1'!H$9</f>
        <v>6.7157285994972499E-6</v>
      </c>
      <c r="I18" s="57">
        <f>'38(I-(I-M) A)-1'!I18/'38(I-(I-M) A)-1'!I$10</f>
        <v>5.8152922809427239E-6</v>
      </c>
      <c r="J18" s="57">
        <f>'38(I-(I-M) A)-1'!J18/'38(I-(I-M) A)-1'!J$11</f>
        <v>6.0659644682911797E-6</v>
      </c>
      <c r="K18" s="57">
        <f>'38(I-(I-M) A)-1'!K18/'38(I-(I-M) A)-1'!K$12</f>
        <v>7.3097611604769791E-6</v>
      </c>
      <c r="L18" s="57">
        <f>'38(I-(I-M) A)-1'!L18/'38(I-(I-M) A)-1'!L$13</f>
        <v>2.0787123973715913E-6</v>
      </c>
      <c r="M18" s="57">
        <f>'38(I-(I-M) A)-1'!M18/'38(I-(I-M) A)-1'!M$14</f>
        <v>4.0899980631030196E-6</v>
      </c>
      <c r="N18" s="57">
        <f>'38(I-(I-M) A)-1'!N18/'38(I-(I-M) A)-1'!N$15</f>
        <v>4.0232754403035528E-6</v>
      </c>
      <c r="O18" s="57">
        <f>'38(I-(I-M) A)-1'!O18/'38(I-(I-M) A)-1'!O$16</f>
        <v>8.740219046639747E-5</v>
      </c>
      <c r="P18" s="57">
        <f>'38(I-(I-M) A)-1'!P18/'38(I-(I-M) A)-1'!P$17</f>
        <v>9.6000341448989257E-5</v>
      </c>
      <c r="Q18" s="57">
        <f>'38(I-(I-M) A)-1'!Q18/'38(I-(I-M) A)-1'!Q$18</f>
        <v>1</v>
      </c>
      <c r="R18" s="57">
        <f>'38(I-(I-M) A)-1'!R18/'38(I-(I-M) A)-1'!R$19</f>
        <v>5.8895165584255208E-6</v>
      </c>
      <c r="S18" s="57">
        <f>'38(I-(I-M) A)-1'!S18/'38(I-(I-M) A)-1'!S$20</f>
        <v>4.7920677155450143E-5</v>
      </c>
      <c r="T18" s="57">
        <f>'38(I-(I-M) A)-1'!T18/'38(I-(I-M) A)-1'!T$21</f>
        <v>8.6463952896826578E-5</v>
      </c>
      <c r="U18" s="57">
        <f>'38(I-(I-M) A)-1'!U18/'38(I-(I-M) A)-1'!U$22</f>
        <v>4.67001110356258E-5</v>
      </c>
      <c r="V18" s="57">
        <f>'38(I-(I-M) A)-1'!V18/'38(I-(I-M) A)-1'!V$23</f>
        <v>5.7904267829765185E-6</v>
      </c>
      <c r="W18" s="57">
        <f>'38(I-(I-M) A)-1'!W18/'38(I-(I-M) A)-1'!W$24</f>
        <v>1.4578250773504764E-5</v>
      </c>
      <c r="X18" s="57">
        <f>'38(I-(I-M) A)-1'!X18/'38(I-(I-M) A)-1'!X$25</f>
        <v>6.0836731029777529E-6</v>
      </c>
      <c r="Y18" s="57">
        <f>'38(I-(I-M) A)-1'!Y18/'38(I-(I-M) A)-1'!Y$26</f>
        <v>1.6224041017176047E-5</v>
      </c>
      <c r="Z18" s="57">
        <f>'38(I-(I-M) A)-1'!Z18/'38(I-(I-M) A)-1'!Z$27</f>
        <v>8.6828470863445358E-6</v>
      </c>
      <c r="AA18" s="57">
        <f>'38(I-(I-M) A)-1'!AA18/'38(I-(I-M) A)-1'!AA$28</f>
        <v>3.4626967439420082E-5</v>
      </c>
      <c r="AB18" s="57">
        <f>'38(I-(I-M) A)-1'!AB18/'38(I-(I-M) A)-1'!AB$29</f>
        <v>1.2125018367587917E-5</v>
      </c>
      <c r="AC18" s="57">
        <f>'38(I-(I-M) A)-1'!AC18/'38(I-(I-M) A)-1'!AC$30</f>
        <v>6.3202712669788516E-6</v>
      </c>
      <c r="AD18" s="57">
        <f>'38(I-(I-M) A)-1'!AD18/'38(I-(I-M) A)-1'!AD$31</f>
        <v>1.1631117794663427E-6</v>
      </c>
      <c r="AE18" s="57">
        <f>'38(I-(I-M) A)-1'!AE18/'38(I-(I-M) A)-1'!AE$32</f>
        <v>1.0540375359342701E-5</v>
      </c>
      <c r="AF18" s="57">
        <f>'38(I-(I-M) A)-1'!AF18/'38(I-(I-M) A)-1'!AF$33</f>
        <v>1.5340007477675287E-5</v>
      </c>
      <c r="AG18" s="57">
        <f>'38(I-(I-M) A)-1'!AG18/'38(I-(I-M) A)-1'!AG$34</f>
        <v>1.3509897577493866E-4</v>
      </c>
      <c r="AH18" s="57">
        <f>'38(I-(I-M) A)-1'!AH18/'38(I-(I-M) A)-1'!AH$35</f>
        <v>1.0660982468588314E-5</v>
      </c>
      <c r="AI18" s="57">
        <f>'38(I-(I-M) A)-1'!AI18/'38(I-(I-M) A)-1'!AI$36</f>
        <v>3.1227658401780119E-4</v>
      </c>
      <c r="AJ18" s="57">
        <f>'38(I-(I-M) A)-1'!AJ18/'38(I-(I-M) A)-1'!AJ$37</f>
        <v>1.1317111544389685E-5</v>
      </c>
      <c r="AK18" s="57">
        <f>'38(I-(I-M) A)-1'!AK18/'38(I-(I-M) A)-1'!AK$38</f>
        <v>6.7679993695344325E-5</v>
      </c>
      <c r="AL18" s="57">
        <f>'38(I-(I-M) A)-1'!AL18/'38(I-(I-M) A)-1'!AL$39</f>
        <v>2.6812032850628742E-5</v>
      </c>
      <c r="AM18" s="57">
        <f>'38(I-(I-M) A)-1'!AM18/'38(I-(I-M) A)-1'!AM$40</f>
        <v>5.7577839867713275E-4</v>
      </c>
      <c r="AN18" s="53">
        <f>'38(I-(I-M) A)-1'!AN18/'38(I-(I-M) A)-1'!AN$41</f>
        <v>1.7846064031862574E-5</v>
      </c>
      <c r="AO18" s="14"/>
      <c r="AP18" s="20"/>
    </row>
    <row r="19" spans="1:42" ht="39.950000000000003" customHeight="1">
      <c r="A19" s="10" t="s">
        <v>195</v>
      </c>
      <c r="B19" s="3" t="s">
        <v>13</v>
      </c>
      <c r="C19" s="51">
        <f>'38(I-(I-M) A)-1'!C19/'38(I-(I-M) A)-1'!C$4</f>
        <v>2.6625746357767354E-5</v>
      </c>
      <c r="D19" s="57">
        <f>'38(I-(I-M) A)-1'!D19/'38(I-(I-M) A)-1'!D$5</f>
        <v>2.4025612184179212E-5</v>
      </c>
      <c r="E19" s="57">
        <f>'38(I-(I-M) A)-1'!E19/'38(I-(I-M) A)-1'!E$6</f>
        <v>1.8027852985306542E-5</v>
      </c>
      <c r="F19" s="57">
        <f>'38(I-(I-M) A)-1'!F19/'38(I-(I-M) A)-1'!F$7</f>
        <v>6.6655468590423657E-5</v>
      </c>
      <c r="G19" s="57">
        <f>'38(I-(I-M) A)-1'!G19/'38(I-(I-M) A)-1'!G$8</f>
        <v>2.4354428943492034E-5</v>
      </c>
      <c r="H19" s="57">
        <f>'38(I-(I-M) A)-1'!H19/'38(I-(I-M) A)-1'!H$9</f>
        <v>3.1518217160560603E-5</v>
      </c>
      <c r="I19" s="57">
        <f>'38(I-(I-M) A)-1'!I19/'38(I-(I-M) A)-1'!I$10</f>
        <v>2.8017923036374391E-5</v>
      </c>
      <c r="J19" s="57">
        <f>'38(I-(I-M) A)-1'!J19/'38(I-(I-M) A)-1'!J$11</f>
        <v>3.0745245355209753E-5</v>
      </c>
      <c r="K19" s="57">
        <f>'38(I-(I-M) A)-1'!K19/'38(I-(I-M) A)-1'!K$12</f>
        <v>4.1706608928369564E-5</v>
      </c>
      <c r="L19" s="57">
        <f>'38(I-(I-M) A)-1'!L19/'38(I-(I-M) A)-1'!L$13</f>
        <v>9.0568666444286124E-6</v>
      </c>
      <c r="M19" s="57">
        <f>'38(I-(I-M) A)-1'!M19/'38(I-(I-M) A)-1'!M$14</f>
        <v>2.1303712981203752E-5</v>
      </c>
      <c r="N19" s="57">
        <f>'38(I-(I-M) A)-1'!N19/'38(I-(I-M) A)-1'!N$15</f>
        <v>7.7517221906546601E-5</v>
      </c>
      <c r="O19" s="57">
        <f>'38(I-(I-M) A)-1'!O19/'38(I-(I-M) A)-1'!O$16</f>
        <v>9.9964242936257091E-4</v>
      </c>
      <c r="P19" s="57">
        <f>'38(I-(I-M) A)-1'!P19/'38(I-(I-M) A)-1'!P$17</f>
        <v>2.1750550316996907E-4</v>
      </c>
      <c r="Q19" s="57">
        <f>'38(I-(I-M) A)-1'!Q19/'38(I-(I-M) A)-1'!Q$18</f>
        <v>5.6959291912993398E-3</v>
      </c>
      <c r="R19" s="57">
        <f>'38(I-(I-M) A)-1'!R19/'38(I-(I-M) A)-1'!R$19</f>
        <v>1</v>
      </c>
      <c r="S19" s="57">
        <f>'38(I-(I-M) A)-1'!S19/'38(I-(I-M) A)-1'!S$20</f>
        <v>9.7059594284798802E-3</v>
      </c>
      <c r="T19" s="57">
        <f>'38(I-(I-M) A)-1'!T19/'38(I-(I-M) A)-1'!T$21</f>
        <v>1.5342369726146074E-2</v>
      </c>
      <c r="U19" s="57">
        <f>'38(I-(I-M) A)-1'!U19/'38(I-(I-M) A)-1'!U$22</f>
        <v>2.8492676619341206E-4</v>
      </c>
      <c r="V19" s="57">
        <f>'38(I-(I-M) A)-1'!V19/'38(I-(I-M) A)-1'!V$23</f>
        <v>1.1060049637857224E-4</v>
      </c>
      <c r="W19" s="57">
        <f>'38(I-(I-M) A)-1'!W19/'38(I-(I-M) A)-1'!W$24</f>
        <v>7.8119338079604109E-5</v>
      </c>
      <c r="X19" s="57">
        <f>'38(I-(I-M) A)-1'!X19/'38(I-(I-M) A)-1'!X$25</f>
        <v>3.938733420432734E-5</v>
      </c>
      <c r="Y19" s="57">
        <f>'38(I-(I-M) A)-1'!Y19/'38(I-(I-M) A)-1'!Y$26</f>
        <v>8.5977191506246618E-5</v>
      </c>
      <c r="Z19" s="57">
        <f>'38(I-(I-M) A)-1'!Z19/'38(I-(I-M) A)-1'!Z$27</f>
        <v>4.5702844613762519E-5</v>
      </c>
      <c r="AA19" s="57">
        <f>'38(I-(I-M) A)-1'!AA19/'38(I-(I-M) A)-1'!AA$28</f>
        <v>5.3915904321830589E-5</v>
      </c>
      <c r="AB19" s="57">
        <f>'38(I-(I-M) A)-1'!AB19/'38(I-(I-M) A)-1'!AB$29</f>
        <v>7.3308326046138327E-5</v>
      </c>
      <c r="AC19" s="57">
        <f>'38(I-(I-M) A)-1'!AC19/'38(I-(I-M) A)-1'!AC$30</f>
        <v>3.9140567903126931E-5</v>
      </c>
      <c r="AD19" s="57">
        <f>'38(I-(I-M) A)-1'!AD19/'38(I-(I-M) A)-1'!AD$31</f>
        <v>6.8402791103978058E-6</v>
      </c>
      <c r="AE19" s="57">
        <f>'38(I-(I-M) A)-1'!AE19/'38(I-(I-M) A)-1'!AE$32</f>
        <v>5.0877391305769791E-5</v>
      </c>
      <c r="AF19" s="57">
        <f>'38(I-(I-M) A)-1'!AF19/'38(I-(I-M) A)-1'!AF$33</f>
        <v>1.2079188293484122E-4</v>
      </c>
      <c r="AG19" s="57">
        <f>'38(I-(I-M) A)-1'!AG19/'38(I-(I-M) A)-1'!AG$34</f>
        <v>1.8871744021483228E-4</v>
      </c>
      <c r="AH19" s="57">
        <f>'38(I-(I-M) A)-1'!AH19/'38(I-(I-M) A)-1'!AH$35</f>
        <v>1.155344781199615E-4</v>
      </c>
      <c r="AI19" s="57">
        <f>'38(I-(I-M) A)-1'!AI19/'38(I-(I-M) A)-1'!AI$36</f>
        <v>3.6362519873616332E-5</v>
      </c>
      <c r="AJ19" s="57">
        <f>'38(I-(I-M) A)-1'!AJ19/'38(I-(I-M) A)-1'!AJ$37</f>
        <v>6.0514827675424112E-5</v>
      </c>
      <c r="AK19" s="57">
        <f>'38(I-(I-M) A)-1'!AK19/'38(I-(I-M) A)-1'!AK$38</f>
        <v>4.6270381209063542E-4</v>
      </c>
      <c r="AL19" s="57">
        <f>'38(I-(I-M) A)-1'!AL19/'38(I-(I-M) A)-1'!AL$39</f>
        <v>3.6189131531250188E-5</v>
      </c>
      <c r="AM19" s="57">
        <f>'38(I-(I-M) A)-1'!AM19/'38(I-(I-M) A)-1'!AM$40</f>
        <v>1.6324693607945207E-3</v>
      </c>
      <c r="AN19" s="53">
        <f>'38(I-(I-M) A)-1'!AN19/'38(I-(I-M) A)-1'!AN$41</f>
        <v>4.5228780649732989E-5</v>
      </c>
      <c r="AO19" s="14"/>
      <c r="AP19" s="20"/>
    </row>
    <row r="20" spans="1:42" ht="39.950000000000003" customHeight="1">
      <c r="A20" s="10" t="s">
        <v>196</v>
      </c>
      <c r="B20" s="3" t="s">
        <v>14</v>
      </c>
      <c r="C20" s="51">
        <f>'38(I-(I-M) A)-1'!C20/'38(I-(I-M) A)-1'!C$4</f>
        <v>4.0180386540367139E-6</v>
      </c>
      <c r="D20" s="57">
        <f>'38(I-(I-M) A)-1'!D20/'38(I-(I-M) A)-1'!D$5</f>
        <v>2.5550520288427393E-6</v>
      </c>
      <c r="E20" s="57">
        <f>'38(I-(I-M) A)-1'!E20/'38(I-(I-M) A)-1'!E$6</f>
        <v>2.8274888475331861E-5</v>
      </c>
      <c r="F20" s="57">
        <f>'38(I-(I-M) A)-1'!F20/'38(I-(I-M) A)-1'!F$7</f>
        <v>9.0593686360981442E-6</v>
      </c>
      <c r="G20" s="57">
        <f>'38(I-(I-M) A)-1'!G20/'38(I-(I-M) A)-1'!G$8</f>
        <v>3.3149439509530868E-6</v>
      </c>
      <c r="H20" s="57">
        <f>'38(I-(I-M) A)-1'!H20/'38(I-(I-M) A)-1'!H$9</f>
        <v>4.227854894462169E-6</v>
      </c>
      <c r="I20" s="57">
        <f>'38(I-(I-M) A)-1'!I20/'38(I-(I-M) A)-1'!I$10</f>
        <v>3.8170965407117059E-6</v>
      </c>
      <c r="J20" s="57">
        <f>'38(I-(I-M) A)-1'!J20/'38(I-(I-M) A)-1'!J$11</f>
        <v>4.1773261726161676E-6</v>
      </c>
      <c r="K20" s="57">
        <f>'38(I-(I-M) A)-1'!K20/'38(I-(I-M) A)-1'!K$12</f>
        <v>5.8445257554467422E-6</v>
      </c>
      <c r="L20" s="57">
        <f>'38(I-(I-M) A)-1'!L20/'38(I-(I-M) A)-1'!L$13</f>
        <v>1.6032552623849243E-6</v>
      </c>
      <c r="M20" s="57">
        <f>'38(I-(I-M) A)-1'!M20/'38(I-(I-M) A)-1'!M$14</f>
        <v>3.3036575866312055E-6</v>
      </c>
      <c r="N20" s="57">
        <f>'38(I-(I-M) A)-1'!N20/'38(I-(I-M) A)-1'!N$15</f>
        <v>1.2254763658193161E-5</v>
      </c>
      <c r="O20" s="57">
        <f>'38(I-(I-M) A)-1'!O20/'38(I-(I-M) A)-1'!O$16</f>
        <v>2.1208329245598779E-4</v>
      </c>
      <c r="P20" s="57">
        <f>'38(I-(I-M) A)-1'!P20/'38(I-(I-M) A)-1'!P$17</f>
        <v>2.5997843156577119E-4</v>
      </c>
      <c r="Q20" s="57">
        <f>'38(I-(I-M) A)-1'!Q20/'38(I-(I-M) A)-1'!Q$18</f>
        <v>2.8158129650865925E-4</v>
      </c>
      <c r="R20" s="57">
        <f>'38(I-(I-M) A)-1'!R20/'38(I-(I-M) A)-1'!R$19</f>
        <v>1.9978487773094378E-4</v>
      </c>
      <c r="S20" s="57">
        <f>'38(I-(I-M) A)-1'!S20/'38(I-(I-M) A)-1'!S$20</f>
        <v>1</v>
      </c>
      <c r="T20" s="57">
        <f>'38(I-(I-M) A)-1'!T20/'38(I-(I-M) A)-1'!T$21</f>
        <v>2.8172388425081168E-4</v>
      </c>
      <c r="U20" s="57">
        <f>'38(I-(I-M) A)-1'!U20/'38(I-(I-M) A)-1'!U$22</f>
        <v>4.1256023832398416E-4</v>
      </c>
      <c r="V20" s="57">
        <f>'38(I-(I-M) A)-1'!V20/'38(I-(I-M) A)-1'!V$23</f>
        <v>8.3463708892630706E-6</v>
      </c>
      <c r="W20" s="57">
        <f>'38(I-(I-M) A)-1'!W20/'38(I-(I-M) A)-1'!W$24</f>
        <v>1.2906921250186121E-4</v>
      </c>
      <c r="X20" s="57">
        <f>'38(I-(I-M) A)-1'!X20/'38(I-(I-M) A)-1'!X$25</f>
        <v>8.20503363584317E-6</v>
      </c>
      <c r="Y20" s="57">
        <f>'38(I-(I-M) A)-1'!Y20/'38(I-(I-M) A)-1'!Y$26</f>
        <v>1.9466138866883897E-5</v>
      </c>
      <c r="Z20" s="57">
        <f>'38(I-(I-M) A)-1'!Z20/'38(I-(I-M) A)-1'!Z$27</f>
        <v>5.7456597915931283E-6</v>
      </c>
      <c r="AA20" s="57">
        <f>'38(I-(I-M) A)-1'!AA20/'38(I-(I-M) A)-1'!AA$28</f>
        <v>9.5373611067273367E-6</v>
      </c>
      <c r="AB20" s="57">
        <f>'38(I-(I-M) A)-1'!AB20/'38(I-(I-M) A)-1'!AB$29</f>
        <v>8.2246760497113392E-6</v>
      </c>
      <c r="AC20" s="57">
        <f>'38(I-(I-M) A)-1'!AC20/'38(I-(I-M) A)-1'!AC$30</f>
        <v>6.468403466873719E-6</v>
      </c>
      <c r="AD20" s="57">
        <f>'38(I-(I-M) A)-1'!AD20/'38(I-(I-M) A)-1'!AD$31</f>
        <v>2.727583283609762E-6</v>
      </c>
      <c r="AE20" s="57">
        <f>'38(I-(I-M) A)-1'!AE20/'38(I-(I-M) A)-1'!AE$32</f>
        <v>1.062397267639124E-5</v>
      </c>
      <c r="AF20" s="57">
        <f>'38(I-(I-M) A)-1'!AF20/'38(I-(I-M) A)-1'!AF$33</f>
        <v>1.1815243663021471E-5</v>
      </c>
      <c r="AG20" s="57">
        <f>'38(I-(I-M) A)-1'!AG20/'38(I-(I-M) A)-1'!AG$34</f>
        <v>3.9343443796731494E-5</v>
      </c>
      <c r="AH20" s="57">
        <f>'38(I-(I-M) A)-1'!AH20/'38(I-(I-M) A)-1'!AH$35</f>
        <v>1.642226902485965E-5</v>
      </c>
      <c r="AI20" s="57">
        <f>'38(I-(I-M) A)-1'!AI20/'38(I-(I-M) A)-1'!AI$36</f>
        <v>5.3514651568315455E-6</v>
      </c>
      <c r="AJ20" s="57">
        <f>'38(I-(I-M) A)-1'!AJ20/'38(I-(I-M) A)-1'!AJ$37</f>
        <v>6.6448955022626621E-6</v>
      </c>
      <c r="AK20" s="57">
        <f>'38(I-(I-M) A)-1'!AK20/'38(I-(I-M) A)-1'!AK$38</f>
        <v>5.4577708433864187E-5</v>
      </c>
      <c r="AL20" s="57">
        <f>'38(I-(I-M) A)-1'!AL20/'38(I-(I-M) A)-1'!AL$39</f>
        <v>6.3032294568883429E-6</v>
      </c>
      <c r="AM20" s="57">
        <f>'38(I-(I-M) A)-1'!AM20/'38(I-(I-M) A)-1'!AM$40</f>
        <v>2.848029338425457E-6</v>
      </c>
      <c r="AN20" s="53">
        <f>'38(I-(I-M) A)-1'!AN20/'38(I-(I-M) A)-1'!AN$41</f>
        <v>1.2307427135899488E-5</v>
      </c>
      <c r="AO20" s="14"/>
      <c r="AP20" s="20"/>
    </row>
    <row r="21" spans="1:42" ht="39.950000000000003" customHeight="1">
      <c r="A21" s="10" t="s">
        <v>197</v>
      </c>
      <c r="B21" s="3" t="s">
        <v>15</v>
      </c>
      <c r="C21" s="51">
        <f>'38(I-(I-M) A)-1'!C21/'38(I-(I-M) A)-1'!C$4</f>
        <v>6.9371219706689116E-7</v>
      </c>
      <c r="D21" s="57">
        <f>'38(I-(I-M) A)-1'!D21/'38(I-(I-M) A)-1'!D$5</f>
        <v>4.4326665635321609E-7</v>
      </c>
      <c r="E21" s="57">
        <f>'38(I-(I-M) A)-1'!E21/'38(I-(I-M) A)-1'!E$6</f>
        <v>4.743232323905355E-7</v>
      </c>
      <c r="F21" s="57">
        <f>'38(I-(I-M) A)-1'!F21/'38(I-(I-M) A)-1'!F$7</f>
        <v>1.4424988609110354E-6</v>
      </c>
      <c r="G21" s="57">
        <f>'38(I-(I-M) A)-1'!G21/'38(I-(I-M) A)-1'!G$8</f>
        <v>7.0443633050630045E-7</v>
      </c>
      <c r="H21" s="57">
        <f>'38(I-(I-M) A)-1'!H21/'38(I-(I-M) A)-1'!H$9</f>
        <v>7.5600026864096377E-7</v>
      </c>
      <c r="I21" s="57">
        <f>'38(I-(I-M) A)-1'!I21/'38(I-(I-M) A)-1'!I$10</f>
        <v>6.6414932664478818E-7</v>
      </c>
      <c r="J21" s="57">
        <f>'38(I-(I-M) A)-1'!J21/'38(I-(I-M) A)-1'!J$11</f>
        <v>7.1229007703840082E-7</v>
      </c>
      <c r="K21" s="57">
        <f>'38(I-(I-M) A)-1'!K21/'38(I-(I-M) A)-1'!K$12</f>
        <v>9.6237424665925173E-7</v>
      </c>
      <c r="L21" s="57">
        <f>'38(I-(I-M) A)-1'!L21/'38(I-(I-M) A)-1'!L$13</f>
        <v>2.8745785905020711E-7</v>
      </c>
      <c r="M21" s="57">
        <f>'38(I-(I-M) A)-1'!M21/'38(I-(I-M) A)-1'!M$14</f>
        <v>5.5798757817011739E-7</v>
      </c>
      <c r="N21" s="57">
        <f>'38(I-(I-M) A)-1'!N21/'38(I-(I-M) A)-1'!N$15</f>
        <v>5.4097080097502783E-7</v>
      </c>
      <c r="O21" s="57">
        <f>'38(I-(I-M) A)-1'!O21/'38(I-(I-M) A)-1'!O$16</f>
        <v>2.8588180296314521E-5</v>
      </c>
      <c r="P21" s="57">
        <f>'38(I-(I-M) A)-1'!P21/'38(I-(I-M) A)-1'!P$17</f>
        <v>2.4574601418425491E-6</v>
      </c>
      <c r="Q21" s="57">
        <f>'38(I-(I-M) A)-1'!Q21/'38(I-(I-M) A)-1'!Q$18</f>
        <v>5.9175354661856734E-7</v>
      </c>
      <c r="R21" s="57">
        <f>'38(I-(I-M) A)-1'!R21/'38(I-(I-M) A)-1'!R$19</f>
        <v>1.2893616048282584E-6</v>
      </c>
      <c r="S21" s="57">
        <f>'38(I-(I-M) A)-1'!S21/'38(I-(I-M) A)-1'!S$20</f>
        <v>7.1909865603562517E-7</v>
      </c>
      <c r="T21" s="57">
        <f>'38(I-(I-M) A)-1'!T21/'38(I-(I-M) A)-1'!T$21</f>
        <v>1</v>
      </c>
      <c r="U21" s="57">
        <f>'38(I-(I-M) A)-1'!U21/'38(I-(I-M) A)-1'!U$22</f>
        <v>7.0414722269581499E-5</v>
      </c>
      <c r="V21" s="57">
        <f>'38(I-(I-M) A)-1'!V21/'38(I-(I-M) A)-1'!V$23</f>
        <v>6.3661344629963191E-7</v>
      </c>
      <c r="W21" s="57">
        <f>'38(I-(I-M) A)-1'!W21/'38(I-(I-M) A)-1'!W$24</f>
        <v>1.6554169762255019E-5</v>
      </c>
      <c r="X21" s="57">
        <f>'38(I-(I-M) A)-1'!X21/'38(I-(I-M) A)-1'!X$25</f>
        <v>1.2980686423587109E-6</v>
      </c>
      <c r="Y21" s="57">
        <f>'38(I-(I-M) A)-1'!Y21/'38(I-(I-M) A)-1'!Y$26</f>
        <v>2.3187277404890647E-6</v>
      </c>
      <c r="Z21" s="57">
        <f>'38(I-(I-M) A)-1'!Z21/'38(I-(I-M) A)-1'!Z$27</f>
        <v>1.20815878057257E-6</v>
      </c>
      <c r="AA21" s="57">
        <f>'38(I-(I-M) A)-1'!AA21/'38(I-(I-M) A)-1'!AA$28</f>
        <v>3.007794670485162E-6</v>
      </c>
      <c r="AB21" s="57">
        <f>'38(I-(I-M) A)-1'!AB21/'38(I-(I-M) A)-1'!AB$29</f>
        <v>2.3301158263497898E-6</v>
      </c>
      <c r="AC21" s="57">
        <f>'38(I-(I-M) A)-1'!AC21/'38(I-(I-M) A)-1'!AC$30</f>
        <v>2.2213983951138389E-6</v>
      </c>
      <c r="AD21" s="57">
        <f>'38(I-(I-M) A)-1'!AD21/'38(I-(I-M) A)-1'!AD$31</f>
        <v>4.5154994616544804E-7</v>
      </c>
      <c r="AE21" s="57">
        <f>'38(I-(I-M) A)-1'!AE21/'38(I-(I-M) A)-1'!AE$32</f>
        <v>2.0931868321305949E-6</v>
      </c>
      <c r="AF21" s="57">
        <f>'38(I-(I-M) A)-1'!AF21/'38(I-(I-M) A)-1'!AF$33</f>
        <v>2.9757587979363025E-6</v>
      </c>
      <c r="AG21" s="57">
        <f>'38(I-(I-M) A)-1'!AG21/'38(I-(I-M) A)-1'!AG$34</f>
        <v>2.4937125224074666E-5</v>
      </c>
      <c r="AH21" s="57">
        <f>'38(I-(I-M) A)-1'!AH21/'38(I-(I-M) A)-1'!AH$35</f>
        <v>2.0955096750670801E-6</v>
      </c>
      <c r="AI21" s="57">
        <f>'38(I-(I-M) A)-1'!AI21/'38(I-(I-M) A)-1'!AI$36</f>
        <v>9.36650328346873E-7</v>
      </c>
      <c r="AJ21" s="57">
        <f>'38(I-(I-M) A)-1'!AJ21/'38(I-(I-M) A)-1'!AJ$37</f>
        <v>1.700234167090136E-6</v>
      </c>
      <c r="AK21" s="57">
        <f>'38(I-(I-M) A)-1'!AK21/'38(I-(I-M) A)-1'!AK$38</f>
        <v>8.0642798946402368E-6</v>
      </c>
      <c r="AL21" s="57">
        <f>'38(I-(I-M) A)-1'!AL21/'38(I-(I-M) A)-1'!AL$39</f>
        <v>1.5314016427896542E-6</v>
      </c>
      <c r="AM21" s="57">
        <f>'38(I-(I-M) A)-1'!AM21/'38(I-(I-M) A)-1'!AM$40</f>
        <v>6.5136006146441418E-7</v>
      </c>
      <c r="AN21" s="53">
        <f>'38(I-(I-M) A)-1'!AN21/'38(I-(I-M) A)-1'!AN$41</f>
        <v>3.358194134917548E-6</v>
      </c>
      <c r="AO21" s="14"/>
      <c r="AP21" s="20"/>
    </row>
    <row r="22" spans="1:42" ht="39.950000000000003" customHeight="1">
      <c r="A22" s="10" t="s">
        <v>198</v>
      </c>
      <c r="B22" s="3" t="s">
        <v>16</v>
      </c>
      <c r="C22" s="51">
        <f>'38(I-(I-M) A)-1'!C22/'38(I-(I-M) A)-1'!C$4</f>
        <v>2.7610430887584353E-5</v>
      </c>
      <c r="D22" s="57">
        <f>'38(I-(I-M) A)-1'!D22/'38(I-(I-M) A)-1'!D$5</f>
        <v>2.7334322268914154E-5</v>
      </c>
      <c r="E22" s="57">
        <f>'38(I-(I-M) A)-1'!E22/'38(I-(I-M) A)-1'!E$6</f>
        <v>1.0482183566495049E-3</v>
      </c>
      <c r="F22" s="57">
        <f>'38(I-(I-M) A)-1'!F22/'38(I-(I-M) A)-1'!F$7</f>
        <v>4.368237623509014E-5</v>
      </c>
      <c r="G22" s="57">
        <f>'38(I-(I-M) A)-1'!G22/'38(I-(I-M) A)-1'!G$8</f>
        <v>4.1886222143890615E-5</v>
      </c>
      <c r="H22" s="57">
        <f>'38(I-(I-M) A)-1'!H22/'38(I-(I-M) A)-1'!H$9</f>
        <v>2.3674592921020286E-5</v>
      </c>
      <c r="I22" s="57">
        <f>'38(I-(I-M) A)-1'!I22/'38(I-(I-M) A)-1'!I$10</f>
        <v>3.0457721261512199E-5</v>
      </c>
      <c r="J22" s="57">
        <f>'38(I-(I-M) A)-1'!J22/'38(I-(I-M) A)-1'!J$11</f>
        <v>2.9570928399278018E-5</v>
      </c>
      <c r="K22" s="57">
        <f>'38(I-(I-M) A)-1'!K22/'38(I-(I-M) A)-1'!K$12</f>
        <v>5.9478747494401299E-5</v>
      </c>
      <c r="L22" s="57">
        <f>'38(I-(I-M) A)-1'!L22/'38(I-(I-M) A)-1'!L$13</f>
        <v>1.5788922565217277E-5</v>
      </c>
      <c r="M22" s="57">
        <f>'38(I-(I-M) A)-1'!M22/'38(I-(I-M) A)-1'!M$14</f>
        <v>2.7543713347069705E-5</v>
      </c>
      <c r="N22" s="57">
        <f>'38(I-(I-M) A)-1'!N22/'38(I-(I-M) A)-1'!N$15</f>
        <v>2.0687548217121371E-5</v>
      </c>
      <c r="O22" s="57">
        <f>'38(I-(I-M) A)-1'!O22/'38(I-(I-M) A)-1'!O$16</f>
        <v>2.2390635727216381E-5</v>
      </c>
      <c r="P22" s="57">
        <f>'38(I-(I-M) A)-1'!P22/'38(I-(I-M) A)-1'!P$17</f>
        <v>3.2713030122252481E-5</v>
      </c>
      <c r="Q22" s="57">
        <f>'38(I-(I-M) A)-1'!Q22/'38(I-(I-M) A)-1'!Q$18</f>
        <v>2.0525088333709265E-5</v>
      </c>
      <c r="R22" s="57">
        <f>'38(I-(I-M) A)-1'!R22/'38(I-(I-M) A)-1'!R$19</f>
        <v>2.0716984497165678E-5</v>
      </c>
      <c r="S22" s="57">
        <f>'38(I-(I-M) A)-1'!S22/'38(I-(I-M) A)-1'!S$20</f>
        <v>2.3776534626583795E-5</v>
      </c>
      <c r="T22" s="57">
        <f>'38(I-(I-M) A)-1'!T22/'38(I-(I-M) A)-1'!T$21</f>
        <v>2.0500337657063598E-5</v>
      </c>
      <c r="U22" s="57">
        <f>'38(I-(I-M) A)-1'!U22/'38(I-(I-M) A)-1'!U$22</f>
        <v>1</v>
      </c>
      <c r="V22" s="57">
        <f>'38(I-(I-M) A)-1'!V22/'38(I-(I-M) A)-1'!V$23</f>
        <v>2.6475006738369123E-5</v>
      </c>
      <c r="W22" s="57">
        <f>'38(I-(I-M) A)-1'!W22/'38(I-(I-M) A)-1'!W$24</f>
        <v>3.8883422461820098E-5</v>
      </c>
      <c r="X22" s="57">
        <f>'38(I-(I-M) A)-1'!X22/'38(I-(I-M) A)-1'!X$25</f>
        <v>3.6693234022268973E-5</v>
      </c>
      <c r="Y22" s="57">
        <f>'38(I-(I-M) A)-1'!Y22/'38(I-(I-M) A)-1'!Y$26</f>
        <v>4.359249672343399E-5</v>
      </c>
      <c r="Z22" s="57">
        <f>'38(I-(I-M) A)-1'!Z22/'38(I-(I-M) A)-1'!Z$27</f>
        <v>5.1900114620758984E-5</v>
      </c>
      <c r="AA22" s="57">
        <f>'38(I-(I-M) A)-1'!AA22/'38(I-(I-M) A)-1'!AA$28</f>
        <v>3.3595823355547898E-5</v>
      </c>
      <c r="AB22" s="57">
        <f>'38(I-(I-M) A)-1'!AB22/'38(I-(I-M) A)-1'!AB$29</f>
        <v>4.079710345472994E-5</v>
      </c>
      <c r="AC22" s="57">
        <f>'38(I-(I-M) A)-1'!AC22/'38(I-(I-M) A)-1'!AC$30</f>
        <v>1.7908341734969717E-5</v>
      </c>
      <c r="AD22" s="57">
        <f>'38(I-(I-M) A)-1'!AD22/'38(I-(I-M) A)-1'!AD$31</f>
        <v>3.6630152353115296E-6</v>
      </c>
      <c r="AE22" s="57">
        <f>'38(I-(I-M) A)-1'!AE22/'38(I-(I-M) A)-1'!AE$32</f>
        <v>7.417651784391554E-4</v>
      </c>
      <c r="AF22" s="57">
        <f>'38(I-(I-M) A)-1'!AF22/'38(I-(I-M) A)-1'!AF$33</f>
        <v>4.057197105641185E-5</v>
      </c>
      <c r="AG22" s="57">
        <f>'38(I-(I-M) A)-1'!AG22/'38(I-(I-M) A)-1'!AG$34</f>
        <v>2.7529161556798167E-4</v>
      </c>
      <c r="AH22" s="57">
        <f>'38(I-(I-M) A)-1'!AH22/'38(I-(I-M) A)-1'!AH$35</f>
        <v>3.416833832855563E-5</v>
      </c>
      <c r="AI22" s="57">
        <f>'38(I-(I-M) A)-1'!AI22/'38(I-(I-M) A)-1'!AI$36</f>
        <v>2.1131532597043018E-5</v>
      </c>
      <c r="AJ22" s="57">
        <f>'38(I-(I-M) A)-1'!AJ22/'38(I-(I-M) A)-1'!AJ$37</f>
        <v>3.9136471703855967E-5</v>
      </c>
      <c r="AK22" s="57">
        <f>'38(I-(I-M) A)-1'!AK22/'38(I-(I-M) A)-1'!AK$38</f>
        <v>1.7893113739883275E-4</v>
      </c>
      <c r="AL22" s="57">
        <f>'38(I-(I-M) A)-1'!AL22/'38(I-(I-M) A)-1'!AL$39</f>
        <v>2.962121382791794E-5</v>
      </c>
      <c r="AM22" s="57">
        <f>'38(I-(I-M) A)-1'!AM22/'38(I-(I-M) A)-1'!AM$40</f>
        <v>4.3225111936794673E-5</v>
      </c>
      <c r="AN22" s="53">
        <f>'38(I-(I-M) A)-1'!AN22/'38(I-(I-M) A)-1'!AN$41</f>
        <v>6.4611449090854587E-5</v>
      </c>
      <c r="AO22" s="14"/>
      <c r="AP22" s="20"/>
    </row>
    <row r="23" spans="1:42" ht="39.950000000000003" customHeight="1">
      <c r="A23" s="10" t="s">
        <v>199</v>
      </c>
      <c r="B23" s="3" t="s">
        <v>17</v>
      </c>
      <c r="C23" s="51">
        <f>'38(I-(I-M) A)-1'!C23/'38(I-(I-M) A)-1'!C$4</f>
        <v>4.3239412720339236E-3</v>
      </c>
      <c r="D23" s="57">
        <f>'38(I-(I-M) A)-1'!D23/'38(I-(I-M) A)-1'!D$5</f>
        <v>3.7817874957294688E-3</v>
      </c>
      <c r="E23" s="57">
        <f>'38(I-(I-M) A)-1'!E23/'38(I-(I-M) A)-1'!E$6</f>
        <v>8.4400002657005011E-3</v>
      </c>
      <c r="F23" s="57">
        <f>'38(I-(I-M) A)-1'!F23/'38(I-(I-M) A)-1'!F$7</f>
        <v>1.1043128815760262E-2</v>
      </c>
      <c r="G23" s="57">
        <f>'38(I-(I-M) A)-1'!G23/'38(I-(I-M) A)-1'!G$8</f>
        <v>3.0058708231914645E-3</v>
      </c>
      <c r="H23" s="57">
        <f>'38(I-(I-M) A)-1'!H23/'38(I-(I-M) A)-1'!H$9</f>
        <v>3.6747822304569011E-3</v>
      </c>
      <c r="I23" s="57">
        <f>'38(I-(I-M) A)-1'!I23/'38(I-(I-M) A)-1'!I$10</f>
        <v>4.0206254467754082E-3</v>
      </c>
      <c r="J23" s="57">
        <f>'38(I-(I-M) A)-1'!J23/'38(I-(I-M) A)-1'!J$11</f>
        <v>3.4487846138464228E-3</v>
      </c>
      <c r="K23" s="57">
        <f>'38(I-(I-M) A)-1'!K23/'38(I-(I-M) A)-1'!K$12</f>
        <v>2.8634081845034429E-3</v>
      </c>
      <c r="L23" s="57">
        <f>'38(I-(I-M) A)-1'!L23/'38(I-(I-M) A)-1'!L$13</f>
        <v>1.1762681536616878E-3</v>
      </c>
      <c r="M23" s="57">
        <f>'38(I-(I-M) A)-1'!M23/'38(I-(I-M) A)-1'!M$14</f>
        <v>2.2249110983014204E-3</v>
      </c>
      <c r="N23" s="57">
        <f>'38(I-(I-M) A)-1'!N23/'38(I-(I-M) A)-1'!N$15</f>
        <v>1.3895376294500619E-3</v>
      </c>
      <c r="O23" s="57">
        <f>'38(I-(I-M) A)-1'!O23/'38(I-(I-M) A)-1'!O$16</f>
        <v>2.1065233690361431E-3</v>
      </c>
      <c r="P23" s="57">
        <f>'38(I-(I-M) A)-1'!P23/'38(I-(I-M) A)-1'!P$17</f>
        <v>2.4617862844951354E-3</v>
      </c>
      <c r="Q23" s="57">
        <f>'38(I-(I-M) A)-1'!Q23/'38(I-(I-M) A)-1'!Q$18</f>
        <v>4.0672251515407112E-3</v>
      </c>
      <c r="R23" s="57">
        <f>'38(I-(I-M) A)-1'!R23/'38(I-(I-M) A)-1'!R$19</f>
        <v>3.1236852562746948E-3</v>
      </c>
      <c r="S23" s="57">
        <f>'38(I-(I-M) A)-1'!S23/'38(I-(I-M) A)-1'!S$20</f>
        <v>3.325207728660442E-3</v>
      </c>
      <c r="T23" s="57">
        <f>'38(I-(I-M) A)-1'!T23/'38(I-(I-M) A)-1'!T$21</f>
        <v>4.6002803267823087E-3</v>
      </c>
      <c r="U23" s="57">
        <f>'38(I-(I-M) A)-1'!U23/'38(I-(I-M) A)-1'!U$22</f>
        <v>2.5909248678193334E-3</v>
      </c>
      <c r="V23" s="57">
        <f>'38(I-(I-M) A)-1'!V23/'38(I-(I-M) A)-1'!V$23</f>
        <v>1</v>
      </c>
      <c r="W23" s="57">
        <f>'38(I-(I-M) A)-1'!W23/'38(I-(I-M) A)-1'!W$24</f>
        <v>3.3233315641451365E-3</v>
      </c>
      <c r="X23" s="57">
        <f>'38(I-(I-M) A)-1'!X23/'38(I-(I-M) A)-1'!X$25</f>
        <v>4.6845694716022247E-3</v>
      </c>
      <c r="Y23" s="57">
        <f>'38(I-(I-M) A)-1'!Y23/'38(I-(I-M) A)-1'!Y$26</f>
        <v>5.9215611030167753E-3</v>
      </c>
      <c r="Z23" s="57">
        <f>'38(I-(I-M) A)-1'!Z23/'38(I-(I-M) A)-1'!Z$27</f>
        <v>4.7959139458130318E-3</v>
      </c>
      <c r="AA23" s="57">
        <f>'38(I-(I-M) A)-1'!AA23/'38(I-(I-M) A)-1'!AA$28</f>
        <v>2.3782872295031155E-3</v>
      </c>
      <c r="AB23" s="57">
        <f>'38(I-(I-M) A)-1'!AB23/'38(I-(I-M) A)-1'!AB$29</f>
        <v>2.3335687040316904E-3</v>
      </c>
      <c r="AC23" s="57">
        <f>'38(I-(I-M) A)-1'!AC23/'38(I-(I-M) A)-1'!AC$30</f>
        <v>7.1419228804737956E-4</v>
      </c>
      <c r="AD23" s="57">
        <f>'38(I-(I-M) A)-1'!AD23/'38(I-(I-M) A)-1'!AD$31</f>
        <v>2.5665512117322169E-4</v>
      </c>
      <c r="AE23" s="57">
        <f>'38(I-(I-M) A)-1'!AE23/'38(I-(I-M) A)-1'!AE$32</f>
        <v>5.2316696924573853E-3</v>
      </c>
      <c r="AF23" s="57">
        <f>'38(I-(I-M) A)-1'!AF23/'38(I-(I-M) A)-1'!AF$33</f>
        <v>2.476088981644948E-3</v>
      </c>
      <c r="AG23" s="57">
        <f>'38(I-(I-M) A)-1'!AG23/'38(I-(I-M) A)-1'!AG$34</f>
        <v>2.7403960626385861E-3</v>
      </c>
      <c r="AH23" s="57">
        <f>'38(I-(I-M) A)-1'!AH23/'38(I-(I-M) A)-1'!AH$35</f>
        <v>3.0249494518504454E-3</v>
      </c>
      <c r="AI23" s="57">
        <f>'38(I-(I-M) A)-1'!AI23/'38(I-(I-M) A)-1'!AI$36</f>
        <v>1.3213412950091349E-3</v>
      </c>
      <c r="AJ23" s="57">
        <f>'38(I-(I-M) A)-1'!AJ23/'38(I-(I-M) A)-1'!AJ$37</f>
        <v>5.4357978865284522E-3</v>
      </c>
      <c r="AK23" s="57">
        <f>'38(I-(I-M) A)-1'!AK23/'38(I-(I-M) A)-1'!AK$38</f>
        <v>1.8699043754133746E-3</v>
      </c>
      <c r="AL23" s="57">
        <f>'38(I-(I-M) A)-1'!AL23/'38(I-(I-M) A)-1'!AL$39</f>
        <v>2.1723484945661282E-3</v>
      </c>
      <c r="AM23" s="57">
        <f>'38(I-(I-M) A)-1'!AM23/'38(I-(I-M) A)-1'!AM$40</f>
        <v>1.66111630895013E-2</v>
      </c>
      <c r="AN23" s="53">
        <f>'38(I-(I-M) A)-1'!AN23/'38(I-(I-M) A)-1'!AN$41</f>
        <v>2.091150697629609E-3</v>
      </c>
      <c r="AO23" s="14"/>
      <c r="AP23" s="20"/>
    </row>
    <row r="24" spans="1:42" ht="39.950000000000003" customHeight="1">
      <c r="A24" s="10" t="s">
        <v>200</v>
      </c>
      <c r="B24" s="3" t="s">
        <v>18</v>
      </c>
      <c r="C24" s="51">
        <f>'38(I-(I-M) A)-1'!C24/'38(I-(I-M) A)-1'!C$4</f>
        <v>6.2967502113773846E-3</v>
      </c>
      <c r="D24" s="57">
        <f>'38(I-(I-M) A)-1'!D24/'38(I-(I-M) A)-1'!D$5</f>
        <v>7.1503020776430767E-4</v>
      </c>
      <c r="E24" s="57">
        <f>'38(I-(I-M) A)-1'!E24/'38(I-(I-M) A)-1'!E$6</f>
        <v>1.7278311502686599E-3</v>
      </c>
      <c r="F24" s="57">
        <f>'38(I-(I-M) A)-1'!F24/'38(I-(I-M) A)-1'!F$7</f>
        <v>1.1299778699591187E-2</v>
      </c>
      <c r="G24" s="57">
        <f>'38(I-(I-M) A)-1'!G24/'38(I-(I-M) A)-1'!G$8</f>
        <v>1.9731370921749472E-3</v>
      </c>
      <c r="H24" s="57">
        <f>'38(I-(I-M) A)-1'!H24/'38(I-(I-M) A)-1'!H$9</f>
        <v>4.5951543793961861E-3</v>
      </c>
      <c r="I24" s="57">
        <f>'38(I-(I-M) A)-1'!I24/'38(I-(I-M) A)-1'!I$10</f>
        <v>4.535978080530279E-3</v>
      </c>
      <c r="J24" s="57">
        <f>'38(I-(I-M) A)-1'!J24/'38(I-(I-M) A)-1'!J$11</f>
        <v>4.5771350866919266E-3</v>
      </c>
      <c r="K24" s="57">
        <f>'38(I-(I-M) A)-1'!K24/'38(I-(I-M) A)-1'!K$12</f>
        <v>6.4154588538168182E-3</v>
      </c>
      <c r="L24" s="57">
        <f>'38(I-(I-M) A)-1'!L24/'38(I-(I-M) A)-1'!L$13</f>
        <v>3.9799585983023439E-3</v>
      </c>
      <c r="M24" s="57">
        <f>'38(I-(I-M) A)-1'!M24/'38(I-(I-M) A)-1'!M$14</f>
        <v>5.3344183899045865E-3</v>
      </c>
      <c r="N24" s="57">
        <f>'38(I-(I-M) A)-1'!N24/'38(I-(I-M) A)-1'!N$15</f>
        <v>6.5554657462566371E-3</v>
      </c>
      <c r="O24" s="57">
        <f>'38(I-(I-M) A)-1'!O24/'38(I-(I-M) A)-1'!O$16</f>
        <v>3.5313703497102744E-3</v>
      </c>
      <c r="P24" s="57">
        <f>'38(I-(I-M) A)-1'!P24/'38(I-(I-M) A)-1'!P$17</f>
        <v>4.1624347029728705E-3</v>
      </c>
      <c r="Q24" s="57">
        <f>'38(I-(I-M) A)-1'!Q24/'38(I-(I-M) A)-1'!Q$18</f>
        <v>3.0445606365910216E-3</v>
      </c>
      <c r="R24" s="57">
        <f>'38(I-(I-M) A)-1'!R24/'38(I-(I-M) A)-1'!R$19</f>
        <v>3.1778393554865495E-3</v>
      </c>
      <c r="S24" s="57">
        <f>'38(I-(I-M) A)-1'!S24/'38(I-(I-M) A)-1'!S$20</f>
        <v>3.4445587373513266E-3</v>
      </c>
      <c r="T24" s="57">
        <f>'38(I-(I-M) A)-1'!T24/'38(I-(I-M) A)-1'!T$21</f>
        <v>3.8329036485173092E-3</v>
      </c>
      <c r="U24" s="57">
        <f>'38(I-(I-M) A)-1'!U24/'38(I-(I-M) A)-1'!U$22</f>
        <v>2.2213311129233413E-3</v>
      </c>
      <c r="V24" s="57">
        <f>'38(I-(I-M) A)-1'!V24/'38(I-(I-M) A)-1'!V$23</f>
        <v>3.9324704735416733E-3</v>
      </c>
      <c r="W24" s="57">
        <f>'38(I-(I-M) A)-1'!W24/'38(I-(I-M) A)-1'!W$24</f>
        <v>1</v>
      </c>
      <c r="X24" s="57">
        <f>'38(I-(I-M) A)-1'!X24/'38(I-(I-M) A)-1'!X$25</f>
        <v>2.9200339838570913E-2</v>
      </c>
      <c r="Y24" s="57">
        <f>'38(I-(I-M) A)-1'!Y24/'38(I-(I-M) A)-1'!Y$26</f>
        <v>5.0087996051690793E-2</v>
      </c>
      <c r="Z24" s="57">
        <f>'38(I-(I-M) A)-1'!Z24/'38(I-(I-M) A)-1'!Z$27</f>
        <v>6.0758011831254918E-3</v>
      </c>
      <c r="AA24" s="57">
        <f>'38(I-(I-M) A)-1'!AA24/'38(I-(I-M) A)-1'!AA$28</f>
        <v>5.96896278268811E-3</v>
      </c>
      <c r="AB24" s="57">
        <f>'38(I-(I-M) A)-1'!AB24/'38(I-(I-M) A)-1'!AB$29</f>
        <v>4.7269688879951893E-3</v>
      </c>
      <c r="AC24" s="57">
        <f>'38(I-(I-M) A)-1'!AC24/'38(I-(I-M) A)-1'!AC$30</f>
        <v>1.0847033605850711E-2</v>
      </c>
      <c r="AD24" s="57">
        <f>'38(I-(I-M) A)-1'!AD24/'38(I-(I-M) A)-1'!AD$31</f>
        <v>1.6370109244932804E-2</v>
      </c>
      <c r="AE24" s="57">
        <f>'38(I-(I-M) A)-1'!AE24/'38(I-(I-M) A)-1'!AE$32</f>
        <v>8.5444826367547522E-3</v>
      </c>
      <c r="AF24" s="57">
        <f>'38(I-(I-M) A)-1'!AF24/'38(I-(I-M) A)-1'!AF$33</f>
        <v>5.6143443970894718E-3</v>
      </c>
      <c r="AG24" s="57">
        <f>'38(I-(I-M) A)-1'!AG24/'38(I-(I-M) A)-1'!AG$34</f>
        <v>8.9914120290510383E-3</v>
      </c>
      <c r="AH24" s="57">
        <f>'38(I-(I-M) A)-1'!AH24/'38(I-(I-M) A)-1'!AH$35</f>
        <v>1.0796711852235229E-2</v>
      </c>
      <c r="AI24" s="57">
        <f>'38(I-(I-M) A)-1'!AI24/'38(I-(I-M) A)-1'!AI$36</f>
        <v>4.2969977776739464E-3</v>
      </c>
      <c r="AJ24" s="57">
        <f>'38(I-(I-M) A)-1'!AJ24/'38(I-(I-M) A)-1'!AJ$37</f>
        <v>3.7333638738216517E-3</v>
      </c>
      <c r="AK24" s="57">
        <f>'38(I-(I-M) A)-1'!AK24/'38(I-(I-M) A)-1'!AK$38</f>
        <v>2.5907473583714189E-3</v>
      </c>
      <c r="AL24" s="57">
        <f>'38(I-(I-M) A)-1'!AL24/'38(I-(I-M) A)-1'!AL$39</f>
        <v>5.4051224010404587E-3</v>
      </c>
      <c r="AM24" s="57">
        <f>'38(I-(I-M) A)-1'!AM24/'38(I-(I-M) A)-1'!AM$40</f>
        <v>1.5748714461834754E-3</v>
      </c>
      <c r="AN24" s="53">
        <f>'38(I-(I-M) A)-1'!AN24/'38(I-(I-M) A)-1'!AN$41</f>
        <v>1.6897060312596624E-2</v>
      </c>
      <c r="AO24" s="14"/>
      <c r="AP24" s="20"/>
    </row>
    <row r="25" spans="1:42" ht="39.950000000000003" customHeight="1">
      <c r="A25" s="10" t="s">
        <v>201</v>
      </c>
      <c r="B25" s="3" t="s">
        <v>19</v>
      </c>
      <c r="C25" s="51">
        <f>'38(I-(I-M) A)-1'!C25/'38(I-(I-M) A)-1'!C$4</f>
        <v>9.2437505411926083E-3</v>
      </c>
      <c r="D25" s="57">
        <f>'38(I-(I-M) A)-1'!D25/'38(I-(I-M) A)-1'!D$5</f>
        <v>6.1726394063505623E-3</v>
      </c>
      <c r="E25" s="57">
        <f>'38(I-(I-M) A)-1'!E25/'38(I-(I-M) A)-1'!E$6</f>
        <v>1.6602063585558666E-3</v>
      </c>
      <c r="F25" s="57">
        <f>'38(I-(I-M) A)-1'!F25/'38(I-(I-M) A)-1'!F$7</f>
        <v>1.0911926234672367E-2</v>
      </c>
      <c r="G25" s="57">
        <f>'38(I-(I-M) A)-1'!G25/'38(I-(I-M) A)-1'!G$8</f>
        <v>7.2648073412013778E-3</v>
      </c>
      <c r="H25" s="57">
        <f>'38(I-(I-M) A)-1'!H25/'38(I-(I-M) A)-1'!H$9</f>
        <v>1.2529175793185068E-2</v>
      </c>
      <c r="I25" s="57">
        <f>'38(I-(I-M) A)-1'!I25/'38(I-(I-M) A)-1'!I$10</f>
        <v>1.2450909279911812E-2</v>
      </c>
      <c r="J25" s="57">
        <f>'38(I-(I-M) A)-1'!J25/'38(I-(I-M) A)-1'!J$11</f>
        <v>2.0451110412806492E-2</v>
      </c>
      <c r="K25" s="57">
        <f>'38(I-(I-M) A)-1'!K25/'38(I-(I-M) A)-1'!K$12</f>
        <v>2.0608702898591295E-2</v>
      </c>
      <c r="L25" s="57">
        <f>'38(I-(I-M) A)-1'!L25/'38(I-(I-M) A)-1'!L$13</f>
        <v>1.1579314763492722E-2</v>
      </c>
      <c r="M25" s="57">
        <f>'38(I-(I-M) A)-1'!M25/'38(I-(I-M) A)-1'!M$14</f>
        <v>1.7395128118619152E-2</v>
      </c>
      <c r="N25" s="57">
        <f>'38(I-(I-M) A)-1'!N25/'38(I-(I-M) A)-1'!N$15</f>
        <v>8.8576293783791827E-3</v>
      </c>
      <c r="O25" s="57">
        <f>'38(I-(I-M) A)-1'!O25/'38(I-(I-M) A)-1'!O$16</f>
        <v>7.0278535063425388E-3</v>
      </c>
      <c r="P25" s="57">
        <f>'38(I-(I-M) A)-1'!P25/'38(I-(I-M) A)-1'!P$17</f>
        <v>5.2987195514927433E-3</v>
      </c>
      <c r="Q25" s="57">
        <f>'38(I-(I-M) A)-1'!Q25/'38(I-(I-M) A)-1'!Q$18</f>
        <v>6.1723588266536693E-3</v>
      </c>
      <c r="R25" s="57">
        <f>'38(I-(I-M) A)-1'!R25/'38(I-(I-M) A)-1'!R$19</f>
        <v>1.6950392956786103E-2</v>
      </c>
      <c r="S25" s="57">
        <f>'38(I-(I-M) A)-1'!S25/'38(I-(I-M) A)-1'!S$20</f>
        <v>5.8935086634196781E-3</v>
      </c>
      <c r="T25" s="57">
        <f>'38(I-(I-M) A)-1'!T25/'38(I-(I-M) A)-1'!T$21</f>
        <v>4.4491094749276334E-3</v>
      </c>
      <c r="U25" s="57">
        <f>'38(I-(I-M) A)-1'!U25/'38(I-(I-M) A)-1'!U$22</f>
        <v>8.5705290012395349E-3</v>
      </c>
      <c r="V25" s="57">
        <f>'38(I-(I-M) A)-1'!V25/'38(I-(I-M) A)-1'!V$23</f>
        <v>1.3229520677560615E-2</v>
      </c>
      <c r="W25" s="57">
        <f>'38(I-(I-M) A)-1'!W25/'38(I-(I-M) A)-1'!W$24</f>
        <v>2.9783133688951347E-3</v>
      </c>
      <c r="X25" s="57">
        <f>'38(I-(I-M) A)-1'!X25/'38(I-(I-M) A)-1'!X$25</f>
        <v>1</v>
      </c>
      <c r="Y25" s="57">
        <f>'38(I-(I-M) A)-1'!Y25/'38(I-(I-M) A)-1'!Y$26</f>
        <v>3.0376653532545074E-2</v>
      </c>
      <c r="Z25" s="57">
        <f>'38(I-(I-M) A)-1'!Z25/'38(I-(I-M) A)-1'!Z$27</f>
        <v>3.85844686328531E-2</v>
      </c>
      <c r="AA25" s="57">
        <f>'38(I-(I-M) A)-1'!AA25/'38(I-(I-M) A)-1'!AA$28</f>
        <v>1.2461510818123498E-2</v>
      </c>
      <c r="AB25" s="57">
        <f>'38(I-(I-M) A)-1'!AB25/'38(I-(I-M) A)-1'!AB$29</f>
        <v>3.8151695231010935E-3</v>
      </c>
      <c r="AC25" s="57">
        <f>'38(I-(I-M) A)-1'!AC25/'38(I-(I-M) A)-1'!AC$30</f>
        <v>6.8835849399411422E-3</v>
      </c>
      <c r="AD25" s="57">
        <f>'38(I-(I-M) A)-1'!AD25/'38(I-(I-M) A)-1'!AD$31</f>
        <v>4.1951611850722615E-4</v>
      </c>
      <c r="AE25" s="57">
        <f>'38(I-(I-M) A)-1'!AE25/'38(I-(I-M) A)-1'!AE$32</f>
        <v>8.0541274660675625E-3</v>
      </c>
      <c r="AF25" s="57">
        <f>'38(I-(I-M) A)-1'!AF25/'38(I-(I-M) A)-1'!AF$33</f>
        <v>3.9781962925012652E-3</v>
      </c>
      <c r="AG25" s="57">
        <f>'38(I-(I-M) A)-1'!AG25/'38(I-(I-M) A)-1'!AG$34</f>
        <v>7.6133370187701352E-3</v>
      </c>
      <c r="AH25" s="57">
        <f>'38(I-(I-M) A)-1'!AH25/'38(I-(I-M) A)-1'!AH$35</f>
        <v>8.2843905560016674E-3</v>
      </c>
      <c r="AI25" s="57">
        <f>'38(I-(I-M) A)-1'!AI25/'38(I-(I-M) A)-1'!AI$36</f>
        <v>8.4412533980910837E-3</v>
      </c>
      <c r="AJ25" s="57">
        <f>'38(I-(I-M) A)-1'!AJ25/'38(I-(I-M) A)-1'!AJ$37</f>
        <v>3.7269213103452419E-3</v>
      </c>
      <c r="AK25" s="57">
        <f>'38(I-(I-M) A)-1'!AK25/'38(I-(I-M) A)-1'!AK$38</f>
        <v>3.8268160676414747E-3</v>
      </c>
      <c r="AL25" s="57">
        <f>'38(I-(I-M) A)-1'!AL25/'38(I-(I-M) A)-1'!AL$39</f>
        <v>1.7750800305975326E-2</v>
      </c>
      <c r="AM25" s="57">
        <f>'38(I-(I-M) A)-1'!AM25/'38(I-(I-M) A)-1'!AM$40</f>
        <v>2.9045488640715555E-3</v>
      </c>
      <c r="AN25" s="53">
        <f>'38(I-(I-M) A)-1'!AN25/'38(I-(I-M) A)-1'!AN$41</f>
        <v>3.6769669683234911E-3</v>
      </c>
      <c r="AO25" s="14"/>
      <c r="AP25" s="20"/>
    </row>
    <row r="26" spans="1:42" ht="39.950000000000003" customHeight="1">
      <c r="A26" s="10" t="s">
        <v>202</v>
      </c>
      <c r="B26" s="3" t="s">
        <v>20</v>
      </c>
      <c r="C26" s="51">
        <f>'38(I-(I-M) A)-1'!C26/'38(I-(I-M) A)-1'!C$4</f>
        <v>1.4027917796710411E-3</v>
      </c>
      <c r="D26" s="57">
        <f>'38(I-(I-M) A)-1'!D26/'38(I-(I-M) A)-1'!D$5</f>
        <v>2.4274185412768558E-4</v>
      </c>
      <c r="E26" s="57">
        <f>'38(I-(I-M) A)-1'!E26/'38(I-(I-M) A)-1'!E$6</f>
        <v>2.7742616810850612E-4</v>
      </c>
      <c r="F26" s="57">
        <f>'38(I-(I-M) A)-1'!F26/'38(I-(I-M) A)-1'!F$7</f>
        <v>3.2329716813983148E-3</v>
      </c>
      <c r="G26" s="57">
        <f>'38(I-(I-M) A)-1'!G26/'38(I-(I-M) A)-1'!G$8</f>
        <v>2.2312940218706945E-3</v>
      </c>
      <c r="H26" s="57">
        <f>'38(I-(I-M) A)-1'!H26/'38(I-(I-M) A)-1'!H$9</f>
        <v>1.5930959740609711E-3</v>
      </c>
      <c r="I26" s="57">
        <f>'38(I-(I-M) A)-1'!I26/'38(I-(I-M) A)-1'!I$10</f>
        <v>1.0470282710922122E-3</v>
      </c>
      <c r="J26" s="57">
        <f>'38(I-(I-M) A)-1'!J26/'38(I-(I-M) A)-1'!J$11</f>
        <v>1.6917787305427319E-3</v>
      </c>
      <c r="K26" s="57">
        <f>'38(I-(I-M) A)-1'!K26/'38(I-(I-M) A)-1'!K$12</f>
        <v>1.994724652797833E-3</v>
      </c>
      <c r="L26" s="57">
        <f>'38(I-(I-M) A)-1'!L26/'38(I-(I-M) A)-1'!L$13</f>
        <v>1.4273964926552615E-3</v>
      </c>
      <c r="M26" s="57">
        <f>'38(I-(I-M) A)-1'!M26/'38(I-(I-M) A)-1'!M$14</f>
        <v>2.9088133455916428E-4</v>
      </c>
      <c r="N26" s="57">
        <f>'38(I-(I-M) A)-1'!N26/'38(I-(I-M) A)-1'!N$15</f>
        <v>6.4447427873308471E-4</v>
      </c>
      <c r="O26" s="57">
        <f>'38(I-(I-M) A)-1'!O26/'38(I-(I-M) A)-1'!O$16</f>
        <v>8.209118460401377E-4</v>
      </c>
      <c r="P26" s="57">
        <f>'38(I-(I-M) A)-1'!P26/'38(I-(I-M) A)-1'!P$17</f>
        <v>7.9115263069095816E-4</v>
      </c>
      <c r="Q26" s="57">
        <f>'38(I-(I-M) A)-1'!Q26/'38(I-(I-M) A)-1'!Q$18</f>
        <v>8.3590661727704987E-4</v>
      </c>
      <c r="R26" s="57">
        <f>'38(I-(I-M) A)-1'!R26/'38(I-(I-M) A)-1'!R$19</f>
        <v>9.875854850998182E-4</v>
      </c>
      <c r="S26" s="57">
        <f>'38(I-(I-M) A)-1'!S26/'38(I-(I-M) A)-1'!S$20</f>
        <v>7.4839274080296938E-4</v>
      </c>
      <c r="T26" s="57">
        <f>'38(I-(I-M) A)-1'!T26/'38(I-(I-M) A)-1'!T$21</f>
        <v>7.0374969143582801E-4</v>
      </c>
      <c r="U26" s="57">
        <f>'38(I-(I-M) A)-1'!U26/'38(I-(I-M) A)-1'!U$22</f>
        <v>1.1062073648906139E-3</v>
      </c>
      <c r="V26" s="57">
        <f>'38(I-(I-M) A)-1'!V26/'38(I-(I-M) A)-1'!V$23</f>
        <v>8.4679097724019387E-4</v>
      </c>
      <c r="W26" s="57">
        <f>'38(I-(I-M) A)-1'!W26/'38(I-(I-M) A)-1'!W$24</f>
        <v>1.5757907653881945E-3</v>
      </c>
      <c r="X26" s="57">
        <f>'38(I-(I-M) A)-1'!X26/'38(I-(I-M) A)-1'!X$25</f>
        <v>1.8826702228863853E-3</v>
      </c>
      <c r="Y26" s="57">
        <f>'38(I-(I-M) A)-1'!Y26/'38(I-(I-M) A)-1'!Y$26</f>
        <v>1</v>
      </c>
      <c r="Z26" s="57">
        <f>'38(I-(I-M) A)-1'!Z26/'38(I-(I-M) A)-1'!Z$27</f>
        <v>9.5717927206399878E-3</v>
      </c>
      <c r="AA26" s="57">
        <f>'38(I-(I-M) A)-1'!AA26/'38(I-(I-M) A)-1'!AA$28</f>
        <v>3.2891625974808777E-3</v>
      </c>
      <c r="AB26" s="57">
        <f>'38(I-(I-M) A)-1'!AB26/'38(I-(I-M) A)-1'!AB$29</f>
        <v>1.7912962001608635E-3</v>
      </c>
      <c r="AC26" s="57">
        <f>'38(I-(I-M) A)-1'!AC26/'38(I-(I-M) A)-1'!AC$30</f>
        <v>1.6823171473743471E-3</v>
      </c>
      <c r="AD26" s="57">
        <f>'38(I-(I-M) A)-1'!AD26/'38(I-(I-M) A)-1'!AD$31</f>
        <v>1.7231493406641269E-4</v>
      </c>
      <c r="AE26" s="57">
        <f>'38(I-(I-M) A)-1'!AE26/'38(I-(I-M) A)-1'!AE$32</f>
        <v>3.1046474933567256E-3</v>
      </c>
      <c r="AF26" s="57">
        <f>'38(I-(I-M) A)-1'!AF26/'38(I-(I-M) A)-1'!AF$33</f>
        <v>2.028302184973985E-3</v>
      </c>
      <c r="AG26" s="57">
        <f>'38(I-(I-M) A)-1'!AG26/'38(I-(I-M) A)-1'!AG$34</f>
        <v>4.5030198125458141E-3</v>
      </c>
      <c r="AH26" s="57">
        <f>'38(I-(I-M) A)-1'!AH26/'38(I-(I-M) A)-1'!AH$35</f>
        <v>9.0360797495472912E-3</v>
      </c>
      <c r="AI26" s="57">
        <f>'38(I-(I-M) A)-1'!AI26/'38(I-(I-M) A)-1'!AI$36</f>
        <v>5.113883751753299E-3</v>
      </c>
      <c r="AJ26" s="57">
        <f>'38(I-(I-M) A)-1'!AJ26/'38(I-(I-M) A)-1'!AJ$37</f>
        <v>2.8426641801528466E-3</v>
      </c>
      <c r="AK26" s="57">
        <f>'38(I-(I-M) A)-1'!AK26/'38(I-(I-M) A)-1'!AK$38</f>
        <v>1.1344996615346291E-3</v>
      </c>
      <c r="AL26" s="57">
        <f>'38(I-(I-M) A)-1'!AL26/'38(I-(I-M) A)-1'!AL$39</f>
        <v>9.6466962108504636E-3</v>
      </c>
      <c r="AM26" s="57">
        <f>'38(I-(I-M) A)-1'!AM26/'38(I-(I-M) A)-1'!AM$40</f>
        <v>7.5559362760460472E-4</v>
      </c>
      <c r="AN26" s="53">
        <f>'38(I-(I-M) A)-1'!AN26/'38(I-(I-M) A)-1'!AN$41</f>
        <v>1.9815521858751461E-3</v>
      </c>
      <c r="AO26" s="14"/>
      <c r="AP26" s="20"/>
    </row>
    <row r="27" spans="1:42" ht="39.950000000000003" customHeight="1">
      <c r="A27" s="10" t="s">
        <v>203</v>
      </c>
      <c r="B27" s="3" t="s">
        <v>21</v>
      </c>
      <c r="C27" s="51">
        <f>'38(I-(I-M) A)-1'!C27/'38(I-(I-M) A)-1'!C$4</f>
        <v>7.4424761623126444E-4</v>
      </c>
      <c r="D27" s="57">
        <f>'38(I-(I-M) A)-1'!D27/'38(I-(I-M) A)-1'!D$5</f>
        <v>4.4991416337174158E-4</v>
      </c>
      <c r="E27" s="57">
        <f>'38(I-(I-M) A)-1'!E27/'38(I-(I-M) A)-1'!E$6</f>
        <v>4.2425885563202308E-4</v>
      </c>
      <c r="F27" s="57">
        <f>'38(I-(I-M) A)-1'!F27/'38(I-(I-M) A)-1'!F$7</f>
        <v>1.7533638637198658E-3</v>
      </c>
      <c r="G27" s="57">
        <f>'38(I-(I-M) A)-1'!G27/'38(I-(I-M) A)-1'!G$8</f>
        <v>1.4958583461152166E-3</v>
      </c>
      <c r="H27" s="57">
        <f>'38(I-(I-M) A)-1'!H27/'38(I-(I-M) A)-1'!H$9</f>
        <v>9.0128070317555421E-4</v>
      </c>
      <c r="I27" s="57">
        <f>'38(I-(I-M) A)-1'!I27/'38(I-(I-M) A)-1'!I$10</f>
        <v>8.1080425353614557E-4</v>
      </c>
      <c r="J27" s="57">
        <f>'38(I-(I-M) A)-1'!J27/'38(I-(I-M) A)-1'!J$11</f>
        <v>4.7152298493400822E-3</v>
      </c>
      <c r="K27" s="57">
        <f>'38(I-(I-M) A)-1'!K27/'38(I-(I-M) A)-1'!K$12</f>
        <v>4.7996951113922059E-3</v>
      </c>
      <c r="L27" s="57">
        <f>'38(I-(I-M) A)-1'!L27/'38(I-(I-M) A)-1'!L$13</f>
        <v>4.1659688399627232E-4</v>
      </c>
      <c r="M27" s="57">
        <f>'38(I-(I-M) A)-1'!M27/'38(I-(I-M) A)-1'!M$14</f>
        <v>5.8748796479684911E-4</v>
      </c>
      <c r="N27" s="57">
        <f>'38(I-(I-M) A)-1'!N27/'38(I-(I-M) A)-1'!N$15</f>
        <v>5.7714492362276988E-4</v>
      </c>
      <c r="O27" s="57">
        <f>'38(I-(I-M) A)-1'!O27/'38(I-(I-M) A)-1'!O$16</f>
        <v>6.9978979007436566E-4</v>
      </c>
      <c r="P27" s="57">
        <f>'38(I-(I-M) A)-1'!P27/'38(I-(I-M) A)-1'!P$17</f>
        <v>4.6847354953705818E-4</v>
      </c>
      <c r="Q27" s="57">
        <f>'38(I-(I-M) A)-1'!Q27/'38(I-(I-M) A)-1'!Q$18</f>
        <v>1.1304156333473956E-3</v>
      </c>
      <c r="R27" s="57">
        <f>'38(I-(I-M) A)-1'!R27/'38(I-(I-M) A)-1'!R$19</f>
        <v>1.432265479095818E-3</v>
      </c>
      <c r="S27" s="57">
        <f>'38(I-(I-M) A)-1'!S27/'38(I-(I-M) A)-1'!S$20</f>
        <v>9.1360798044067969E-4</v>
      </c>
      <c r="T27" s="57">
        <f>'38(I-(I-M) A)-1'!T27/'38(I-(I-M) A)-1'!T$21</f>
        <v>4.2835080196711785E-4</v>
      </c>
      <c r="U27" s="57">
        <f>'38(I-(I-M) A)-1'!U27/'38(I-(I-M) A)-1'!U$22</f>
        <v>1.9103128237073846E-3</v>
      </c>
      <c r="V27" s="57">
        <f>'38(I-(I-M) A)-1'!V27/'38(I-(I-M) A)-1'!V$23</f>
        <v>1.079259961519515E-3</v>
      </c>
      <c r="W27" s="57">
        <f>'38(I-(I-M) A)-1'!W27/'38(I-(I-M) A)-1'!W$24</f>
        <v>2.3481638360900777E-3</v>
      </c>
      <c r="X27" s="57">
        <f>'38(I-(I-M) A)-1'!X27/'38(I-(I-M) A)-1'!X$25</f>
        <v>1.14552352280384E-2</v>
      </c>
      <c r="Y27" s="57">
        <f>'38(I-(I-M) A)-1'!Y27/'38(I-(I-M) A)-1'!Y$26</f>
        <v>3.382714467781477E-3</v>
      </c>
      <c r="Z27" s="57">
        <f>'38(I-(I-M) A)-1'!Z27/'38(I-(I-M) A)-1'!Z$27</f>
        <v>1</v>
      </c>
      <c r="AA27" s="57">
        <f>'38(I-(I-M) A)-1'!AA27/'38(I-(I-M) A)-1'!AA$28</f>
        <v>1.9581210923310228E-3</v>
      </c>
      <c r="AB27" s="57">
        <f>'38(I-(I-M) A)-1'!AB27/'38(I-(I-M) A)-1'!AB$29</f>
        <v>4.5428533703747451E-3</v>
      </c>
      <c r="AC27" s="57">
        <f>'38(I-(I-M) A)-1'!AC27/'38(I-(I-M) A)-1'!AC$30</f>
        <v>7.4615144732380595E-4</v>
      </c>
      <c r="AD27" s="57">
        <f>'38(I-(I-M) A)-1'!AD27/'38(I-(I-M) A)-1'!AD$31</f>
        <v>3.1555176957342318E-4</v>
      </c>
      <c r="AE27" s="57">
        <f>'38(I-(I-M) A)-1'!AE27/'38(I-(I-M) A)-1'!AE$32</f>
        <v>8.4228709943911101E-3</v>
      </c>
      <c r="AF27" s="57">
        <f>'38(I-(I-M) A)-1'!AF27/'38(I-(I-M) A)-1'!AF$33</f>
        <v>3.8012057990060425E-3</v>
      </c>
      <c r="AG27" s="57">
        <f>'38(I-(I-M) A)-1'!AG27/'38(I-(I-M) A)-1'!AG$34</f>
        <v>2.0251668318811183E-2</v>
      </c>
      <c r="AH27" s="57">
        <f>'38(I-(I-M) A)-1'!AH27/'38(I-(I-M) A)-1'!AH$35</f>
        <v>6.3658546250038054E-3</v>
      </c>
      <c r="AI27" s="57">
        <f>'38(I-(I-M) A)-1'!AI27/'38(I-(I-M) A)-1'!AI$36</f>
        <v>4.9565730986638624E-3</v>
      </c>
      <c r="AJ27" s="57">
        <f>'38(I-(I-M) A)-1'!AJ27/'38(I-(I-M) A)-1'!AJ$37</f>
        <v>1.0083365372320671E-3</v>
      </c>
      <c r="AK27" s="57">
        <f>'38(I-(I-M) A)-1'!AK27/'38(I-(I-M) A)-1'!AK$38</f>
        <v>1.6724496452507952E-3</v>
      </c>
      <c r="AL27" s="57">
        <f>'38(I-(I-M) A)-1'!AL27/'38(I-(I-M) A)-1'!AL$39</f>
        <v>1.7393548235831044E-2</v>
      </c>
      <c r="AM27" s="57">
        <f>'38(I-(I-M) A)-1'!AM27/'38(I-(I-M) A)-1'!AM$40</f>
        <v>7.9138181265922243E-4</v>
      </c>
      <c r="AN27" s="53">
        <f>'38(I-(I-M) A)-1'!AN27/'38(I-(I-M) A)-1'!AN$41</f>
        <v>1.2986541741310425E-2</v>
      </c>
      <c r="AO27" s="14"/>
      <c r="AP27" s="20"/>
    </row>
    <row r="28" spans="1:42" ht="39.950000000000003" customHeight="1">
      <c r="A28" s="10" t="s">
        <v>204</v>
      </c>
      <c r="B28" s="3" t="s">
        <v>124</v>
      </c>
      <c r="C28" s="51">
        <f>'38(I-(I-M) A)-1'!C28/'38(I-(I-M) A)-1'!C$4</f>
        <v>5.1040002701608009E-2</v>
      </c>
      <c r="D28" s="57">
        <f>'38(I-(I-M) A)-1'!D28/'38(I-(I-M) A)-1'!D$5</f>
        <v>2.3814011494081366E-2</v>
      </c>
      <c r="E28" s="57">
        <f>'38(I-(I-M) A)-1'!E28/'38(I-(I-M) A)-1'!E$6</f>
        <v>3.1688725906537464E-2</v>
      </c>
      <c r="F28" s="57">
        <f>'38(I-(I-M) A)-1'!F28/'38(I-(I-M) A)-1'!F$7</f>
        <v>2.7654782560300527E-2</v>
      </c>
      <c r="G28" s="57">
        <f>'38(I-(I-M) A)-1'!G28/'38(I-(I-M) A)-1'!G$8</f>
        <v>4.2863976060828361E-2</v>
      </c>
      <c r="H28" s="57">
        <f>'38(I-(I-M) A)-1'!H28/'38(I-(I-M) A)-1'!H$9</f>
        <v>6.304906173043491E-2</v>
      </c>
      <c r="I28" s="57">
        <f>'38(I-(I-M) A)-1'!I28/'38(I-(I-M) A)-1'!I$10</f>
        <v>4.8369139210747633E-2</v>
      </c>
      <c r="J28" s="57">
        <f>'38(I-(I-M) A)-1'!J28/'38(I-(I-M) A)-1'!J$11</f>
        <v>4.7470912825797559E-2</v>
      </c>
      <c r="K28" s="57">
        <f>'38(I-(I-M) A)-1'!K28/'38(I-(I-M) A)-1'!K$12</f>
        <v>2.8521816096622129E-2</v>
      </c>
      <c r="L28" s="57">
        <f>'38(I-(I-M) A)-1'!L28/'38(I-(I-M) A)-1'!L$13</f>
        <v>2.1391204443619062E-2</v>
      </c>
      <c r="M28" s="57">
        <f>'38(I-(I-M) A)-1'!M28/'38(I-(I-M) A)-1'!M$14</f>
        <v>3.4024731688019165E-2</v>
      </c>
      <c r="N28" s="57">
        <f>'38(I-(I-M) A)-1'!N28/'38(I-(I-M) A)-1'!N$15</f>
        <v>2.2884190144126682E-2</v>
      </c>
      <c r="O28" s="57">
        <f>'38(I-(I-M) A)-1'!O28/'38(I-(I-M) A)-1'!O$16</f>
        <v>3.1802530571629205E-2</v>
      </c>
      <c r="P28" s="57">
        <f>'38(I-(I-M) A)-1'!P28/'38(I-(I-M) A)-1'!P$17</f>
        <v>2.697707058290133E-2</v>
      </c>
      <c r="Q28" s="57">
        <f>'38(I-(I-M) A)-1'!Q28/'38(I-(I-M) A)-1'!Q$18</f>
        <v>3.8092260832219949E-2</v>
      </c>
      <c r="R28" s="57">
        <f>'38(I-(I-M) A)-1'!R28/'38(I-(I-M) A)-1'!R$19</f>
        <v>3.7593642769824263E-2</v>
      </c>
      <c r="S28" s="57">
        <f>'38(I-(I-M) A)-1'!S28/'38(I-(I-M) A)-1'!S$20</f>
        <v>4.0672813942633876E-2</v>
      </c>
      <c r="T28" s="57">
        <f>'38(I-(I-M) A)-1'!T28/'38(I-(I-M) A)-1'!T$21</f>
        <v>4.1731093185968453E-2</v>
      </c>
      <c r="U28" s="57">
        <f>'38(I-(I-M) A)-1'!U28/'38(I-(I-M) A)-1'!U$22</f>
        <v>4.5254615884248367E-2</v>
      </c>
      <c r="V28" s="57">
        <f>'38(I-(I-M) A)-1'!V28/'38(I-(I-M) A)-1'!V$23</f>
        <v>4.0763222484269467E-2</v>
      </c>
      <c r="W28" s="57">
        <f>'38(I-(I-M) A)-1'!W28/'38(I-(I-M) A)-1'!W$24</f>
        <v>4.0769388577723213E-2</v>
      </c>
      <c r="X28" s="57">
        <f>'38(I-(I-M) A)-1'!X28/'38(I-(I-M) A)-1'!X$25</f>
        <v>7.9747273665267768E-3</v>
      </c>
      <c r="Y28" s="57">
        <f>'38(I-(I-M) A)-1'!Y28/'38(I-(I-M) A)-1'!Y$26</f>
        <v>1.9905709843109645E-2</v>
      </c>
      <c r="Z28" s="57">
        <f>'38(I-(I-M) A)-1'!Z28/'38(I-(I-M) A)-1'!Z$27</f>
        <v>1.7367606368348377E-2</v>
      </c>
      <c r="AA28" s="57">
        <f>'38(I-(I-M) A)-1'!AA28/'38(I-(I-M) A)-1'!AA$28</f>
        <v>1</v>
      </c>
      <c r="AB28" s="57">
        <f>'38(I-(I-M) A)-1'!AB28/'38(I-(I-M) A)-1'!AB$29</f>
        <v>7.8320693413019057E-3</v>
      </c>
      <c r="AC28" s="57">
        <f>'38(I-(I-M) A)-1'!AC28/'38(I-(I-M) A)-1'!AC$30</f>
        <v>4.4030122038363779E-3</v>
      </c>
      <c r="AD28" s="57">
        <f>'38(I-(I-M) A)-1'!AD28/'38(I-(I-M) A)-1'!AD$31</f>
        <v>1.7548038160023012E-3</v>
      </c>
      <c r="AE28" s="57">
        <f>'38(I-(I-M) A)-1'!AE28/'38(I-(I-M) A)-1'!AE$32</f>
        <v>8.8181497712992007E-3</v>
      </c>
      <c r="AF28" s="57">
        <f>'38(I-(I-M) A)-1'!AF28/'38(I-(I-M) A)-1'!AF$33</f>
        <v>1.0477387706122309E-2</v>
      </c>
      <c r="AG28" s="57">
        <f>'38(I-(I-M) A)-1'!AG28/'38(I-(I-M) A)-1'!AG$34</f>
        <v>1.0800758721540623E-2</v>
      </c>
      <c r="AH28" s="57">
        <f>'38(I-(I-M) A)-1'!AH28/'38(I-(I-M) A)-1'!AH$35</f>
        <v>1.7706140479030089E-2</v>
      </c>
      <c r="AI28" s="57">
        <f>'38(I-(I-M) A)-1'!AI28/'38(I-(I-M) A)-1'!AI$36</f>
        <v>3.4284010495714001E-2</v>
      </c>
      <c r="AJ28" s="57">
        <f>'38(I-(I-M) A)-1'!AJ28/'38(I-(I-M) A)-1'!AJ$37</f>
        <v>3.1629010332011369E-2</v>
      </c>
      <c r="AK28" s="57">
        <f>'38(I-(I-M) A)-1'!AK28/'38(I-(I-M) A)-1'!AK$38</f>
        <v>1.2846860291057098E-2</v>
      </c>
      <c r="AL28" s="57">
        <f>'38(I-(I-M) A)-1'!AL28/'38(I-(I-M) A)-1'!AL$39</f>
        <v>5.1769625873576981E-2</v>
      </c>
      <c r="AM28" s="57">
        <f>'38(I-(I-M) A)-1'!AM28/'38(I-(I-M) A)-1'!AM$40</f>
        <v>0.17782794410265318</v>
      </c>
      <c r="AN28" s="53">
        <f>'38(I-(I-M) A)-1'!AN28/'38(I-(I-M) A)-1'!AN$41</f>
        <v>7.0695471536252443E-3</v>
      </c>
      <c r="AO28" s="14"/>
      <c r="AP28" s="20"/>
    </row>
    <row r="29" spans="1:42" ht="39.950000000000003" customHeight="1">
      <c r="A29" s="10" t="s">
        <v>205</v>
      </c>
      <c r="B29" s="3" t="s">
        <v>22</v>
      </c>
      <c r="C29" s="51">
        <f>'38(I-(I-M) A)-1'!C29/'38(I-(I-M) A)-1'!C$4</f>
        <v>8.9132724360964175E-3</v>
      </c>
      <c r="D29" s="57">
        <f>'38(I-(I-M) A)-1'!D29/'38(I-(I-M) A)-1'!D$5</f>
        <v>1.3477651757768013E-2</v>
      </c>
      <c r="E29" s="57">
        <f>'38(I-(I-M) A)-1'!E29/'38(I-(I-M) A)-1'!E$6</f>
        <v>1.077884074261041E-2</v>
      </c>
      <c r="F29" s="57">
        <f>'38(I-(I-M) A)-1'!F29/'38(I-(I-M) A)-1'!F$7</f>
        <v>6.009799803397943E-2</v>
      </c>
      <c r="G29" s="57">
        <f>'38(I-(I-M) A)-1'!G29/'38(I-(I-M) A)-1'!G$8</f>
        <v>9.7792529865294367E-3</v>
      </c>
      <c r="H29" s="57">
        <f>'38(I-(I-M) A)-1'!H29/'38(I-(I-M) A)-1'!H$9</f>
        <v>1.8110292270263954E-2</v>
      </c>
      <c r="I29" s="57">
        <f>'38(I-(I-M) A)-1'!I29/'38(I-(I-M) A)-1'!I$10</f>
        <v>1.0938852265079145E-2</v>
      </c>
      <c r="J29" s="57">
        <f>'38(I-(I-M) A)-1'!J29/'38(I-(I-M) A)-1'!J$11</f>
        <v>8.3345902431907464E-3</v>
      </c>
      <c r="K29" s="57">
        <f>'38(I-(I-M) A)-1'!K29/'38(I-(I-M) A)-1'!K$12</f>
        <v>1.2663911483407009E-2</v>
      </c>
      <c r="L29" s="57">
        <f>'38(I-(I-M) A)-1'!L29/'38(I-(I-M) A)-1'!L$13</f>
        <v>6.393488482522915E-3</v>
      </c>
      <c r="M29" s="57">
        <f>'38(I-(I-M) A)-1'!M29/'38(I-(I-M) A)-1'!M$14</f>
        <v>8.0195037563790886E-3</v>
      </c>
      <c r="N29" s="57">
        <f>'38(I-(I-M) A)-1'!N29/'38(I-(I-M) A)-1'!N$15</f>
        <v>1.1860951860785729E-2</v>
      </c>
      <c r="O29" s="57">
        <f>'38(I-(I-M) A)-1'!O29/'38(I-(I-M) A)-1'!O$16</f>
        <v>8.1765279845241144E-3</v>
      </c>
      <c r="P29" s="57">
        <f>'38(I-(I-M) A)-1'!P29/'38(I-(I-M) A)-1'!P$17</f>
        <v>6.9218330889866588E-3</v>
      </c>
      <c r="Q29" s="57">
        <f>'38(I-(I-M) A)-1'!Q29/'38(I-(I-M) A)-1'!Q$18</f>
        <v>1.2933738350238054E-2</v>
      </c>
      <c r="R29" s="57">
        <f>'38(I-(I-M) A)-1'!R29/'38(I-(I-M) A)-1'!R$19</f>
        <v>6.0538582336667002E-3</v>
      </c>
      <c r="S29" s="57">
        <f>'38(I-(I-M) A)-1'!S29/'38(I-(I-M) A)-1'!S$20</f>
        <v>9.0497927906399173E-3</v>
      </c>
      <c r="T29" s="57">
        <f>'38(I-(I-M) A)-1'!T29/'38(I-(I-M) A)-1'!T$21</f>
        <v>8.3477538410915188E-3</v>
      </c>
      <c r="U29" s="57">
        <f>'38(I-(I-M) A)-1'!U29/'38(I-(I-M) A)-1'!U$22</f>
        <v>1.3272270388738357E-2</v>
      </c>
      <c r="V29" s="57">
        <f>'38(I-(I-M) A)-1'!V29/'38(I-(I-M) A)-1'!V$23</f>
        <v>1.3057333488648747E-2</v>
      </c>
      <c r="W29" s="57">
        <f>'38(I-(I-M) A)-1'!W29/'38(I-(I-M) A)-1'!W$24</f>
        <v>1.2045393680430404E-2</v>
      </c>
      <c r="X29" s="57">
        <f>'38(I-(I-M) A)-1'!X29/'38(I-(I-M) A)-1'!X$25</f>
        <v>1.6819694056121024E-2</v>
      </c>
      <c r="Y29" s="57">
        <f>'38(I-(I-M) A)-1'!Y29/'38(I-(I-M) A)-1'!Y$26</f>
        <v>1.8394382262309779E-2</v>
      </c>
      <c r="Z29" s="57">
        <f>'38(I-(I-M) A)-1'!Z29/'38(I-(I-M) A)-1'!Z$27</f>
        <v>2.6095160444461508E-2</v>
      </c>
      <c r="AA29" s="57">
        <f>'38(I-(I-M) A)-1'!AA29/'38(I-(I-M) A)-1'!AA$28</f>
        <v>2.1072756579639373E-2</v>
      </c>
      <c r="AB29" s="57">
        <f>'38(I-(I-M) A)-1'!AB29/'38(I-(I-M) A)-1'!AB$29</f>
        <v>1</v>
      </c>
      <c r="AC29" s="57">
        <f>'38(I-(I-M) A)-1'!AC29/'38(I-(I-M) A)-1'!AC$30</f>
        <v>7.2926500815470294E-2</v>
      </c>
      <c r="AD29" s="57">
        <f>'38(I-(I-M) A)-1'!AD29/'38(I-(I-M) A)-1'!AD$31</f>
        <v>5.6909229014292663E-2</v>
      </c>
      <c r="AE29" s="57">
        <f>'38(I-(I-M) A)-1'!AE29/'38(I-(I-M) A)-1'!AE$32</f>
        <v>2.1239729497698485E-2</v>
      </c>
      <c r="AF29" s="57">
        <f>'38(I-(I-M) A)-1'!AF29/'38(I-(I-M) A)-1'!AF$33</f>
        <v>9.3347380287541297E-3</v>
      </c>
      <c r="AG29" s="57">
        <f>'38(I-(I-M) A)-1'!AG29/'38(I-(I-M) A)-1'!AG$34</f>
        <v>1.9173528190882614E-2</v>
      </c>
      <c r="AH29" s="57">
        <f>'38(I-(I-M) A)-1'!AH29/'38(I-(I-M) A)-1'!AH$35</f>
        <v>1.0571542853166915E-2</v>
      </c>
      <c r="AI29" s="57">
        <f>'38(I-(I-M) A)-1'!AI29/'38(I-(I-M) A)-1'!AI$36</f>
        <v>1.0085312800231684E-2</v>
      </c>
      <c r="AJ29" s="57">
        <f>'38(I-(I-M) A)-1'!AJ29/'38(I-(I-M) A)-1'!AJ$37</f>
        <v>2.3596712316227182E-2</v>
      </c>
      <c r="AK29" s="57">
        <f>'38(I-(I-M) A)-1'!AK29/'38(I-(I-M) A)-1'!AK$38</f>
        <v>8.9682693584665577E-3</v>
      </c>
      <c r="AL29" s="57">
        <f>'38(I-(I-M) A)-1'!AL29/'38(I-(I-M) A)-1'!AL$39</f>
        <v>1.6139292117575772E-2</v>
      </c>
      <c r="AM29" s="57">
        <f>'38(I-(I-M) A)-1'!AM29/'38(I-(I-M) A)-1'!AM$40</f>
        <v>5.0632188734393612E-3</v>
      </c>
      <c r="AN29" s="53">
        <f>'38(I-(I-M) A)-1'!AN29/'38(I-(I-M) A)-1'!AN$41</f>
        <v>3.2794593191465736E-2</v>
      </c>
      <c r="AO29" s="14"/>
      <c r="AP29" s="20"/>
    </row>
    <row r="30" spans="1:42" ht="39.950000000000003" customHeight="1">
      <c r="A30" s="10" t="s">
        <v>206</v>
      </c>
      <c r="B30" s="3" t="s">
        <v>104</v>
      </c>
      <c r="C30" s="51">
        <f>'38(I-(I-M) A)-1'!C30/'38(I-(I-M) A)-1'!C$4</f>
        <v>5.6091238082336611E-3</v>
      </c>
      <c r="D30" s="57">
        <f>'38(I-(I-M) A)-1'!D30/'38(I-(I-M) A)-1'!D$5</f>
        <v>5.756974954419845E-3</v>
      </c>
      <c r="E30" s="57">
        <f>'38(I-(I-M) A)-1'!E30/'38(I-(I-M) A)-1'!E$6</f>
        <v>4.1136752053503442E-3</v>
      </c>
      <c r="F30" s="57">
        <f>'38(I-(I-M) A)-1'!F30/'38(I-(I-M) A)-1'!F$7</f>
        <v>1.4732542333606368E-2</v>
      </c>
      <c r="G30" s="57">
        <f>'38(I-(I-M) A)-1'!G30/'38(I-(I-M) A)-1'!G$8</f>
        <v>8.095953745950445E-3</v>
      </c>
      <c r="H30" s="57">
        <f>'38(I-(I-M) A)-1'!H30/'38(I-(I-M) A)-1'!H$9</f>
        <v>1.2011312292961382E-2</v>
      </c>
      <c r="I30" s="57">
        <f>'38(I-(I-M) A)-1'!I30/'38(I-(I-M) A)-1'!I$10</f>
        <v>9.335795700277514E-3</v>
      </c>
      <c r="J30" s="57">
        <f>'38(I-(I-M) A)-1'!J30/'38(I-(I-M) A)-1'!J$11</f>
        <v>6.5475121582435009E-3</v>
      </c>
      <c r="K30" s="57">
        <f>'38(I-(I-M) A)-1'!K30/'38(I-(I-M) A)-1'!K$12</f>
        <v>1.2347576422987592E-2</v>
      </c>
      <c r="L30" s="57">
        <f>'38(I-(I-M) A)-1'!L30/'38(I-(I-M) A)-1'!L$13</f>
        <v>4.1474938401248026E-3</v>
      </c>
      <c r="M30" s="57">
        <f>'38(I-(I-M) A)-1'!M30/'38(I-(I-M) A)-1'!M$14</f>
        <v>7.0682001090302121E-3</v>
      </c>
      <c r="N30" s="57">
        <f>'38(I-(I-M) A)-1'!N30/'38(I-(I-M) A)-1'!N$15</f>
        <v>9.2365594193312955E-3</v>
      </c>
      <c r="O30" s="57">
        <f>'38(I-(I-M) A)-1'!O30/'38(I-(I-M) A)-1'!O$16</f>
        <v>9.3687751641532493E-3</v>
      </c>
      <c r="P30" s="57">
        <f>'38(I-(I-M) A)-1'!P30/'38(I-(I-M) A)-1'!P$17</f>
        <v>7.3158340583581814E-3</v>
      </c>
      <c r="Q30" s="57">
        <f>'38(I-(I-M) A)-1'!Q30/'38(I-(I-M) A)-1'!Q$18</f>
        <v>6.6631116760654642E-3</v>
      </c>
      <c r="R30" s="57">
        <f>'38(I-(I-M) A)-1'!R30/'38(I-(I-M) A)-1'!R$19</f>
        <v>5.3020715067394414E-3</v>
      </c>
      <c r="S30" s="57">
        <f>'38(I-(I-M) A)-1'!S30/'38(I-(I-M) A)-1'!S$20</f>
        <v>7.6567041532825267E-3</v>
      </c>
      <c r="T30" s="57">
        <f>'38(I-(I-M) A)-1'!T30/'38(I-(I-M) A)-1'!T$21</f>
        <v>1.2440803311542549E-2</v>
      </c>
      <c r="U30" s="57">
        <f>'38(I-(I-M) A)-1'!U30/'38(I-(I-M) A)-1'!U$22</f>
        <v>5.3779040204630412E-3</v>
      </c>
      <c r="V30" s="57">
        <f>'38(I-(I-M) A)-1'!V30/'38(I-(I-M) A)-1'!V$23</f>
        <v>1.032102218847923E-2</v>
      </c>
      <c r="W30" s="57">
        <f>'38(I-(I-M) A)-1'!W30/'38(I-(I-M) A)-1'!W$24</f>
        <v>1.1969017060347911E-2</v>
      </c>
      <c r="X30" s="57">
        <f>'38(I-(I-M) A)-1'!X30/'38(I-(I-M) A)-1'!X$25</f>
        <v>1.4206429148935528E-2</v>
      </c>
      <c r="Y30" s="57">
        <f>'38(I-(I-M) A)-1'!Y30/'38(I-(I-M) A)-1'!Y$26</f>
        <v>8.5532524356934682E-3</v>
      </c>
      <c r="Z30" s="57">
        <f>'38(I-(I-M) A)-1'!Z30/'38(I-(I-M) A)-1'!Z$27</f>
        <v>7.4806092030450435E-3</v>
      </c>
      <c r="AA30" s="57">
        <f>'38(I-(I-M) A)-1'!AA30/'38(I-(I-M) A)-1'!AA$28</f>
        <v>4.3822455964654117E-2</v>
      </c>
      <c r="AB30" s="57">
        <f>'38(I-(I-M) A)-1'!AB30/'38(I-(I-M) A)-1'!AB$29</f>
        <v>2.5978811161144911E-2</v>
      </c>
      <c r="AC30" s="57">
        <f>'38(I-(I-M) A)-1'!AC30/'38(I-(I-M) A)-1'!AC$30</f>
        <v>1</v>
      </c>
      <c r="AD30" s="57">
        <f>'38(I-(I-M) A)-1'!AD30/'38(I-(I-M) A)-1'!AD$31</f>
        <v>2.2025372680509372E-2</v>
      </c>
      <c r="AE30" s="57">
        <f>'38(I-(I-M) A)-1'!AE30/'38(I-(I-M) A)-1'!AE$32</f>
        <v>3.4011286140338735E-2</v>
      </c>
      <c r="AF30" s="57">
        <f>'38(I-(I-M) A)-1'!AF30/'38(I-(I-M) A)-1'!AF$33</f>
        <v>4.0437009240253188E-2</v>
      </c>
      <c r="AG30" s="57">
        <f>'38(I-(I-M) A)-1'!AG30/'38(I-(I-M) A)-1'!AG$34</f>
        <v>9.482207339251543E-3</v>
      </c>
      <c r="AH30" s="57">
        <f>'38(I-(I-M) A)-1'!AH30/'38(I-(I-M) A)-1'!AH$35</f>
        <v>1.6281915616757115E-2</v>
      </c>
      <c r="AI30" s="57">
        <f>'38(I-(I-M) A)-1'!AI30/'38(I-(I-M) A)-1'!AI$36</f>
        <v>2.7189931030653178E-2</v>
      </c>
      <c r="AJ30" s="57">
        <f>'38(I-(I-M) A)-1'!AJ30/'38(I-(I-M) A)-1'!AJ$37</f>
        <v>2.7771831121300099E-2</v>
      </c>
      <c r="AK30" s="57">
        <f>'38(I-(I-M) A)-1'!AK30/'38(I-(I-M) A)-1'!AK$38</f>
        <v>1.8340760735135891E-2</v>
      </c>
      <c r="AL30" s="57">
        <f>'38(I-(I-M) A)-1'!AL30/'38(I-(I-M) A)-1'!AL$39</f>
        <v>4.6390229160711755E-2</v>
      </c>
      <c r="AM30" s="57">
        <f>'38(I-(I-M) A)-1'!AM30/'38(I-(I-M) A)-1'!AM$40</f>
        <v>9.6472266978685599E-3</v>
      </c>
      <c r="AN30" s="53">
        <f>'38(I-(I-M) A)-1'!AN30/'38(I-(I-M) A)-1'!AN$41</f>
        <v>2.7077658676881527E-2</v>
      </c>
      <c r="AO30" s="14"/>
      <c r="AP30" s="20"/>
    </row>
    <row r="31" spans="1:42" ht="39.950000000000003" customHeight="1">
      <c r="A31" s="10" t="s">
        <v>207</v>
      </c>
      <c r="B31" s="3" t="s">
        <v>103</v>
      </c>
      <c r="C31" s="51">
        <f>'38(I-(I-M) A)-1'!C31/'38(I-(I-M) A)-1'!C$4</f>
        <v>0</v>
      </c>
      <c r="D31" s="57">
        <f>'38(I-(I-M) A)-1'!D31/'38(I-(I-M) A)-1'!D$5</f>
        <v>0</v>
      </c>
      <c r="E31" s="57">
        <f>'38(I-(I-M) A)-1'!E31/'38(I-(I-M) A)-1'!E$6</f>
        <v>0</v>
      </c>
      <c r="F31" s="57">
        <f>'38(I-(I-M) A)-1'!F31/'38(I-(I-M) A)-1'!F$7</f>
        <v>0</v>
      </c>
      <c r="G31" s="57">
        <f>'38(I-(I-M) A)-1'!G31/'38(I-(I-M) A)-1'!G$8</f>
        <v>0</v>
      </c>
      <c r="H31" s="57">
        <f>'38(I-(I-M) A)-1'!H31/'38(I-(I-M) A)-1'!H$9</f>
        <v>0</v>
      </c>
      <c r="I31" s="57">
        <f>'38(I-(I-M) A)-1'!I31/'38(I-(I-M) A)-1'!I$10</f>
        <v>0</v>
      </c>
      <c r="J31" s="57">
        <f>'38(I-(I-M) A)-1'!J31/'38(I-(I-M) A)-1'!J$11</f>
        <v>0</v>
      </c>
      <c r="K31" s="57">
        <f>'38(I-(I-M) A)-1'!K31/'38(I-(I-M) A)-1'!K$12</f>
        <v>0</v>
      </c>
      <c r="L31" s="57">
        <f>'38(I-(I-M) A)-1'!L31/'38(I-(I-M) A)-1'!L$13</f>
        <v>0</v>
      </c>
      <c r="M31" s="57">
        <f>'38(I-(I-M) A)-1'!M31/'38(I-(I-M) A)-1'!M$14</f>
        <v>0</v>
      </c>
      <c r="N31" s="57">
        <f>'38(I-(I-M) A)-1'!N31/'38(I-(I-M) A)-1'!N$15</f>
        <v>0</v>
      </c>
      <c r="O31" s="57">
        <f>'38(I-(I-M) A)-1'!O31/'38(I-(I-M) A)-1'!O$16</f>
        <v>0</v>
      </c>
      <c r="P31" s="57">
        <f>'38(I-(I-M) A)-1'!P31/'38(I-(I-M) A)-1'!P$17</f>
        <v>0</v>
      </c>
      <c r="Q31" s="57">
        <f>'38(I-(I-M) A)-1'!Q31/'38(I-(I-M) A)-1'!Q$18</f>
        <v>0</v>
      </c>
      <c r="R31" s="57">
        <f>'38(I-(I-M) A)-1'!R31/'38(I-(I-M) A)-1'!R$19</f>
        <v>0</v>
      </c>
      <c r="S31" s="57">
        <f>'38(I-(I-M) A)-1'!S31/'38(I-(I-M) A)-1'!S$20</f>
        <v>0</v>
      </c>
      <c r="T31" s="57">
        <f>'38(I-(I-M) A)-1'!T31/'38(I-(I-M) A)-1'!T$21</f>
        <v>0</v>
      </c>
      <c r="U31" s="57">
        <f>'38(I-(I-M) A)-1'!U31/'38(I-(I-M) A)-1'!U$22</f>
        <v>0</v>
      </c>
      <c r="V31" s="57">
        <f>'38(I-(I-M) A)-1'!V31/'38(I-(I-M) A)-1'!V$23</f>
        <v>0</v>
      </c>
      <c r="W31" s="57">
        <f>'38(I-(I-M) A)-1'!W31/'38(I-(I-M) A)-1'!W$24</f>
        <v>0</v>
      </c>
      <c r="X31" s="57">
        <f>'38(I-(I-M) A)-1'!X31/'38(I-(I-M) A)-1'!X$25</f>
        <v>0</v>
      </c>
      <c r="Y31" s="57">
        <f>'38(I-(I-M) A)-1'!Y31/'38(I-(I-M) A)-1'!Y$26</f>
        <v>0</v>
      </c>
      <c r="Z31" s="57">
        <f>'38(I-(I-M) A)-1'!Z31/'38(I-(I-M) A)-1'!Z$27</f>
        <v>0</v>
      </c>
      <c r="AA31" s="57">
        <f>'38(I-(I-M) A)-1'!AA31/'38(I-(I-M) A)-1'!AA$28</f>
        <v>0</v>
      </c>
      <c r="AB31" s="57">
        <f>'38(I-(I-M) A)-1'!AB31/'38(I-(I-M) A)-1'!AB$29</f>
        <v>0</v>
      </c>
      <c r="AC31" s="57">
        <f>'38(I-(I-M) A)-1'!AC31/'38(I-(I-M) A)-1'!AC$30</f>
        <v>0</v>
      </c>
      <c r="AD31" s="57">
        <f>'38(I-(I-M) A)-1'!AD31/'38(I-(I-M) A)-1'!AD$31</f>
        <v>1</v>
      </c>
      <c r="AE31" s="57">
        <f>'38(I-(I-M) A)-1'!AE31/'38(I-(I-M) A)-1'!AE$32</f>
        <v>0</v>
      </c>
      <c r="AF31" s="57">
        <f>'38(I-(I-M) A)-1'!AF31/'38(I-(I-M) A)-1'!AF$33</f>
        <v>0</v>
      </c>
      <c r="AG31" s="57">
        <f>'38(I-(I-M) A)-1'!AG31/'38(I-(I-M) A)-1'!AG$34</f>
        <v>0</v>
      </c>
      <c r="AH31" s="57">
        <f>'38(I-(I-M) A)-1'!AH31/'38(I-(I-M) A)-1'!AH$35</f>
        <v>0</v>
      </c>
      <c r="AI31" s="57">
        <f>'38(I-(I-M) A)-1'!AI31/'38(I-(I-M) A)-1'!AI$36</f>
        <v>0</v>
      </c>
      <c r="AJ31" s="57">
        <f>'38(I-(I-M) A)-1'!AJ31/'38(I-(I-M) A)-1'!AJ$37</f>
        <v>0</v>
      </c>
      <c r="AK31" s="57">
        <f>'38(I-(I-M) A)-1'!AK31/'38(I-(I-M) A)-1'!AK$38</f>
        <v>0</v>
      </c>
      <c r="AL31" s="57">
        <f>'38(I-(I-M) A)-1'!AL31/'38(I-(I-M) A)-1'!AL$39</f>
        <v>0</v>
      </c>
      <c r="AM31" s="57">
        <f>'38(I-(I-M) A)-1'!AM31/'38(I-(I-M) A)-1'!AM$40</f>
        <v>0</v>
      </c>
      <c r="AN31" s="53">
        <f>'38(I-(I-M) A)-1'!AN31/'38(I-(I-M) A)-1'!AN$41</f>
        <v>0</v>
      </c>
      <c r="AO31" s="14"/>
      <c r="AP31" s="20"/>
    </row>
    <row r="32" spans="1:42" ht="39.950000000000003" customHeight="1">
      <c r="A32" s="10" t="s">
        <v>208</v>
      </c>
      <c r="B32" s="3" t="s">
        <v>24</v>
      </c>
      <c r="C32" s="51">
        <f>'38(I-(I-M) A)-1'!C32/'38(I-(I-M) A)-1'!C$4</f>
        <v>2.5119269449577354E-2</v>
      </c>
      <c r="D32" s="57">
        <f>'38(I-(I-M) A)-1'!D32/'38(I-(I-M) A)-1'!D$5</f>
        <v>2.7841188823358981E-2</v>
      </c>
      <c r="E32" s="57">
        <f>'38(I-(I-M) A)-1'!E32/'38(I-(I-M) A)-1'!E$6</f>
        <v>1.769846811829218E-2</v>
      </c>
      <c r="F32" s="57">
        <f>'38(I-(I-M) A)-1'!F32/'38(I-(I-M) A)-1'!F$7</f>
        <v>2.812466639892601E-2</v>
      </c>
      <c r="G32" s="57">
        <f>'38(I-(I-M) A)-1'!G32/'38(I-(I-M) A)-1'!G$8</f>
        <v>4.1220461749318198E-2</v>
      </c>
      <c r="H32" s="57">
        <f>'38(I-(I-M) A)-1'!H32/'38(I-(I-M) A)-1'!H$9</f>
        <v>1.797395519863023E-2</v>
      </c>
      <c r="I32" s="57">
        <f>'38(I-(I-M) A)-1'!I32/'38(I-(I-M) A)-1'!I$10</f>
        <v>2.91473921847272E-2</v>
      </c>
      <c r="J32" s="57">
        <f>'38(I-(I-M) A)-1'!J32/'38(I-(I-M) A)-1'!J$11</f>
        <v>2.6297785014127037E-2</v>
      </c>
      <c r="K32" s="57">
        <f>'38(I-(I-M) A)-1'!K32/'38(I-(I-M) A)-1'!K$12</f>
        <v>6.1590827977472416E-2</v>
      </c>
      <c r="L32" s="57">
        <f>'38(I-(I-M) A)-1'!L32/'38(I-(I-M) A)-1'!L$13</f>
        <v>1.7586488521784738E-2</v>
      </c>
      <c r="M32" s="57">
        <f>'38(I-(I-M) A)-1'!M32/'38(I-(I-M) A)-1'!M$14</f>
        <v>2.7485337753293412E-2</v>
      </c>
      <c r="N32" s="57">
        <f>'38(I-(I-M) A)-1'!N32/'38(I-(I-M) A)-1'!N$15</f>
        <v>1.8733025879454735E-2</v>
      </c>
      <c r="O32" s="57">
        <f>'38(I-(I-M) A)-1'!O32/'38(I-(I-M) A)-1'!O$16</f>
        <v>1.5246520680710049E-2</v>
      </c>
      <c r="P32" s="57">
        <f>'38(I-(I-M) A)-1'!P32/'38(I-(I-M) A)-1'!P$17</f>
        <v>1.3126256030700121E-2</v>
      </c>
      <c r="Q32" s="57">
        <f>'38(I-(I-M) A)-1'!Q32/'38(I-(I-M) A)-1'!Q$18</f>
        <v>1.650924122444546E-2</v>
      </c>
      <c r="R32" s="57">
        <f>'38(I-(I-M) A)-1'!R32/'38(I-(I-M) A)-1'!R$19</f>
        <v>1.3896477870294943E-2</v>
      </c>
      <c r="S32" s="57">
        <f>'38(I-(I-M) A)-1'!S32/'38(I-(I-M) A)-1'!S$20</f>
        <v>1.7534069105321709E-2</v>
      </c>
      <c r="T32" s="57">
        <f>'38(I-(I-M) A)-1'!T32/'38(I-(I-M) A)-1'!T$21</f>
        <v>1.5684599391751625E-2</v>
      </c>
      <c r="U32" s="57">
        <f>'38(I-(I-M) A)-1'!U32/'38(I-(I-M) A)-1'!U$22</f>
        <v>2.0977942621962634E-2</v>
      </c>
      <c r="V32" s="57">
        <f>'38(I-(I-M) A)-1'!V32/'38(I-(I-M) A)-1'!V$23</f>
        <v>2.3744893948503727E-2</v>
      </c>
      <c r="W32" s="57">
        <f>'38(I-(I-M) A)-1'!W32/'38(I-(I-M) A)-1'!W$24</f>
        <v>2.5771523040669191E-2</v>
      </c>
      <c r="X32" s="57">
        <f>'38(I-(I-M) A)-1'!X32/'38(I-(I-M) A)-1'!X$25</f>
        <v>3.1562282677701177E-2</v>
      </c>
      <c r="Y32" s="57">
        <f>'38(I-(I-M) A)-1'!Y32/'38(I-(I-M) A)-1'!Y$26</f>
        <v>1.9114156056994687E-2</v>
      </c>
      <c r="Z32" s="57">
        <f>'38(I-(I-M) A)-1'!Z32/'38(I-(I-M) A)-1'!Z$27</f>
        <v>5.1248602068195225E-2</v>
      </c>
      <c r="AA32" s="57">
        <f>'38(I-(I-M) A)-1'!AA32/'38(I-(I-M) A)-1'!AA$28</f>
        <v>2.1938611183240978E-2</v>
      </c>
      <c r="AB32" s="57">
        <f>'38(I-(I-M) A)-1'!AB32/'38(I-(I-M) A)-1'!AB$29</f>
        <v>2.4107728398796109E-2</v>
      </c>
      <c r="AC32" s="57">
        <f>'38(I-(I-M) A)-1'!AC32/'38(I-(I-M) A)-1'!AC$30</f>
        <v>5.9482605658658962E-3</v>
      </c>
      <c r="AD32" s="57">
        <f>'38(I-(I-M) A)-1'!AD32/'38(I-(I-M) A)-1'!AD$31</f>
        <v>2.0689212436526203E-3</v>
      </c>
      <c r="AE32" s="57">
        <f>'38(I-(I-M) A)-1'!AE32/'38(I-(I-M) A)-1'!AE$32</f>
        <v>1</v>
      </c>
      <c r="AF32" s="57">
        <f>'38(I-(I-M) A)-1'!AF32/'38(I-(I-M) A)-1'!AF$33</f>
        <v>1.4684224810594761E-2</v>
      </c>
      <c r="AG32" s="57">
        <f>'38(I-(I-M) A)-1'!AG32/'38(I-(I-M) A)-1'!AG$34</f>
        <v>2.4484608542641544E-2</v>
      </c>
      <c r="AH32" s="57">
        <f>'38(I-(I-M) A)-1'!AH32/'38(I-(I-M) A)-1'!AH$35</f>
        <v>1.8410094499959943E-2</v>
      </c>
      <c r="AI32" s="57">
        <f>'38(I-(I-M) A)-1'!AI32/'38(I-(I-M) A)-1'!AI$36</f>
        <v>1.3890756851389583E-2</v>
      </c>
      <c r="AJ32" s="57">
        <f>'38(I-(I-M) A)-1'!AJ32/'38(I-(I-M) A)-1'!AJ$37</f>
        <v>2.8534128558355149E-2</v>
      </c>
      <c r="AK32" s="57">
        <f>'38(I-(I-M) A)-1'!AK32/'38(I-(I-M) A)-1'!AK$38</f>
        <v>9.9886369396982554E-3</v>
      </c>
      <c r="AL32" s="57">
        <f>'38(I-(I-M) A)-1'!AL32/'38(I-(I-M) A)-1'!AL$39</f>
        <v>2.2043707853909817E-2</v>
      </c>
      <c r="AM32" s="57">
        <f>'38(I-(I-M) A)-1'!AM32/'38(I-(I-M) A)-1'!AM$40</f>
        <v>5.3853952475576977E-2</v>
      </c>
      <c r="AN32" s="53">
        <f>'38(I-(I-M) A)-1'!AN32/'38(I-(I-M) A)-1'!AN$41</f>
        <v>4.1310067991005638E-2</v>
      </c>
      <c r="AO32" s="14"/>
      <c r="AP32" s="20"/>
    </row>
    <row r="33" spans="1:42" ht="39.950000000000003" customHeight="1">
      <c r="A33" s="10" t="s">
        <v>209</v>
      </c>
      <c r="B33" s="3" t="s">
        <v>25</v>
      </c>
      <c r="C33" s="51">
        <f>'38(I-(I-M) A)-1'!C33/'38(I-(I-M) A)-1'!C$4</f>
        <v>1.2203225978264369E-2</v>
      </c>
      <c r="D33" s="57">
        <f>'38(I-(I-M) A)-1'!D33/'38(I-(I-M) A)-1'!D$5</f>
        <v>6.301547871854829E-3</v>
      </c>
      <c r="E33" s="57">
        <f>'38(I-(I-M) A)-1'!E33/'38(I-(I-M) A)-1'!E$6</f>
        <v>1.0622933238847049E-2</v>
      </c>
      <c r="F33" s="57">
        <f>'38(I-(I-M) A)-1'!F33/'38(I-(I-M) A)-1'!F$7</f>
        <v>2.2250889618284656E-2</v>
      </c>
      <c r="G33" s="57">
        <f>'38(I-(I-M) A)-1'!G33/'38(I-(I-M) A)-1'!G$8</f>
        <v>1.1968092877101251E-2</v>
      </c>
      <c r="H33" s="57">
        <f>'38(I-(I-M) A)-1'!H33/'38(I-(I-M) A)-1'!H$9</f>
        <v>1.3276601695348727E-2</v>
      </c>
      <c r="I33" s="57">
        <f>'38(I-(I-M) A)-1'!I33/'38(I-(I-M) A)-1'!I$10</f>
        <v>1.166385485497792E-2</v>
      </c>
      <c r="J33" s="57">
        <f>'38(I-(I-M) A)-1'!J33/'38(I-(I-M) A)-1'!J$11</f>
        <v>1.485515706838016E-2</v>
      </c>
      <c r="K33" s="57">
        <f>'38(I-(I-M) A)-1'!K33/'38(I-(I-M) A)-1'!K$12</f>
        <v>1.5677299914608006E-2</v>
      </c>
      <c r="L33" s="57">
        <f>'38(I-(I-M) A)-1'!L33/'38(I-(I-M) A)-1'!L$13</f>
        <v>6.1402219350302238E-3</v>
      </c>
      <c r="M33" s="57">
        <f>'38(I-(I-M) A)-1'!M33/'38(I-(I-M) A)-1'!M$14</f>
        <v>8.8246246750156854E-3</v>
      </c>
      <c r="N33" s="57">
        <f>'38(I-(I-M) A)-1'!N33/'38(I-(I-M) A)-1'!N$15</f>
        <v>1.4829171648394283E-2</v>
      </c>
      <c r="O33" s="57">
        <f>'38(I-(I-M) A)-1'!O33/'38(I-(I-M) A)-1'!O$16</f>
        <v>1.5738322680854133E-2</v>
      </c>
      <c r="P33" s="57">
        <f>'38(I-(I-M) A)-1'!P33/'38(I-(I-M) A)-1'!P$17</f>
        <v>1.6016901559256086E-2</v>
      </c>
      <c r="Q33" s="57">
        <f>'38(I-(I-M) A)-1'!Q33/'38(I-(I-M) A)-1'!Q$18</f>
        <v>1.3840517380969922E-2</v>
      </c>
      <c r="R33" s="57">
        <f>'38(I-(I-M) A)-1'!R33/'38(I-(I-M) A)-1'!R$19</f>
        <v>1.3007745764917344E-2</v>
      </c>
      <c r="S33" s="57">
        <f>'38(I-(I-M) A)-1'!S33/'38(I-(I-M) A)-1'!S$20</f>
        <v>2.1533703352931356E-2</v>
      </c>
      <c r="T33" s="57">
        <f>'38(I-(I-M) A)-1'!T33/'38(I-(I-M) A)-1'!T$21</f>
        <v>1.6357145960050272E-2</v>
      </c>
      <c r="U33" s="57">
        <f>'38(I-(I-M) A)-1'!U33/'38(I-(I-M) A)-1'!U$22</f>
        <v>1.0034352604540182E-2</v>
      </c>
      <c r="V33" s="57">
        <f>'38(I-(I-M) A)-1'!V33/'38(I-(I-M) A)-1'!V$23</f>
        <v>1.3168916619239954E-2</v>
      </c>
      <c r="W33" s="57">
        <f>'38(I-(I-M) A)-1'!W33/'38(I-(I-M) A)-1'!W$24</f>
        <v>2.279228827971598E-2</v>
      </c>
      <c r="X33" s="57">
        <f>'38(I-(I-M) A)-1'!X33/'38(I-(I-M) A)-1'!X$25</f>
        <v>2.1665011042180285E-2</v>
      </c>
      <c r="Y33" s="57">
        <f>'38(I-(I-M) A)-1'!Y33/'38(I-(I-M) A)-1'!Y$26</f>
        <v>5.4122928507242797E-2</v>
      </c>
      <c r="Z33" s="57">
        <f>'38(I-(I-M) A)-1'!Z33/'38(I-(I-M) A)-1'!Z$27</f>
        <v>2.1463470588960889E-2</v>
      </c>
      <c r="AA33" s="57">
        <f>'38(I-(I-M) A)-1'!AA33/'38(I-(I-M) A)-1'!AA$28</f>
        <v>4.8030872958075524E-2</v>
      </c>
      <c r="AB33" s="57">
        <f>'38(I-(I-M) A)-1'!AB33/'38(I-(I-M) A)-1'!AB$29</f>
        <v>6.5825521785805585E-2</v>
      </c>
      <c r="AC33" s="57">
        <f>'38(I-(I-M) A)-1'!AC33/'38(I-(I-M) A)-1'!AC$30</f>
        <v>1.9849092730456729E-2</v>
      </c>
      <c r="AD33" s="57">
        <f>'38(I-(I-M) A)-1'!AD33/'38(I-(I-M) A)-1'!AD$31</f>
        <v>4.6010041208415795E-3</v>
      </c>
      <c r="AE33" s="57">
        <f>'38(I-(I-M) A)-1'!AE33/'38(I-(I-M) A)-1'!AE$32</f>
        <v>2.4698872184568468E-2</v>
      </c>
      <c r="AF33" s="57">
        <f>'38(I-(I-M) A)-1'!AF33/'38(I-(I-M) A)-1'!AF$33</f>
        <v>1</v>
      </c>
      <c r="AG33" s="57">
        <f>'38(I-(I-M) A)-1'!AG33/'38(I-(I-M) A)-1'!AG$34</f>
        <v>4.1602990575856952E-2</v>
      </c>
      <c r="AH33" s="57">
        <f>'38(I-(I-M) A)-1'!AH33/'38(I-(I-M) A)-1'!AH$35</f>
        <v>4.3320091167346038E-2</v>
      </c>
      <c r="AI33" s="57">
        <f>'38(I-(I-M) A)-1'!AI33/'38(I-(I-M) A)-1'!AI$36</f>
        <v>2.4018572664331651E-2</v>
      </c>
      <c r="AJ33" s="57">
        <f>'38(I-(I-M) A)-1'!AJ33/'38(I-(I-M) A)-1'!AJ$37</f>
        <v>7.4940928734927734E-2</v>
      </c>
      <c r="AK33" s="57">
        <f>'38(I-(I-M) A)-1'!AK33/'38(I-(I-M) A)-1'!AK$38</f>
        <v>0.10351734485640549</v>
      </c>
      <c r="AL33" s="57">
        <f>'38(I-(I-M) A)-1'!AL33/'38(I-(I-M) A)-1'!AL$39</f>
        <v>3.1462033484247524E-2</v>
      </c>
      <c r="AM33" s="57">
        <f>'38(I-(I-M) A)-1'!AM33/'38(I-(I-M) A)-1'!AM$40</f>
        <v>1.0013347161199176E-2</v>
      </c>
      <c r="AN33" s="53">
        <f>'38(I-(I-M) A)-1'!AN33/'38(I-(I-M) A)-1'!AN$41</f>
        <v>5.1738709526319628E-2</v>
      </c>
      <c r="AO33" s="14"/>
      <c r="AP33" s="20"/>
    </row>
    <row r="34" spans="1:42" ht="39.950000000000003" customHeight="1">
      <c r="A34" s="10" t="s">
        <v>210</v>
      </c>
      <c r="B34" s="3" t="s">
        <v>26</v>
      </c>
      <c r="C34" s="51">
        <f>'38(I-(I-M) A)-1'!C34/'38(I-(I-M) A)-1'!C$4</f>
        <v>6.1135917103328726E-4</v>
      </c>
      <c r="D34" s="57">
        <f>'38(I-(I-M) A)-1'!D34/'38(I-(I-M) A)-1'!D$5</f>
        <v>5.5438101086600218E-5</v>
      </c>
      <c r="E34" s="57">
        <f>'38(I-(I-M) A)-1'!E34/'38(I-(I-M) A)-1'!E$6</f>
        <v>6.9954388968425049E-4</v>
      </c>
      <c r="F34" s="57">
        <f>'38(I-(I-M) A)-1'!F34/'38(I-(I-M) A)-1'!F$7</f>
        <v>5.314230326927187E-4</v>
      </c>
      <c r="G34" s="57">
        <f>'38(I-(I-M) A)-1'!G34/'38(I-(I-M) A)-1'!G$8</f>
        <v>5.1700125617753915E-4</v>
      </c>
      <c r="H34" s="57">
        <f>'38(I-(I-M) A)-1'!H34/'38(I-(I-M) A)-1'!H$9</f>
        <v>3.9483728352992517E-4</v>
      </c>
      <c r="I34" s="57">
        <f>'38(I-(I-M) A)-1'!I34/'38(I-(I-M) A)-1'!I$10</f>
        <v>2.9489608944671832E-4</v>
      </c>
      <c r="J34" s="57">
        <f>'38(I-(I-M) A)-1'!J34/'38(I-(I-M) A)-1'!J$11</f>
        <v>1.6448330682577645E-4</v>
      </c>
      <c r="K34" s="57">
        <f>'38(I-(I-M) A)-1'!K34/'38(I-(I-M) A)-1'!K$12</f>
        <v>9.8423528548727984E-4</v>
      </c>
      <c r="L34" s="57">
        <f>'38(I-(I-M) A)-1'!L34/'38(I-(I-M) A)-1'!L$13</f>
        <v>4.1741092470411715E-4</v>
      </c>
      <c r="M34" s="57">
        <f>'38(I-(I-M) A)-1'!M34/'38(I-(I-M) A)-1'!M$14</f>
        <v>1.5210781008598016E-4</v>
      </c>
      <c r="N34" s="57">
        <f>'38(I-(I-M) A)-1'!N34/'38(I-(I-M) A)-1'!N$15</f>
        <v>3.9741599262978038E-4</v>
      </c>
      <c r="O34" s="57">
        <f>'38(I-(I-M) A)-1'!O34/'38(I-(I-M) A)-1'!O$16</f>
        <v>7.5321810915580619E-4</v>
      </c>
      <c r="P34" s="57">
        <f>'38(I-(I-M) A)-1'!P34/'38(I-(I-M) A)-1'!P$17</f>
        <v>5.9000907062308123E-4</v>
      </c>
      <c r="Q34" s="57">
        <f>'38(I-(I-M) A)-1'!Q34/'38(I-(I-M) A)-1'!Q$18</f>
        <v>2.6165339323000426E-4</v>
      </c>
      <c r="R34" s="57">
        <f>'38(I-(I-M) A)-1'!R34/'38(I-(I-M) A)-1'!R$19</f>
        <v>1.4480255086291054E-4</v>
      </c>
      <c r="S34" s="57">
        <f>'38(I-(I-M) A)-1'!S34/'38(I-(I-M) A)-1'!S$20</f>
        <v>1.7199572602954669E-4</v>
      </c>
      <c r="T34" s="57">
        <f>'38(I-(I-M) A)-1'!T34/'38(I-(I-M) A)-1'!T$21</f>
        <v>2.5352861662745194E-4</v>
      </c>
      <c r="U34" s="57">
        <f>'38(I-(I-M) A)-1'!U34/'38(I-(I-M) A)-1'!U$22</f>
        <v>2.9813842748402684E-4</v>
      </c>
      <c r="V34" s="57">
        <f>'38(I-(I-M) A)-1'!V34/'38(I-(I-M) A)-1'!V$23</f>
        <v>3.0683111871847833E-4</v>
      </c>
      <c r="W34" s="57">
        <f>'38(I-(I-M) A)-1'!W34/'38(I-(I-M) A)-1'!W$24</f>
        <v>1.3370371289877342E-3</v>
      </c>
      <c r="X34" s="57">
        <f>'38(I-(I-M) A)-1'!X34/'38(I-(I-M) A)-1'!X$25</f>
        <v>3.7731499625649387E-4</v>
      </c>
      <c r="Y34" s="57">
        <f>'38(I-(I-M) A)-1'!Y34/'38(I-(I-M) A)-1'!Y$26</f>
        <v>7.6497467079686475E-4</v>
      </c>
      <c r="Z34" s="57">
        <f>'38(I-(I-M) A)-1'!Z34/'38(I-(I-M) A)-1'!Z$27</f>
        <v>7.3273824918135234E-4</v>
      </c>
      <c r="AA34" s="57">
        <f>'38(I-(I-M) A)-1'!AA34/'38(I-(I-M) A)-1'!AA$28</f>
        <v>5.0104710846538296E-4</v>
      </c>
      <c r="AB34" s="57">
        <f>'38(I-(I-M) A)-1'!AB34/'38(I-(I-M) A)-1'!AB$29</f>
        <v>8.6059724762628195E-4</v>
      </c>
      <c r="AC34" s="57">
        <f>'38(I-(I-M) A)-1'!AC34/'38(I-(I-M) A)-1'!AC$30</f>
        <v>8.358761880265127E-4</v>
      </c>
      <c r="AD34" s="57">
        <f>'38(I-(I-M) A)-1'!AD34/'38(I-(I-M) A)-1'!AD$31</f>
        <v>9.3617360953936941E-5</v>
      </c>
      <c r="AE34" s="57">
        <f>'38(I-(I-M) A)-1'!AE34/'38(I-(I-M) A)-1'!AE$32</f>
        <v>4.6065002960030582E-4</v>
      </c>
      <c r="AF34" s="57">
        <f>'38(I-(I-M) A)-1'!AF34/'38(I-(I-M) A)-1'!AF$33</f>
        <v>6.2700464591746374E-4</v>
      </c>
      <c r="AG34" s="57">
        <f>'38(I-(I-M) A)-1'!AG34/'38(I-(I-M) A)-1'!AG$34</f>
        <v>1</v>
      </c>
      <c r="AH34" s="57">
        <f>'38(I-(I-M) A)-1'!AH34/'38(I-(I-M) A)-1'!AH$35</f>
        <v>4.936030772825185E-4</v>
      </c>
      <c r="AI34" s="57">
        <f>'38(I-(I-M) A)-1'!AI34/'38(I-(I-M) A)-1'!AI$36</f>
        <v>3.4638044181531369E-4</v>
      </c>
      <c r="AJ34" s="57">
        <f>'38(I-(I-M) A)-1'!AJ34/'38(I-(I-M) A)-1'!AJ$37</f>
        <v>1.2124902986499792E-3</v>
      </c>
      <c r="AK34" s="57">
        <f>'38(I-(I-M) A)-1'!AK34/'38(I-(I-M) A)-1'!AK$38</f>
        <v>4.1647447253159926E-4</v>
      </c>
      <c r="AL34" s="57">
        <f>'38(I-(I-M) A)-1'!AL34/'38(I-(I-M) A)-1'!AL$39</f>
        <v>4.9990680950371053E-4</v>
      </c>
      <c r="AM34" s="57">
        <f>'38(I-(I-M) A)-1'!AM34/'38(I-(I-M) A)-1'!AM$40</f>
        <v>1.5770255015414632E-4</v>
      </c>
      <c r="AN34" s="53">
        <f>'38(I-(I-M) A)-1'!AN34/'38(I-(I-M) A)-1'!AN$41</f>
        <v>0.10148611371875045</v>
      </c>
      <c r="AO34" s="14"/>
      <c r="AP34" s="20"/>
    </row>
    <row r="35" spans="1:42" ht="39.950000000000003" customHeight="1">
      <c r="A35" s="10" t="s">
        <v>211</v>
      </c>
      <c r="B35" s="3" t="s">
        <v>27</v>
      </c>
      <c r="C35" s="51">
        <f>'38(I-(I-M) A)-1'!C35/'38(I-(I-M) A)-1'!C$4</f>
        <v>1.3008885529736789E-4</v>
      </c>
      <c r="D35" s="57">
        <f>'38(I-(I-M) A)-1'!D35/'38(I-(I-M) A)-1'!D$5</f>
        <v>8.03519586162676E-5</v>
      </c>
      <c r="E35" s="57">
        <f>'38(I-(I-M) A)-1'!E35/'38(I-(I-M) A)-1'!E$6</f>
        <v>9.9670312336130293E-5</v>
      </c>
      <c r="F35" s="57">
        <f>'38(I-(I-M) A)-1'!F35/'38(I-(I-M) A)-1'!F$7</f>
        <v>6.6164291678295439E-4</v>
      </c>
      <c r="G35" s="57">
        <f>'38(I-(I-M) A)-1'!G35/'38(I-(I-M) A)-1'!G$8</f>
        <v>3.2836929060763432E-4</v>
      </c>
      <c r="H35" s="57">
        <f>'38(I-(I-M) A)-1'!H35/'38(I-(I-M) A)-1'!H$9</f>
        <v>1.3020275284304702E-4</v>
      </c>
      <c r="I35" s="57">
        <f>'38(I-(I-M) A)-1'!I35/'38(I-(I-M) A)-1'!I$10</f>
        <v>2.6398402477050096E-4</v>
      </c>
      <c r="J35" s="57">
        <f>'38(I-(I-M) A)-1'!J35/'38(I-(I-M) A)-1'!J$11</f>
        <v>4.9008746859280675E-4</v>
      </c>
      <c r="K35" s="57">
        <f>'38(I-(I-M) A)-1'!K35/'38(I-(I-M) A)-1'!K$12</f>
        <v>4.2355472340024111E-4</v>
      </c>
      <c r="L35" s="57">
        <f>'38(I-(I-M) A)-1'!L35/'38(I-(I-M) A)-1'!L$13</f>
        <v>6.9333425712668806E-5</v>
      </c>
      <c r="M35" s="57">
        <f>'38(I-(I-M) A)-1'!M35/'38(I-(I-M) A)-1'!M$14</f>
        <v>1.0117766197019082E-4</v>
      </c>
      <c r="N35" s="57">
        <f>'38(I-(I-M) A)-1'!N35/'38(I-(I-M) A)-1'!N$15</f>
        <v>5.5194320310635893E-4</v>
      </c>
      <c r="O35" s="57">
        <f>'38(I-(I-M) A)-1'!O35/'38(I-(I-M) A)-1'!O$16</f>
        <v>1.1178945424607056E-3</v>
      </c>
      <c r="P35" s="57">
        <f>'38(I-(I-M) A)-1'!P35/'38(I-(I-M) A)-1'!P$17</f>
        <v>5.7785808142241666E-4</v>
      </c>
      <c r="Q35" s="57">
        <f>'38(I-(I-M) A)-1'!Q35/'38(I-(I-M) A)-1'!Q$18</f>
        <v>4.1739010511025921E-4</v>
      </c>
      <c r="R35" s="57">
        <f>'38(I-(I-M) A)-1'!R35/'38(I-(I-M) A)-1'!R$19</f>
        <v>8.4946478531070803E-4</v>
      </c>
      <c r="S35" s="57">
        <f>'38(I-(I-M) A)-1'!S35/'38(I-(I-M) A)-1'!S$20</f>
        <v>1.3653990418464395E-3</v>
      </c>
      <c r="T35" s="57">
        <f>'38(I-(I-M) A)-1'!T35/'38(I-(I-M) A)-1'!T$21</f>
        <v>7.8657755985628113E-4</v>
      </c>
      <c r="U35" s="57">
        <f>'38(I-(I-M) A)-1'!U35/'38(I-(I-M) A)-1'!U$22</f>
        <v>4.2558354523854544E-4</v>
      </c>
      <c r="V35" s="57">
        <f>'38(I-(I-M) A)-1'!V35/'38(I-(I-M) A)-1'!V$23</f>
        <v>1.5211392896306278E-4</v>
      </c>
      <c r="W35" s="57">
        <f>'38(I-(I-M) A)-1'!W35/'38(I-(I-M) A)-1'!W$24</f>
        <v>3.6119292113021137E-4</v>
      </c>
      <c r="X35" s="57">
        <f>'38(I-(I-M) A)-1'!X35/'38(I-(I-M) A)-1'!X$25</f>
        <v>7.349427774745313E-4</v>
      </c>
      <c r="Y35" s="57">
        <f>'38(I-(I-M) A)-1'!Y35/'38(I-(I-M) A)-1'!Y$26</f>
        <v>4.7009757773231359E-4</v>
      </c>
      <c r="Z35" s="57">
        <f>'38(I-(I-M) A)-1'!Z35/'38(I-(I-M) A)-1'!Z$27</f>
        <v>4.4390869469272941E-4</v>
      </c>
      <c r="AA35" s="57">
        <f>'38(I-(I-M) A)-1'!AA35/'38(I-(I-M) A)-1'!AA$28</f>
        <v>4.8906987402702747E-4</v>
      </c>
      <c r="AB35" s="57">
        <f>'38(I-(I-M) A)-1'!AB35/'38(I-(I-M) A)-1'!AB$29</f>
        <v>5.6583486023836847E-4</v>
      </c>
      <c r="AC35" s="57">
        <f>'38(I-(I-M) A)-1'!AC35/'38(I-(I-M) A)-1'!AC$30</f>
        <v>1.6455797470591135E-4</v>
      </c>
      <c r="AD35" s="57">
        <f>'38(I-(I-M) A)-1'!AD35/'38(I-(I-M) A)-1'!AD$31</f>
        <v>4.2541498947190616E-5</v>
      </c>
      <c r="AE35" s="57">
        <f>'38(I-(I-M) A)-1'!AE35/'38(I-(I-M) A)-1'!AE$32</f>
        <v>9.8132991401608024E-4</v>
      </c>
      <c r="AF35" s="57">
        <f>'38(I-(I-M) A)-1'!AF35/'38(I-(I-M) A)-1'!AF$33</f>
        <v>4.2560879431027153E-3</v>
      </c>
      <c r="AG35" s="57">
        <f>'38(I-(I-M) A)-1'!AG35/'38(I-(I-M) A)-1'!AG$34</f>
        <v>4.4831281255517606E-4</v>
      </c>
      <c r="AH35" s="57">
        <f>'38(I-(I-M) A)-1'!AH35/'38(I-(I-M) A)-1'!AH$35</f>
        <v>1</v>
      </c>
      <c r="AI35" s="57">
        <f>'38(I-(I-M) A)-1'!AI35/'38(I-(I-M) A)-1'!AI$36</f>
        <v>2.8205417665995409E-4</v>
      </c>
      <c r="AJ35" s="57">
        <f>'38(I-(I-M) A)-1'!AJ35/'38(I-(I-M) A)-1'!AJ$37</f>
        <v>4.223663360201289E-4</v>
      </c>
      <c r="AK35" s="57">
        <f>'38(I-(I-M) A)-1'!AK35/'38(I-(I-M) A)-1'!AK$38</f>
        <v>8.9640233745675809E-4</v>
      </c>
      <c r="AL35" s="57">
        <f>'38(I-(I-M) A)-1'!AL35/'38(I-(I-M) A)-1'!AL$39</f>
        <v>7.2304229344183747E-4</v>
      </c>
      <c r="AM35" s="57">
        <f>'38(I-(I-M) A)-1'!AM35/'38(I-(I-M) A)-1'!AM$40</f>
        <v>1.4112490289709922E-4</v>
      </c>
      <c r="AN35" s="53">
        <f>'38(I-(I-M) A)-1'!AN35/'38(I-(I-M) A)-1'!AN$41</f>
        <v>2.4816160330770336E-3</v>
      </c>
      <c r="AO35" s="14"/>
      <c r="AP35" s="20"/>
    </row>
    <row r="36" spans="1:42" ht="39.950000000000003" customHeight="1">
      <c r="A36" s="10" t="s">
        <v>212</v>
      </c>
      <c r="B36" s="3" t="s">
        <v>28</v>
      </c>
      <c r="C36" s="51">
        <f>'38(I-(I-M) A)-1'!C36/'38(I-(I-M) A)-1'!C$4</f>
        <v>3.1332570675207228E-5</v>
      </c>
      <c r="D36" s="57">
        <f>'38(I-(I-M) A)-1'!D36/'38(I-(I-M) A)-1'!D$5</f>
        <v>3.0879795377916579E-5</v>
      </c>
      <c r="E36" s="57">
        <f>'38(I-(I-M) A)-1'!E36/'38(I-(I-M) A)-1'!E$6</f>
        <v>2.3088933766834389E-5</v>
      </c>
      <c r="F36" s="57">
        <f>'38(I-(I-M) A)-1'!F36/'38(I-(I-M) A)-1'!F$7</f>
        <v>4.3959521472080798E-5</v>
      </c>
      <c r="G36" s="57">
        <f>'38(I-(I-M) A)-1'!G36/'38(I-(I-M) A)-1'!G$8</f>
        <v>4.5915651553456414E-5</v>
      </c>
      <c r="H36" s="57">
        <f>'38(I-(I-M) A)-1'!H36/'38(I-(I-M) A)-1'!H$9</f>
        <v>2.5971185595324156E-5</v>
      </c>
      <c r="I36" s="57">
        <f>'38(I-(I-M) A)-1'!I36/'38(I-(I-M) A)-1'!I$10</f>
        <v>3.4517526093806745E-5</v>
      </c>
      <c r="J36" s="57">
        <f>'38(I-(I-M) A)-1'!J36/'38(I-(I-M) A)-1'!J$11</f>
        <v>3.2491645382385579E-5</v>
      </c>
      <c r="K36" s="57">
        <f>'38(I-(I-M) A)-1'!K36/'38(I-(I-M) A)-1'!K$12</f>
        <v>6.7601620364223118E-5</v>
      </c>
      <c r="L36" s="57">
        <f>'38(I-(I-M) A)-1'!L36/'38(I-(I-M) A)-1'!L$13</f>
        <v>2.033761594151228E-5</v>
      </c>
      <c r="M36" s="57">
        <f>'38(I-(I-M) A)-1'!M36/'38(I-(I-M) A)-1'!M$14</f>
        <v>3.1067944053534313E-5</v>
      </c>
      <c r="N36" s="57">
        <f>'38(I-(I-M) A)-1'!N36/'38(I-(I-M) A)-1'!N$15</f>
        <v>2.4963627954344666E-5</v>
      </c>
      <c r="O36" s="57">
        <f>'38(I-(I-M) A)-1'!O36/'38(I-(I-M) A)-1'!O$16</f>
        <v>2.2891163077840374E-5</v>
      </c>
      <c r="P36" s="57">
        <f>'38(I-(I-M) A)-1'!P36/'38(I-(I-M) A)-1'!P$17</f>
        <v>1.9910283531205676E-5</v>
      </c>
      <c r="Q36" s="57">
        <f>'38(I-(I-M) A)-1'!Q36/'38(I-(I-M) A)-1'!Q$18</f>
        <v>2.304573223228817E-5</v>
      </c>
      <c r="R36" s="57">
        <f>'38(I-(I-M) A)-1'!R36/'38(I-(I-M) A)-1'!R$19</f>
        <v>1.9911266141394682E-5</v>
      </c>
      <c r="S36" s="57">
        <f>'38(I-(I-M) A)-1'!S36/'38(I-(I-M) A)-1'!S$20</f>
        <v>2.6006765419329299E-5</v>
      </c>
      <c r="T36" s="57">
        <f>'38(I-(I-M) A)-1'!T36/'38(I-(I-M) A)-1'!T$21</f>
        <v>2.275242869382038E-5</v>
      </c>
      <c r="U36" s="57">
        <f>'38(I-(I-M) A)-1'!U36/'38(I-(I-M) A)-1'!U$22</f>
        <v>2.6018708286628235E-5</v>
      </c>
      <c r="V36" s="57">
        <f>'38(I-(I-M) A)-1'!V36/'38(I-(I-M) A)-1'!V$23</f>
        <v>2.9975253415621699E-5</v>
      </c>
      <c r="W36" s="57">
        <f>'38(I-(I-M) A)-1'!W36/'38(I-(I-M) A)-1'!W$24</f>
        <v>3.7466274485297843E-5</v>
      </c>
      <c r="X36" s="57">
        <f>'38(I-(I-M) A)-1'!X36/'38(I-(I-M) A)-1'!X$25</f>
        <v>4.0339452995254651E-5</v>
      </c>
      <c r="Y36" s="57">
        <f>'38(I-(I-M) A)-1'!Y36/'38(I-(I-M) A)-1'!Y$26</f>
        <v>1.5086398289462739E-4</v>
      </c>
      <c r="Z36" s="57">
        <f>'38(I-(I-M) A)-1'!Z36/'38(I-(I-M) A)-1'!Z$27</f>
        <v>6.1035654818705133E-5</v>
      </c>
      <c r="AA36" s="57">
        <f>'38(I-(I-M) A)-1'!AA36/'38(I-(I-M) A)-1'!AA$28</f>
        <v>5.8422880142488029E-5</v>
      </c>
      <c r="AB36" s="57">
        <f>'38(I-(I-M) A)-1'!AB36/'38(I-(I-M) A)-1'!AB$29</f>
        <v>1.4815233406692338E-4</v>
      </c>
      <c r="AC36" s="57">
        <f>'38(I-(I-M) A)-1'!AC36/'38(I-(I-M) A)-1'!AC$30</f>
        <v>4.7362427652439047E-5</v>
      </c>
      <c r="AD36" s="57">
        <f>'38(I-(I-M) A)-1'!AD36/'38(I-(I-M) A)-1'!AD$31</f>
        <v>1.0148481362558698E-5</v>
      </c>
      <c r="AE36" s="57">
        <f>'38(I-(I-M) A)-1'!AE36/'38(I-(I-M) A)-1'!AE$32</f>
        <v>9.4721416104156522E-4</v>
      </c>
      <c r="AF36" s="57">
        <f>'38(I-(I-M) A)-1'!AF36/'38(I-(I-M) A)-1'!AF$33</f>
        <v>2.8352328106811311E-4</v>
      </c>
      <c r="AG36" s="57">
        <f>'38(I-(I-M) A)-1'!AG36/'38(I-(I-M) A)-1'!AG$34</f>
        <v>6.1344139131890932E-5</v>
      </c>
      <c r="AH36" s="57">
        <f>'38(I-(I-M) A)-1'!AH36/'38(I-(I-M) A)-1'!AH$35</f>
        <v>4.5791677631687107E-5</v>
      </c>
      <c r="AI36" s="57">
        <f>'38(I-(I-M) A)-1'!AI36/'38(I-(I-M) A)-1'!AI$36</f>
        <v>1</v>
      </c>
      <c r="AJ36" s="57">
        <f>'38(I-(I-M) A)-1'!AJ36/'38(I-(I-M) A)-1'!AJ$37</f>
        <v>5.5272568482941462E-5</v>
      </c>
      <c r="AK36" s="57">
        <f>'38(I-(I-M) A)-1'!AK36/'38(I-(I-M) A)-1'!AK$38</f>
        <v>6.6896226732770164E-5</v>
      </c>
      <c r="AL36" s="57">
        <f>'38(I-(I-M) A)-1'!AL36/'38(I-(I-M) A)-1'!AL$39</f>
        <v>2.8832561917672603E-4</v>
      </c>
      <c r="AM36" s="57">
        <f>'38(I-(I-M) A)-1'!AM36/'38(I-(I-M) A)-1'!AM$40</f>
        <v>5.787858418888719E-5</v>
      </c>
      <c r="AN36" s="53">
        <f>'38(I-(I-M) A)-1'!AN36/'38(I-(I-M) A)-1'!AN$41</f>
        <v>1.8301165324176432E-4</v>
      </c>
      <c r="AO36" s="14"/>
      <c r="AP36" s="20"/>
    </row>
    <row r="37" spans="1:42" ht="39.950000000000003" customHeight="1">
      <c r="A37" s="10" t="s">
        <v>213</v>
      </c>
      <c r="B37" s="3" t="s">
        <v>29</v>
      </c>
      <c r="C37" s="51">
        <f>'38(I-(I-M) A)-1'!C37/'38(I-(I-M) A)-1'!C$4</f>
        <v>1.968107746015268E-3</v>
      </c>
      <c r="D37" s="57">
        <f>'38(I-(I-M) A)-1'!D37/'38(I-(I-M) A)-1'!D$5</f>
        <v>1.7066490451301256E-4</v>
      </c>
      <c r="E37" s="57">
        <f>'38(I-(I-M) A)-1'!E37/'38(I-(I-M) A)-1'!E$6</f>
        <v>1.0458288291031872E-2</v>
      </c>
      <c r="F37" s="57">
        <f>'38(I-(I-M) A)-1'!F37/'38(I-(I-M) A)-1'!F$7</f>
        <v>2.0954038601473293E-3</v>
      </c>
      <c r="G37" s="57">
        <f>'38(I-(I-M) A)-1'!G37/'38(I-(I-M) A)-1'!G$8</f>
        <v>1.2940050901611914E-3</v>
      </c>
      <c r="H37" s="57">
        <f>'38(I-(I-M) A)-1'!H37/'38(I-(I-M) A)-1'!H$9</f>
        <v>1.4197736382837174E-3</v>
      </c>
      <c r="I37" s="57">
        <f>'38(I-(I-M) A)-1'!I37/'38(I-(I-M) A)-1'!I$10</f>
        <v>4.11606114598582E-4</v>
      </c>
      <c r="J37" s="57">
        <f>'38(I-(I-M) A)-1'!J37/'38(I-(I-M) A)-1'!J$11</f>
        <v>8.824848469535881E-4</v>
      </c>
      <c r="K37" s="57">
        <f>'38(I-(I-M) A)-1'!K37/'38(I-(I-M) A)-1'!K$12</f>
        <v>1.6077500997989935E-3</v>
      </c>
      <c r="L37" s="57">
        <f>'38(I-(I-M) A)-1'!L37/'38(I-(I-M) A)-1'!L$13</f>
        <v>7.9966482835527571E-4</v>
      </c>
      <c r="M37" s="57">
        <f>'38(I-(I-M) A)-1'!M37/'38(I-(I-M) A)-1'!M$14</f>
        <v>1.0268313729999679E-3</v>
      </c>
      <c r="N37" s="57">
        <f>'38(I-(I-M) A)-1'!N37/'38(I-(I-M) A)-1'!N$15</f>
        <v>3.6664020778021529E-4</v>
      </c>
      <c r="O37" s="57">
        <f>'38(I-(I-M) A)-1'!O37/'38(I-(I-M) A)-1'!O$16</f>
        <v>1.4245263615530407E-3</v>
      </c>
      <c r="P37" s="57">
        <f>'38(I-(I-M) A)-1'!P37/'38(I-(I-M) A)-1'!P$17</f>
        <v>6.227001363408555E-4</v>
      </c>
      <c r="Q37" s="57">
        <f>'38(I-(I-M) A)-1'!Q37/'38(I-(I-M) A)-1'!Q$18</f>
        <v>5.8988646987644035E-4</v>
      </c>
      <c r="R37" s="57">
        <f>'38(I-(I-M) A)-1'!R37/'38(I-(I-M) A)-1'!R$19</f>
        <v>5.9322379529180391E-4</v>
      </c>
      <c r="S37" s="57">
        <f>'38(I-(I-M) A)-1'!S37/'38(I-(I-M) A)-1'!S$20</f>
        <v>7.5502746287572724E-4</v>
      </c>
      <c r="T37" s="57">
        <f>'38(I-(I-M) A)-1'!T37/'38(I-(I-M) A)-1'!T$21</f>
        <v>1.8737464485599868E-4</v>
      </c>
      <c r="U37" s="57">
        <f>'38(I-(I-M) A)-1'!U37/'38(I-(I-M) A)-1'!U$22</f>
        <v>6.1027811885976677E-4</v>
      </c>
      <c r="V37" s="57">
        <f>'38(I-(I-M) A)-1'!V37/'38(I-(I-M) A)-1'!V$23</f>
        <v>7.1089554155794846E-4</v>
      </c>
      <c r="W37" s="57">
        <f>'38(I-(I-M) A)-1'!W37/'38(I-(I-M) A)-1'!W$24</f>
        <v>1.0951918947636745E-3</v>
      </c>
      <c r="X37" s="57">
        <f>'38(I-(I-M) A)-1'!X37/'38(I-(I-M) A)-1'!X$25</f>
        <v>2.2817103713204099E-3</v>
      </c>
      <c r="Y37" s="57">
        <f>'38(I-(I-M) A)-1'!Y37/'38(I-(I-M) A)-1'!Y$26</f>
        <v>6.9397352387728841E-3</v>
      </c>
      <c r="Z37" s="57">
        <f>'38(I-(I-M) A)-1'!Z37/'38(I-(I-M) A)-1'!Z$27</f>
        <v>1.9280514631455894E-3</v>
      </c>
      <c r="AA37" s="57">
        <f>'38(I-(I-M) A)-1'!AA37/'38(I-(I-M) A)-1'!AA$28</f>
        <v>7.9027097123475151E-4</v>
      </c>
      <c r="AB37" s="57">
        <f>'38(I-(I-M) A)-1'!AB37/'38(I-(I-M) A)-1'!AB$29</f>
        <v>2.5257982427313642E-3</v>
      </c>
      <c r="AC37" s="57">
        <f>'38(I-(I-M) A)-1'!AC37/'38(I-(I-M) A)-1'!AC$30</f>
        <v>8.0126665976800457E-4</v>
      </c>
      <c r="AD37" s="57">
        <f>'38(I-(I-M) A)-1'!AD37/'38(I-(I-M) A)-1'!AD$31</f>
        <v>1.7744425283435145E-4</v>
      </c>
      <c r="AE37" s="57">
        <f>'38(I-(I-M) A)-1'!AE37/'38(I-(I-M) A)-1'!AE$32</f>
        <v>1.5547076304842475E-3</v>
      </c>
      <c r="AF37" s="57">
        <f>'38(I-(I-M) A)-1'!AF37/'38(I-(I-M) A)-1'!AF$33</f>
        <v>1.1310091590340779E-3</v>
      </c>
      <c r="AG37" s="57">
        <f>'38(I-(I-M) A)-1'!AG37/'38(I-(I-M) A)-1'!AG$34</f>
        <v>3.8151766133468818E-4</v>
      </c>
      <c r="AH37" s="57">
        <f>'38(I-(I-M) A)-1'!AH37/'38(I-(I-M) A)-1'!AH$35</f>
        <v>2.3938151042267822E-3</v>
      </c>
      <c r="AI37" s="57">
        <f>'38(I-(I-M) A)-1'!AI37/'38(I-(I-M) A)-1'!AI$36</f>
        <v>1.1863844398436216E-3</v>
      </c>
      <c r="AJ37" s="57">
        <f>'38(I-(I-M) A)-1'!AJ37/'38(I-(I-M) A)-1'!AJ$37</f>
        <v>1</v>
      </c>
      <c r="AK37" s="57">
        <f>'38(I-(I-M) A)-1'!AK37/'38(I-(I-M) A)-1'!AK$38</f>
        <v>1.7598135862577139E-3</v>
      </c>
      <c r="AL37" s="57">
        <f>'38(I-(I-M) A)-1'!AL37/'38(I-(I-M) A)-1'!AL$39</f>
        <v>2.4131008050722108E-3</v>
      </c>
      <c r="AM37" s="57">
        <f>'38(I-(I-M) A)-1'!AM37/'38(I-(I-M) A)-1'!AM$40</f>
        <v>2.314951885203067E-4</v>
      </c>
      <c r="AN37" s="53">
        <f>'38(I-(I-M) A)-1'!AN37/'38(I-(I-M) A)-1'!AN$41</f>
        <v>5.2424068539458758E-4</v>
      </c>
      <c r="AO37" s="14"/>
      <c r="AP37" s="20"/>
    </row>
    <row r="38" spans="1:42" ht="39.950000000000003" customHeight="1">
      <c r="A38" s="10" t="s">
        <v>214</v>
      </c>
      <c r="B38" s="3" t="s">
        <v>30</v>
      </c>
      <c r="C38" s="51">
        <f>'38(I-(I-M) A)-1'!C38/'38(I-(I-M) A)-1'!C$4</f>
        <v>5.3551666988123227E-2</v>
      </c>
      <c r="D38" s="57">
        <f>'38(I-(I-M) A)-1'!D38/'38(I-(I-M) A)-1'!D$5</f>
        <v>4.1452781237049388E-2</v>
      </c>
      <c r="E38" s="57">
        <f>'38(I-(I-M) A)-1'!E38/'38(I-(I-M) A)-1'!E$6</f>
        <v>3.0719087756478893E-2</v>
      </c>
      <c r="F38" s="57">
        <f>'38(I-(I-M) A)-1'!F38/'38(I-(I-M) A)-1'!F$7</f>
        <v>0.13494055908758254</v>
      </c>
      <c r="G38" s="57">
        <f>'38(I-(I-M) A)-1'!G38/'38(I-(I-M) A)-1'!G$8</f>
        <v>4.7892891858784634E-2</v>
      </c>
      <c r="H38" s="57">
        <f>'38(I-(I-M) A)-1'!H38/'38(I-(I-M) A)-1'!H$9</f>
        <v>6.1412217544663389E-2</v>
      </c>
      <c r="I38" s="57">
        <f>'38(I-(I-M) A)-1'!I38/'38(I-(I-M) A)-1'!I$10</f>
        <v>5.3865532770305743E-2</v>
      </c>
      <c r="J38" s="57">
        <f>'38(I-(I-M) A)-1'!J38/'38(I-(I-M) A)-1'!J$11</f>
        <v>6.0898398507785931E-2</v>
      </c>
      <c r="K38" s="57">
        <f>'38(I-(I-M) A)-1'!K38/'38(I-(I-M) A)-1'!K$12</f>
        <v>8.4925148459296593E-2</v>
      </c>
      <c r="L38" s="57">
        <f>'38(I-(I-M) A)-1'!L38/'38(I-(I-M) A)-1'!L$13</f>
        <v>1.7089676933998942E-2</v>
      </c>
      <c r="M38" s="57">
        <f>'38(I-(I-M) A)-1'!M38/'38(I-(I-M) A)-1'!M$14</f>
        <v>4.4116330471164519E-2</v>
      </c>
      <c r="N38" s="57">
        <f>'38(I-(I-M) A)-1'!N38/'38(I-(I-M) A)-1'!N$15</f>
        <v>4.0814232096852969E-2</v>
      </c>
      <c r="O38" s="57">
        <f>'38(I-(I-M) A)-1'!O38/'38(I-(I-M) A)-1'!O$16</f>
        <v>6.4958611609109845E-2</v>
      </c>
      <c r="P38" s="57">
        <f>'38(I-(I-M) A)-1'!P38/'38(I-(I-M) A)-1'!P$17</f>
        <v>4.3797482572835389E-2</v>
      </c>
      <c r="Q38" s="57">
        <f>'38(I-(I-M) A)-1'!Q38/'38(I-(I-M) A)-1'!Q$18</f>
        <v>4.944410265500198E-2</v>
      </c>
      <c r="R38" s="57">
        <f>'38(I-(I-M) A)-1'!R38/'38(I-(I-M) A)-1'!R$19</f>
        <v>6.1759869412784801E-2</v>
      </c>
      <c r="S38" s="57">
        <f>'38(I-(I-M) A)-1'!S38/'38(I-(I-M) A)-1'!S$20</f>
        <v>6.4170202508746055E-2</v>
      </c>
      <c r="T38" s="57">
        <f>'38(I-(I-M) A)-1'!T38/'38(I-(I-M) A)-1'!T$21</f>
        <v>5.2792830514457698E-2</v>
      </c>
      <c r="U38" s="57">
        <f>'38(I-(I-M) A)-1'!U38/'38(I-(I-M) A)-1'!U$22</f>
        <v>3.2043572508785853E-2</v>
      </c>
      <c r="V38" s="57">
        <f>'38(I-(I-M) A)-1'!V38/'38(I-(I-M) A)-1'!V$23</f>
        <v>5.3385865980224038E-2</v>
      </c>
      <c r="W38" s="57">
        <f>'38(I-(I-M) A)-1'!W38/'38(I-(I-M) A)-1'!W$24</f>
        <v>0.11565679784607158</v>
      </c>
      <c r="X38" s="57">
        <f>'38(I-(I-M) A)-1'!X38/'38(I-(I-M) A)-1'!X$25</f>
        <v>7.99014298196013E-2</v>
      </c>
      <c r="Y38" s="57">
        <f>'38(I-(I-M) A)-1'!Y38/'38(I-(I-M) A)-1'!Y$26</f>
        <v>0.1721725653266919</v>
      </c>
      <c r="Z38" s="57">
        <f>'38(I-(I-M) A)-1'!Z38/'38(I-(I-M) A)-1'!Z$27</f>
        <v>8.4826468583623763E-2</v>
      </c>
      <c r="AA38" s="57">
        <f>'38(I-(I-M) A)-1'!AA38/'38(I-(I-M) A)-1'!AA$28</f>
        <v>0.10171800871511313</v>
      </c>
      <c r="AB38" s="57">
        <f>'38(I-(I-M) A)-1'!AB38/'38(I-(I-M) A)-1'!AB$29</f>
        <v>0.1346560584168581</v>
      </c>
      <c r="AC38" s="57">
        <f>'38(I-(I-M) A)-1'!AC38/'38(I-(I-M) A)-1'!AC$30</f>
        <v>7.8044211375526723E-2</v>
      </c>
      <c r="AD38" s="57">
        <f>'38(I-(I-M) A)-1'!AD38/'38(I-(I-M) A)-1'!AD$31</f>
        <v>1.2463588408965512E-2</v>
      </c>
      <c r="AE38" s="57">
        <f>'38(I-(I-M) A)-1'!AE38/'38(I-(I-M) A)-1'!AE$32</f>
        <v>9.5685850157227373E-2</v>
      </c>
      <c r="AF38" s="57">
        <f>'38(I-(I-M) A)-1'!AF38/'38(I-(I-M) A)-1'!AF$33</f>
        <v>0.17339734193278963</v>
      </c>
      <c r="AG38" s="57">
        <f>'38(I-(I-M) A)-1'!AG38/'38(I-(I-M) A)-1'!AG$34</f>
        <v>0.11183314778635353</v>
      </c>
      <c r="AH38" s="57">
        <f>'38(I-(I-M) A)-1'!AH38/'38(I-(I-M) A)-1'!AH$35</f>
        <v>0.11047583229977194</v>
      </c>
      <c r="AI38" s="57">
        <f>'38(I-(I-M) A)-1'!AI38/'38(I-(I-M) A)-1'!AI$36</f>
        <v>6.351585250282811E-2</v>
      </c>
      <c r="AJ38" s="57">
        <f>'38(I-(I-M) A)-1'!AJ38/'38(I-(I-M) A)-1'!AJ$37</f>
        <v>0.10573460481856195</v>
      </c>
      <c r="AK38" s="57">
        <f>'38(I-(I-M) A)-1'!AK38/'38(I-(I-M) A)-1'!AK$38</f>
        <v>1</v>
      </c>
      <c r="AL38" s="57">
        <f>'38(I-(I-M) A)-1'!AL38/'38(I-(I-M) A)-1'!AL$39</f>
        <v>6.4701241235667395E-2</v>
      </c>
      <c r="AM38" s="57">
        <f>'38(I-(I-M) A)-1'!AM38/'38(I-(I-M) A)-1'!AM$40</f>
        <v>2.3955589349686678E-2</v>
      </c>
      <c r="AN38" s="53">
        <f>'38(I-(I-M) A)-1'!AN38/'38(I-(I-M) A)-1'!AN$41</f>
        <v>6.0891539710147012E-2</v>
      </c>
      <c r="AO38" s="14"/>
      <c r="AP38" s="20"/>
    </row>
    <row r="39" spans="1:42" ht="39.950000000000003" customHeight="1">
      <c r="A39" s="10" t="s">
        <v>215</v>
      </c>
      <c r="B39" s="3" t="s">
        <v>31</v>
      </c>
      <c r="C39" s="51">
        <f>'38(I-(I-M) A)-1'!C39/'38(I-(I-M) A)-1'!C$4</f>
        <v>1.3705044209131366E-3</v>
      </c>
      <c r="D39" s="57">
        <f>'38(I-(I-M) A)-1'!D39/'38(I-(I-M) A)-1'!D$5</f>
        <v>1.9597586929794556E-4</v>
      </c>
      <c r="E39" s="57">
        <f>'38(I-(I-M) A)-1'!E39/'38(I-(I-M) A)-1'!E$6</f>
        <v>1.1253028354929748E-3</v>
      </c>
      <c r="F39" s="57">
        <f>'38(I-(I-M) A)-1'!F39/'38(I-(I-M) A)-1'!F$7</f>
        <v>5.9184422626500153E-4</v>
      </c>
      <c r="G39" s="57">
        <f>'38(I-(I-M) A)-1'!G39/'38(I-(I-M) A)-1'!G$8</f>
        <v>5.114018557124772E-4</v>
      </c>
      <c r="H39" s="57">
        <f>'38(I-(I-M) A)-1'!H39/'38(I-(I-M) A)-1'!H$9</f>
        <v>3.2652988217606906E-4</v>
      </c>
      <c r="I39" s="57">
        <f>'38(I-(I-M) A)-1'!I39/'38(I-(I-M) A)-1'!I$10</f>
        <v>2.8653483737029378E-4</v>
      </c>
      <c r="J39" s="57">
        <f>'38(I-(I-M) A)-1'!J39/'38(I-(I-M) A)-1'!J$11</f>
        <v>4.8643308977026694E-4</v>
      </c>
      <c r="K39" s="57">
        <f>'38(I-(I-M) A)-1'!K39/'38(I-(I-M) A)-1'!K$12</f>
        <v>4.7763491698379364E-4</v>
      </c>
      <c r="L39" s="57">
        <f>'38(I-(I-M) A)-1'!L39/'38(I-(I-M) A)-1'!L$13</f>
        <v>1.2633292963573782E-4</v>
      </c>
      <c r="M39" s="57">
        <f>'38(I-(I-M) A)-1'!M39/'38(I-(I-M) A)-1'!M$14</f>
        <v>2.2789539103388028E-4</v>
      </c>
      <c r="N39" s="57">
        <f>'38(I-(I-M) A)-1'!N39/'38(I-(I-M) A)-1'!N$15</f>
        <v>2.4829249673073684E-4</v>
      </c>
      <c r="O39" s="57">
        <f>'38(I-(I-M) A)-1'!O39/'38(I-(I-M) A)-1'!O$16</f>
        <v>3.9288091783049197E-4</v>
      </c>
      <c r="P39" s="57">
        <f>'38(I-(I-M) A)-1'!P39/'38(I-(I-M) A)-1'!P$17</f>
        <v>3.2691815402944191E-4</v>
      </c>
      <c r="Q39" s="57">
        <f>'38(I-(I-M) A)-1'!Q39/'38(I-(I-M) A)-1'!Q$18</f>
        <v>2.6867126731541026E-4</v>
      </c>
      <c r="R39" s="57">
        <f>'38(I-(I-M) A)-1'!R39/'38(I-(I-M) A)-1'!R$19</f>
        <v>4.8410306409383793E-4</v>
      </c>
      <c r="S39" s="57">
        <f>'38(I-(I-M) A)-1'!S39/'38(I-(I-M) A)-1'!S$20</f>
        <v>3.984521933182602E-4</v>
      </c>
      <c r="T39" s="57">
        <f>'38(I-(I-M) A)-1'!T39/'38(I-(I-M) A)-1'!T$21</f>
        <v>3.013262072559859E-4</v>
      </c>
      <c r="U39" s="57">
        <f>'38(I-(I-M) A)-1'!U39/'38(I-(I-M) A)-1'!U$22</f>
        <v>5.2104642653782898E-4</v>
      </c>
      <c r="V39" s="57">
        <f>'38(I-(I-M) A)-1'!V39/'38(I-(I-M) A)-1'!V$23</f>
        <v>3.9561389694827689E-4</v>
      </c>
      <c r="W39" s="57">
        <f>'38(I-(I-M) A)-1'!W39/'38(I-(I-M) A)-1'!W$24</f>
        <v>7.9843481691120567E-4</v>
      </c>
      <c r="X39" s="57">
        <f>'38(I-(I-M) A)-1'!X39/'38(I-(I-M) A)-1'!X$25</f>
        <v>4.9920761487294552E-4</v>
      </c>
      <c r="Y39" s="57">
        <f>'38(I-(I-M) A)-1'!Y39/'38(I-(I-M) A)-1'!Y$26</f>
        <v>1.1837403823481644E-3</v>
      </c>
      <c r="Z39" s="57">
        <f>'38(I-(I-M) A)-1'!Z39/'38(I-(I-M) A)-1'!Z$27</f>
        <v>4.990573622891245E-4</v>
      </c>
      <c r="AA39" s="57">
        <f>'38(I-(I-M) A)-1'!AA39/'38(I-(I-M) A)-1'!AA$28</f>
        <v>1.2050405682957305E-3</v>
      </c>
      <c r="AB39" s="57">
        <f>'38(I-(I-M) A)-1'!AB39/'38(I-(I-M) A)-1'!AB$29</f>
        <v>1.0254038579317118E-3</v>
      </c>
      <c r="AC39" s="57">
        <f>'38(I-(I-M) A)-1'!AC39/'38(I-(I-M) A)-1'!AC$30</f>
        <v>1.5148566567728733E-3</v>
      </c>
      <c r="AD39" s="57">
        <f>'38(I-(I-M) A)-1'!AD39/'38(I-(I-M) A)-1'!AD$31</f>
        <v>4.7419725928980581E-4</v>
      </c>
      <c r="AE39" s="57">
        <f>'38(I-(I-M) A)-1'!AE39/'38(I-(I-M) A)-1'!AE$32</f>
        <v>1.1146441808392944E-3</v>
      </c>
      <c r="AF39" s="57">
        <f>'38(I-(I-M) A)-1'!AF39/'38(I-(I-M) A)-1'!AF$33</f>
        <v>5.5990690290855941E-3</v>
      </c>
      <c r="AG39" s="57">
        <f>'38(I-(I-M) A)-1'!AG39/'38(I-(I-M) A)-1'!AG$34</f>
        <v>9.9664697041022712E-4</v>
      </c>
      <c r="AH39" s="57">
        <f>'38(I-(I-M) A)-1'!AH39/'38(I-(I-M) A)-1'!AH$35</f>
        <v>7.7339346721330953E-3</v>
      </c>
      <c r="AI39" s="57">
        <f>'38(I-(I-M) A)-1'!AI39/'38(I-(I-M) A)-1'!AI$36</f>
        <v>1.8648117594045433E-2</v>
      </c>
      <c r="AJ39" s="57">
        <f>'38(I-(I-M) A)-1'!AJ39/'38(I-(I-M) A)-1'!AJ$37</f>
        <v>2.8219894704178384E-3</v>
      </c>
      <c r="AK39" s="57">
        <f>'38(I-(I-M) A)-1'!AK39/'38(I-(I-M) A)-1'!AK$38</f>
        <v>3.435167398583217E-3</v>
      </c>
      <c r="AL39" s="57">
        <f>'38(I-(I-M) A)-1'!AL39/'38(I-(I-M) A)-1'!AL$39</f>
        <v>1</v>
      </c>
      <c r="AM39" s="57">
        <f>'38(I-(I-M) A)-1'!AM39/'38(I-(I-M) A)-1'!AM$40</f>
        <v>2.7776421416879588E-4</v>
      </c>
      <c r="AN39" s="53">
        <f>'38(I-(I-M) A)-1'!AN39/'38(I-(I-M) A)-1'!AN$41</f>
        <v>3.4954588512087345E-3</v>
      </c>
      <c r="AO39" s="14"/>
      <c r="AP39" s="20"/>
    </row>
    <row r="40" spans="1:42" ht="39.950000000000003" customHeight="1">
      <c r="A40" s="10" t="s">
        <v>216</v>
      </c>
      <c r="B40" s="3" t="s">
        <v>32</v>
      </c>
      <c r="C40" s="51">
        <f>'38(I-(I-M) A)-1'!C40/'38(I-(I-M) A)-1'!C$4</f>
        <v>6.541510494807105E-4</v>
      </c>
      <c r="D40" s="57">
        <f>'38(I-(I-M) A)-1'!D40/'38(I-(I-M) A)-1'!D$5</f>
        <v>2.7623681745373762E-3</v>
      </c>
      <c r="E40" s="57">
        <f>'38(I-(I-M) A)-1'!E40/'38(I-(I-M) A)-1'!E$6</f>
        <v>1.344573574406864E-3</v>
      </c>
      <c r="F40" s="57">
        <f>'38(I-(I-M) A)-1'!F40/'38(I-(I-M) A)-1'!F$7</f>
        <v>1.6573677334087316E-3</v>
      </c>
      <c r="G40" s="57">
        <f>'38(I-(I-M) A)-1'!G40/'38(I-(I-M) A)-1'!G$8</f>
        <v>9.5835647380892997E-4</v>
      </c>
      <c r="H40" s="57">
        <f>'38(I-(I-M) A)-1'!H40/'38(I-(I-M) A)-1'!H$9</f>
        <v>1.493829253536206E-3</v>
      </c>
      <c r="I40" s="57">
        <f>'38(I-(I-M) A)-1'!I40/'38(I-(I-M) A)-1'!I$10</f>
        <v>1.4594479520031172E-3</v>
      </c>
      <c r="J40" s="57">
        <f>'38(I-(I-M) A)-1'!J40/'38(I-(I-M) A)-1'!J$11</f>
        <v>1.1444742844067524E-3</v>
      </c>
      <c r="K40" s="57">
        <f>'38(I-(I-M) A)-1'!K40/'38(I-(I-M) A)-1'!K$12</f>
        <v>1.086994498513745E-3</v>
      </c>
      <c r="L40" s="57">
        <f>'38(I-(I-M) A)-1'!L40/'38(I-(I-M) A)-1'!L$13</f>
        <v>4.517446626188565E-4</v>
      </c>
      <c r="M40" s="57">
        <f>'38(I-(I-M) A)-1'!M40/'38(I-(I-M) A)-1'!M$14</f>
        <v>2.6995977979099529E-4</v>
      </c>
      <c r="N40" s="57">
        <f>'38(I-(I-M) A)-1'!N40/'38(I-(I-M) A)-1'!N$15</f>
        <v>9.8801307221523774E-4</v>
      </c>
      <c r="O40" s="57">
        <f>'38(I-(I-M) A)-1'!O40/'38(I-(I-M) A)-1'!O$16</f>
        <v>1.4033299516097652E-3</v>
      </c>
      <c r="P40" s="57">
        <f>'38(I-(I-M) A)-1'!P40/'38(I-(I-M) A)-1'!P$17</f>
        <v>8.2143611291602293E-4</v>
      </c>
      <c r="Q40" s="57">
        <f>'38(I-(I-M) A)-1'!Q40/'38(I-(I-M) A)-1'!Q$18</f>
        <v>9.7027421116662241E-4</v>
      </c>
      <c r="R40" s="57">
        <f>'38(I-(I-M) A)-1'!R40/'38(I-(I-M) A)-1'!R$19</f>
        <v>1.2369038784071145E-3</v>
      </c>
      <c r="S40" s="57">
        <f>'38(I-(I-M) A)-1'!S40/'38(I-(I-M) A)-1'!S$20</f>
        <v>1.3572283239556354E-3</v>
      </c>
      <c r="T40" s="57">
        <f>'38(I-(I-M) A)-1'!T40/'38(I-(I-M) A)-1'!T$21</f>
        <v>1.4123221779453433E-3</v>
      </c>
      <c r="U40" s="57">
        <f>'38(I-(I-M) A)-1'!U40/'38(I-(I-M) A)-1'!U$22</f>
        <v>7.4534011017316816E-4</v>
      </c>
      <c r="V40" s="57">
        <f>'38(I-(I-M) A)-1'!V40/'38(I-(I-M) A)-1'!V$23</f>
        <v>1.1515817822614072E-3</v>
      </c>
      <c r="W40" s="57">
        <f>'38(I-(I-M) A)-1'!W40/'38(I-(I-M) A)-1'!W$24</f>
        <v>1.0467370403396746E-3</v>
      </c>
      <c r="X40" s="57">
        <f>'38(I-(I-M) A)-1'!X40/'38(I-(I-M) A)-1'!X$25</f>
        <v>4.7711479777643454E-4</v>
      </c>
      <c r="Y40" s="57">
        <f>'38(I-(I-M) A)-1'!Y40/'38(I-(I-M) A)-1'!Y$26</f>
        <v>1.5570370256250906E-3</v>
      </c>
      <c r="Z40" s="57">
        <f>'38(I-(I-M) A)-1'!Z40/'38(I-(I-M) A)-1'!Z$27</f>
        <v>3.36345079660188E-3</v>
      </c>
      <c r="AA40" s="57">
        <f>'38(I-(I-M) A)-1'!AA40/'38(I-(I-M) A)-1'!AA$28</f>
        <v>2.3756245028048609E-3</v>
      </c>
      <c r="AB40" s="57">
        <f>'38(I-(I-M) A)-1'!AB40/'38(I-(I-M) A)-1'!AB$29</f>
        <v>4.0115602280490058E-3</v>
      </c>
      <c r="AC40" s="57">
        <f>'38(I-(I-M) A)-1'!AC40/'38(I-(I-M) A)-1'!AC$30</f>
        <v>1.3550146262371907E-3</v>
      </c>
      <c r="AD40" s="57">
        <f>'38(I-(I-M) A)-1'!AD40/'38(I-(I-M) A)-1'!AD$31</f>
        <v>2.7104741687011976E-4</v>
      </c>
      <c r="AE40" s="57">
        <f>'38(I-(I-M) A)-1'!AE40/'38(I-(I-M) A)-1'!AE$32</f>
        <v>3.027031047778149E-3</v>
      </c>
      <c r="AF40" s="57">
        <f>'38(I-(I-M) A)-1'!AF40/'38(I-(I-M) A)-1'!AF$33</f>
        <v>2.14681580920112E-3</v>
      </c>
      <c r="AG40" s="57">
        <f>'38(I-(I-M) A)-1'!AG40/'38(I-(I-M) A)-1'!AG$34</f>
        <v>2.9464488560333956E-3</v>
      </c>
      <c r="AH40" s="57">
        <f>'38(I-(I-M) A)-1'!AH40/'38(I-(I-M) A)-1'!AH$35</f>
        <v>4.3450570285386673E-3</v>
      </c>
      <c r="AI40" s="57">
        <f>'38(I-(I-M) A)-1'!AI40/'38(I-(I-M) A)-1'!AI$36</f>
        <v>2.6237663429548568E-3</v>
      </c>
      <c r="AJ40" s="57">
        <f>'38(I-(I-M) A)-1'!AJ40/'38(I-(I-M) A)-1'!AJ$37</f>
        <v>5.3503095601698343E-3</v>
      </c>
      <c r="AK40" s="57">
        <f>'38(I-(I-M) A)-1'!AK40/'38(I-(I-M) A)-1'!AK$38</f>
        <v>1.7911470954259578E-3</v>
      </c>
      <c r="AL40" s="57">
        <f>'38(I-(I-M) A)-1'!AL40/'38(I-(I-M) A)-1'!AL$39</f>
        <v>2.2176869121188153E-3</v>
      </c>
      <c r="AM40" s="57">
        <f>'38(I-(I-M) A)-1'!AM40/'38(I-(I-M) A)-1'!AM$40</f>
        <v>1</v>
      </c>
      <c r="AN40" s="53">
        <f>'38(I-(I-M) A)-1'!AN40/'38(I-(I-M) A)-1'!AN$41</f>
        <v>8.6633704657146523E-4</v>
      </c>
      <c r="AO40" s="14"/>
      <c r="AP40" s="20"/>
    </row>
    <row r="41" spans="1:42" ht="39.950000000000003" customHeight="1">
      <c r="A41" s="43" t="s">
        <v>217</v>
      </c>
      <c r="B41" s="44" t="s">
        <v>33</v>
      </c>
      <c r="C41" s="54">
        <f>'38(I-(I-M) A)-1'!C41/'38(I-(I-M) A)-1'!C$4</f>
        <v>6.0240672209357976E-3</v>
      </c>
      <c r="D41" s="55">
        <f>'38(I-(I-M) A)-1'!D41/'38(I-(I-M) A)-1'!D$5</f>
        <v>5.4626292263231619E-4</v>
      </c>
      <c r="E41" s="55">
        <f>'38(I-(I-M) A)-1'!E41/'38(I-(I-M) A)-1'!E$6</f>
        <v>6.8930010624202636E-3</v>
      </c>
      <c r="F41" s="55">
        <f>'38(I-(I-M) A)-1'!F41/'38(I-(I-M) A)-1'!F$7</f>
        <v>5.2364113002243548E-3</v>
      </c>
      <c r="G41" s="55">
        <f>'38(I-(I-M) A)-1'!G41/'38(I-(I-M) A)-1'!G$8</f>
        <v>5.0943053904922431E-3</v>
      </c>
      <c r="H41" s="55">
        <f>'38(I-(I-M) A)-1'!H41/'38(I-(I-M) A)-1'!H$9</f>
        <v>3.8905547671688554E-3</v>
      </c>
      <c r="I41" s="55">
        <f>'38(I-(I-M) A)-1'!I41/'38(I-(I-M) A)-1'!I$10</f>
        <v>2.905777732941543E-3</v>
      </c>
      <c r="J41" s="55">
        <f>'38(I-(I-M) A)-1'!J41/'38(I-(I-M) A)-1'!J$11</f>
        <v>1.6207469258465331E-3</v>
      </c>
      <c r="K41" s="55">
        <f>'38(I-(I-M) A)-1'!K41/'38(I-(I-M) A)-1'!K$12</f>
        <v>9.6982261850611564E-3</v>
      </c>
      <c r="L41" s="55">
        <f>'38(I-(I-M) A)-1'!L41/'38(I-(I-M) A)-1'!L$13</f>
        <v>4.1129856037338515E-3</v>
      </c>
      <c r="M41" s="55">
        <f>'38(I-(I-M) A)-1'!M41/'38(I-(I-M) A)-1'!M$14</f>
        <v>1.4988041665238868E-3</v>
      </c>
      <c r="N41" s="55">
        <f>'38(I-(I-M) A)-1'!N41/'38(I-(I-M) A)-1'!N$15</f>
        <v>3.9159642444398209E-3</v>
      </c>
      <c r="O41" s="55">
        <f>'38(I-(I-M) A)-1'!O41/'38(I-(I-M) A)-1'!O$16</f>
        <v>7.4218834632214575E-3</v>
      </c>
      <c r="P41" s="55">
        <f>'38(I-(I-M) A)-1'!P41/'38(I-(I-M) A)-1'!P$17</f>
        <v>5.813692622600365E-3</v>
      </c>
      <c r="Q41" s="55">
        <f>'38(I-(I-M) A)-1'!Q41/'38(I-(I-M) A)-1'!Q$18</f>
        <v>2.5782186709319378E-3</v>
      </c>
      <c r="R41" s="55">
        <f>'38(I-(I-M) A)-1'!R41/'38(I-(I-M) A)-1'!R$19</f>
        <v>1.4268213212322173E-3</v>
      </c>
      <c r="S41" s="55">
        <f>'38(I-(I-M) A)-1'!S41/'38(I-(I-M) A)-1'!S$20</f>
        <v>1.6947710354364369E-3</v>
      </c>
      <c r="T41" s="55">
        <f>'38(I-(I-M) A)-1'!T41/'38(I-(I-M) A)-1'!T$21</f>
        <v>2.4981606580192686E-3</v>
      </c>
      <c r="U41" s="55">
        <f>'38(I-(I-M) A)-1'!U41/'38(I-(I-M) A)-1'!U$22</f>
        <v>2.9377263209650639E-3</v>
      </c>
      <c r="V41" s="55">
        <f>'38(I-(I-M) A)-1'!V41/'38(I-(I-M) A)-1'!V$23</f>
        <v>3.0233803175161748E-3</v>
      </c>
      <c r="W41" s="55">
        <f>'38(I-(I-M) A)-1'!W41/'38(I-(I-M) A)-1'!W$24</f>
        <v>1.3174582019103416E-2</v>
      </c>
      <c r="X41" s="55">
        <f>'38(I-(I-M) A)-1'!X41/'38(I-(I-M) A)-1'!X$25</f>
        <v>3.7178977737008529E-3</v>
      </c>
      <c r="Y41" s="55">
        <f>'38(I-(I-M) A)-1'!Y41/'38(I-(I-M) A)-1'!Y$26</f>
        <v>7.5377275054284492E-3</v>
      </c>
      <c r="Z41" s="55">
        <f>'38(I-(I-M) A)-1'!Z41/'38(I-(I-M) A)-1'!Z$27</f>
        <v>7.2200838354299158E-3</v>
      </c>
      <c r="AA41" s="55">
        <f>'38(I-(I-M) A)-1'!AA41/'38(I-(I-M) A)-1'!AA$28</f>
        <v>4.937100161840271E-3</v>
      </c>
      <c r="AB41" s="55">
        <f>'38(I-(I-M) A)-1'!AB41/'38(I-(I-M) A)-1'!AB$29</f>
        <v>8.4799507646067147E-3</v>
      </c>
      <c r="AC41" s="55">
        <f>'38(I-(I-M) A)-1'!AC41/'38(I-(I-M) A)-1'!AC$30</f>
        <v>8.236360201386619E-3</v>
      </c>
      <c r="AD41" s="55">
        <f>'38(I-(I-M) A)-1'!AD41/'38(I-(I-M) A)-1'!AD$31</f>
        <v>9.2246473456831482E-4</v>
      </c>
      <c r="AE41" s="55">
        <f>'38(I-(I-M) A)-1'!AE41/'38(I-(I-M) A)-1'!AE$32</f>
        <v>4.5390449266478972E-3</v>
      </c>
      <c r="AF41" s="55">
        <f>'38(I-(I-M) A)-1'!AF41/'38(I-(I-M) A)-1'!AF$33</f>
        <v>6.1782309218686646E-3</v>
      </c>
      <c r="AG41" s="55">
        <f>'38(I-(I-M) A)-1'!AG41/'38(I-(I-M) A)-1'!AG$34</f>
        <v>1.5584154422188829E-3</v>
      </c>
      <c r="AH41" s="55">
        <f>'38(I-(I-M) A)-1'!AH41/'38(I-(I-M) A)-1'!AH$35</f>
        <v>4.8637499180473687E-3</v>
      </c>
      <c r="AI41" s="55">
        <f>'38(I-(I-M) A)-1'!AI41/'38(I-(I-M) A)-1'!AI$36</f>
        <v>3.4130821362934587E-3</v>
      </c>
      <c r="AJ41" s="55">
        <f>'38(I-(I-M) A)-1'!AJ41/'38(I-(I-M) A)-1'!AJ$37</f>
        <v>1.1947351753070044E-2</v>
      </c>
      <c r="AK41" s="55">
        <f>'38(I-(I-M) A)-1'!AK41/'38(I-(I-M) A)-1'!AK$38</f>
        <v>4.1037582115498027E-3</v>
      </c>
      <c r="AL41" s="55">
        <f>'38(I-(I-M) A)-1'!AL41/'38(I-(I-M) A)-1'!AL$39</f>
        <v>4.925864152105653E-3</v>
      </c>
      <c r="AM41" s="55">
        <f>'38(I-(I-M) A)-1'!AM41/'38(I-(I-M) A)-1'!AM$40</f>
        <v>1.5539323004444636E-3</v>
      </c>
      <c r="AN41" s="56">
        <f>'38(I-(I-M) A)-1'!AN41/'38(I-(I-M) A)-1'!AN$41</f>
        <v>1</v>
      </c>
      <c r="AO41" s="14"/>
      <c r="AP41" s="20"/>
    </row>
    <row r="42" spans="1:42">
      <c r="N42" s="52"/>
      <c r="P42" s="52"/>
      <c r="AF42" s="52"/>
    </row>
  </sheetData>
  <phoneticPr fontId="1"/>
  <conditionalFormatting sqref="AA4:AB4 C4:O15 P4:P16 Q4:Q17 R4:R18 S4:S19 T4:T20 U4:U21 V4:V22 W4:W23 X4:X24 Y4:Y25 Z4:Z26 AC4:AC29 AD4:AD30 AE4:AE31 AF4:AF32 AG4:AN41 AA5:AA27 AB5:AB28 O16 C16:M41 N16:N42 O17:P17 O18:Q18 Q19:R19 O19:P40 Q20:S20 Q21:T21 Q22:U22 Q23:V23 Q24:W24 Q25:X25 Q26:Y26 Q27:Z27 Q28:AA28 Q29:AB29 Q30:AC30 Q31:AD31 Q32:AE32 Q33:AF33 Q34:AE41 AF34:AF42 O41 P41:P42">
    <cfRule type="cellIs" dxfId="0" priority="1" operator="equal">
      <formula>1</formula>
    </cfRule>
  </conditionalFormatting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E427E-C4BF-4E45-AA3F-331D0AA7D84D}">
  <sheetPr>
    <pageSetUpPr fitToPage="1"/>
  </sheetPr>
  <dimension ref="A1:O49"/>
  <sheetViews>
    <sheetView zoomScale="80" zoomScaleNormal="80" workbookViewId="0">
      <pane ySplit="7" topLeftCell="A8" activePane="bottomLeft" state="frozen"/>
      <selection pane="bottomLeft"/>
    </sheetView>
  </sheetViews>
  <sheetFormatPr defaultRowHeight="13.5"/>
  <cols>
    <col min="1" max="1" width="10.375" style="296" customWidth="1"/>
    <col min="2" max="2" width="28.125" style="296" bestFit="1" customWidth="1"/>
    <col min="3" max="12" width="12" style="284" customWidth="1"/>
    <col min="13" max="13" width="14.5" style="284" customWidth="1"/>
    <col min="14" max="15" width="12.625" style="284" customWidth="1"/>
    <col min="16" max="16384" width="9" style="284"/>
  </cols>
  <sheetData>
    <row r="1" spans="1:15" s="260" customFormat="1" ht="12">
      <c r="A1" s="259" t="s">
        <v>283</v>
      </c>
      <c r="L1" s="261" t="s">
        <v>284</v>
      </c>
    </row>
    <row r="2" spans="1:15" s="260" customFormat="1" ht="12">
      <c r="A2" s="262"/>
      <c r="B2" s="263"/>
      <c r="C2" s="264" t="s">
        <v>285</v>
      </c>
      <c r="D2" s="265"/>
      <c r="E2" s="265"/>
      <c r="F2" s="265"/>
      <c r="G2" s="265"/>
      <c r="H2" s="265"/>
      <c r="I2" s="265"/>
      <c r="J2" s="265"/>
      <c r="K2" s="265"/>
      <c r="L2" s="266"/>
    </row>
    <row r="3" spans="1:15" s="260" customFormat="1" ht="12">
      <c r="A3" s="267"/>
      <c r="B3" s="268"/>
      <c r="C3" s="269"/>
      <c r="D3" s="264" t="s">
        <v>286</v>
      </c>
      <c r="E3" s="270" t="s">
        <v>287</v>
      </c>
      <c r="F3" s="264" t="s">
        <v>288</v>
      </c>
      <c r="G3" s="271"/>
      <c r="H3" s="271"/>
      <c r="I3" s="271"/>
      <c r="J3" s="271"/>
      <c r="K3" s="271"/>
      <c r="L3" s="272"/>
    </row>
    <row r="4" spans="1:15" s="260" customFormat="1" ht="12">
      <c r="A4" s="267"/>
      <c r="B4" s="268"/>
      <c r="C4" s="269"/>
      <c r="D4" s="269"/>
      <c r="E4" s="273"/>
      <c r="F4" s="269"/>
      <c r="G4" s="270" t="s">
        <v>289</v>
      </c>
      <c r="H4" s="264" t="s">
        <v>290</v>
      </c>
      <c r="I4" s="271"/>
      <c r="J4" s="271"/>
      <c r="K4" s="271"/>
      <c r="L4" s="272"/>
    </row>
    <row r="5" spans="1:15" s="260" customFormat="1" ht="12">
      <c r="A5" s="267"/>
      <c r="B5" s="268"/>
      <c r="C5" s="269"/>
      <c r="D5" s="269"/>
      <c r="E5" s="273"/>
      <c r="F5" s="269"/>
      <c r="G5" s="273"/>
      <c r="H5" s="269"/>
      <c r="I5" s="264" t="s">
        <v>291</v>
      </c>
      <c r="J5" s="271"/>
      <c r="K5" s="272"/>
      <c r="L5" s="270" t="s">
        <v>292</v>
      </c>
    </row>
    <row r="6" spans="1:15" s="260" customFormat="1" ht="12">
      <c r="A6" s="267"/>
      <c r="B6" s="268"/>
      <c r="C6" s="274"/>
      <c r="D6" s="269"/>
      <c r="E6" s="273"/>
      <c r="F6" s="269"/>
      <c r="G6" s="273"/>
      <c r="H6" s="269"/>
      <c r="I6" s="269"/>
      <c r="J6" s="264" t="s">
        <v>293</v>
      </c>
      <c r="K6" s="270" t="s">
        <v>294</v>
      </c>
      <c r="L6" s="273"/>
    </row>
    <row r="7" spans="1:15" s="260" customFormat="1" ht="12">
      <c r="A7" s="275" t="s">
        <v>295</v>
      </c>
      <c r="B7" s="276" t="s">
        <v>296</v>
      </c>
      <c r="C7" s="277"/>
      <c r="D7" s="278"/>
      <c r="E7" s="279"/>
      <c r="F7" s="278"/>
      <c r="G7" s="279"/>
      <c r="H7" s="278"/>
      <c r="I7" s="278"/>
      <c r="J7" s="278"/>
      <c r="K7" s="279"/>
      <c r="L7" s="279"/>
      <c r="N7" s="260" t="s">
        <v>297</v>
      </c>
      <c r="O7" s="260" t="s">
        <v>298</v>
      </c>
    </row>
    <row r="8" spans="1:15">
      <c r="A8" s="280" t="s">
        <v>180</v>
      </c>
      <c r="B8" s="281" t="s">
        <v>299</v>
      </c>
      <c r="C8" s="282">
        <v>4154</v>
      </c>
      <c r="D8" s="283">
        <v>1735</v>
      </c>
      <c r="E8" s="283">
        <v>578</v>
      </c>
      <c r="F8" s="282">
        <v>1841</v>
      </c>
      <c r="G8" s="283">
        <v>226</v>
      </c>
      <c r="H8" s="282">
        <v>1615</v>
      </c>
      <c r="I8" s="282">
        <v>1310</v>
      </c>
      <c r="J8" s="283">
        <v>984</v>
      </c>
      <c r="K8" s="283">
        <v>326</v>
      </c>
      <c r="L8" s="283">
        <v>305</v>
      </c>
      <c r="N8" s="285">
        <f>C8/'38'!BD4</f>
        <v>0.6547919293820933</v>
      </c>
      <c r="O8" s="285">
        <f>F8/'38'!BD4</f>
        <v>0.29019546027742749</v>
      </c>
    </row>
    <row r="9" spans="1:15">
      <c r="A9" s="286" t="s">
        <v>181</v>
      </c>
      <c r="B9" s="287" t="s">
        <v>300</v>
      </c>
      <c r="C9" s="288">
        <v>105</v>
      </c>
      <c r="D9" s="289">
        <v>13</v>
      </c>
      <c r="E9" s="289">
        <v>0</v>
      </c>
      <c r="F9" s="288">
        <v>92</v>
      </c>
      <c r="G9" s="289">
        <v>15</v>
      </c>
      <c r="H9" s="288">
        <v>77</v>
      </c>
      <c r="I9" s="288">
        <v>50</v>
      </c>
      <c r="J9" s="289">
        <v>34</v>
      </c>
      <c r="K9" s="289">
        <v>16</v>
      </c>
      <c r="L9" s="289">
        <v>27</v>
      </c>
      <c r="N9" s="285">
        <f>C9/'38'!BD5</f>
        <v>0.26315789473684209</v>
      </c>
      <c r="O9" s="285">
        <f>F9/'38'!BD5</f>
        <v>0.23057644110275688</v>
      </c>
    </row>
    <row r="10" spans="1:15">
      <c r="A10" s="286" t="s">
        <v>182</v>
      </c>
      <c r="B10" s="287" t="s">
        <v>301</v>
      </c>
      <c r="C10" s="288">
        <v>601</v>
      </c>
      <c r="D10" s="289">
        <v>489</v>
      </c>
      <c r="E10" s="289">
        <v>13</v>
      </c>
      <c r="F10" s="288">
        <v>99</v>
      </c>
      <c r="G10" s="289">
        <v>22</v>
      </c>
      <c r="H10" s="288">
        <v>77</v>
      </c>
      <c r="I10" s="288">
        <v>77</v>
      </c>
      <c r="J10" s="289">
        <v>61</v>
      </c>
      <c r="K10" s="289">
        <v>16</v>
      </c>
      <c r="L10" s="289">
        <v>0</v>
      </c>
      <c r="N10" s="285">
        <f>C10/'38'!BD6</f>
        <v>0.21221751412429379</v>
      </c>
      <c r="O10" s="285">
        <f>F10/'38'!BD6</f>
        <v>3.4957627118644065E-2</v>
      </c>
    </row>
    <row r="11" spans="1:15">
      <c r="A11" s="286" t="s">
        <v>183</v>
      </c>
      <c r="B11" s="287" t="s">
        <v>1</v>
      </c>
      <c r="C11" s="288">
        <v>119</v>
      </c>
      <c r="D11" s="289">
        <v>2</v>
      </c>
      <c r="E11" s="289">
        <v>0</v>
      </c>
      <c r="F11" s="288">
        <v>117</v>
      </c>
      <c r="G11" s="289">
        <v>28</v>
      </c>
      <c r="H11" s="288">
        <v>89</v>
      </c>
      <c r="I11" s="288">
        <v>89</v>
      </c>
      <c r="J11" s="289">
        <v>88</v>
      </c>
      <c r="K11" s="289">
        <v>1</v>
      </c>
      <c r="L11" s="289">
        <v>0</v>
      </c>
      <c r="N11" s="285">
        <f>C11/'38'!BD7</f>
        <v>6.0807358201328564E-2</v>
      </c>
      <c r="O11" s="285">
        <f>F11/'38'!BD7</f>
        <v>5.9785385794583548E-2</v>
      </c>
    </row>
    <row r="12" spans="1:15">
      <c r="A12" s="286" t="s">
        <v>184</v>
      </c>
      <c r="B12" s="287" t="s">
        <v>2</v>
      </c>
      <c r="C12" s="288">
        <v>13093</v>
      </c>
      <c r="D12" s="289">
        <v>273</v>
      </c>
      <c r="E12" s="289">
        <v>189</v>
      </c>
      <c r="F12" s="288">
        <v>12631</v>
      </c>
      <c r="G12" s="289">
        <v>511</v>
      </c>
      <c r="H12" s="288">
        <v>12120</v>
      </c>
      <c r="I12" s="288">
        <v>11983</v>
      </c>
      <c r="J12" s="289">
        <v>6437</v>
      </c>
      <c r="K12" s="289">
        <v>5546</v>
      </c>
      <c r="L12" s="289">
        <v>137</v>
      </c>
      <c r="N12" s="285">
        <f>C12/'38'!BD8</f>
        <v>4.654742732408286E-2</v>
      </c>
      <c r="O12" s="285">
        <f>F12/'38'!BD8</f>
        <v>4.4904953374359631E-2</v>
      </c>
    </row>
    <row r="13" spans="1:15">
      <c r="A13" s="286" t="s">
        <v>185</v>
      </c>
      <c r="B13" s="287" t="s">
        <v>3</v>
      </c>
      <c r="C13" s="288">
        <v>1326</v>
      </c>
      <c r="D13" s="289">
        <v>357</v>
      </c>
      <c r="E13" s="289">
        <v>135</v>
      </c>
      <c r="F13" s="288">
        <v>834</v>
      </c>
      <c r="G13" s="289">
        <v>131</v>
      </c>
      <c r="H13" s="288">
        <v>703</v>
      </c>
      <c r="I13" s="288">
        <v>689</v>
      </c>
      <c r="J13" s="289">
        <v>368</v>
      </c>
      <c r="K13" s="289">
        <v>321</v>
      </c>
      <c r="L13" s="289">
        <v>14</v>
      </c>
      <c r="N13" s="285">
        <f>C13/'38'!BD9</f>
        <v>0.49202226345083488</v>
      </c>
      <c r="O13" s="285">
        <f>F13/'38'!BD9</f>
        <v>0.30946196660482372</v>
      </c>
    </row>
    <row r="14" spans="1:15">
      <c r="A14" s="286" t="s">
        <v>186</v>
      </c>
      <c r="B14" s="287" t="s">
        <v>4</v>
      </c>
      <c r="C14" s="288">
        <v>1609</v>
      </c>
      <c r="D14" s="289">
        <v>225</v>
      </c>
      <c r="E14" s="289">
        <v>55</v>
      </c>
      <c r="F14" s="288">
        <v>1329</v>
      </c>
      <c r="G14" s="289">
        <v>209</v>
      </c>
      <c r="H14" s="288">
        <v>1120</v>
      </c>
      <c r="I14" s="288">
        <v>1081</v>
      </c>
      <c r="J14" s="289">
        <v>927</v>
      </c>
      <c r="K14" s="289">
        <v>154</v>
      </c>
      <c r="L14" s="289">
        <v>39</v>
      </c>
      <c r="N14" s="285">
        <f>C14/'38'!BD10</f>
        <v>0.12916432527895963</v>
      </c>
      <c r="O14" s="285">
        <f>F14/'38'!BD10</f>
        <v>0.10668700329132215</v>
      </c>
    </row>
    <row r="15" spans="1:15">
      <c r="A15" s="286" t="s">
        <v>187</v>
      </c>
      <c r="B15" s="287" t="s">
        <v>5</v>
      </c>
      <c r="C15" s="288">
        <v>1860</v>
      </c>
      <c r="D15" s="289">
        <v>0</v>
      </c>
      <c r="E15" s="289">
        <v>0</v>
      </c>
      <c r="F15" s="288">
        <v>1860</v>
      </c>
      <c r="G15" s="289">
        <v>205</v>
      </c>
      <c r="H15" s="288">
        <v>1655</v>
      </c>
      <c r="I15" s="288">
        <v>1639</v>
      </c>
      <c r="J15" s="289">
        <v>1484</v>
      </c>
      <c r="K15" s="289">
        <v>155</v>
      </c>
      <c r="L15" s="289">
        <v>16</v>
      </c>
      <c r="N15" s="285">
        <f>C15/'38'!BD11</f>
        <v>0.37155413503795448</v>
      </c>
      <c r="O15" s="285">
        <f>F15/'38'!BD11</f>
        <v>0.37155413503795448</v>
      </c>
    </row>
    <row r="16" spans="1:15">
      <c r="A16" s="286" t="s">
        <v>188</v>
      </c>
      <c r="B16" s="287" t="s">
        <v>6</v>
      </c>
      <c r="C16" s="288">
        <v>1463</v>
      </c>
      <c r="D16" s="289">
        <v>43</v>
      </c>
      <c r="E16" s="289">
        <v>22</v>
      </c>
      <c r="F16" s="288">
        <v>1398</v>
      </c>
      <c r="G16" s="289">
        <v>132</v>
      </c>
      <c r="H16" s="288">
        <v>1266</v>
      </c>
      <c r="I16" s="288">
        <v>1222</v>
      </c>
      <c r="J16" s="289">
        <v>1096</v>
      </c>
      <c r="K16" s="289">
        <v>126</v>
      </c>
      <c r="L16" s="289">
        <v>44</v>
      </c>
      <c r="N16" s="285">
        <f>C16/'38'!BD12</f>
        <v>7.5568181818181812E-2</v>
      </c>
      <c r="O16" s="285">
        <f>F16/'38'!BD12</f>
        <v>7.2210743801652891E-2</v>
      </c>
    </row>
    <row r="17" spans="1:15">
      <c r="A17" s="286" t="s">
        <v>189</v>
      </c>
      <c r="B17" s="287" t="s">
        <v>7</v>
      </c>
      <c r="C17" s="288">
        <v>457</v>
      </c>
      <c r="D17" s="289">
        <v>41</v>
      </c>
      <c r="E17" s="289">
        <v>0</v>
      </c>
      <c r="F17" s="288">
        <v>416</v>
      </c>
      <c r="G17" s="289">
        <v>24</v>
      </c>
      <c r="H17" s="288">
        <v>392</v>
      </c>
      <c r="I17" s="288">
        <v>392</v>
      </c>
      <c r="J17" s="289">
        <v>356</v>
      </c>
      <c r="K17" s="289">
        <v>36</v>
      </c>
      <c r="L17" s="289">
        <v>0</v>
      </c>
      <c r="N17" s="285">
        <f>C17/'38'!BD13</f>
        <v>0.13170028818443805</v>
      </c>
      <c r="O17" s="285">
        <f>F17/'38'!BD13</f>
        <v>0.11988472622478386</v>
      </c>
    </row>
    <row r="18" spans="1:15">
      <c r="A18" s="286" t="s">
        <v>190</v>
      </c>
      <c r="B18" s="287" t="s">
        <v>8</v>
      </c>
      <c r="C18" s="288">
        <v>193</v>
      </c>
      <c r="D18" s="289">
        <v>0</v>
      </c>
      <c r="E18" s="289">
        <v>0</v>
      </c>
      <c r="F18" s="288">
        <v>193</v>
      </c>
      <c r="G18" s="289">
        <v>18</v>
      </c>
      <c r="H18" s="288">
        <v>175</v>
      </c>
      <c r="I18" s="288">
        <v>174</v>
      </c>
      <c r="J18" s="289">
        <v>157</v>
      </c>
      <c r="K18" s="289">
        <v>17</v>
      </c>
      <c r="L18" s="289">
        <v>1</v>
      </c>
      <c r="N18" s="285">
        <f>C18/'38'!BD14</f>
        <v>0.20423280423280424</v>
      </c>
      <c r="O18" s="285">
        <f>F18/'38'!BD14</f>
        <v>0.20423280423280424</v>
      </c>
    </row>
    <row r="19" spans="1:15">
      <c r="A19" s="286" t="s">
        <v>191</v>
      </c>
      <c r="B19" s="287" t="s">
        <v>9</v>
      </c>
      <c r="C19" s="288">
        <v>1915</v>
      </c>
      <c r="D19" s="289">
        <v>241</v>
      </c>
      <c r="E19" s="289">
        <v>53</v>
      </c>
      <c r="F19" s="288">
        <v>1621</v>
      </c>
      <c r="G19" s="289">
        <v>280</v>
      </c>
      <c r="H19" s="288">
        <v>1341</v>
      </c>
      <c r="I19" s="288">
        <v>1289</v>
      </c>
      <c r="J19" s="289">
        <v>1116</v>
      </c>
      <c r="K19" s="289">
        <v>173</v>
      </c>
      <c r="L19" s="289">
        <v>52</v>
      </c>
      <c r="N19" s="285">
        <f>C19/'38'!BD15</f>
        <v>0.2371517027863777</v>
      </c>
      <c r="O19" s="285">
        <f>F19/'38'!BD15</f>
        <v>0.20074303405572755</v>
      </c>
    </row>
    <row r="20" spans="1:15">
      <c r="A20" s="286" t="s">
        <v>192</v>
      </c>
      <c r="B20" s="287" t="s">
        <v>10</v>
      </c>
      <c r="C20" s="288">
        <v>1602</v>
      </c>
      <c r="D20" s="289">
        <v>42</v>
      </c>
      <c r="E20" s="289">
        <v>9</v>
      </c>
      <c r="F20" s="288">
        <v>1551</v>
      </c>
      <c r="G20" s="289">
        <v>121</v>
      </c>
      <c r="H20" s="288">
        <v>1430</v>
      </c>
      <c r="I20" s="288">
        <v>1406</v>
      </c>
      <c r="J20" s="289">
        <v>1230</v>
      </c>
      <c r="K20" s="289">
        <v>176</v>
      </c>
      <c r="L20" s="289">
        <v>24</v>
      </c>
      <c r="N20" s="285">
        <f>C20/'38'!BD16</f>
        <v>9.9342676423167561E-2</v>
      </c>
      <c r="O20" s="285">
        <f>F20/'38'!BD16</f>
        <v>9.6180081855388816E-2</v>
      </c>
    </row>
    <row r="21" spans="1:15">
      <c r="A21" s="286" t="s">
        <v>193</v>
      </c>
      <c r="B21" s="287" t="s">
        <v>11</v>
      </c>
      <c r="C21" s="288">
        <v>1378</v>
      </c>
      <c r="D21" s="289">
        <v>17</v>
      </c>
      <c r="E21" s="289">
        <v>5</v>
      </c>
      <c r="F21" s="288">
        <v>1356</v>
      </c>
      <c r="G21" s="289">
        <v>68</v>
      </c>
      <c r="H21" s="288">
        <v>1288</v>
      </c>
      <c r="I21" s="288">
        <v>1277</v>
      </c>
      <c r="J21" s="289">
        <v>1021</v>
      </c>
      <c r="K21" s="289">
        <v>256</v>
      </c>
      <c r="L21" s="289">
        <v>11</v>
      </c>
      <c r="N21" s="285">
        <f>C21/'38'!BD17</f>
        <v>0.10200607002738915</v>
      </c>
      <c r="O21" s="285">
        <f>F21/'38'!BD17</f>
        <v>0.10037752609371529</v>
      </c>
    </row>
    <row r="22" spans="1:15">
      <c r="A22" s="286" t="s">
        <v>194</v>
      </c>
      <c r="B22" s="287" t="s">
        <v>12</v>
      </c>
      <c r="C22" s="288">
        <v>1055</v>
      </c>
      <c r="D22" s="289">
        <v>19</v>
      </c>
      <c r="E22" s="289">
        <v>4</v>
      </c>
      <c r="F22" s="288">
        <v>1032</v>
      </c>
      <c r="G22" s="289">
        <v>125</v>
      </c>
      <c r="H22" s="288">
        <v>907</v>
      </c>
      <c r="I22" s="288">
        <v>899</v>
      </c>
      <c r="J22" s="289">
        <v>862</v>
      </c>
      <c r="K22" s="289">
        <v>37</v>
      </c>
      <c r="L22" s="289">
        <v>8</v>
      </c>
      <c r="N22" s="285">
        <f>C22/'38'!BD18</f>
        <v>0.17926932880203908</v>
      </c>
      <c r="O22" s="285">
        <f>F22/'38'!BD18</f>
        <v>0.17536108751062021</v>
      </c>
    </row>
    <row r="23" spans="1:15">
      <c r="A23" s="286" t="s">
        <v>195</v>
      </c>
      <c r="B23" s="287" t="s">
        <v>13</v>
      </c>
      <c r="C23" s="288">
        <v>2381</v>
      </c>
      <c r="D23" s="289">
        <v>1</v>
      </c>
      <c r="E23" s="289">
        <v>0</v>
      </c>
      <c r="F23" s="288">
        <v>2380</v>
      </c>
      <c r="G23" s="289">
        <v>35</v>
      </c>
      <c r="H23" s="288">
        <v>2345</v>
      </c>
      <c r="I23" s="288">
        <v>2334</v>
      </c>
      <c r="J23" s="289">
        <v>2214</v>
      </c>
      <c r="K23" s="289">
        <v>120</v>
      </c>
      <c r="L23" s="289">
        <v>11</v>
      </c>
      <c r="N23" s="285">
        <f>C23/'38'!BD19</f>
        <v>1.9684518593230709E-2</v>
      </c>
      <c r="O23" s="285">
        <f>F23/'38'!BD19</f>
        <v>1.9676251260768201E-2</v>
      </c>
    </row>
    <row r="24" spans="1:15">
      <c r="A24" s="286" t="s">
        <v>196</v>
      </c>
      <c r="B24" s="287" t="s">
        <v>14</v>
      </c>
      <c r="C24" s="288">
        <v>2709</v>
      </c>
      <c r="D24" s="289">
        <v>5</v>
      </c>
      <c r="E24" s="289">
        <v>2</v>
      </c>
      <c r="F24" s="288">
        <v>2702</v>
      </c>
      <c r="G24" s="289">
        <v>180</v>
      </c>
      <c r="H24" s="288">
        <v>2522</v>
      </c>
      <c r="I24" s="288">
        <v>2505</v>
      </c>
      <c r="J24" s="289">
        <v>2129</v>
      </c>
      <c r="K24" s="289">
        <v>376</v>
      </c>
      <c r="L24" s="289">
        <v>17</v>
      </c>
      <c r="N24" s="285">
        <f>C24/'38'!BD20</f>
        <v>0.13295053003533569</v>
      </c>
      <c r="O24" s="285">
        <f>F24/'38'!BD20</f>
        <v>0.13260698861405576</v>
      </c>
    </row>
    <row r="25" spans="1:15">
      <c r="A25" s="286" t="s">
        <v>197</v>
      </c>
      <c r="B25" s="287" t="s">
        <v>15</v>
      </c>
      <c r="C25" s="288">
        <v>818</v>
      </c>
      <c r="D25" s="289">
        <v>10</v>
      </c>
      <c r="E25" s="289">
        <v>0</v>
      </c>
      <c r="F25" s="288">
        <v>808</v>
      </c>
      <c r="G25" s="289">
        <v>45</v>
      </c>
      <c r="H25" s="288">
        <v>763</v>
      </c>
      <c r="I25" s="288">
        <v>763</v>
      </c>
      <c r="J25" s="289">
        <v>664</v>
      </c>
      <c r="K25" s="289">
        <v>99</v>
      </c>
      <c r="L25" s="289">
        <v>0</v>
      </c>
      <c r="N25" s="285">
        <f>C25/'38'!BD21</f>
        <v>0.30307521304186735</v>
      </c>
      <c r="O25" s="285">
        <f>F25/'38'!BD21</f>
        <v>0.2993701370878103</v>
      </c>
    </row>
    <row r="26" spans="1:15">
      <c r="A26" s="286" t="s">
        <v>198</v>
      </c>
      <c r="B26" s="287" t="s">
        <v>16</v>
      </c>
      <c r="C26" s="288">
        <v>968</v>
      </c>
      <c r="D26" s="289">
        <v>14</v>
      </c>
      <c r="E26" s="289">
        <v>7</v>
      </c>
      <c r="F26" s="288">
        <v>947</v>
      </c>
      <c r="G26" s="289">
        <v>57</v>
      </c>
      <c r="H26" s="288">
        <v>890</v>
      </c>
      <c r="I26" s="288">
        <v>887</v>
      </c>
      <c r="J26" s="289">
        <v>769</v>
      </c>
      <c r="K26" s="289">
        <v>118</v>
      </c>
      <c r="L26" s="289">
        <v>3</v>
      </c>
      <c r="N26" s="285">
        <f>C26/'38'!BD22</f>
        <v>8.9662838088180805E-2</v>
      </c>
      <c r="O26" s="285">
        <f>F26/'38'!BD22</f>
        <v>8.7717673212300853E-2</v>
      </c>
    </row>
    <row r="27" spans="1:15">
      <c r="A27" s="286" t="s">
        <v>199</v>
      </c>
      <c r="B27" s="287" t="s">
        <v>17</v>
      </c>
      <c r="C27" s="288">
        <v>9456</v>
      </c>
      <c r="D27" s="289">
        <v>922</v>
      </c>
      <c r="E27" s="289">
        <v>462</v>
      </c>
      <c r="F27" s="288">
        <v>8072</v>
      </c>
      <c r="G27" s="289">
        <v>997</v>
      </c>
      <c r="H27" s="288">
        <v>7075</v>
      </c>
      <c r="I27" s="288">
        <v>6931</v>
      </c>
      <c r="J27" s="289">
        <v>5721</v>
      </c>
      <c r="K27" s="289">
        <v>1210</v>
      </c>
      <c r="L27" s="289">
        <v>144</v>
      </c>
      <c r="N27" s="285">
        <f>C27/'38'!BD23</f>
        <v>0.15213334191389408</v>
      </c>
      <c r="O27" s="285">
        <f>F27/'38'!BD23</f>
        <v>0.12986678679451702</v>
      </c>
    </row>
    <row r="28" spans="1:15">
      <c r="A28" s="286" t="s">
        <v>200</v>
      </c>
      <c r="B28" s="287" t="s">
        <v>18</v>
      </c>
      <c r="C28" s="288">
        <v>83638</v>
      </c>
      <c r="D28" s="289">
        <v>9495</v>
      </c>
      <c r="E28" s="289">
        <v>2660</v>
      </c>
      <c r="F28" s="288">
        <v>71483</v>
      </c>
      <c r="G28" s="289">
        <v>8797</v>
      </c>
      <c r="H28" s="288">
        <v>62686</v>
      </c>
      <c r="I28" s="288">
        <v>61399</v>
      </c>
      <c r="J28" s="289">
        <v>52307</v>
      </c>
      <c r="K28" s="289">
        <v>9092</v>
      </c>
      <c r="L28" s="289">
        <v>1287</v>
      </c>
      <c r="N28" s="285">
        <f>C28/'38'!BD24</f>
        <v>9.2892302771286656E-2</v>
      </c>
      <c r="O28" s="285">
        <f>F28/'38'!BD24</f>
        <v>7.9392387180466831E-2</v>
      </c>
    </row>
    <row r="29" spans="1:15">
      <c r="A29" s="286" t="s">
        <v>201</v>
      </c>
      <c r="B29" s="287" t="s">
        <v>19</v>
      </c>
      <c r="C29" s="288">
        <v>6096</v>
      </c>
      <c r="D29" s="289">
        <v>0</v>
      </c>
      <c r="E29" s="289">
        <v>0</v>
      </c>
      <c r="F29" s="288">
        <v>6096</v>
      </c>
      <c r="G29" s="289">
        <v>83</v>
      </c>
      <c r="H29" s="288">
        <v>6013</v>
      </c>
      <c r="I29" s="288">
        <v>6005</v>
      </c>
      <c r="J29" s="289">
        <v>5359</v>
      </c>
      <c r="K29" s="289">
        <v>646</v>
      </c>
      <c r="L29" s="289">
        <v>8</v>
      </c>
      <c r="N29" s="285">
        <f>C29/'38'!BD25</f>
        <v>2.248981760226669E-2</v>
      </c>
      <c r="O29" s="285">
        <f>F29/'38'!BD25</f>
        <v>2.248981760226669E-2</v>
      </c>
    </row>
    <row r="30" spans="1:15">
      <c r="A30" s="286" t="s">
        <v>202</v>
      </c>
      <c r="B30" s="287" t="s">
        <v>20</v>
      </c>
      <c r="C30" s="288">
        <v>1204</v>
      </c>
      <c r="D30" s="289">
        <v>0</v>
      </c>
      <c r="E30" s="289">
        <v>0</v>
      </c>
      <c r="F30" s="288">
        <v>1204</v>
      </c>
      <c r="G30" s="289">
        <v>5</v>
      </c>
      <c r="H30" s="288">
        <v>1199</v>
      </c>
      <c r="I30" s="288">
        <v>1198</v>
      </c>
      <c r="J30" s="289">
        <v>884</v>
      </c>
      <c r="K30" s="289">
        <v>314</v>
      </c>
      <c r="L30" s="289">
        <v>1</v>
      </c>
      <c r="N30" s="285">
        <f>C30/'38'!BD26</f>
        <v>1.7740058053013895E-2</v>
      </c>
      <c r="O30" s="285">
        <f>F30/'38'!BD26</f>
        <v>1.7740058053013895E-2</v>
      </c>
    </row>
    <row r="31" spans="1:15">
      <c r="A31" s="286" t="s">
        <v>203</v>
      </c>
      <c r="B31" s="287" t="s">
        <v>21</v>
      </c>
      <c r="C31" s="288">
        <v>3701</v>
      </c>
      <c r="D31" s="289">
        <v>63</v>
      </c>
      <c r="E31" s="289">
        <v>34</v>
      </c>
      <c r="F31" s="288">
        <v>3604</v>
      </c>
      <c r="G31" s="289">
        <v>218</v>
      </c>
      <c r="H31" s="288">
        <v>3386</v>
      </c>
      <c r="I31" s="288">
        <v>3355</v>
      </c>
      <c r="J31" s="289">
        <v>2845</v>
      </c>
      <c r="K31" s="289">
        <v>510</v>
      </c>
      <c r="L31" s="289">
        <v>31</v>
      </c>
      <c r="N31" s="285">
        <f>C31/'38'!BD27</f>
        <v>5.9883824409818293E-2</v>
      </c>
      <c r="O31" s="285">
        <f>F31/'38'!BD27</f>
        <v>5.8314321311263205E-2</v>
      </c>
    </row>
    <row r="32" spans="1:15">
      <c r="A32" s="286" t="s">
        <v>204</v>
      </c>
      <c r="B32" s="287" t="s">
        <v>302</v>
      </c>
      <c r="C32" s="288">
        <v>214929</v>
      </c>
      <c r="D32" s="289">
        <v>7577</v>
      </c>
      <c r="E32" s="289">
        <v>2293</v>
      </c>
      <c r="F32" s="288">
        <v>205059</v>
      </c>
      <c r="G32" s="289">
        <v>11812</v>
      </c>
      <c r="H32" s="288">
        <v>193247</v>
      </c>
      <c r="I32" s="288">
        <v>190066</v>
      </c>
      <c r="J32" s="289">
        <v>121586</v>
      </c>
      <c r="K32" s="289">
        <v>68480</v>
      </c>
      <c r="L32" s="289">
        <v>3181</v>
      </c>
      <c r="N32" s="285">
        <f>C32/'38'!BD28</f>
        <v>0.1120351416565932</v>
      </c>
      <c r="O32" s="285">
        <f>F32/'38'!BD28</f>
        <v>0.10689024800263969</v>
      </c>
    </row>
    <row r="33" spans="1:15">
      <c r="A33" s="286" t="s">
        <v>205</v>
      </c>
      <c r="B33" s="287" t="s">
        <v>22</v>
      </c>
      <c r="C33" s="288">
        <v>39972</v>
      </c>
      <c r="D33" s="289">
        <v>816</v>
      </c>
      <c r="E33" s="289">
        <v>45</v>
      </c>
      <c r="F33" s="288">
        <v>39111</v>
      </c>
      <c r="G33" s="289">
        <v>1402</v>
      </c>
      <c r="H33" s="288">
        <v>37709</v>
      </c>
      <c r="I33" s="288">
        <v>37568</v>
      </c>
      <c r="J33" s="289">
        <v>31193</v>
      </c>
      <c r="K33" s="289">
        <v>6375</v>
      </c>
      <c r="L33" s="289">
        <v>141</v>
      </c>
      <c r="N33" s="285">
        <f>C33/'38'!BD29</f>
        <v>6.8285949549167863E-2</v>
      </c>
      <c r="O33" s="285">
        <f>F33/'38'!BD29</f>
        <v>6.6815064865843696E-2</v>
      </c>
    </row>
    <row r="34" spans="1:15">
      <c r="A34" s="286" t="s">
        <v>206</v>
      </c>
      <c r="B34" s="287" t="s">
        <v>303</v>
      </c>
      <c r="C34" s="288">
        <v>35263</v>
      </c>
      <c r="D34" s="289">
        <v>1719</v>
      </c>
      <c r="E34" s="289">
        <v>645</v>
      </c>
      <c r="F34" s="288">
        <v>32899</v>
      </c>
      <c r="G34" s="289">
        <v>8459</v>
      </c>
      <c r="H34" s="288">
        <v>24440</v>
      </c>
      <c r="I34" s="288">
        <v>24070</v>
      </c>
      <c r="J34" s="289">
        <v>16202</v>
      </c>
      <c r="K34" s="289">
        <v>7868</v>
      </c>
      <c r="L34" s="289">
        <v>370</v>
      </c>
      <c r="N34" s="285">
        <f>C34/'38'!BD30</f>
        <v>3.6678839898938942E-2</v>
      </c>
      <c r="O34" s="285">
        <f>F34/'38'!BD30</f>
        <v>3.4219923257669295E-2</v>
      </c>
    </row>
    <row r="35" spans="1:15">
      <c r="A35" s="286" t="s">
        <v>207</v>
      </c>
      <c r="B35" s="287" t="s">
        <v>304</v>
      </c>
      <c r="C35" s="288">
        <v>0</v>
      </c>
      <c r="D35" s="289">
        <v>0</v>
      </c>
      <c r="E35" s="289">
        <v>0</v>
      </c>
      <c r="F35" s="288">
        <v>0</v>
      </c>
      <c r="G35" s="289">
        <v>0</v>
      </c>
      <c r="H35" s="288">
        <v>0</v>
      </c>
      <c r="I35" s="288">
        <v>0</v>
      </c>
      <c r="J35" s="289">
        <v>0</v>
      </c>
      <c r="K35" s="289">
        <v>0</v>
      </c>
      <c r="L35" s="289">
        <v>0</v>
      </c>
      <c r="N35" s="285">
        <f>C35/'38'!BD31</f>
        <v>0</v>
      </c>
      <c r="O35" s="285">
        <f>F35/'38'!BD31</f>
        <v>0</v>
      </c>
    </row>
    <row r="36" spans="1:15">
      <c r="A36" s="286" t="s">
        <v>208</v>
      </c>
      <c r="B36" s="287" t="s">
        <v>24</v>
      </c>
      <c r="C36" s="288">
        <v>55883</v>
      </c>
      <c r="D36" s="289">
        <v>4080</v>
      </c>
      <c r="E36" s="289">
        <v>1164</v>
      </c>
      <c r="F36" s="288">
        <v>50639</v>
      </c>
      <c r="G36" s="289">
        <v>1091</v>
      </c>
      <c r="H36" s="288">
        <v>49548</v>
      </c>
      <c r="I36" s="288">
        <v>48564</v>
      </c>
      <c r="J36" s="289">
        <v>35486</v>
      </c>
      <c r="K36" s="289">
        <v>13078</v>
      </c>
      <c r="L36" s="289">
        <v>984</v>
      </c>
      <c r="N36" s="285">
        <f>C36/'38'!BD32</f>
        <v>8.2717573432328578E-2</v>
      </c>
      <c r="O36" s="285">
        <f>F36/'38'!BD32</f>
        <v>7.4955446218701344E-2</v>
      </c>
    </row>
    <row r="37" spans="1:15">
      <c r="A37" s="286" t="s">
        <v>209</v>
      </c>
      <c r="B37" s="287" t="s">
        <v>25</v>
      </c>
      <c r="C37" s="288">
        <v>49101</v>
      </c>
      <c r="D37" s="289">
        <v>1714</v>
      </c>
      <c r="E37" s="289">
        <v>472</v>
      </c>
      <c r="F37" s="288">
        <v>46915</v>
      </c>
      <c r="G37" s="289">
        <v>2085</v>
      </c>
      <c r="H37" s="288">
        <v>44830</v>
      </c>
      <c r="I37" s="288">
        <v>44176</v>
      </c>
      <c r="J37" s="289">
        <v>34229</v>
      </c>
      <c r="K37" s="289">
        <v>9947</v>
      </c>
      <c r="L37" s="289">
        <v>654</v>
      </c>
      <c r="N37" s="285">
        <f>C37/'38'!BD33</f>
        <v>3.7376113267869375E-2</v>
      </c>
      <c r="O37" s="285">
        <f>F37/'38'!BD33</f>
        <v>3.5712110832001216E-2</v>
      </c>
    </row>
    <row r="38" spans="1:15">
      <c r="A38" s="286" t="s">
        <v>210</v>
      </c>
      <c r="B38" s="287" t="s">
        <v>26</v>
      </c>
      <c r="C38" s="288">
        <v>27772</v>
      </c>
      <c r="D38" s="289">
        <v>0</v>
      </c>
      <c r="E38" s="289">
        <v>0</v>
      </c>
      <c r="F38" s="288">
        <v>27772</v>
      </c>
      <c r="G38" s="289">
        <v>0</v>
      </c>
      <c r="H38" s="288">
        <v>27772</v>
      </c>
      <c r="I38" s="288">
        <v>27766</v>
      </c>
      <c r="J38" s="289">
        <v>22424</v>
      </c>
      <c r="K38" s="289">
        <v>5342</v>
      </c>
      <c r="L38" s="289">
        <v>6</v>
      </c>
      <c r="N38" s="285">
        <f>C38/'38'!BD34</f>
        <v>5.2415922572706046E-2</v>
      </c>
      <c r="O38" s="285">
        <f>F38/'38'!BD34</f>
        <v>5.2415922572706046E-2</v>
      </c>
    </row>
    <row r="39" spans="1:15">
      <c r="A39" s="286" t="s">
        <v>211</v>
      </c>
      <c r="B39" s="287" t="s">
        <v>27</v>
      </c>
      <c r="C39" s="288">
        <v>37890</v>
      </c>
      <c r="D39" s="289">
        <v>99</v>
      </c>
      <c r="E39" s="289">
        <v>26</v>
      </c>
      <c r="F39" s="288">
        <v>37765</v>
      </c>
      <c r="G39" s="289">
        <v>380</v>
      </c>
      <c r="H39" s="288">
        <v>37385</v>
      </c>
      <c r="I39" s="288">
        <v>36449</v>
      </c>
      <c r="J39" s="289">
        <v>22611</v>
      </c>
      <c r="K39" s="289">
        <v>13838</v>
      </c>
      <c r="L39" s="289">
        <v>936</v>
      </c>
      <c r="N39" s="285">
        <f>C39/'38'!BD35</f>
        <v>5.1472655915687546E-2</v>
      </c>
      <c r="O39" s="285">
        <f>F39/'38'!BD35</f>
        <v>5.1302846414778044E-2</v>
      </c>
    </row>
    <row r="40" spans="1:15">
      <c r="A40" s="286" t="s">
        <v>212</v>
      </c>
      <c r="B40" s="287" t="s">
        <v>28</v>
      </c>
      <c r="C40" s="288">
        <v>120589</v>
      </c>
      <c r="D40" s="289">
        <v>4252</v>
      </c>
      <c r="E40" s="289">
        <v>697</v>
      </c>
      <c r="F40" s="288">
        <v>115640</v>
      </c>
      <c r="G40" s="289">
        <v>3705</v>
      </c>
      <c r="H40" s="288">
        <v>111935</v>
      </c>
      <c r="I40" s="288">
        <v>108659</v>
      </c>
      <c r="J40" s="289">
        <v>75503</v>
      </c>
      <c r="K40" s="289">
        <v>33156</v>
      </c>
      <c r="L40" s="289">
        <v>3276</v>
      </c>
      <c r="N40" s="285">
        <f>C40/'38'!BD36</f>
        <v>0.11739663334933162</v>
      </c>
      <c r="O40" s="285">
        <f>F40/'38'!BD36</f>
        <v>0.11257864880309737</v>
      </c>
    </row>
    <row r="41" spans="1:15">
      <c r="A41" s="286" t="s">
        <v>213</v>
      </c>
      <c r="B41" s="287" t="s">
        <v>29</v>
      </c>
      <c r="C41" s="288">
        <v>6323</v>
      </c>
      <c r="D41" s="289">
        <v>272</v>
      </c>
      <c r="E41" s="289">
        <v>32</v>
      </c>
      <c r="F41" s="288">
        <v>6019</v>
      </c>
      <c r="G41" s="289">
        <v>1208</v>
      </c>
      <c r="H41" s="288">
        <v>4811</v>
      </c>
      <c r="I41" s="288">
        <v>4671</v>
      </c>
      <c r="J41" s="289">
        <v>3019</v>
      </c>
      <c r="K41" s="289">
        <v>1652</v>
      </c>
      <c r="L41" s="289">
        <v>140</v>
      </c>
      <c r="N41" s="285">
        <f>C41/'38'!BD37</f>
        <v>0.13123158025818771</v>
      </c>
      <c r="O41" s="285">
        <f>F41/'38'!BD37</f>
        <v>0.12492217010501847</v>
      </c>
    </row>
    <row r="42" spans="1:15">
      <c r="A42" s="286" t="s">
        <v>214</v>
      </c>
      <c r="B42" s="287" t="s">
        <v>30</v>
      </c>
      <c r="C42" s="288">
        <v>179568</v>
      </c>
      <c r="D42" s="289">
        <v>8838</v>
      </c>
      <c r="E42" s="289">
        <v>1083</v>
      </c>
      <c r="F42" s="288">
        <v>169647</v>
      </c>
      <c r="G42" s="289">
        <v>7161</v>
      </c>
      <c r="H42" s="288">
        <v>162486</v>
      </c>
      <c r="I42" s="288">
        <v>151962</v>
      </c>
      <c r="J42" s="289">
        <v>66519</v>
      </c>
      <c r="K42" s="289">
        <v>85443</v>
      </c>
      <c r="L42" s="289">
        <v>10524</v>
      </c>
      <c r="N42" s="285">
        <f>C42/'38'!BD38</f>
        <v>9.7504239420995273E-2</v>
      </c>
      <c r="O42" s="285">
        <f>F42/'38'!BD38</f>
        <v>9.2117201868114507E-2</v>
      </c>
    </row>
    <row r="43" spans="1:15">
      <c r="A43" s="286" t="s">
        <v>215</v>
      </c>
      <c r="B43" s="287" t="s">
        <v>31</v>
      </c>
      <c r="C43" s="288">
        <v>135623</v>
      </c>
      <c r="D43" s="289">
        <v>21921</v>
      </c>
      <c r="E43" s="289">
        <v>3449</v>
      </c>
      <c r="F43" s="288">
        <v>110253</v>
      </c>
      <c r="G43" s="289">
        <v>4069</v>
      </c>
      <c r="H43" s="288">
        <v>106184</v>
      </c>
      <c r="I43" s="288">
        <v>100909</v>
      </c>
      <c r="J43" s="289">
        <v>39487</v>
      </c>
      <c r="K43" s="289">
        <v>61422</v>
      </c>
      <c r="L43" s="289">
        <v>5275</v>
      </c>
      <c r="N43" s="285">
        <f>C43/'38'!BD39</f>
        <v>0.19627857568758214</v>
      </c>
      <c r="O43" s="285">
        <f>F43/'38'!BD39</f>
        <v>0.15956218196974697</v>
      </c>
    </row>
    <row r="44" spans="1:15">
      <c r="A44" s="286" t="s">
        <v>216</v>
      </c>
      <c r="B44" s="287" t="s">
        <v>32</v>
      </c>
      <c r="C44" s="288">
        <v>0</v>
      </c>
      <c r="D44" s="289">
        <v>0</v>
      </c>
      <c r="E44" s="289">
        <v>0</v>
      </c>
      <c r="F44" s="288">
        <v>0</v>
      </c>
      <c r="G44" s="289">
        <v>0</v>
      </c>
      <c r="H44" s="288">
        <v>0</v>
      </c>
      <c r="I44" s="288">
        <v>0</v>
      </c>
      <c r="J44" s="289">
        <v>0</v>
      </c>
      <c r="K44" s="289">
        <v>0</v>
      </c>
      <c r="L44" s="289">
        <v>0</v>
      </c>
      <c r="N44" s="285">
        <f>C44/'38'!BD40</f>
        <v>0</v>
      </c>
      <c r="O44" s="285">
        <f>F44/'38'!BD40</f>
        <v>0</v>
      </c>
    </row>
    <row r="45" spans="1:15">
      <c r="A45" s="286" t="s">
        <v>217</v>
      </c>
      <c r="B45" s="287" t="s">
        <v>33</v>
      </c>
      <c r="C45" s="288">
        <v>124</v>
      </c>
      <c r="D45" s="290">
        <v>9</v>
      </c>
      <c r="E45" s="290">
        <v>1</v>
      </c>
      <c r="F45" s="291">
        <v>114</v>
      </c>
      <c r="G45" s="290">
        <v>4</v>
      </c>
      <c r="H45" s="291">
        <v>110</v>
      </c>
      <c r="I45" s="291">
        <v>107</v>
      </c>
      <c r="J45" s="290">
        <v>68</v>
      </c>
      <c r="K45" s="290">
        <v>39</v>
      </c>
      <c r="L45" s="290">
        <v>3</v>
      </c>
      <c r="N45" s="285">
        <f>C45/'38'!BD41</f>
        <v>1.7908464638003495E-3</v>
      </c>
      <c r="O45" s="285">
        <f>F45/'38'!BD41</f>
        <v>1.6464233618809665E-3</v>
      </c>
    </row>
    <row r="46" spans="1:15">
      <c r="A46" s="292" t="s">
        <v>305</v>
      </c>
      <c r="B46" s="293" t="s">
        <v>306</v>
      </c>
      <c r="C46" s="294">
        <v>1044938</v>
      </c>
      <c r="D46" s="294">
        <v>65304</v>
      </c>
      <c r="E46" s="294">
        <v>14135</v>
      </c>
      <c r="F46" s="294">
        <v>965499</v>
      </c>
      <c r="G46" s="294">
        <v>53908</v>
      </c>
      <c r="H46" s="294">
        <v>911591</v>
      </c>
      <c r="I46" s="294">
        <v>883921</v>
      </c>
      <c r="J46" s="294">
        <v>557440</v>
      </c>
      <c r="K46" s="294">
        <v>326481</v>
      </c>
      <c r="L46" s="294">
        <v>27670</v>
      </c>
    </row>
    <row r="49" spans="3:12">
      <c r="C49" s="295"/>
      <c r="D49" s="295"/>
      <c r="E49" s="295"/>
      <c r="F49" s="295"/>
      <c r="G49" s="295"/>
      <c r="H49" s="295"/>
      <c r="I49" s="295"/>
      <c r="J49" s="295"/>
      <c r="K49" s="295"/>
      <c r="L49" s="295"/>
    </row>
  </sheetData>
  <phoneticPr fontI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AS51"/>
  <sheetViews>
    <sheetView zoomScale="90" zoomScaleNormal="90"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RowHeight="12"/>
  <cols>
    <col min="1" max="2" width="3.625" style="59" customWidth="1"/>
    <col min="3" max="3" width="24.625" style="59" customWidth="1"/>
    <col min="4" max="4" width="12.125" style="59" bestFit="1" customWidth="1"/>
    <col min="5" max="6" width="10.625" style="59" customWidth="1"/>
    <col min="7" max="7" width="12.75" style="59" bestFit="1" customWidth="1"/>
    <col min="8" max="38" width="10.625" style="59" customWidth="1"/>
    <col min="39" max="16384" width="9" style="59"/>
  </cols>
  <sheetData>
    <row r="2" spans="2:45" ht="21" customHeight="1">
      <c r="B2" s="58" t="s">
        <v>166</v>
      </c>
    </row>
    <row r="3" spans="2:45" ht="15" customHeight="1" thickBot="1"/>
    <row r="4" spans="2:45" ht="16.5" customHeight="1" thickBot="1">
      <c r="B4" s="60"/>
      <c r="C4" s="327" t="s">
        <v>58</v>
      </c>
      <c r="D4" s="330" t="s">
        <v>59</v>
      </c>
      <c r="E4" s="332"/>
      <c r="F4" s="332"/>
      <c r="G4" s="332"/>
      <c r="H4" s="332"/>
      <c r="I4" s="331"/>
      <c r="J4" s="61" t="s">
        <v>107</v>
      </c>
      <c r="K4" s="330" t="s">
        <v>60</v>
      </c>
      <c r="L4" s="331"/>
      <c r="M4" s="330" t="s">
        <v>61</v>
      </c>
      <c r="N4" s="332"/>
      <c r="O4" s="332"/>
      <c r="P4" s="332"/>
      <c r="Q4" s="331"/>
      <c r="R4" s="333" t="s">
        <v>62</v>
      </c>
      <c r="S4" s="324" t="s">
        <v>63</v>
      </c>
      <c r="T4" s="325"/>
      <c r="U4" s="325"/>
      <c r="V4" s="326"/>
      <c r="W4" s="321" t="s">
        <v>93</v>
      </c>
      <c r="X4" s="322"/>
      <c r="Y4" s="322"/>
      <c r="Z4" s="323"/>
      <c r="AA4" s="321" t="s">
        <v>310</v>
      </c>
      <c r="AB4" s="322"/>
      <c r="AC4" s="322"/>
      <c r="AD4" s="323"/>
      <c r="AE4" s="321" t="s">
        <v>311</v>
      </c>
      <c r="AF4" s="322"/>
      <c r="AG4" s="322"/>
      <c r="AH4" s="323"/>
    </row>
    <row r="5" spans="2:45" ht="36" customHeight="1">
      <c r="B5" s="62"/>
      <c r="C5" s="328"/>
      <c r="D5" s="63" t="s">
        <v>64</v>
      </c>
      <c r="E5" s="64" t="s">
        <v>109</v>
      </c>
      <c r="F5" s="64" t="s">
        <v>94</v>
      </c>
      <c r="G5" s="299" t="s">
        <v>65</v>
      </c>
      <c r="H5" s="64" t="s">
        <v>297</v>
      </c>
      <c r="I5" s="65" t="s">
        <v>298</v>
      </c>
      <c r="J5" s="66" t="s">
        <v>126</v>
      </c>
      <c r="K5" s="138" t="s">
        <v>131</v>
      </c>
      <c r="L5" s="67" t="s">
        <v>132</v>
      </c>
      <c r="M5" s="68" t="s">
        <v>108</v>
      </c>
      <c r="N5" s="69" t="s">
        <v>67</v>
      </c>
      <c r="O5" s="69" t="s">
        <v>68</v>
      </c>
      <c r="P5" s="69" t="s">
        <v>69</v>
      </c>
      <c r="Q5" s="70" t="s">
        <v>66</v>
      </c>
      <c r="R5" s="334"/>
      <c r="S5" s="71" t="s">
        <v>70</v>
      </c>
      <c r="T5" s="72" t="s">
        <v>71</v>
      </c>
      <c r="U5" s="72" t="s">
        <v>72</v>
      </c>
      <c r="V5" s="73" t="s">
        <v>73</v>
      </c>
      <c r="W5" s="71" t="s">
        <v>70</v>
      </c>
      <c r="X5" s="72" t="s">
        <v>71</v>
      </c>
      <c r="Y5" s="72" t="s">
        <v>72</v>
      </c>
      <c r="Z5" s="73" t="s">
        <v>73</v>
      </c>
      <c r="AA5" s="71" t="s">
        <v>70</v>
      </c>
      <c r="AB5" s="72" t="s">
        <v>71</v>
      </c>
      <c r="AC5" s="72" t="s">
        <v>72</v>
      </c>
      <c r="AD5" s="73" t="s">
        <v>73</v>
      </c>
      <c r="AE5" s="71" t="s">
        <v>70</v>
      </c>
      <c r="AF5" s="72" t="s">
        <v>71</v>
      </c>
      <c r="AG5" s="72" t="s">
        <v>72</v>
      </c>
      <c r="AH5" s="73" t="s">
        <v>73</v>
      </c>
    </row>
    <row r="6" spans="2:45" ht="15" customHeight="1">
      <c r="B6" s="62"/>
      <c r="C6" s="328"/>
      <c r="D6" s="74" t="s">
        <v>74</v>
      </c>
      <c r="E6" s="75" t="s">
        <v>75</v>
      </c>
      <c r="F6" s="75" t="s">
        <v>76</v>
      </c>
      <c r="G6" s="300" t="s">
        <v>77</v>
      </c>
      <c r="H6" s="75" t="s">
        <v>307</v>
      </c>
      <c r="I6" s="76" t="s">
        <v>308</v>
      </c>
      <c r="J6" s="77" t="s">
        <v>128</v>
      </c>
      <c r="K6" s="78" t="s">
        <v>78</v>
      </c>
      <c r="L6" s="79" t="s">
        <v>130</v>
      </c>
      <c r="M6" s="78" t="s">
        <v>79</v>
      </c>
      <c r="N6" s="80" t="s">
        <v>80</v>
      </c>
      <c r="O6" s="81" t="s">
        <v>81</v>
      </c>
      <c r="P6" s="80" t="s">
        <v>82</v>
      </c>
      <c r="Q6" s="82" t="s">
        <v>83</v>
      </c>
      <c r="R6" s="83"/>
      <c r="S6" s="84" t="s">
        <v>84</v>
      </c>
      <c r="T6" s="85" t="s">
        <v>85</v>
      </c>
      <c r="U6" s="85" t="s">
        <v>86</v>
      </c>
      <c r="V6" s="86"/>
      <c r="W6" s="84" t="s">
        <v>87</v>
      </c>
      <c r="X6" s="85" t="s">
        <v>88</v>
      </c>
      <c r="Y6" s="85" t="s">
        <v>89</v>
      </c>
      <c r="Z6" s="87" t="s">
        <v>90</v>
      </c>
      <c r="AA6" s="305" t="s">
        <v>322</v>
      </c>
      <c r="AB6" s="81" t="s">
        <v>312</v>
      </c>
      <c r="AC6" s="81" t="s">
        <v>313</v>
      </c>
      <c r="AD6" s="86"/>
      <c r="AE6" s="305" t="s">
        <v>314</v>
      </c>
      <c r="AF6" s="81" t="s">
        <v>324</v>
      </c>
      <c r="AG6" s="81" t="s">
        <v>315</v>
      </c>
      <c r="AH6" s="86"/>
    </row>
    <row r="7" spans="2:45" ht="30" customHeight="1" thickBot="1">
      <c r="B7" s="88"/>
      <c r="C7" s="329"/>
      <c r="D7" s="89" t="s">
        <v>96</v>
      </c>
      <c r="E7" s="90" t="s">
        <v>91</v>
      </c>
      <c r="F7" s="91" t="s">
        <v>95</v>
      </c>
      <c r="G7" s="301" t="s">
        <v>123</v>
      </c>
      <c r="H7" s="297" t="s">
        <v>309</v>
      </c>
      <c r="I7" s="298" t="s">
        <v>309</v>
      </c>
      <c r="J7" s="92"/>
      <c r="K7" s="93" t="s">
        <v>133</v>
      </c>
      <c r="L7" s="94" t="s">
        <v>129</v>
      </c>
      <c r="M7" s="95" t="s">
        <v>92</v>
      </c>
      <c r="N7" s="96" t="s">
        <v>134</v>
      </c>
      <c r="O7" s="97" t="s">
        <v>135</v>
      </c>
      <c r="P7" s="96" t="s">
        <v>136</v>
      </c>
      <c r="Q7" s="98" t="s">
        <v>137</v>
      </c>
      <c r="R7" s="99" t="s">
        <v>138</v>
      </c>
      <c r="S7" s="100" t="s">
        <v>139</v>
      </c>
      <c r="T7" s="101" t="s">
        <v>140</v>
      </c>
      <c r="U7" s="101" t="s">
        <v>141</v>
      </c>
      <c r="V7" s="102" t="s">
        <v>142</v>
      </c>
      <c r="W7" s="100" t="s">
        <v>143</v>
      </c>
      <c r="X7" s="101" t="s">
        <v>144</v>
      </c>
      <c r="Y7" s="101" t="s">
        <v>145</v>
      </c>
      <c r="Z7" s="102" t="s">
        <v>146</v>
      </c>
      <c r="AA7" s="100" t="s">
        <v>316</v>
      </c>
      <c r="AB7" s="101" t="s">
        <v>317</v>
      </c>
      <c r="AC7" s="101" t="s">
        <v>318</v>
      </c>
      <c r="AD7" s="306" t="s">
        <v>323</v>
      </c>
      <c r="AE7" s="100" t="s">
        <v>319</v>
      </c>
      <c r="AF7" s="101" t="s">
        <v>320</v>
      </c>
      <c r="AG7" s="101" t="s">
        <v>321</v>
      </c>
      <c r="AH7" s="306" t="s">
        <v>325</v>
      </c>
    </row>
    <row r="8" spans="2:45" ht="18" customHeight="1">
      <c r="B8" s="103">
        <v>1</v>
      </c>
      <c r="C8" s="104" t="s">
        <v>50</v>
      </c>
      <c r="D8" s="105">
        <v>3.1508549365692251E-2</v>
      </c>
      <c r="E8" s="106">
        <v>0.17402269861286254</v>
      </c>
      <c r="F8" s="106">
        <v>1.2021825904145004E-2</v>
      </c>
      <c r="G8" s="302">
        <v>0.49133039092055486</v>
      </c>
      <c r="H8" s="117">
        <v>0.6547919293820933</v>
      </c>
      <c r="I8" s="118">
        <v>0.29019546027742749</v>
      </c>
      <c r="J8" s="107">
        <f>'入力シート '!D6</f>
        <v>0</v>
      </c>
      <c r="K8" s="108">
        <f t="array" ref="K8:K45">MMULT('38(I-(I-M) A)-1 外生化'!C4:AN41,J8:J45)</f>
        <v>0</v>
      </c>
      <c r="L8" s="109">
        <f>K8-J8</f>
        <v>0</v>
      </c>
      <c r="M8" s="110">
        <f>K8*E8</f>
        <v>0</v>
      </c>
      <c r="N8" s="111"/>
      <c r="O8" s="112">
        <f>N$46*F8</f>
        <v>0</v>
      </c>
      <c r="P8" s="112">
        <f>O8*D8</f>
        <v>0</v>
      </c>
      <c r="Q8" s="109">
        <f t="array" ref="Q8:Q45">MMULT('38(I-(I-M) A)-1'!C4:AN41,P8:P45)</f>
        <v>0</v>
      </c>
      <c r="R8" s="113">
        <f>J8+L8+Q8</f>
        <v>0</v>
      </c>
      <c r="S8" s="110">
        <f>J8*G8</f>
        <v>0</v>
      </c>
      <c r="T8" s="112">
        <f>L8*G8</f>
        <v>0</v>
      </c>
      <c r="U8" s="112">
        <f>Q8*G8</f>
        <v>0</v>
      </c>
      <c r="V8" s="114">
        <f>SUM(S8:U8)</f>
        <v>0</v>
      </c>
      <c r="W8" s="110">
        <f>J8*E8</f>
        <v>0</v>
      </c>
      <c r="X8" s="112">
        <f>L8*E8</f>
        <v>0</v>
      </c>
      <c r="Y8" s="112">
        <f>Q8*E8</f>
        <v>0</v>
      </c>
      <c r="Z8" s="114">
        <f>SUM(W8:Y8)</f>
        <v>0</v>
      </c>
      <c r="AA8" s="110">
        <f>J8*H8</f>
        <v>0</v>
      </c>
      <c r="AB8" s="112">
        <f>L8*H8</f>
        <v>0</v>
      </c>
      <c r="AC8" s="112">
        <f>Q8*H8</f>
        <v>0</v>
      </c>
      <c r="AD8" s="114">
        <f>SUM(AA8:AC8)</f>
        <v>0</v>
      </c>
      <c r="AE8" s="110">
        <f>J8*I8</f>
        <v>0</v>
      </c>
      <c r="AF8" s="112">
        <f>L8*I8</f>
        <v>0</v>
      </c>
      <c r="AG8" s="112">
        <f>Q8*I8</f>
        <v>0</v>
      </c>
      <c r="AH8" s="114">
        <f>SUM(AE8:AG8)</f>
        <v>0</v>
      </c>
      <c r="AP8" s="137"/>
      <c r="AQ8" s="137"/>
      <c r="AR8" s="137"/>
      <c r="AS8" s="137"/>
    </row>
    <row r="9" spans="2:45" ht="18" customHeight="1">
      <c r="B9" s="115">
        <v>2</v>
      </c>
      <c r="C9" s="104" t="s">
        <v>51</v>
      </c>
      <c r="D9" s="116">
        <v>6.7279113753039743E-2</v>
      </c>
      <c r="E9" s="117">
        <v>0.21553884711779447</v>
      </c>
      <c r="F9" s="117">
        <v>7.2741176359176866E-4</v>
      </c>
      <c r="G9" s="303">
        <v>0.53884711779448624</v>
      </c>
      <c r="H9" s="117">
        <v>0.26315789473684209</v>
      </c>
      <c r="I9" s="118">
        <v>0.23057644110275688</v>
      </c>
      <c r="J9" s="107">
        <f>'入力シート '!D7</f>
        <v>0</v>
      </c>
      <c r="K9" s="110">
        <v>0</v>
      </c>
      <c r="L9" s="109">
        <f t="shared" ref="L9:L44" si="0">K9-J9</f>
        <v>0</v>
      </c>
      <c r="M9" s="110">
        <f t="shared" ref="M9:M44" si="1">K9*E9</f>
        <v>0</v>
      </c>
      <c r="N9" s="111"/>
      <c r="O9" s="112">
        <f t="shared" ref="O9:O44" si="2">N$46*F9</f>
        <v>0</v>
      </c>
      <c r="P9" s="112">
        <f t="shared" ref="P9:P44" si="3">O9*D9</f>
        <v>0</v>
      </c>
      <c r="Q9" s="109">
        <v>0</v>
      </c>
      <c r="R9" s="119">
        <f t="shared" ref="R9:R44" si="4">J9+L9+Q9</f>
        <v>0</v>
      </c>
      <c r="S9" s="110">
        <f t="shared" ref="S9:S44" si="5">J9*G9</f>
        <v>0</v>
      </c>
      <c r="T9" s="112">
        <f t="shared" ref="T9:T44" si="6">L9*G9</f>
        <v>0</v>
      </c>
      <c r="U9" s="112">
        <f t="shared" ref="U9:U44" si="7">Q9*G9</f>
        <v>0</v>
      </c>
      <c r="V9" s="114">
        <f t="shared" ref="V9:V45" si="8">SUM(S9:U9)</f>
        <v>0</v>
      </c>
      <c r="W9" s="110">
        <f t="shared" ref="W9:W44" si="9">J9*E9</f>
        <v>0</v>
      </c>
      <c r="X9" s="112">
        <f t="shared" ref="X9:X45" si="10">L9*E9</f>
        <v>0</v>
      </c>
      <c r="Y9" s="112">
        <f t="shared" ref="Y9:Y44" si="11">Q9*E9</f>
        <v>0</v>
      </c>
      <c r="Z9" s="114">
        <f t="shared" ref="Z9:Z44" si="12">SUM(W9:Y9)</f>
        <v>0</v>
      </c>
      <c r="AA9" s="110">
        <f t="shared" ref="AA9:AA45" si="13">J9*H9</f>
        <v>0</v>
      </c>
      <c r="AB9" s="112">
        <f t="shared" ref="AB9:AB45" si="14">L9*H9</f>
        <v>0</v>
      </c>
      <c r="AC9" s="112">
        <f t="shared" ref="AC9:AC45" si="15">Q9*H9</f>
        <v>0</v>
      </c>
      <c r="AD9" s="114">
        <f t="shared" ref="AD9:AD45" si="16">SUM(AA9:AC9)</f>
        <v>0</v>
      </c>
      <c r="AE9" s="110">
        <f t="shared" ref="AE9:AE45" si="17">J9*I9</f>
        <v>0</v>
      </c>
      <c r="AF9" s="112">
        <f t="shared" ref="AF9:AF45" si="18">L9*I9</f>
        <v>0</v>
      </c>
      <c r="AG9" s="112">
        <f t="shared" ref="AG9:AG45" si="19">Q9*I9</f>
        <v>0</v>
      </c>
      <c r="AH9" s="114">
        <f t="shared" ref="AH9:AH45" si="20">SUM(AE9:AG9)</f>
        <v>0</v>
      </c>
      <c r="AP9" s="137"/>
      <c r="AQ9" s="137"/>
      <c r="AR9" s="137"/>
      <c r="AS9" s="137"/>
    </row>
    <row r="10" spans="2:45" ht="18" customHeight="1">
      <c r="B10" s="115">
        <v>3</v>
      </c>
      <c r="C10" s="104" t="s">
        <v>52</v>
      </c>
      <c r="D10" s="116">
        <v>0.10301376226699954</v>
      </c>
      <c r="E10" s="117">
        <v>0.1740819209039548</v>
      </c>
      <c r="F10" s="117">
        <v>1.3107024820780894E-3</v>
      </c>
      <c r="G10" s="303">
        <v>0.60204802259887003</v>
      </c>
      <c r="H10" s="117">
        <v>0.21221751412429379</v>
      </c>
      <c r="I10" s="118">
        <v>3.4957627118644065E-2</v>
      </c>
      <c r="J10" s="107">
        <f>'入力シート '!D8</f>
        <v>0</v>
      </c>
      <c r="K10" s="110">
        <v>0</v>
      </c>
      <c r="L10" s="109">
        <f t="shared" si="0"/>
        <v>0</v>
      </c>
      <c r="M10" s="110">
        <f t="shared" si="1"/>
        <v>0</v>
      </c>
      <c r="N10" s="111"/>
      <c r="O10" s="112">
        <f t="shared" si="2"/>
        <v>0</v>
      </c>
      <c r="P10" s="112">
        <f t="shared" si="3"/>
        <v>0</v>
      </c>
      <c r="Q10" s="109">
        <v>0</v>
      </c>
      <c r="R10" s="119">
        <f t="shared" si="4"/>
        <v>0</v>
      </c>
      <c r="S10" s="110">
        <f t="shared" si="5"/>
        <v>0</v>
      </c>
      <c r="T10" s="112">
        <f t="shared" si="6"/>
        <v>0</v>
      </c>
      <c r="U10" s="112">
        <f t="shared" si="7"/>
        <v>0</v>
      </c>
      <c r="V10" s="114">
        <f t="shared" si="8"/>
        <v>0</v>
      </c>
      <c r="W10" s="110">
        <f t="shared" si="9"/>
        <v>0</v>
      </c>
      <c r="X10" s="112">
        <f t="shared" si="10"/>
        <v>0</v>
      </c>
      <c r="Y10" s="112">
        <f t="shared" si="11"/>
        <v>0</v>
      </c>
      <c r="Z10" s="114">
        <f t="shared" si="12"/>
        <v>0</v>
      </c>
      <c r="AA10" s="110">
        <f t="shared" si="13"/>
        <v>0</v>
      </c>
      <c r="AB10" s="112">
        <f t="shared" si="14"/>
        <v>0</v>
      </c>
      <c r="AC10" s="112">
        <f t="shared" si="15"/>
        <v>0</v>
      </c>
      <c r="AD10" s="114">
        <f t="shared" si="16"/>
        <v>0</v>
      </c>
      <c r="AE10" s="110">
        <f t="shared" si="17"/>
        <v>0</v>
      </c>
      <c r="AF10" s="112">
        <f t="shared" si="18"/>
        <v>0</v>
      </c>
      <c r="AG10" s="112">
        <f t="shared" si="19"/>
        <v>0</v>
      </c>
      <c r="AH10" s="114">
        <f t="shared" si="20"/>
        <v>0</v>
      </c>
      <c r="AP10" s="137"/>
      <c r="AQ10" s="137"/>
      <c r="AR10" s="137"/>
      <c r="AS10" s="137"/>
    </row>
    <row r="11" spans="2:45" ht="18" customHeight="1">
      <c r="B11" s="115">
        <v>4</v>
      </c>
      <c r="C11" s="104" t="s">
        <v>1</v>
      </c>
      <c r="D11" s="116">
        <v>2.2771019654571845E-2</v>
      </c>
      <c r="E11" s="117">
        <v>0.23249872253449158</v>
      </c>
      <c r="F11" s="117">
        <v>-2.2491169256702368E-5</v>
      </c>
      <c r="G11" s="303">
        <v>0.54675523760858458</v>
      </c>
      <c r="H11" s="117">
        <v>6.0807358201328564E-2</v>
      </c>
      <c r="I11" s="118">
        <v>5.9785385794583548E-2</v>
      </c>
      <c r="J11" s="107">
        <f>'入力シート '!D9</f>
        <v>0</v>
      </c>
      <c r="K11" s="110">
        <v>0</v>
      </c>
      <c r="L11" s="109">
        <f t="shared" si="0"/>
        <v>0</v>
      </c>
      <c r="M11" s="110">
        <f t="shared" si="1"/>
        <v>0</v>
      </c>
      <c r="N11" s="111"/>
      <c r="O11" s="112">
        <f t="shared" si="2"/>
        <v>0</v>
      </c>
      <c r="P11" s="112">
        <f t="shared" si="3"/>
        <v>0</v>
      </c>
      <c r="Q11" s="109">
        <v>0</v>
      </c>
      <c r="R11" s="119">
        <f t="shared" si="4"/>
        <v>0</v>
      </c>
      <c r="S11" s="110">
        <f t="shared" si="5"/>
        <v>0</v>
      </c>
      <c r="T11" s="112">
        <f t="shared" si="6"/>
        <v>0</v>
      </c>
      <c r="U11" s="112">
        <f t="shared" si="7"/>
        <v>0</v>
      </c>
      <c r="V11" s="114">
        <f t="shared" si="8"/>
        <v>0</v>
      </c>
      <c r="W11" s="110">
        <f t="shared" si="9"/>
        <v>0</v>
      </c>
      <c r="X11" s="112">
        <f t="shared" si="10"/>
        <v>0</v>
      </c>
      <c r="Y11" s="112">
        <f t="shared" si="11"/>
        <v>0</v>
      </c>
      <c r="Z11" s="114">
        <f t="shared" si="12"/>
        <v>0</v>
      </c>
      <c r="AA11" s="110">
        <f t="shared" si="13"/>
        <v>0</v>
      </c>
      <c r="AB11" s="112">
        <f t="shared" si="14"/>
        <v>0</v>
      </c>
      <c r="AC11" s="112">
        <f t="shared" si="15"/>
        <v>0</v>
      </c>
      <c r="AD11" s="114">
        <f t="shared" si="16"/>
        <v>0</v>
      </c>
      <c r="AE11" s="110">
        <f t="shared" si="17"/>
        <v>0</v>
      </c>
      <c r="AF11" s="112">
        <f t="shared" si="18"/>
        <v>0</v>
      </c>
      <c r="AG11" s="112">
        <f t="shared" si="19"/>
        <v>0</v>
      </c>
      <c r="AH11" s="114">
        <f t="shared" si="20"/>
        <v>0</v>
      </c>
      <c r="AP11" s="137"/>
      <c r="AQ11" s="137"/>
      <c r="AR11" s="137"/>
      <c r="AS11" s="137"/>
    </row>
    <row r="12" spans="2:45" ht="18" customHeight="1">
      <c r="B12" s="115">
        <v>5</v>
      </c>
      <c r="C12" s="104" t="s">
        <v>2</v>
      </c>
      <c r="D12" s="116">
        <v>0.15144383141360074</v>
      </c>
      <c r="E12" s="117">
        <v>9.4719552905792384E-2</v>
      </c>
      <c r="F12" s="117">
        <v>0.11652319668172391</v>
      </c>
      <c r="G12" s="303">
        <v>0.39837814585310877</v>
      </c>
      <c r="H12" s="117">
        <v>4.654742732408286E-2</v>
      </c>
      <c r="I12" s="118">
        <v>4.4904953374359631E-2</v>
      </c>
      <c r="J12" s="107">
        <f>'入力シート '!D10</f>
        <v>0</v>
      </c>
      <c r="K12" s="110">
        <v>0</v>
      </c>
      <c r="L12" s="109">
        <f t="shared" si="0"/>
        <v>0</v>
      </c>
      <c r="M12" s="110">
        <f t="shared" si="1"/>
        <v>0</v>
      </c>
      <c r="N12" s="111"/>
      <c r="O12" s="112">
        <f t="shared" si="2"/>
        <v>0</v>
      </c>
      <c r="P12" s="112">
        <f t="shared" si="3"/>
        <v>0</v>
      </c>
      <c r="Q12" s="109">
        <v>0</v>
      </c>
      <c r="R12" s="119">
        <f t="shared" si="4"/>
        <v>0</v>
      </c>
      <c r="S12" s="110">
        <f t="shared" si="5"/>
        <v>0</v>
      </c>
      <c r="T12" s="112">
        <f t="shared" si="6"/>
        <v>0</v>
      </c>
      <c r="U12" s="112">
        <f t="shared" si="7"/>
        <v>0</v>
      </c>
      <c r="V12" s="114">
        <f t="shared" si="8"/>
        <v>0</v>
      </c>
      <c r="W12" s="110">
        <f t="shared" si="9"/>
        <v>0</v>
      </c>
      <c r="X12" s="112">
        <f t="shared" si="10"/>
        <v>0</v>
      </c>
      <c r="Y12" s="112">
        <f t="shared" si="11"/>
        <v>0</v>
      </c>
      <c r="Z12" s="114">
        <f t="shared" si="12"/>
        <v>0</v>
      </c>
      <c r="AA12" s="110">
        <f t="shared" si="13"/>
        <v>0</v>
      </c>
      <c r="AB12" s="112">
        <f t="shared" si="14"/>
        <v>0</v>
      </c>
      <c r="AC12" s="112">
        <f t="shared" si="15"/>
        <v>0</v>
      </c>
      <c r="AD12" s="114">
        <f t="shared" si="16"/>
        <v>0</v>
      </c>
      <c r="AE12" s="110">
        <f t="shared" si="17"/>
        <v>0</v>
      </c>
      <c r="AF12" s="112">
        <f t="shared" si="18"/>
        <v>0</v>
      </c>
      <c r="AG12" s="112">
        <f t="shared" si="19"/>
        <v>0</v>
      </c>
      <c r="AH12" s="114">
        <f t="shared" si="20"/>
        <v>0</v>
      </c>
      <c r="AP12" s="137"/>
      <c r="AQ12" s="137"/>
      <c r="AR12" s="137"/>
      <c r="AS12" s="137"/>
    </row>
    <row r="13" spans="2:45" ht="18" customHeight="1">
      <c r="B13" s="115">
        <v>6</v>
      </c>
      <c r="C13" s="104" t="s">
        <v>3</v>
      </c>
      <c r="D13" s="116">
        <v>1.3506212857914646E-2</v>
      </c>
      <c r="E13" s="117">
        <v>0.24230055658627087</v>
      </c>
      <c r="F13" s="117">
        <v>1.7567674744547668E-2</v>
      </c>
      <c r="G13" s="303">
        <v>0.43191094619666048</v>
      </c>
      <c r="H13" s="117">
        <v>0.49202226345083488</v>
      </c>
      <c r="I13" s="118">
        <v>0.30946196660482372</v>
      </c>
      <c r="J13" s="107">
        <f>'入力シート '!D11</f>
        <v>0</v>
      </c>
      <c r="K13" s="110">
        <v>0</v>
      </c>
      <c r="L13" s="109">
        <f t="shared" si="0"/>
        <v>0</v>
      </c>
      <c r="M13" s="110">
        <f t="shared" si="1"/>
        <v>0</v>
      </c>
      <c r="N13" s="111"/>
      <c r="O13" s="112">
        <f t="shared" si="2"/>
        <v>0</v>
      </c>
      <c r="P13" s="112">
        <f t="shared" si="3"/>
        <v>0</v>
      </c>
      <c r="Q13" s="109">
        <v>0</v>
      </c>
      <c r="R13" s="119">
        <f t="shared" si="4"/>
        <v>0</v>
      </c>
      <c r="S13" s="110">
        <f t="shared" si="5"/>
        <v>0</v>
      </c>
      <c r="T13" s="112">
        <f t="shared" si="6"/>
        <v>0</v>
      </c>
      <c r="U13" s="112">
        <f t="shared" si="7"/>
        <v>0</v>
      </c>
      <c r="V13" s="114">
        <f t="shared" si="8"/>
        <v>0</v>
      </c>
      <c r="W13" s="110">
        <f t="shared" si="9"/>
        <v>0</v>
      </c>
      <c r="X13" s="112">
        <f t="shared" si="10"/>
        <v>0</v>
      </c>
      <c r="Y13" s="112">
        <f t="shared" si="11"/>
        <v>0</v>
      </c>
      <c r="Z13" s="114">
        <f t="shared" si="12"/>
        <v>0</v>
      </c>
      <c r="AA13" s="110">
        <f t="shared" si="13"/>
        <v>0</v>
      </c>
      <c r="AB13" s="112">
        <f t="shared" si="14"/>
        <v>0</v>
      </c>
      <c r="AC13" s="112">
        <f t="shared" si="15"/>
        <v>0</v>
      </c>
      <c r="AD13" s="114">
        <f t="shared" si="16"/>
        <v>0</v>
      </c>
      <c r="AE13" s="110">
        <f t="shared" si="17"/>
        <v>0</v>
      </c>
      <c r="AF13" s="112">
        <f t="shared" si="18"/>
        <v>0</v>
      </c>
      <c r="AG13" s="112">
        <f t="shared" si="19"/>
        <v>0</v>
      </c>
      <c r="AH13" s="114">
        <f t="shared" si="20"/>
        <v>0</v>
      </c>
      <c r="AP13" s="137"/>
      <c r="AQ13" s="137"/>
      <c r="AR13" s="137"/>
      <c r="AS13" s="137"/>
    </row>
    <row r="14" spans="2:45" ht="18" customHeight="1">
      <c r="B14" s="115">
        <v>7</v>
      </c>
      <c r="C14" s="104" t="s">
        <v>4</v>
      </c>
      <c r="D14" s="116">
        <v>1.1182799018321532E-2</v>
      </c>
      <c r="E14" s="117">
        <v>0.16255920366059243</v>
      </c>
      <c r="F14" s="117">
        <v>1.8478271163006525E-3</v>
      </c>
      <c r="G14" s="303">
        <v>0.46809023039255038</v>
      </c>
      <c r="H14" s="117">
        <v>0.12916432527895963</v>
      </c>
      <c r="I14" s="118">
        <v>0.10668700329132215</v>
      </c>
      <c r="J14" s="107">
        <f>'入力シート '!D12</f>
        <v>0</v>
      </c>
      <c r="K14" s="110">
        <v>0</v>
      </c>
      <c r="L14" s="109">
        <f t="shared" si="0"/>
        <v>0</v>
      </c>
      <c r="M14" s="110">
        <f t="shared" si="1"/>
        <v>0</v>
      </c>
      <c r="N14" s="111"/>
      <c r="O14" s="112">
        <f t="shared" si="2"/>
        <v>0</v>
      </c>
      <c r="P14" s="112">
        <f t="shared" si="3"/>
        <v>0</v>
      </c>
      <c r="Q14" s="109">
        <v>0</v>
      </c>
      <c r="R14" s="119">
        <f t="shared" si="4"/>
        <v>0</v>
      </c>
      <c r="S14" s="110">
        <f t="shared" si="5"/>
        <v>0</v>
      </c>
      <c r="T14" s="112">
        <f t="shared" si="6"/>
        <v>0</v>
      </c>
      <c r="U14" s="112">
        <f t="shared" si="7"/>
        <v>0</v>
      </c>
      <c r="V14" s="114">
        <f t="shared" si="8"/>
        <v>0</v>
      </c>
      <c r="W14" s="110">
        <f t="shared" si="9"/>
        <v>0</v>
      </c>
      <c r="X14" s="112">
        <f t="shared" si="10"/>
        <v>0</v>
      </c>
      <c r="Y14" s="112">
        <f t="shared" si="11"/>
        <v>0</v>
      </c>
      <c r="Z14" s="114">
        <f t="shared" si="12"/>
        <v>0</v>
      </c>
      <c r="AA14" s="110">
        <f t="shared" si="13"/>
        <v>0</v>
      </c>
      <c r="AB14" s="112">
        <f t="shared" si="14"/>
        <v>0</v>
      </c>
      <c r="AC14" s="112">
        <f t="shared" si="15"/>
        <v>0</v>
      </c>
      <c r="AD14" s="114">
        <f t="shared" si="16"/>
        <v>0</v>
      </c>
      <c r="AE14" s="110">
        <f t="shared" si="17"/>
        <v>0</v>
      </c>
      <c r="AF14" s="112">
        <f t="shared" si="18"/>
        <v>0</v>
      </c>
      <c r="AG14" s="112">
        <f t="shared" si="19"/>
        <v>0</v>
      </c>
      <c r="AH14" s="114">
        <f t="shared" si="20"/>
        <v>0</v>
      </c>
      <c r="AP14" s="137"/>
      <c r="AQ14" s="137"/>
      <c r="AR14" s="137"/>
      <c r="AS14" s="137"/>
    </row>
    <row r="15" spans="2:45" ht="18" customHeight="1">
      <c r="B15" s="115">
        <v>8</v>
      </c>
      <c r="C15" s="104" t="s">
        <v>5</v>
      </c>
      <c r="D15" s="116">
        <v>8.3982042093990739E-3</v>
      </c>
      <c r="E15" s="117">
        <v>0.10247702756691969</v>
      </c>
      <c r="F15" s="117">
        <v>1.1076013049613151E-2</v>
      </c>
      <c r="G15" s="303">
        <v>0.33879344786256493</v>
      </c>
      <c r="H15" s="117">
        <v>0.37155413503795448</v>
      </c>
      <c r="I15" s="118">
        <v>0.37155413503795448</v>
      </c>
      <c r="J15" s="107">
        <f>'入力シート '!D13</f>
        <v>0</v>
      </c>
      <c r="K15" s="110">
        <v>0</v>
      </c>
      <c r="L15" s="109">
        <f t="shared" si="0"/>
        <v>0</v>
      </c>
      <c r="M15" s="110">
        <f t="shared" si="1"/>
        <v>0</v>
      </c>
      <c r="N15" s="111"/>
      <c r="O15" s="112">
        <f t="shared" si="2"/>
        <v>0</v>
      </c>
      <c r="P15" s="112">
        <f t="shared" si="3"/>
        <v>0</v>
      </c>
      <c r="Q15" s="109">
        <v>0</v>
      </c>
      <c r="R15" s="119">
        <f t="shared" si="4"/>
        <v>0</v>
      </c>
      <c r="S15" s="110">
        <f t="shared" si="5"/>
        <v>0</v>
      </c>
      <c r="T15" s="112">
        <f t="shared" si="6"/>
        <v>0</v>
      </c>
      <c r="U15" s="112">
        <f t="shared" si="7"/>
        <v>0</v>
      </c>
      <c r="V15" s="114">
        <f t="shared" si="8"/>
        <v>0</v>
      </c>
      <c r="W15" s="110">
        <f t="shared" si="9"/>
        <v>0</v>
      </c>
      <c r="X15" s="112">
        <f t="shared" si="10"/>
        <v>0</v>
      </c>
      <c r="Y15" s="112">
        <f t="shared" si="11"/>
        <v>0</v>
      </c>
      <c r="Z15" s="114">
        <f t="shared" si="12"/>
        <v>0</v>
      </c>
      <c r="AA15" s="110">
        <f t="shared" si="13"/>
        <v>0</v>
      </c>
      <c r="AB15" s="112">
        <f t="shared" si="14"/>
        <v>0</v>
      </c>
      <c r="AC15" s="112">
        <f t="shared" si="15"/>
        <v>0</v>
      </c>
      <c r="AD15" s="114">
        <f t="shared" si="16"/>
        <v>0</v>
      </c>
      <c r="AE15" s="110">
        <f t="shared" si="17"/>
        <v>0</v>
      </c>
      <c r="AF15" s="112">
        <f t="shared" si="18"/>
        <v>0</v>
      </c>
      <c r="AG15" s="112">
        <f t="shared" si="19"/>
        <v>0</v>
      </c>
      <c r="AH15" s="114">
        <f t="shared" si="20"/>
        <v>0</v>
      </c>
      <c r="AP15" s="137"/>
      <c r="AQ15" s="137"/>
      <c r="AR15" s="137"/>
      <c r="AS15" s="137"/>
    </row>
    <row r="16" spans="2:45" ht="18" customHeight="1">
      <c r="B16" s="115">
        <v>9</v>
      </c>
      <c r="C16" s="104" t="s">
        <v>6</v>
      </c>
      <c r="D16" s="116">
        <v>1.401830625876177E-3</v>
      </c>
      <c r="E16" s="117">
        <v>0.17592975206611569</v>
      </c>
      <c r="F16" s="117">
        <v>5.7382075248349853E-4</v>
      </c>
      <c r="G16" s="303">
        <v>0.48094008264462812</v>
      </c>
      <c r="H16" s="117">
        <v>7.5568181818181812E-2</v>
      </c>
      <c r="I16" s="118">
        <v>7.2210743801652891E-2</v>
      </c>
      <c r="J16" s="107">
        <f>'入力シート '!D14</f>
        <v>0</v>
      </c>
      <c r="K16" s="110">
        <v>0</v>
      </c>
      <c r="L16" s="109">
        <f t="shared" si="0"/>
        <v>0</v>
      </c>
      <c r="M16" s="110">
        <f t="shared" si="1"/>
        <v>0</v>
      </c>
      <c r="N16" s="111"/>
      <c r="O16" s="112">
        <f t="shared" si="2"/>
        <v>0</v>
      </c>
      <c r="P16" s="112">
        <f t="shared" si="3"/>
        <v>0</v>
      </c>
      <c r="Q16" s="109">
        <v>0</v>
      </c>
      <c r="R16" s="119">
        <f t="shared" si="4"/>
        <v>0</v>
      </c>
      <c r="S16" s="110">
        <f t="shared" si="5"/>
        <v>0</v>
      </c>
      <c r="T16" s="112">
        <f t="shared" si="6"/>
        <v>0</v>
      </c>
      <c r="U16" s="112">
        <f t="shared" si="7"/>
        <v>0</v>
      </c>
      <c r="V16" s="114">
        <f t="shared" si="8"/>
        <v>0</v>
      </c>
      <c r="W16" s="110">
        <f t="shared" si="9"/>
        <v>0</v>
      </c>
      <c r="X16" s="112">
        <f t="shared" si="10"/>
        <v>0</v>
      </c>
      <c r="Y16" s="112">
        <f t="shared" si="11"/>
        <v>0</v>
      </c>
      <c r="Z16" s="114">
        <f t="shared" si="12"/>
        <v>0</v>
      </c>
      <c r="AA16" s="110">
        <f t="shared" si="13"/>
        <v>0</v>
      </c>
      <c r="AB16" s="112">
        <f t="shared" si="14"/>
        <v>0</v>
      </c>
      <c r="AC16" s="112">
        <f t="shared" si="15"/>
        <v>0</v>
      </c>
      <c r="AD16" s="114">
        <f t="shared" si="16"/>
        <v>0</v>
      </c>
      <c r="AE16" s="110">
        <f t="shared" si="17"/>
        <v>0</v>
      </c>
      <c r="AF16" s="112">
        <f t="shared" si="18"/>
        <v>0</v>
      </c>
      <c r="AG16" s="112">
        <f t="shared" si="19"/>
        <v>0</v>
      </c>
      <c r="AH16" s="114">
        <f t="shared" si="20"/>
        <v>0</v>
      </c>
      <c r="AP16" s="137"/>
      <c r="AQ16" s="137"/>
      <c r="AR16" s="137"/>
      <c r="AS16" s="137"/>
    </row>
    <row r="17" spans="2:45" ht="18" customHeight="1">
      <c r="B17" s="115">
        <v>10</v>
      </c>
      <c r="C17" s="104" t="s">
        <v>7</v>
      </c>
      <c r="D17" s="116">
        <v>0</v>
      </c>
      <c r="E17" s="117">
        <v>7.2046109510086456E-2</v>
      </c>
      <c r="F17" s="117">
        <v>-1.4648853660615359E-4</v>
      </c>
      <c r="G17" s="303">
        <v>0.31786743515850147</v>
      </c>
      <c r="H17" s="117">
        <v>0.13170028818443805</v>
      </c>
      <c r="I17" s="118">
        <v>0.11988472622478386</v>
      </c>
      <c r="J17" s="107">
        <f>'入力シート '!D15</f>
        <v>0</v>
      </c>
      <c r="K17" s="110">
        <v>0</v>
      </c>
      <c r="L17" s="109">
        <f t="shared" si="0"/>
        <v>0</v>
      </c>
      <c r="M17" s="110">
        <f t="shared" si="1"/>
        <v>0</v>
      </c>
      <c r="N17" s="111"/>
      <c r="O17" s="112">
        <f t="shared" si="2"/>
        <v>0</v>
      </c>
      <c r="P17" s="112">
        <f t="shared" si="3"/>
        <v>0</v>
      </c>
      <c r="Q17" s="109">
        <v>0</v>
      </c>
      <c r="R17" s="119">
        <f t="shared" si="4"/>
        <v>0</v>
      </c>
      <c r="S17" s="110">
        <f t="shared" si="5"/>
        <v>0</v>
      </c>
      <c r="T17" s="112">
        <f t="shared" si="6"/>
        <v>0</v>
      </c>
      <c r="U17" s="112">
        <f t="shared" si="7"/>
        <v>0</v>
      </c>
      <c r="V17" s="114">
        <f t="shared" si="8"/>
        <v>0</v>
      </c>
      <c r="W17" s="110">
        <f t="shared" si="9"/>
        <v>0</v>
      </c>
      <c r="X17" s="112">
        <f t="shared" si="10"/>
        <v>0</v>
      </c>
      <c r="Y17" s="112">
        <f t="shared" si="11"/>
        <v>0</v>
      </c>
      <c r="Z17" s="114">
        <f t="shared" si="12"/>
        <v>0</v>
      </c>
      <c r="AA17" s="110">
        <f t="shared" si="13"/>
        <v>0</v>
      </c>
      <c r="AB17" s="112">
        <f t="shared" si="14"/>
        <v>0</v>
      </c>
      <c r="AC17" s="112">
        <f t="shared" si="15"/>
        <v>0</v>
      </c>
      <c r="AD17" s="114">
        <f t="shared" si="16"/>
        <v>0</v>
      </c>
      <c r="AE17" s="110">
        <f t="shared" si="17"/>
        <v>0</v>
      </c>
      <c r="AF17" s="112">
        <f t="shared" si="18"/>
        <v>0</v>
      </c>
      <c r="AG17" s="112">
        <f t="shared" si="19"/>
        <v>0</v>
      </c>
      <c r="AH17" s="114">
        <f t="shared" si="20"/>
        <v>0</v>
      </c>
      <c r="AP17" s="137"/>
      <c r="AQ17" s="137"/>
      <c r="AR17" s="137"/>
      <c r="AS17" s="137"/>
    </row>
    <row r="18" spans="2:45" ht="18" customHeight="1">
      <c r="B18" s="115">
        <v>11</v>
      </c>
      <c r="C18" s="104" t="s">
        <v>8</v>
      </c>
      <c r="D18" s="116">
        <v>0</v>
      </c>
      <c r="E18" s="117">
        <v>0.18306878306878308</v>
      </c>
      <c r="F18" s="117">
        <v>8.2714234305898845E-4</v>
      </c>
      <c r="G18" s="303">
        <v>0.21481481481481479</v>
      </c>
      <c r="H18" s="117">
        <v>0.20423280423280424</v>
      </c>
      <c r="I18" s="118">
        <v>0.20423280423280424</v>
      </c>
      <c r="J18" s="107">
        <f>'入力シート '!D16</f>
        <v>0</v>
      </c>
      <c r="K18" s="110">
        <v>0</v>
      </c>
      <c r="L18" s="109">
        <f t="shared" si="0"/>
        <v>0</v>
      </c>
      <c r="M18" s="110">
        <f t="shared" si="1"/>
        <v>0</v>
      </c>
      <c r="N18" s="111"/>
      <c r="O18" s="112">
        <f t="shared" si="2"/>
        <v>0</v>
      </c>
      <c r="P18" s="112">
        <f t="shared" si="3"/>
        <v>0</v>
      </c>
      <c r="Q18" s="109">
        <v>0</v>
      </c>
      <c r="R18" s="119">
        <f t="shared" si="4"/>
        <v>0</v>
      </c>
      <c r="S18" s="110">
        <f t="shared" si="5"/>
        <v>0</v>
      </c>
      <c r="T18" s="112">
        <f t="shared" si="6"/>
        <v>0</v>
      </c>
      <c r="U18" s="112">
        <f t="shared" si="7"/>
        <v>0</v>
      </c>
      <c r="V18" s="114">
        <f t="shared" si="8"/>
        <v>0</v>
      </c>
      <c r="W18" s="110">
        <f t="shared" si="9"/>
        <v>0</v>
      </c>
      <c r="X18" s="112">
        <f t="shared" si="10"/>
        <v>0</v>
      </c>
      <c r="Y18" s="112">
        <f t="shared" si="11"/>
        <v>0</v>
      </c>
      <c r="Z18" s="114">
        <f t="shared" si="12"/>
        <v>0</v>
      </c>
      <c r="AA18" s="110">
        <f t="shared" si="13"/>
        <v>0</v>
      </c>
      <c r="AB18" s="112">
        <f t="shared" si="14"/>
        <v>0</v>
      </c>
      <c r="AC18" s="112">
        <f t="shared" si="15"/>
        <v>0</v>
      </c>
      <c r="AD18" s="114">
        <f t="shared" si="16"/>
        <v>0</v>
      </c>
      <c r="AE18" s="110">
        <f t="shared" si="17"/>
        <v>0</v>
      </c>
      <c r="AF18" s="112">
        <f t="shared" si="18"/>
        <v>0</v>
      </c>
      <c r="AG18" s="112">
        <f t="shared" si="19"/>
        <v>0</v>
      </c>
      <c r="AH18" s="114">
        <f t="shared" si="20"/>
        <v>0</v>
      </c>
      <c r="AP18" s="137"/>
      <c r="AQ18" s="137"/>
      <c r="AR18" s="137"/>
      <c r="AS18" s="137"/>
    </row>
    <row r="19" spans="2:45" ht="18" customHeight="1">
      <c r="B19" s="115">
        <v>12</v>
      </c>
      <c r="C19" s="104" t="s">
        <v>9</v>
      </c>
      <c r="D19" s="116">
        <v>3.7493696829708711E-2</v>
      </c>
      <c r="E19" s="117">
        <v>0.24061919504643964</v>
      </c>
      <c r="F19" s="117">
        <v>1.2038694281087531E-3</v>
      </c>
      <c r="G19" s="303">
        <v>0.48569659442724461</v>
      </c>
      <c r="H19" s="117">
        <v>0.2371517027863777</v>
      </c>
      <c r="I19" s="118">
        <v>0.20074303405572755</v>
      </c>
      <c r="J19" s="107">
        <f>'入力シート '!D17</f>
        <v>0</v>
      </c>
      <c r="K19" s="110">
        <v>0</v>
      </c>
      <c r="L19" s="109">
        <f t="shared" si="0"/>
        <v>0</v>
      </c>
      <c r="M19" s="110">
        <f t="shared" si="1"/>
        <v>0</v>
      </c>
      <c r="N19" s="111"/>
      <c r="O19" s="112">
        <f t="shared" si="2"/>
        <v>0</v>
      </c>
      <c r="P19" s="112">
        <f t="shared" si="3"/>
        <v>0</v>
      </c>
      <c r="Q19" s="109">
        <v>0</v>
      </c>
      <c r="R19" s="119">
        <f t="shared" si="4"/>
        <v>0</v>
      </c>
      <c r="S19" s="110">
        <f t="shared" si="5"/>
        <v>0</v>
      </c>
      <c r="T19" s="112">
        <f t="shared" si="6"/>
        <v>0</v>
      </c>
      <c r="U19" s="112">
        <f t="shared" si="7"/>
        <v>0</v>
      </c>
      <c r="V19" s="114">
        <f t="shared" si="8"/>
        <v>0</v>
      </c>
      <c r="W19" s="110">
        <f t="shared" si="9"/>
        <v>0</v>
      </c>
      <c r="X19" s="112">
        <f t="shared" si="10"/>
        <v>0</v>
      </c>
      <c r="Y19" s="112">
        <f t="shared" si="11"/>
        <v>0</v>
      </c>
      <c r="Z19" s="114">
        <f t="shared" si="12"/>
        <v>0</v>
      </c>
      <c r="AA19" s="110">
        <f t="shared" si="13"/>
        <v>0</v>
      </c>
      <c r="AB19" s="112">
        <f t="shared" si="14"/>
        <v>0</v>
      </c>
      <c r="AC19" s="112">
        <f t="shared" si="15"/>
        <v>0</v>
      </c>
      <c r="AD19" s="114">
        <f t="shared" si="16"/>
        <v>0</v>
      </c>
      <c r="AE19" s="110">
        <f t="shared" si="17"/>
        <v>0</v>
      </c>
      <c r="AF19" s="112">
        <f t="shared" si="18"/>
        <v>0</v>
      </c>
      <c r="AG19" s="112">
        <f t="shared" si="19"/>
        <v>0</v>
      </c>
      <c r="AH19" s="114">
        <f t="shared" si="20"/>
        <v>0</v>
      </c>
      <c r="AP19" s="137"/>
      <c r="AQ19" s="137"/>
      <c r="AR19" s="137"/>
      <c r="AS19" s="137"/>
    </row>
    <row r="20" spans="2:45" ht="18" customHeight="1">
      <c r="B20" s="115">
        <v>13</v>
      </c>
      <c r="C20" s="104" t="s">
        <v>10</v>
      </c>
      <c r="D20" s="116">
        <v>3.2331262183235898E-2</v>
      </c>
      <c r="E20" s="117">
        <v>0.23688453429244699</v>
      </c>
      <c r="F20" s="117">
        <v>6.0962906143166947E-5</v>
      </c>
      <c r="G20" s="303">
        <v>0.42329157881681756</v>
      </c>
      <c r="H20" s="117">
        <v>9.9342676423167561E-2</v>
      </c>
      <c r="I20" s="118">
        <v>9.6180081855388816E-2</v>
      </c>
      <c r="J20" s="107">
        <f>'入力シート '!D18</f>
        <v>0</v>
      </c>
      <c r="K20" s="110">
        <v>0</v>
      </c>
      <c r="L20" s="109">
        <f t="shared" si="0"/>
        <v>0</v>
      </c>
      <c r="M20" s="110">
        <f t="shared" si="1"/>
        <v>0</v>
      </c>
      <c r="N20" s="111"/>
      <c r="O20" s="112">
        <f t="shared" si="2"/>
        <v>0</v>
      </c>
      <c r="P20" s="112">
        <f t="shared" si="3"/>
        <v>0</v>
      </c>
      <c r="Q20" s="109">
        <v>0</v>
      </c>
      <c r="R20" s="119">
        <f t="shared" si="4"/>
        <v>0</v>
      </c>
      <c r="S20" s="110">
        <f t="shared" si="5"/>
        <v>0</v>
      </c>
      <c r="T20" s="112">
        <f t="shared" si="6"/>
        <v>0</v>
      </c>
      <c r="U20" s="112">
        <f t="shared" si="7"/>
        <v>0</v>
      </c>
      <c r="V20" s="114">
        <f t="shared" si="8"/>
        <v>0</v>
      </c>
      <c r="W20" s="110">
        <f t="shared" si="9"/>
        <v>0</v>
      </c>
      <c r="X20" s="112">
        <f t="shared" si="10"/>
        <v>0</v>
      </c>
      <c r="Y20" s="112">
        <f t="shared" si="11"/>
        <v>0</v>
      </c>
      <c r="Z20" s="114">
        <f t="shared" si="12"/>
        <v>0</v>
      </c>
      <c r="AA20" s="110">
        <f t="shared" si="13"/>
        <v>0</v>
      </c>
      <c r="AB20" s="112">
        <f t="shared" si="14"/>
        <v>0</v>
      </c>
      <c r="AC20" s="112">
        <f t="shared" si="15"/>
        <v>0</v>
      </c>
      <c r="AD20" s="114">
        <f t="shared" si="16"/>
        <v>0</v>
      </c>
      <c r="AE20" s="110">
        <f t="shared" si="17"/>
        <v>0</v>
      </c>
      <c r="AF20" s="112">
        <f t="shared" si="18"/>
        <v>0</v>
      </c>
      <c r="AG20" s="112">
        <f t="shared" si="19"/>
        <v>0</v>
      </c>
      <c r="AH20" s="114">
        <f t="shared" si="20"/>
        <v>0</v>
      </c>
      <c r="AP20" s="137"/>
      <c r="AQ20" s="137"/>
      <c r="AR20" s="137"/>
      <c r="AS20" s="137"/>
    </row>
    <row r="21" spans="2:45" ht="18" customHeight="1">
      <c r="B21" s="115">
        <v>14</v>
      </c>
      <c r="C21" s="104" t="s">
        <v>11</v>
      </c>
      <c r="D21" s="116">
        <v>1.6313660977448796E-2</v>
      </c>
      <c r="E21" s="117">
        <v>0.23029091716633354</v>
      </c>
      <c r="F21" s="117">
        <v>1.2133393941115752E-5</v>
      </c>
      <c r="G21" s="303">
        <v>0.45384558442519807</v>
      </c>
      <c r="H21" s="117">
        <v>0.10200607002738915</v>
      </c>
      <c r="I21" s="118">
        <v>0.10037752609371529</v>
      </c>
      <c r="J21" s="107">
        <f>'入力シート '!D19</f>
        <v>0</v>
      </c>
      <c r="K21" s="110">
        <v>0</v>
      </c>
      <c r="L21" s="109">
        <f t="shared" si="0"/>
        <v>0</v>
      </c>
      <c r="M21" s="110">
        <f t="shared" si="1"/>
        <v>0</v>
      </c>
      <c r="N21" s="111"/>
      <c r="O21" s="112">
        <f t="shared" si="2"/>
        <v>0</v>
      </c>
      <c r="P21" s="112">
        <f t="shared" si="3"/>
        <v>0</v>
      </c>
      <c r="Q21" s="109">
        <v>0</v>
      </c>
      <c r="R21" s="119">
        <f t="shared" si="4"/>
        <v>0</v>
      </c>
      <c r="S21" s="110">
        <f t="shared" si="5"/>
        <v>0</v>
      </c>
      <c r="T21" s="112">
        <f t="shared" si="6"/>
        <v>0</v>
      </c>
      <c r="U21" s="112">
        <f t="shared" si="7"/>
        <v>0</v>
      </c>
      <c r="V21" s="114">
        <f t="shared" si="8"/>
        <v>0</v>
      </c>
      <c r="W21" s="110">
        <f t="shared" si="9"/>
        <v>0</v>
      </c>
      <c r="X21" s="112">
        <f t="shared" si="10"/>
        <v>0</v>
      </c>
      <c r="Y21" s="112">
        <f t="shared" si="11"/>
        <v>0</v>
      </c>
      <c r="Z21" s="114">
        <f t="shared" si="12"/>
        <v>0</v>
      </c>
      <c r="AA21" s="110">
        <f t="shared" si="13"/>
        <v>0</v>
      </c>
      <c r="AB21" s="112">
        <f t="shared" si="14"/>
        <v>0</v>
      </c>
      <c r="AC21" s="112">
        <f t="shared" si="15"/>
        <v>0</v>
      </c>
      <c r="AD21" s="114">
        <f t="shared" si="16"/>
        <v>0</v>
      </c>
      <c r="AE21" s="110">
        <f t="shared" si="17"/>
        <v>0</v>
      </c>
      <c r="AF21" s="112">
        <f t="shared" si="18"/>
        <v>0</v>
      </c>
      <c r="AG21" s="112">
        <f t="shared" si="19"/>
        <v>0</v>
      </c>
      <c r="AH21" s="114">
        <f t="shared" si="20"/>
        <v>0</v>
      </c>
      <c r="AP21" s="137"/>
      <c r="AQ21" s="137"/>
      <c r="AR21" s="137"/>
      <c r="AS21" s="137"/>
    </row>
    <row r="22" spans="2:45" ht="18" customHeight="1">
      <c r="B22" s="115">
        <v>15</v>
      </c>
      <c r="C22" s="104" t="s">
        <v>12</v>
      </c>
      <c r="D22" s="116">
        <v>2.422977075120536E-2</v>
      </c>
      <c r="E22" s="117">
        <v>0.21784197111299916</v>
      </c>
      <c r="F22" s="117">
        <v>3.7850270367529383E-4</v>
      </c>
      <c r="G22" s="303">
        <v>0.43500424808836025</v>
      </c>
      <c r="H22" s="117">
        <v>0.17926932880203908</v>
      </c>
      <c r="I22" s="118">
        <v>0.17536108751062021</v>
      </c>
      <c r="J22" s="107">
        <f>'入力シート '!D20</f>
        <v>0</v>
      </c>
      <c r="K22" s="110">
        <v>0</v>
      </c>
      <c r="L22" s="109">
        <f t="shared" si="0"/>
        <v>0</v>
      </c>
      <c r="M22" s="110">
        <f t="shared" si="1"/>
        <v>0</v>
      </c>
      <c r="N22" s="111"/>
      <c r="O22" s="112">
        <f t="shared" si="2"/>
        <v>0</v>
      </c>
      <c r="P22" s="112">
        <f t="shared" si="3"/>
        <v>0</v>
      </c>
      <c r="Q22" s="109">
        <v>0</v>
      </c>
      <c r="R22" s="119">
        <f t="shared" si="4"/>
        <v>0</v>
      </c>
      <c r="S22" s="110">
        <f t="shared" si="5"/>
        <v>0</v>
      </c>
      <c r="T22" s="112">
        <f t="shared" si="6"/>
        <v>0</v>
      </c>
      <c r="U22" s="112">
        <f t="shared" si="7"/>
        <v>0</v>
      </c>
      <c r="V22" s="114">
        <f t="shared" si="8"/>
        <v>0</v>
      </c>
      <c r="W22" s="110">
        <f t="shared" si="9"/>
        <v>0</v>
      </c>
      <c r="X22" s="112">
        <f t="shared" si="10"/>
        <v>0</v>
      </c>
      <c r="Y22" s="112">
        <f t="shared" si="11"/>
        <v>0</v>
      </c>
      <c r="Z22" s="114">
        <f t="shared" si="12"/>
        <v>0</v>
      </c>
      <c r="AA22" s="110">
        <f t="shared" si="13"/>
        <v>0</v>
      </c>
      <c r="AB22" s="112">
        <f t="shared" si="14"/>
        <v>0</v>
      </c>
      <c r="AC22" s="112">
        <f t="shared" si="15"/>
        <v>0</v>
      </c>
      <c r="AD22" s="114">
        <f t="shared" si="16"/>
        <v>0</v>
      </c>
      <c r="AE22" s="110">
        <f t="shared" si="17"/>
        <v>0</v>
      </c>
      <c r="AF22" s="112">
        <f t="shared" si="18"/>
        <v>0</v>
      </c>
      <c r="AG22" s="112">
        <f t="shared" si="19"/>
        <v>0</v>
      </c>
      <c r="AH22" s="114">
        <f t="shared" si="20"/>
        <v>0</v>
      </c>
      <c r="AP22" s="137"/>
      <c r="AQ22" s="137"/>
      <c r="AR22" s="137"/>
      <c r="AS22" s="137"/>
    </row>
    <row r="23" spans="2:45" ht="18" customHeight="1">
      <c r="B23" s="115">
        <v>16</v>
      </c>
      <c r="C23" s="104" t="s">
        <v>13</v>
      </c>
      <c r="D23" s="116">
        <v>4.9710151577723738E-2</v>
      </c>
      <c r="E23" s="117">
        <v>0.1669339770829544</v>
      </c>
      <c r="F23" s="117">
        <v>1.0624118109415987E-4</v>
      </c>
      <c r="G23" s="303">
        <v>0.40807553034937749</v>
      </c>
      <c r="H23" s="117">
        <v>1.9684518593230709E-2</v>
      </c>
      <c r="I23" s="118">
        <v>1.9676251260768201E-2</v>
      </c>
      <c r="J23" s="107">
        <f>'入力シート '!D21</f>
        <v>0</v>
      </c>
      <c r="K23" s="110">
        <v>0</v>
      </c>
      <c r="L23" s="109">
        <f t="shared" si="0"/>
        <v>0</v>
      </c>
      <c r="M23" s="110">
        <f t="shared" si="1"/>
        <v>0</v>
      </c>
      <c r="N23" s="111"/>
      <c r="O23" s="112">
        <f t="shared" si="2"/>
        <v>0</v>
      </c>
      <c r="P23" s="112">
        <f t="shared" si="3"/>
        <v>0</v>
      </c>
      <c r="Q23" s="109">
        <v>0</v>
      </c>
      <c r="R23" s="119">
        <f t="shared" si="4"/>
        <v>0</v>
      </c>
      <c r="S23" s="110">
        <f t="shared" si="5"/>
        <v>0</v>
      </c>
      <c r="T23" s="112">
        <f t="shared" si="6"/>
        <v>0</v>
      </c>
      <c r="U23" s="112">
        <f t="shared" si="7"/>
        <v>0</v>
      </c>
      <c r="V23" s="114">
        <f t="shared" si="8"/>
        <v>0</v>
      </c>
      <c r="W23" s="110">
        <f t="shared" si="9"/>
        <v>0</v>
      </c>
      <c r="X23" s="112">
        <f t="shared" si="10"/>
        <v>0</v>
      </c>
      <c r="Y23" s="112">
        <f t="shared" si="11"/>
        <v>0</v>
      </c>
      <c r="Z23" s="114">
        <f t="shared" si="12"/>
        <v>0</v>
      </c>
      <c r="AA23" s="110">
        <f t="shared" si="13"/>
        <v>0</v>
      </c>
      <c r="AB23" s="112">
        <f t="shared" si="14"/>
        <v>0</v>
      </c>
      <c r="AC23" s="112">
        <f t="shared" si="15"/>
        <v>0</v>
      </c>
      <c r="AD23" s="114">
        <f t="shared" si="16"/>
        <v>0</v>
      </c>
      <c r="AE23" s="110">
        <f t="shared" si="17"/>
        <v>0</v>
      </c>
      <c r="AF23" s="112">
        <f t="shared" si="18"/>
        <v>0</v>
      </c>
      <c r="AG23" s="112">
        <f t="shared" si="19"/>
        <v>0</v>
      </c>
      <c r="AH23" s="114">
        <f t="shared" si="20"/>
        <v>0</v>
      </c>
      <c r="AP23" s="137"/>
      <c r="AQ23" s="137"/>
      <c r="AR23" s="137"/>
      <c r="AS23" s="137"/>
    </row>
    <row r="24" spans="2:45" ht="18" customHeight="1">
      <c r="B24" s="115">
        <v>17</v>
      </c>
      <c r="C24" s="104" t="s">
        <v>14</v>
      </c>
      <c r="D24" s="116">
        <v>1.4542889198653652E-2</v>
      </c>
      <c r="E24" s="117">
        <v>0.19576953278366707</v>
      </c>
      <c r="F24" s="117">
        <v>1.5087431461121055E-2</v>
      </c>
      <c r="G24" s="303">
        <v>0.36469375736160187</v>
      </c>
      <c r="H24" s="117">
        <v>0.13295053003533569</v>
      </c>
      <c r="I24" s="118">
        <v>0.13260698861405576</v>
      </c>
      <c r="J24" s="107">
        <f>'入力シート '!D22</f>
        <v>0</v>
      </c>
      <c r="K24" s="110">
        <v>0</v>
      </c>
      <c r="L24" s="109">
        <f t="shared" si="0"/>
        <v>0</v>
      </c>
      <c r="M24" s="110">
        <f t="shared" si="1"/>
        <v>0</v>
      </c>
      <c r="N24" s="111"/>
      <c r="O24" s="112">
        <f t="shared" si="2"/>
        <v>0</v>
      </c>
      <c r="P24" s="112">
        <f t="shared" si="3"/>
        <v>0</v>
      </c>
      <c r="Q24" s="109">
        <v>0</v>
      </c>
      <c r="R24" s="119">
        <f t="shared" si="4"/>
        <v>0</v>
      </c>
      <c r="S24" s="110">
        <f t="shared" si="5"/>
        <v>0</v>
      </c>
      <c r="T24" s="112">
        <f t="shared" si="6"/>
        <v>0</v>
      </c>
      <c r="U24" s="112">
        <f t="shared" si="7"/>
        <v>0</v>
      </c>
      <c r="V24" s="114">
        <f t="shared" si="8"/>
        <v>0</v>
      </c>
      <c r="W24" s="110">
        <f t="shared" si="9"/>
        <v>0</v>
      </c>
      <c r="X24" s="112">
        <f t="shared" si="10"/>
        <v>0</v>
      </c>
      <c r="Y24" s="112">
        <f t="shared" si="11"/>
        <v>0</v>
      </c>
      <c r="Z24" s="114">
        <f t="shared" si="12"/>
        <v>0</v>
      </c>
      <c r="AA24" s="110">
        <f t="shared" si="13"/>
        <v>0</v>
      </c>
      <c r="AB24" s="112">
        <f t="shared" si="14"/>
        <v>0</v>
      </c>
      <c r="AC24" s="112">
        <f t="shared" si="15"/>
        <v>0</v>
      </c>
      <c r="AD24" s="114">
        <f t="shared" si="16"/>
        <v>0</v>
      </c>
      <c r="AE24" s="110">
        <f t="shared" si="17"/>
        <v>0</v>
      </c>
      <c r="AF24" s="112">
        <f t="shared" si="18"/>
        <v>0</v>
      </c>
      <c r="AG24" s="112">
        <f t="shared" si="19"/>
        <v>0</v>
      </c>
      <c r="AH24" s="114">
        <f t="shared" si="20"/>
        <v>0</v>
      </c>
      <c r="AP24" s="137"/>
      <c r="AQ24" s="137"/>
      <c r="AR24" s="137"/>
      <c r="AS24" s="137"/>
    </row>
    <row r="25" spans="2:45" ht="18" customHeight="1">
      <c r="B25" s="115">
        <v>18</v>
      </c>
      <c r="C25" s="104" t="s">
        <v>15</v>
      </c>
      <c r="D25" s="116">
        <v>8.4822104193541525E-3</v>
      </c>
      <c r="E25" s="117">
        <v>0.20340866987773248</v>
      </c>
      <c r="F25" s="117">
        <v>1.2019162476206711E-2</v>
      </c>
      <c r="G25" s="303">
        <v>0.33049277510188957</v>
      </c>
      <c r="H25" s="117">
        <v>0.30307521304186735</v>
      </c>
      <c r="I25" s="118">
        <v>0.2993701370878103</v>
      </c>
      <c r="J25" s="107">
        <f>'入力シート '!D23</f>
        <v>0</v>
      </c>
      <c r="K25" s="110">
        <v>0</v>
      </c>
      <c r="L25" s="109">
        <f t="shared" si="0"/>
        <v>0</v>
      </c>
      <c r="M25" s="110">
        <f>K25*E25</f>
        <v>0</v>
      </c>
      <c r="N25" s="111"/>
      <c r="O25" s="112">
        <f t="shared" si="2"/>
        <v>0</v>
      </c>
      <c r="P25" s="112">
        <f t="shared" si="3"/>
        <v>0</v>
      </c>
      <c r="Q25" s="109">
        <v>0</v>
      </c>
      <c r="R25" s="119">
        <f t="shared" si="4"/>
        <v>0</v>
      </c>
      <c r="S25" s="110">
        <f t="shared" si="5"/>
        <v>0</v>
      </c>
      <c r="T25" s="112">
        <f t="shared" si="6"/>
        <v>0</v>
      </c>
      <c r="U25" s="112">
        <f t="shared" si="7"/>
        <v>0</v>
      </c>
      <c r="V25" s="114">
        <f t="shared" si="8"/>
        <v>0</v>
      </c>
      <c r="W25" s="110">
        <f t="shared" si="9"/>
        <v>0</v>
      </c>
      <c r="X25" s="112">
        <f t="shared" si="10"/>
        <v>0</v>
      </c>
      <c r="Y25" s="112">
        <f t="shared" si="11"/>
        <v>0</v>
      </c>
      <c r="Z25" s="114">
        <f t="shared" si="12"/>
        <v>0</v>
      </c>
      <c r="AA25" s="110">
        <f t="shared" si="13"/>
        <v>0</v>
      </c>
      <c r="AB25" s="112">
        <f t="shared" si="14"/>
        <v>0</v>
      </c>
      <c r="AC25" s="112">
        <f t="shared" si="15"/>
        <v>0</v>
      </c>
      <c r="AD25" s="114">
        <f t="shared" si="16"/>
        <v>0</v>
      </c>
      <c r="AE25" s="110">
        <f t="shared" si="17"/>
        <v>0</v>
      </c>
      <c r="AF25" s="112">
        <f t="shared" si="18"/>
        <v>0</v>
      </c>
      <c r="AG25" s="112">
        <f t="shared" si="19"/>
        <v>0</v>
      </c>
      <c r="AH25" s="114">
        <f t="shared" si="20"/>
        <v>0</v>
      </c>
      <c r="AP25" s="137"/>
      <c r="AQ25" s="137"/>
      <c r="AR25" s="137"/>
      <c r="AS25" s="137"/>
    </row>
    <row r="26" spans="2:45" ht="18" customHeight="1">
      <c r="B26" s="115">
        <v>19</v>
      </c>
      <c r="C26" s="104" t="s">
        <v>16</v>
      </c>
      <c r="D26" s="116">
        <v>2.0911743379027015E-2</v>
      </c>
      <c r="E26" s="117">
        <v>0.14792515746572804</v>
      </c>
      <c r="F26" s="117">
        <v>1.453580594145667E-2</v>
      </c>
      <c r="G26" s="303">
        <v>0.25148203038162281</v>
      </c>
      <c r="H26" s="117">
        <v>8.9662838088180805E-2</v>
      </c>
      <c r="I26" s="118">
        <v>8.7717673212300853E-2</v>
      </c>
      <c r="J26" s="107">
        <f>'入力シート '!D24</f>
        <v>0</v>
      </c>
      <c r="K26" s="110">
        <v>0</v>
      </c>
      <c r="L26" s="109">
        <f t="shared" si="0"/>
        <v>0</v>
      </c>
      <c r="M26" s="110">
        <f t="shared" si="1"/>
        <v>0</v>
      </c>
      <c r="N26" s="111"/>
      <c r="O26" s="112">
        <f t="shared" si="2"/>
        <v>0</v>
      </c>
      <c r="P26" s="112">
        <f t="shared" si="3"/>
        <v>0</v>
      </c>
      <c r="Q26" s="109">
        <v>0</v>
      </c>
      <c r="R26" s="119">
        <f t="shared" si="4"/>
        <v>0</v>
      </c>
      <c r="S26" s="110">
        <f t="shared" si="5"/>
        <v>0</v>
      </c>
      <c r="T26" s="112">
        <f t="shared" si="6"/>
        <v>0</v>
      </c>
      <c r="U26" s="112">
        <f t="shared" si="7"/>
        <v>0</v>
      </c>
      <c r="V26" s="114">
        <f t="shared" si="8"/>
        <v>0</v>
      </c>
      <c r="W26" s="110">
        <f t="shared" si="9"/>
        <v>0</v>
      </c>
      <c r="X26" s="112">
        <f t="shared" si="10"/>
        <v>0</v>
      </c>
      <c r="Y26" s="112">
        <f t="shared" si="11"/>
        <v>0</v>
      </c>
      <c r="Z26" s="114">
        <f t="shared" si="12"/>
        <v>0</v>
      </c>
      <c r="AA26" s="110">
        <f t="shared" si="13"/>
        <v>0</v>
      </c>
      <c r="AB26" s="112">
        <f t="shared" si="14"/>
        <v>0</v>
      </c>
      <c r="AC26" s="112">
        <f t="shared" si="15"/>
        <v>0</v>
      </c>
      <c r="AD26" s="114">
        <f t="shared" si="16"/>
        <v>0</v>
      </c>
      <c r="AE26" s="110">
        <f t="shared" si="17"/>
        <v>0</v>
      </c>
      <c r="AF26" s="112">
        <f t="shared" si="18"/>
        <v>0</v>
      </c>
      <c r="AG26" s="112">
        <f t="shared" si="19"/>
        <v>0</v>
      </c>
      <c r="AH26" s="114">
        <f t="shared" si="20"/>
        <v>0</v>
      </c>
      <c r="AP26" s="137"/>
      <c r="AQ26" s="137"/>
      <c r="AR26" s="137"/>
      <c r="AS26" s="137"/>
    </row>
    <row r="27" spans="2:45" ht="18" customHeight="1">
      <c r="B27" s="115">
        <v>20</v>
      </c>
      <c r="C27" s="104" t="s">
        <v>17</v>
      </c>
      <c r="D27" s="116">
        <v>9.0001735353354761E-2</v>
      </c>
      <c r="E27" s="117">
        <v>0.23136945749404725</v>
      </c>
      <c r="F27" s="117">
        <v>2.5984402965993351E-2</v>
      </c>
      <c r="G27" s="303">
        <v>0.54644764785378719</v>
      </c>
      <c r="H27" s="117">
        <v>0.15213334191389408</v>
      </c>
      <c r="I27" s="118">
        <v>0.12986678679451702</v>
      </c>
      <c r="J27" s="107">
        <f>'入力シート '!D25</f>
        <v>0</v>
      </c>
      <c r="K27" s="110">
        <v>0</v>
      </c>
      <c r="L27" s="109">
        <f t="shared" si="0"/>
        <v>0</v>
      </c>
      <c r="M27" s="110">
        <f t="shared" si="1"/>
        <v>0</v>
      </c>
      <c r="N27" s="111"/>
      <c r="O27" s="112">
        <f t="shared" si="2"/>
        <v>0</v>
      </c>
      <c r="P27" s="112">
        <f t="shared" si="3"/>
        <v>0</v>
      </c>
      <c r="Q27" s="109">
        <v>0</v>
      </c>
      <c r="R27" s="119">
        <f t="shared" si="4"/>
        <v>0</v>
      </c>
      <c r="S27" s="110">
        <f t="shared" si="5"/>
        <v>0</v>
      </c>
      <c r="T27" s="112">
        <f t="shared" si="6"/>
        <v>0</v>
      </c>
      <c r="U27" s="112">
        <f t="shared" si="7"/>
        <v>0</v>
      </c>
      <c r="V27" s="114">
        <f t="shared" si="8"/>
        <v>0</v>
      </c>
      <c r="W27" s="110">
        <f t="shared" si="9"/>
        <v>0</v>
      </c>
      <c r="X27" s="112">
        <f t="shared" si="10"/>
        <v>0</v>
      </c>
      <c r="Y27" s="112">
        <f t="shared" si="11"/>
        <v>0</v>
      </c>
      <c r="Z27" s="114">
        <f t="shared" si="12"/>
        <v>0</v>
      </c>
      <c r="AA27" s="110">
        <f t="shared" si="13"/>
        <v>0</v>
      </c>
      <c r="AB27" s="112">
        <f t="shared" si="14"/>
        <v>0</v>
      </c>
      <c r="AC27" s="112">
        <f t="shared" si="15"/>
        <v>0</v>
      </c>
      <c r="AD27" s="114">
        <f t="shared" si="16"/>
        <v>0</v>
      </c>
      <c r="AE27" s="110">
        <f t="shared" si="17"/>
        <v>0</v>
      </c>
      <c r="AF27" s="112">
        <f t="shared" si="18"/>
        <v>0</v>
      </c>
      <c r="AG27" s="112">
        <f t="shared" si="19"/>
        <v>0</v>
      </c>
      <c r="AH27" s="114">
        <f t="shared" si="20"/>
        <v>0</v>
      </c>
      <c r="AP27" s="137"/>
      <c r="AQ27" s="137"/>
      <c r="AR27" s="137"/>
      <c r="AS27" s="137"/>
    </row>
    <row r="28" spans="2:45" ht="18" customHeight="1">
      <c r="B28" s="115">
        <v>21</v>
      </c>
      <c r="C28" s="104" t="s">
        <v>18</v>
      </c>
      <c r="D28" s="116">
        <v>1</v>
      </c>
      <c r="E28" s="117">
        <v>0.29495233102614909</v>
      </c>
      <c r="F28" s="117">
        <v>0</v>
      </c>
      <c r="G28" s="303">
        <v>0.46926506259607093</v>
      </c>
      <c r="H28" s="117">
        <v>9.2892302771286656E-2</v>
      </c>
      <c r="I28" s="118">
        <v>7.9392387180466831E-2</v>
      </c>
      <c r="J28" s="107">
        <f>'入力シート '!D26</f>
        <v>0</v>
      </c>
      <c r="K28" s="110">
        <v>0</v>
      </c>
      <c r="L28" s="109">
        <f t="shared" si="0"/>
        <v>0</v>
      </c>
      <c r="M28" s="110">
        <f t="shared" si="1"/>
        <v>0</v>
      </c>
      <c r="N28" s="111"/>
      <c r="O28" s="112">
        <f t="shared" si="2"/>
        <v>0</v>
      </c>
      <c r="P28" s="112">
        <f t="shared" si="3"/>
        <v>0</v>
      </c>
      <c r="Q28" s="109">
        <v>0</v>
      </c>
      <c r="R28" s="119">
        <f t="shared" si="4"/>
        <v>0</v>
      </c>
      <c r="S28" s="110">
        <f t="shared" si="5"/>
        <v>0</v>
      </c>
      <c r="T28" s="112">
        <f t="shared" si="6"/>
        <v>0</v>
      </c>
      <c r="U28" s="112">
        <f t="shared" si="7"/>
        <v>0</v>
      </c>
      <c r="V28" s="114">
        <f t="shared" si="8"/>
        <v>0</v>
      </c>
      <c r="W28" s="110">
        <f t="shared" si="9"/>
        <v>0</v>
      </c>
      <c r="X28" s="112">
        <f t="shared" si="10"/>
        <v>0</v>
      </c>
      <c r="Y28" s="112">
        <f t="shared" si="11"/>
        <v>0</v>
      </c>
      <c r="Z28" s="114">
        <f t="shared" si="12"/>
        <v>0</v>
      </c>
      <c r="AA28" s="110">
        <f t="shared" si="13"/>
        <v>0</v>
      </c>
      <c r="AB28" s="112">
        <f t="shared" si="14"/>
        <v>0</v>
      </c>
      <c r="AC28" s="112">
        <f t="shared" si="15"/>
        <v>0</v>
      </c>
      <c r="AD28" s="114">
        <f t="shared" si="16"/>
        <v>0</v>
      </c>
      <c r="AE28" s="110">
        <f t="shared" si="17"/>
        <v>0</v>
      </c>
      <c r="AF28" s="112">
        <f t="shared" si="18"/>
        <v>0</v>
      </c>
      <c r="AG28" s="112">
        <f t="shared" si="19"/>
        <v>0</v>
      </c>
      <c r="AH28" s="114">
        <f t="shared" si="20"/>
        <v>0</v>
      </c>
      <c r="AP28" s="137"/>
      <c r="AQ28" s="137"/>
      <c r="AR28" s="137"/>
      <c r="AS28" s="137"/>
    </row>
    <row r="29" spans="2:45" ht="18" customHeight="1">
      <c r="B29" s="115">
        <v>22</v>
      </c>
      <c r="C29" s="104" t="s">
        <v>19</v>
      </c>
      <c r="D29" s="116">
        <v>0.51398083873558598</v>
      </c>
      <c r="E29" s="117">
        <v>5.0550439761525297E-2</v>
      </c>
      <c r="F29" s="117">
        <v>2.6459972821197573E-2</v>
      </c>
      <c r="G29" s="303">
        <v>0.38874623693996813</v>
      </c>
      <c r="H29" s="117">
        <v>2.248981760226669E-2</v>
      </c>
      <c r="I29" s="118">
        <v>2.248981760226669E-2</v>
      </c>
      <c r="J29" s="107">
        <f>'入力シート '!D27</f>
        <v>0</v>
      </c>
      <c r="K29" s="110">
        <v>0</v>
      </c>
      <c r="L29" s="109">
        <f t="shared" si="0"/>
        <v>0</v>
      </c>
      <c r="M29" s="110">
        <f t="shared" si="1"/>
        <v>0</v>
      </c>
      <c r="N29" s="111"/>
      <c r="O29" s="112">
        <f t="shared" si="2"/>
        <v>0</v>
      </c>
      <c r="P29" s="112">
        <f t="shared" si="3"/>
        <v>0</v>
      </c>
      <c r="Q29" s="109">
        <v>0</v>
      </c>
      <c r="R29" s="119">
        <f t="shared" si="4"/>
        <v>0</v>
      </c>
      <c r="S29" s="110">
        <f t="shared" si="5"/>
        <v>0</v>
      </c>
      <c r="T29" s="112">
        <f t="shared" si="6"/>
        <v>0</v>
      </c>
      <c r="U29" s="112">
        <f t="shared" si="7"/>
        <v>0</v>
      </c>
      <c r="V29" s="114">
        <f t="shared" si="8"/>
        <v>0</v>
      </c>
      <c r="W29" s="110">
        <f t="shared" si="9"/>
        <v>0</v>
      </c>
      <c r="X29" s="112">
        <f t="shared" si="10"/>
        <v>0</v>
      </c>
      <c r="Y29" s="112">
        <f t="shared" si="11"/>
        <v>0</v>
      </c>
      <c r="Z29" s="114">
        <f t="shared" si="12"/>
        <v>0</v>
      </c>
      <c r="AA29" s="110">
        <f t="shared" si="13"/>
        <v>0</v>
      </c>
      <c r="AB29" s="112">
        <f t="shared" si="14"/>
        <v>0</v>
      </c>
      <c r="AC29" s="112">
        <f t="shared" si="15"/>
        <v>0</v>
      </c>
      <c r="AD29" s="114">
        <f t="shared" si="16"/>
        <v>0</v>
      </c>
      <c r="AE29" s="110">
        <f t="shared" si="17"/>
        <v>0</v>
      </c>
      <c r="AF29" s="112">
        <f t="shared" si="18"/>
        <v>0</v>
      </c>
      <c r="AG29" s="112">
        <f t="shared" si="19"/>
        <v>0</v>
      </c>
      <c r="AH29" s="114">
        <f t="shared" si="20"/>
        <v>0</v>
      </c>
      <c r="AP29" s="137"/>
      <c r="AQ29" s="137"/>
      <c r="AR29" s="137"/>
      <c r="AS29" s="137"/>
    </row>
    <row r="30" spans="2:45" ht="18" customHeight="1">
      <c r="B30" s="115">
        <v>23</v>
      </c>
      <c r="C30" s="104" t="s">
        <v>20</v>
      </c>
      <c r="D30" s="116">
        <v>0.97821581274005365</v>
      </c>
      <c r="E30" s="117">
        <v>9.7850270373808362E-2</v>
      </c>
      <c r="F30" s="117">
        <v>9.4430357870015254E-3</v>
      </c>
      <c r="G30" s="303">
        <v>0.43922851375443867</v>
      </c>
      <c r="H30" s="117">
        <v>1.7740058053013895E-2</v>
      </c>
      <c r="I30" s="118">
        <v>1.7740058053013895E-2</v>
      </c>
      <c r="J30" s="107">
        <f>'入力シート '!D28</f>
        <v>0</v>
      </c>
      <c r="K30" s="110">
        <v>0</v>
      </c>
      <c r="L30" s="109">
        <f t="shared" si="0"/>
        <v>0</v>
      </c>
      <c r="M30" s="110">
        <f t="shared" si="1"/>
        <v>0</v>
      </c>
      <c r="N30" s="111"/>
      <c r="O30" s="112">
        <f t="shared" si="2"/>
        <v>0</v>
      </c>
      <c r="P30" s="112">
        <f t="shared" si="3"/>
        <v>0</v>
      </c>
      <c r="Q30" s="109">
        <v>0</v>
      </c>
      <c r="R30" s="119">
        <f t="shared" si="4"/>
        <v>0</v>
      </c>
      <c r="S30" s="110">
        <f t="shared" si="5"/>
        <v>0</v>
      </c>
      <c r="T30" s="112">
        <f t="shared" si="6"/>
        <v>0</v>
      </c>
      <c r="U30" s="112">
        <f t="shared" si="7"/>
        <v>0</v>
      </c>
      <c r="V30" s="114">
        <f t="shared" si="8"/>
        <v>0</v>
      </c>
      <c r="W30" s="110">
        <f t="shared" si="9"/>
        <v>0</v>
      </c>
      <c r="X30" s="112">
        <f t="shared" si="10"/>
        <v>0</v>
      </c>
      <c r="Y30" s="112">
        <f t="shared" si="11"/>
        <v>0</v>
      </c>
      <c r="Z30" s="114">
        <f t="shared" si="12"/>
        <v>0</v>
      </c>
      <c r="AA30" s="110">
        <f t="shared" si="13"/>
        <v>0</v>
      </c>
      <c r="AB30" s="112">
        <f t="shared" si="14"/>
        <v>0</v>
      </c>
      <c r="AC30" s="112">
        <f t="shared" si="15"/>
        <v>0</v>
      </c>
      <c r="AD30" s="114">
        <f t="shared" si="16"/>
        <v>0</v>
      </c>
      <c r="AE30" s="110">
        <f t="shared" si="17"/>
        <v>0</v>
      </c>
      <c r="AF30" s="112">
        <f t="shared" si="18"/>
        <v>0</v>
      </c>
      <c r="AG30" s="112">
        <f t="shared" si="19"/>
        <v>0</v>
      </c>
      <c r="AH30" s="114">
        <f t="shared" si="20"/>
        <v>0</v>
      </c>
      <c r="AP30" s="137"/>
      <c r="AQ30" s="137"/>
      <c r="AR30" s="137"/>
      <c r="AS30" s="137"/>
    </row>
    <row r="31" spans="2:45" ht="18" customHeight="1">
      <c r="B31" s="115">
        <v>24</v>
      </c>
      <c r="C31" s="104" t="s">
        <v>21</v>
      </c>
      <c r="D31" s="116">
        <v>0.80863607184499087</v>
      </c>
      <c r="E31" s="117">
        <v>0.3945924955099267</v>
      </c>
      <c r="F31" s="117">
        <v>1.2760779188802712E-3</v>
      </c>
      <c r="G31" s="303">
        <v>0.63098878695208971</v>
      </c>
      <c r="H31" s="117">
        <v>5.9883824409818293E-2</v>
      </c>
      <c r="I31" s="118">
        <v>5.8314321311263205E-2</v>
      </c>
      <c r="J31" s="107">
        <f>'入力シート '!D29</f>
        <v>0</v>
      </c>
      <c r="K31" s="110">
        <v>0</v>
      </c>
      <c r="L31" s="109">
        <f t="shared" si="0"/>
        <v>0</v>
      </c>
      <c r="M31" s="110">
        <f t="shared" si="1"/>
        <v>0</v>
      </c>
      <c r="N31" s="111"/>
      <c r="O31" s="112">
        <f t="shared" si="2"/>
        <v>0</v>
      </c>
      <c r="P31" s="112">
        <f t="shared" si="3"/>
        <v>0</v>
      </c>
      <c r="Q31" s="109">
        <v>0</v>
      </c>
      <c r="R31" s="119">
        <f t="shared" si="4"/>
        <v>0</v>
      </c>
      <c r="S31" s="110">
        <f t="shared" si="5"/>
        <v>0</v>
      </c>
      <c r="T31" s="112">
        <f t="shared" si="6"/>
        <v>0</v>
      </c>
      <c r="U31" s="112">
        <f t="shared" si="7"/>
        <v>0</v>
      </c>
      <c r="V31" s="114">
        <f t="shared" si="8"/>
        <v>0</v>
      </c>
      <c r="W31" s="110">
        <f t="shared" si="9"/>
        <v>0</v>
      </c>
      <c r="X31" s="112">
        <f t="shared" si="10"/>
        <v>0</v>
      </c>
      <c r="Y31" s="112">
        <f t="shared" si="11"/>
        <v>0</v>
      </c>
      <c r="Z31" s="114">
        <f t="shared" si="12"/>
        <v>0</v>
      </c>
      <c r="AA31" s="110">
        <f t="shared" si="13"/>
        <v>0</v>
      </c>
      <c r="AB31" s="112">
        <f t="shared" si="14"/>
        <v>0</v>
      </c>
      <c r="AC31" s="112">
        <f t="shared" si="15"/>
        <v>0</v>
      </c>
      <c r="AD31" s="114">
        <f t="shared" si="16"/>
        <v>0</v>
      </c>
      <c r="AE31" s="110">
        <f t="shared" si="17"/>
        <v>0</v>
      </c>
      <c r="AF31" s="112">
        <f t="shared" si="18"/>
        <v>0</v>
      </c>
      <c r="AG31" s="112">
        <f t="shared" si="19"/>
        <v>0</v>
      </c>
      <c r="AH31" s="114">
        <f t="shared" si="20"/>
        <v>0</v>
      </c>
      <c r="AP31" s="137"/>
      <c r="AQ31" s="137"/>
      <c r="AR31" s="137"/>
      <c r="AS31" s="137"/>
    </row>
    <row r="32" spans="2:45" ht="18" customHeight="1">
      <c r="B32" s="115">
        <v>25</v>
      </c>
      <c r="C32" s="104" t="s">
        <v>124</v>
      </c>
      <c r="D32" s="116">
        <v>0.73034918386020831</v>
      </c>
      <c r="E32" s="117">
        <v>0.36691901145064632</v>
      </c>
      <c r="F32" s="117">
        <v>0.18522839190507306</v>
      </c>
      <c r="G32" s="303">
        <v>0.69124695645918732</v>
      </c>
      <c r="H32" s="117">
        <v>0.1120351416565932</v>
      </c>
      <c r="I32" s="118">
        <v>0.10689024800263969</v>
      </c>
      <c r="J32" s="107">
        <f>'入力シート '!D30</f>
        <v>0</v>
      </c>
      <c r="K32" s="110">
        <v>0</v>
      </c>
      <c r="L32" s="109">
        <f t="shared" si="0"/>
        <v>0</v>
      </c>
      <c r="M32" s="110">
        <f t="shared" si="1"/>
        <v>0</v>
      </c>
      <c r="N32" s="111"/>
      <c r="O32" s="112">
        <f t="shared" si="2"/>
        <v>0</v>
      </c>
      <c r="P32" s="112">
        <f t="shared" si="3"/>
        <v>0</v>
      </c>
      <c r="Q32" s="109">
        <v>0</v>
      </c>
      <c r="R32" s="119">
        <f t="shared" si="4"/>
        <v>0</v>
      </c>
      <c r="S32" s="110">
        <f t="shared" si="5"/>
        <v>0</v>
      </c>
      <c r="T32" s="112">
        <f t="shared" si="6"/>
        <v>0</v>
      </c>
      <c r="U32" s="112">
        <f t="shared" si="7"/>
        <v>0</v>
      </c>
      <c r="V32" s="114">
        <f t="shared" si="8"/>
        <v>0</v>
      </c>
      <c r="W32" s="110">
        <f t="shared" si="9"/>
        <v>0</v>
      </c>
      <c r="X32" s="112">
        <f t="shared" si="10"/>
        <v>0</v>
      </c>
      <c r="Y32" s="112">
        <f t="shared" si="11"/>
        <v>0</v>
      </c>
      <c r="Z32" s="114">
        <f t="shared" si="12"/>
        <v>0</v>
      </c>
      <c r="AA32" s="110">
        <f t="shared" si="13"/>
        <v>0</v>
      </c>
      <c r="AB32" s="112">
        <f t="shared" si="14"/>
        <v>0</v>
      </c>
      <c r="AC32" s="112">
        <f t="shared" si="15"/>
        <v>0</v>
      </c>
      <c r="AD32" s="114">
        <f t="shared" si="16"/>
        <v>0</v>
      </c>
      <c r="AE32" s="110">
        <f t="shared" si="17"/>
        <v>0</v>
      </c>
      <c r="AF32" s="112">
        <f t="shared" si="18"/>
        <v>0</v>
      </c>
      <c r="AG32" s="112">
        <f t="shared" si="19"/>
        <v>0</v>
      </c>
      <c r="AH32" s="114">
        <f t="shared" si="20"/>
        <v>0</v>
      </c>
      <c r="AP32" s="137"/>
      <c r="AQ32" s="137"/>
      <c r="AR32" s="137"/>
      <c r="AS32" s="137"/>
    </row>
    <row r="33" spans="2:45" ht="18" customHeight="1">
      <c r="B33" s="115">
        <v>26</v>
      </c>
      <c r="C33" s="104" t="s">
        <v>22</v>
      </c>
      <c r="D33" s="116">
        <v>0.73562600566542868</v>
      </c>
      <c r="E33" s="117">
        <v>0.25203207587783288</v>
      </c>
      <c r="F33" s="117">
        <v>8.0559817040256831E-2</v>
      </c>
      <c r="G33" s="303">
        <v>0.6167602270048278</v>
      </c>
      <c r="H33" s="117">
        <v>6.8285949549167863E-2</v>
      </c>
      <c r="I33" s="118">
        <v>6.6815064865843696E-2</v>
      </c>
      <c r="J33" s="107">
        <f>'入力シート '!D31</f>
        <v>0</v>
      </c>
      <c r="K33" s="110">
        <v>0</v>
      </c>
      <c r="L33" s="109">
        <f t="shared" si="0"/>
        <v>0</v>
      </c>
      <c r="M33" s="110">
        <f t="shared" si="1"/>
        <v>0</v>
      </c>
      <c r="N33" s="111"/>
      <c r="O33" s="112">
        <f t="shared" si="2"/>
        <v>0</v>
      </c>
      <c r="P33" s="112">
        <f t="shared" si="3"/>
        <v>0</v>
      </c>
      <c r="Q33" s="109">
        <v>0</v>
      </c>
      <c r="R33" s="119">
        <f t="shared" si="4"/>
        <v>0</v>
      </c>
      <c r="S33" s="110">
        <f t="shared" si="5"/>
        <v>0</v>
      </c>
      <c r="T33" s="112">
        <f t="shared" si="6"/>
        <v>0</v>
      </c>
      <c r="U33" s="112">
        <f t="shared" si="7"/>
        <v>0</v>
      </c>
      <c r="V33" s="114">
        <f t="shared" si="8"/>
        <v>0</v>
      </c>
      <c r="W33" s="110">
        <f t="shared" si="9"/>
        <v>0</v>
      </c>
      <c r="X33" s="112">
        <f t="shared" si="10"/>
        <v>0</v>
      </c>
      <c r="Y33" s="112">
        <f t="shared" si="11"/>
        <v>0</v>
      </c>
      <c r="Z33" s="114">
        <f t="shared" si="12"/>
        <v>0</v>
      </c>
      <c r="AA33" s="110">
        <f t="shared" si="13"/>
        <v>0</v>
      </c>
      <c r="AB33" s="112">
        <f t="shared" si="14"/>
        <v>0</v>
      </c>
      <c r="AC33" s="112">
        <f t="shared" si="15"/>
        <v>0</v>
      </c>
      <c r="AD33" s="114">
        <f t="shared" si="16"/>
        <v>0</v>
      </c>
      <c r="AE33" s="110">
        <f t="shared" si="17"/>
        <v>0</v>
      </c>
      <c r="AF33" s="112">
        <f t="shared" si="18"/>
        <v>0</v>
      </c>
      <c r="AG33" s="112">
        <f t="shared" si="19"/>
        <v>0</v>
      </c>
      <c r="AH33" s="114">
        <f t="shared" si="20"/>
        <v>0</v>
      </c>
      <c r="AP33" s="137"/>
      <c r="AQ33" s="137"/>
      <c r="AR33" s="137"/>
      <c r="AS33" s="137"/>
    </row>
    <row r="34" spans="2:45" ht="18" customHeight="1">
      <c r="B34" s="115">
        <v>27</v>
      </c>
      <c r="C34" s="104" t="s">
        <v>104</v>
      </c>
      <c r="D34" s="116">
        <v>0.99996084503982441</v>
      </c>
      <c r="E34" s="117">
        <v>0.13775550005772838</v>
      </c>
      <c r="F34" s="117">
        <v>0.11329867325776301</v>
      </c>
      <c r="G34" s="303">
        <v>0.68441926817065546</v>
      </c>
      <c r="H34" s="117">
        <v>3.6678839898938942E-2</v>
      </c>
      <c r="I34" s="118">
        <v>3.4219923257669295E-2</v>
      </c>
      <c r="J34" s="107">
        <f>'入力シート '!D32</f>
        <v>0</v>
      </c>
      <c r="K34" s="110">
        <v>0</v>
      </c>
      <c r="L34" s="109">
        <f t="shared" si="0"/>
        <v>0</v>
      </c>
      <c r="M34" s="110">
        <f t="shared" si="1"/>
        <v>0</v>
      </c>
      <c r="N34" s="111"/>
      <c r="O34" s="112">
        <f t="shared" si="2"/>
        <v>0</v>
      </c>
      <c r="P34" s="112">
        <f t="shared" si="3"/>
        <v>0</v>
      </c>
      <c r="Q34" s="109">
        <v>0</v>
      </c>
      <c r="R34" s="119">
        <f t="shared" si="4"/>
        <v>0</v>
      </c>
      <c r="S34" s="110">
        <f t="shared" si="5"/>
        <v>0</v>
      </c>
      <c r="T34" s="112">
        <f t="shared" si="6"/>
        <v>0</v>
      </c>
      <c r="U34" s="112">
        <f t="shared" si="7"/>
        <v>0</v>
      </c>
      <c r="V34" s="114">
        <f t="shared" si="8"/>
        <v>0</v>
      </c>
      <c r="W34" s="110">
        <f t="shared" si="9"/>
        <v>0</v>
      </c>
      <c r="X34" s="112">
        <f t="shared" si="10"/>
        <v>0</v>
      </c>
      <c r="Y34" s="112">
        <f t="shared" si="11"/>
        <v>0</v>
      </c>
      <c r="Z34" s="114">
        <f t="shared" si="12"/>
        <v>0</v>
      </c>
      <c r="AA34" s="110">
        <f t="shared" si="13"/>
        <v>0</v>
      </c>
      <c r="AB34" s="112">
        <f t="shared" si="14"/>
        <v>0</v>
      </c>
      <c r="AC34" s="112">
        <f t="shared" si="15"/>
        <v>0</v>
      </c>
      <c r="AD34" s="114">
        <f t="shared" si="16"/>
        <v>0</v>
      </c>
      <c r="AE34" s="110">
        <f t="shared" si="17"/>
        <v>0</v>
      </c>
      <c r="AF34" s="112">
        <f t="shared" si="18"/>
        <v>0</v>
      </c>
      <c r="AG34" s="112">
        <f t="shared" si="19"/>
        <v>0</v>
      </c>
      <c r="AH34" s="114">
        <f t="shared" si="20"/>
        <v>0</v>
      </c>
      <c r="AP34" s="137"/>
      <c r="AQ34" s="137"/>
      <c r="AR34" s="137"/>
      <c r="AS34" s="137"/>
    </row>
    <row r="35" spans="2:45" ht="18" customHeight="1">
      <c r="B35" s="115"/>
      <c r="C35" s="104" t="s">
        <v>103</v>
      </c>
      <c r="D35" s="116">
        <v>1</v>
      </c>
      <c r="E35" s="117">
        <v>0</v>
      </c>
      <c r="F35" s="120">
        <v>0</v>
      </c>
      <c r="G35" s="303">
        <v>0.89095801076236769</v>
      </c>
      <c r="H35" s="117">
        <v>0</v>
      </c>
      <c r="I35" s="118">
        <v>0</v>
      </c>
      <c r="J35" s="121">
        <v>0</v>
      </c>
      <c r="K35" s="110">
        <v>0</v>
      </c>
      <c r="L35" s="109">
        <f t="shared" si="0"/>
        <v>0</v>
      </c>
      <c r="M35" s="110">
        <f t="shared" si="1"/>
        <v>0</v>
      </c>
      <c r="N35" s="111"/>
      <c r="O35" s="112">
        <f t="shared" si="2"/>
        <v>0</v>
      </c>
      <c r="P35" s="112">
        <f t="shared" si="3"/>
        <v>0</v>
      </c>
      <c r="Q35" s="109">
        <v>0</v>
      </c>
      <c r="R35" s="119">
        <f t="shared" si="4"/>
        <v>0</v>
      </c>
      <c r="S35" s="110">
        <f t="shared" si="5"/>
        <v>0</v>
      </c>
      <c r="T35" s="112">
        <f t="shared" si="6"/>
        <v>0</v>
      </c>
      <c r="U35" s="112">
        <f t="shared" si="7"/>
        <v>0</v>
      </c>
      <c r="V35" s="114">
        <f t="shared" si="8"/>
        <v>0</v>
      </c>
      <c r="W35" s="110">
        <f t="shared" si="9"/>
        <v>0</v>
      </c>
      <c r="X35" s="112">
        <f t="shared" si="10"/>
        <v>0</v>
      </c>
      <c r="Y35" s="112">
        <f t="shared" si="11"/>
        <v>0</v>
      </c>
      <c r="Z35" s="114">
        <f t="shared" si="12"/>
        <v>0</v>
      </c>
      <c r="AA35" s="110">
        <f t="shared" si="13"/>
        <v>0</v>
      </c>
      <c r="AB35" s="112">
        <f t="shared" si="14"/>
        <v>0</v>
      </c>
      <c r="AC35" s="112">
        <f t="shared" si="15"/>
        <v>0</v>
      </c>
      <c r="AD35" s="114">
        <f t="shared" si="16"/>
        <v>0</v>
      </c>
      <c r="AE35" s="110">
        <f t="shared" si="17"/>
        <v>0</v>
      </c>
      <c r="AF35" s="112">
        <f t="shared" si="18"/>
        <v>0</v>
      </c>
      <c r="AG35" s="112">
        <f t="shared" si="19"/>
        <v>0</v>
      </c>
      <c r="AH35" s="114">
        <f t="shared" si="20"/>
        <v>0</v>
      </c>
      <c r="AP35" s="137"/>
      <c r="AQ35" s="137"/>
      <c r="AR35" s="137"/>
      <c r="AS35" s="137"/>
    </row>
    <row r="36" spans="2:45" ht="18" customHeight="1">
      <c r="B36" s="115">
        <v>28</v>
      </c>
      <c r="C36" s="104" t="s">
        <v>24</v>
      </c>
      <c r="D36" s="116">
        <v>0.73444351883723824</v>
      </c>
      <c r="E36" s="117">
        <v>0.32158800926008158</v>
      </c>
      <c r="F36" s="117">
        <v>5.148938890309384E-2</v>
      </c>
      <c r="G36" s="303">
        <v>0.57598417970715887</v>
      </c>
      <c r="H36" s="117">
        <v>8.2717573432328578E-2</v>
      </c>
      <c r="I36" s="118">
        <v>7.4955446218701344E-2</v>
      </c>
      <c r="J36" s="107">
        <f>'入力シート '!D33</f>
        <v>0</v>
      </c>
      <c r="K36" s="110">
        <v>0</v>
      </c>
      <c r="L36" s="109">
        <f t="shared" si="0"/>
        <v>0</v>
      </c>
      <c r="M36" s="110">
        <f t="shared" si="1"/>
        <v>0</v>
      </c>
      <c r="N36" s="111"/>
      <c r="O36" s="112">
        <f t="shared" si="2"/>
        <v>0</v>
      </c>
      <c r="P36" s="112">
        <f t="shared" si="3"/>
        <v>0</v>
      </c>
      <c r="Q36" s="109">
        <v>0</v>
      </c>
      <c r="R36" s="119">
        <f t="shared" si="4"/>
        <v>0</v>
      </c>
      <c r="S36" s="110">
        <f t="shared" si="5"/>
        <v>0</v>
      </c>
      <c r="T36" s="112">
        <f t="shared" si="6"/>
        <v>0</v>
      </c>
      <c r="U36" s="112">
        <f t="shared" si="7"/>
        <v>0</v>
      </c>
      <c r="V36" s="114">
        <f t="shared" si="8"/>
        <v>0</v>
      </c>
      <c r="W36" s="110">
        <f t="shared" si="9"/>
        <v>0</v>
      </c>
      <c r="X36" s="112">
        <f t="shared" si="10"/>
        <v>0</v>
      </c>
      <c r="Y36" s="112">
        <f t="shared" si="11"/>
        <v>0</v>
      </c>
      <c r="Z36" s="114">
        <f t="shared" si="12"/>
        <v>0</v>
      </c>
      <c r="AA36" s="110">
        <f t="shared" si="13"/>
        <v>0</v>
      </c>
      <c r="AB36" s="112">
        <f t="shared" si="14"/>
        <v>0</v>
      </c>
      <c r="AC36" s="112">
        <f t="shared" si="15"/>
        <v>0</v>
      </c>
      <c r="AD36" s="114">
        <f t="shared" si="16"/>
        <v>0</v>
      </c>
      <c r="AE36" s="110">
        <f t="shared" si="17"/>
        <v>0</v>
      </c>
      <c r="AF36" s="112">
        <f t="shared" si="18"/>
        <v>0</v>
      </c>
      <c r="AG36" s="112">
        <f t="shared" si="19"/>
        <v>0</v>
      </c>
      <c r="AH36" s="114">
        <f t="shared" si="20"/>
        <v>0</v>
      </c>
      <c r="AP36" s="137"/>
      <c r="AQ36" s="137"/>
      <c r="AR36" s="137"/>
      <c r="AS36" s="137"/>
    </row>
    <row r="37" spans="2:45" ht="18" customHeight="1">
      <c r="B37" s="115">
        <v>29</v>
      </c>
      <c r="C37" s="104" t="s">
        <v>25</v>
      </c>
      <c r="D37" s="116">
        <v>0.77730511314239559</v>
      </c>
      <c r="E37" s="117">
        <v>0.19340488696049327</v>
      </c>
      <c r="F37" s="117">
        <v>7.1242554239230288E-2</v>
      </c>
      <c r="G37" s="303">
        <v>0.50027327395904697</v>
      </c>
      <c r="H37" s="117">
        <v>3.7376113267869375E-2</v>
      </c>
      <c r="I37" s="118">
        <v>3.5712110832001216E-2</v>
      </c>
      <c r="J37" s="107">
        <f>'入力シート '!D34</f>
        <v>0</v>
      </c>
      <c r="K37" s="110">
        <v>0</v>
      </c>
      <c r="L37" s="109">
        <f t="shared" si="0"/>
        <v>0</v>
      </c>
      <c r="M37" s="110">
        <f t="shared" si="1"/>
        <v>0</v>
      </c>
      <c r="N37" s="111"/>
      <c r="O37" s="112">
        <f t="shared" si="2"/>
        <v>0</v>
      </c>
      <c r="P37" s="112">
        <f t="shared" si="3"/>
        <v>0</v>
      </c>
      <c r="Q37" s="109">
        <v>0</v>
      </c>
      <c r="R37" s="119">
        <f t="shared" si="4"/>
        <v>0</v>
      </c>
      <c r="S37" s="110">
        <f t="shared" si="5"/>
        <v>0</v>
      </c>
      <c r="T37" s="112">
        <f t="shared" si="6"/>
        <v>0</v>
      </c>
      <c r="U37" s="112">
        <f t="shared" si="7"/>
        <v>0</v>
      </c>
      <c r="V37" s="114">
        <f t="shared" si="8"/>
        <v>0</v>
      </c>
      <c r="W37" s="110">
        <f t="shared" si="9"/>
        <v>0</v>
      </c>
      <c r="X37" s="112">
        <f t="shared" si="10"/>
        <v>0</v>
      </c>
      <c r="Y37" s="112">
        <f t="shared" si="11"/>
        <v>0</v>
      </c>
      <c r="Z37" s="114">
        <f t="shared" si="12"/>
        <v>0</v>
      </c>
      <c r="AA37" s="110">
        <f t="shared" si="13"/>
        <v>0</v>
      </c>
      <c r="AB37" s="112">
        <f t="shared" si="14"/>
        <v>0</v>
      </c>
      <c r="AC37" s="112">
        <f t="shared" si="15"/>
        <v>0</v>
      </c>
      <c r="AD37" s="114">
        <f t="shared" si="16"/>
        <v>0</v>
      </c>
      <c r="AE37" s="110">
        <f t="shared" si="17"/>
        <v>0</v>
      </c>
      <c r="AF37" s="112">
        <f t="shared" si="18"/>
        <v>0</v>
      </c>
      <c r="AG37" s="112">
        <f t="shared" si="19"/>
        <v>0</v>
      </c>
      <c r="AH37" s="114">
        <f t="shared" si="20"/>
        <v>0</v>
      </c>
      <c r="AP37" s="137"/>
      <c r="AQ37" s="137"/>
      <c r="AR37" s="137"/>
      <c r="AS37" s="137"/>
    </row>
    <row r="38" spans="2:45" ht="18" customHeight="1">
      <c r="B38" s="115">
        <v>30</v>
      </c>
      <c r="C38" s="104" t="s">
        <v>26</v>
      </c>
      <c r="D38" s="116">
        <v>1</v>
      </c>
      <c r="E38" s="117">
        <v>0.24765636353684797</v>
      </c>
      <c r="F38" s="117">
        <v>5.7053585802626971E-3</v>
      </c>
      <c r="G38" s="303">
        <v>0.68696339831533737</v>
      </c>
      <c r="H38" s="117">
        <v>5.2415922572706046E-2</v>
      </c>
      <c r="I38" s="118">
        <v>5.2415922572706046E-2</v>
      </c>
      <c r="J38" s="107">
        <f>'入力シート '!D35</f>
        <v>0</v>
      </c>
      <c r="K38" s="110">
        <v>0</v>
      </c>
      <c r="L38" s="109">
        <f t="shared" si="0"/>
        <v>0</v>
      </c>
      <c r="M38" s="110">
        <f t="shared" si="1"/>
        <v>0</v>
      </c>
      <c r="N38" s="111"/>
      <c r="O38" s="112">
        <f t="shared" si="2"/>
        <v>0</v>
      </c>
      <c r="P38" s="112">
        <f t="shared" si="3"/>
        <v>0</v>
      </c>
      <c r="Q38" s="109">
        <v>0</v>
      </c>
      <c r="R38" s="119">
        <f t="shared" si="4"/>
        <v>0</v>
      </c>
      <c r="S38" s="110">
        <f t="shared" si="5"/>
        <v>0</v>
      </c>
      <c r="T38" s="112">
        <f t="shared" si="6"/>
        <v>0</v>
      </c>
      <c r="U38" s="112">
        <f t="shared" si="7"/>
        <v>0</v>
      </c>
      <c r="V38" s="114">
        <f t="shared" si="8"/>
        <v>0</v>
      </c>
      <c r="W38" s="110">
        <f t="shared" si="9"/>
        <v>0</v>
      </c>
      <c r="X38" s="112">
        <f t="shared" si="10"/>
        <v>0</v>
      </c>
      <c r="Y38" s="112">
        <f t="shared" si="11"/>
        <v>0</v>
      </c>
      <c r="Z38" s="114">
        <f t="shared" si="12"/>
        <v>0</v>
      </c>
      <c r="AA38" s="110">
        <f t="shared" si="13"/>
        <v>0</v>
      </c>
      <c r="AB38" s="112">
        <f t="shared" si="14"/>
        <v>0</v>
      </c>
      <c r="AC38" s="112">
        <f t="shared" si="15"/>
        <v>0</v>
      </c>
      <c r="AD38" s="114">
        <f t="shared" si="16"/>
        <v>0</v>
      </c>
      <c r="AE38" s="110">
        <f t="shared" si="17"/>
        <v>0</v>
      </c>
      <c r="AF38" s="112">
        <f t="shared" si="18"/>
        <v>0</v>
      </c>
      <c r="AG38" s="112">
        <f t="shared" si="19"/>
        <v>0</v>
      </c>
      <c r="AH38" s="114">
        <f t="shared" si="20"/>
        <v>0</v>
      </c>
      <c r="AP38" s="137"/>
      <c r="AQ38" s="137"/>
      <c r="AR38" s="137"/>
      <c r="AS38" s="137"/>
    </row>
    <row r="39" spans="2:45" ht="18" customHeight="1">
      <c r="B39" s="115">
        <v>31</v>
      </c>
      <c r="C39" s="104" t="s">
        <v>27</v>
      </c>
      <c r="D39" s="116">
        <v>0.87881908535405762</v>
      </c>
      <c r="E39" s="117">
        <v>0.40305032202673752</v>
      </c>
      <c r="F39" s="117">
        <v>2.3830281636788925E-2</v>
      </c>
      <c r="G39" s="303">
        <v>0.6968234755521866</v>
      </c>
      <c r="H39" s="117">
        <v>5.1472655915687546E-2</v>
      </c>
      <c r="I39" s="118">
        <v>5.1302846414778044E-2</v>
      </c>
      <c r="J39" s="107">
        <f>'入力シート '!D36</f>
        <v>0</v>
      </c>
      <c r="K39" s="110">
        <v>0</v>
      </c>
      <c r="L39" s="109">
        <f t="shared" si="0"/>
        <v>0</v>
      </c>
      <c r="M39" s="110">
        <f t="shared" si="1"/>
        <v>0</v>
      </c>
      <c r="N39" s="111"/>
      <c r="O39" s="112">
        <f t="shared" si="2"/>
        <v>0</v>
      </c>
      <c r="P39" s="112">
        <f t="shared" si="3"/>
        <v>0</v>
      </c>
      <c r="Q39" s="109">
        <v>0</v>
      </c>
      <c r="R39" s="119">
        <f t="shared" si="4"/>
        <v>0</v>
      </c>
      <c r="S39" s="110">
        <f t="shared" si="5"/>
        <v>0</v>
      </c>
      <c r="T39" s="112">
        <f t="shared" si="6"/>
        <v>0</v>
      </c>
      <c r="U39" s="112">
        <f t="shared" si="7"/>
        <v>0</v>
      </c>
      <c r="V39" s="114">
        <f t="shared" si="8"/>
        <v>0</v>
      </c>
      <c r="W39" s="110">
        <f t="shared" si="9"/>
        <v>0</v>
      </c>
      <c r="X39" s="112">
        <f t="shared" si="10"/>
        <v>0</v>
      </c>
      <c r="Y39" s="112">
        <f t="shared" si="11"/>
        <v>0</v>
      </c>
      <c r="Z39" s="114">
        <f t="shared" si="12"/>
        <v>0</v>
      </c>
      <c r="AA39" s="110">
        <f t="shared" si="13"/>
        <v>0</v>
      </c>
      <c r="AB39" s="112">
        <f t="shared" si="14"/>
        <v>0</v>
      </c>
      <c r="AC39" s="112">
        <f t="shared" si="15"/>
        <v>0</v>
      </c>
      <c r="AD39" s="114">
        <f t="shared" si="16"/>
        <v>0</v>
      </c>
      <c r="AE39" s="110">
        <f t="shared" si="17"/>
        <v>0</v>
      </c>
      <c r="AF39" s="112">
        <f t="shared" si="18"/>
        <v>0</v>
      </c>
      <c r="AG39" s="112">
        <f t="shared" si="19"/>
        <v>0</v>
      </c>
      <c r="AH39" s="114">
        <f t="shared" si="20"/>
        <v>0</v>
      </c>
      <c r="AP39" s="137"/>
      <c r="AQ39" s="137"/>
      <c r="AR39" s="137"/>
      <c r="AS39" s="137"/>
    </row>
    <row r="40" spans="2:45" ht="18" customHeight="1">
      <c r="B40" s="115">
        <v>32</v>
      </c>
      <c r="C40" s="104" t="s">
        <v>28</v>
      </c>
      <c r="D40" s="116">
        <v>0.923581302495733</v>
      </c>
      <c r="E40" s="117">
        <v>0.43215734530901201</v>
      </c>
      <c r="F40" s="117">
        <v>3.7483901057795199E-2</v>
      </c>
      <c r="G40" s="303">
        <v>0.5736935512605712</v>
      </c>
      <c r="H40" s="117">
        <v>0.11739663334933162</v>
      </c>
      <c r="I40" s="118">
        <v>0.11257864880309737</v>
      </c>
      <c r="J40" s="107">
        <f>'入力シート '!D37</f>
        <v>0</v>
      </c>
      <c r="K40" s="110">
        <v>0</v>
      </c>
      <c r="L40" s="109">
        <f t="shared" si="0"/>
        <v>0</v>
      </c>
      <c r="M40" s="110">
        <f t="shared" si="1"/>
        <v>0</v>
      </c>
      <c r="N40" s="111"/>
      <c r="O40" s="112">
        <f t="shared" si="2"/>
        <v>0</v>
      </c>
      <c r="P40" s="112">
        <f t="shared" si="3"/>
        <v>0</v>
      </c>
      <c r="Q40" s="109">
        <v>0</v>
      </c>
      <c r="R40" s="119">
        <f t="shared" si="4"/>
        <v>0</v>
      </c>
      <c r="S40" s="110">
        <f t="shared" si="5"/>
        <v>0</v>
      </c>
      <c r="T40" s="112">
        <f t="shared" si="6"/>
        <v>0</v>
      </c>
      <c r="U40" s="112">
        <f t="shared" si="7"/>
        <v>0</v>
      </c>
      <c r="V40" s="114">
        <f t="shared" si="8"/>
        <v>0</v>
      </c>
      <c r="W40" s="110">
        <f t="shared" si="9"/>
        <v>0</v>
      </c>
      <c r="X40" s="112">
        <f t="shared" si="10"/>
        <v>0</v>
      </c>
      <c r="Y40" s="112">
        <f t="shared" si="11"/>
        <v>0</v>
      </c>
      <c r="Z40" s="114">
        <f t="shared" si="12"/>
        <v>0</v>
      </c>
      <c r="AA40" s="110">
        <f t="shared" si="13"/>
        <v>0</v>
      </c>
      <c r="AB40" s="112">
        <f t="shared" si="14"/>
        <v>0</v>
      </c>
      <c r="AC40" s="112">
        <f t="shared" si="15"/>
        <v>0</v>
      </c>
      <c r="AD40" s="114">
        <f t="shared" si="16"/>
        <v>0</v>
      </c>
      <c r="AE40" s="110">
        <f t="shared" si="17"/>
        <v>0</v>
      </c>
      <c r="AF40" s="112">
        <f t="shared" si="18"/>
        <v>0</v>
      </c>
      <c r="AG40" s="112">
        <f t="shared" si="19"/>
        <v>0</v>
      </c>
      <c r="AH40" s="114">
        <f t="shared" si="20"/>
        <v>0</v>
      </c>
      <c r="AP40" s="137"/>
      <c r="AQ40" s="137"/>
      <c r="AR40" s="137"/>
      <c r="AS40" s="137"/>
    </row>
    <row r="41" spans="2:45" ht="18" customHeight="1">
      <c r="B41" s="115">
        <v>33</v>
      </c>
      <c r="C41" s="104" t="s">
        <v>29</v>
      </c>
      <c r="D41" s="116">
        <v>0.78953162723322068</v>
      </c>
      <c r="E41" s="117">
        <v>0.47119256153750361</v>
      </c>
      <c r="F41" s="117">
        <v>6.4795283009933995E-3</v>
      </c>
      <c r="G41" s="303">
        <v>0.56645635299489439</v>
      </c>
      <c r="H41" s="117">
        <v>0.13123158025818771</v>
      </c>
      <c r="I41" s="118">
        <v>0.12492217010501847</v>
      </c>
      <c r="J41" s="107">
        <f>'入力シート '!D38</f>
        <v>0</v>
      </c>
      <c r="K41" s="110">
        <v>0</v>
      </c>
      <c r="L41" s="109">
        <f t="shared" si="0"/>
        <v>0</v>
      </c>
      <c r="M41" s="110">
        <f t="shared" si="1"/>
        <v>0</v>
      </c>
      <c r="N41" s="111"/>
      <c r="O41" s="112">
        <f t="shared" si="2"/>
        <v>0</v>
      </c>
      <c r="P41" s="112">
        <f t="shared" si="3"/>
        <v>0</v>
      </c>
      <c r="Q41" s="109">
        <v>0</v>
      </c>
      <c r="R41" s="119">
        <f t="shared" si="4"/>
        <v>0</v>
      </c>
      <c r="S41" s="110">
        <f t="shared" si="5"/>
        <v>0</v>
      </c>
      <c r="T41" s="112">
        <f t="shared" si="6"/>
        <v>0</v>
      </c>
      <c r="U41" s="112">
        <f t="shared" si="7"/>
        <v>0</v>
      </c>
      <c r="V41" s="114">
        <f t="shared" si="8"/>
        <v>0</v>
      </c>
      <c r="W41" s="110">
        <f t="shared" si="9"/>
        <v>0</v>
      </c>
      <c r="X41" s="112">
        <f t="shared" si="10"/>
        <v>0</v>
      </c>
      <c r="Y41" s="112">
        <f t="shared" si="11"/>
        <v>0</v>
      </c>
      <c r="Z41" s="114">
        <f t="shared" si="12"/>
        <v>0</v>
      </c>
      <c r="AA41" s="110">
        <f t="shared" si="13"/>
        <v>0</v>
      </c>
      <c r="AB41" s="112">
        <f t="shared" si="14"/>
        <v>0</v>
      </c>
      <c r="AC41" s="112">
        <f t="shared" si="15"/>
        <v>0</v>
      </c>
      <c r="AD41" s="114">
        <f t="shared" si="16"/>
        <v>0</v>
      </c>
      <c r="AE41" s="110">
        <f t="shared" si="17"/>
        <v>0</v>
      </c>
      <c r="AF41" s="112">
        <f t="shared" si="18"/>
        <v>0</v>
      </c>
      <c r="AG41" s="112">
        <f t="shared" si="19"/>
        <v>0</v>
      </c>
      <c r="AH41" s="114">
        <f t="shared" si="20"/>
        <v>0</v>
      </c>
      <c r="AP41" s="137"/>
      <c r="AQ41" s="137"/>
      <c r="AR41" s="137"/>
      <c r="AS41" s="137"/>
    </row>
    <row r="42" spans="2:45" ht="18" customHeight="1">
      <c r="B42" s="115">
        <v>34</v>
      </c>
      <c r="C42" s="104" t="s">
        <v>30</v>
      </c>
      <c r="D42" s="116">
        <v>0.83225303744368306</v>
      </c>
      <c r="E42" s="117">
        <v>0.31240745356184668</v>
      </c>
      <c r="F42" s="117">
        <v>1.3255288976012577E-2</v>
      </c>
      <c r="G42" s="303">
        <v>0.59976010551447811</v>
      </c>
      <c r="H42" s="117">
        <v>9.7504239420995273E-2</v>
      </c>
      <c r="I42" s="118">
        <v>9.2117201868114507E-2</v>
      </c>
      <c r="J42" s="107">
        <f>'入力シート '!D39</f>
        <v>0</v>
      </c>
      <c r="K42" s="110">
        <v>0</v>
      </c>
      <c r="L42" s="109">
        <f t="shared" si="0"/>
        <v>0</v>
      </c>
      <c r="M42" s="110">
        <f t="shared" si="1"/>
        <v>0</v>
      </c>
      <c r="N42" s="111"/>
      <c r="O42" s="112">
        <f t="shared" si="2"/>
        <v>0</v>
      </c>
      <c r="P42" s="112">
        <f t="shared" si="3"/>
        <v>0</v>
      </c>
      <c r="Q42" s="109">
        <v>0</v>
      </c>
      <c r="R42" s="119">
        <f t="shared" si="4"/>
        <v>0</v>
      </c>
      <c r="S42" s="110">
        <f t="shared" si="5"/>
        <v>0</v>
      </c>
      <c r="T42" s="112">
        <f t="shared" si="6"/>
        <v>0</v>
      </c>
      <c r="U42" s="112">
        <f t="shared" si="7"/>
        <v>0</v>
      </c>
      <c r="V42" s="114">
        <f t="shared" si="8"/>
        <v>0</v>
      </c>
      <c r="W42" s="110">
        <f t="shared" si="9"/>
        <v>0</v>
      </c>
      <c r="X42" s="112">
        <f t="shared" si="10"/>
        <v>0</v>
      </c>
      <c r="Y42" s="112">
        <f t="shared" si="11"/>
        <v>0</v>
      </c>
      <c r="Z42" s="114">
        <f t="shared" si="12"/>
        <v>0</v>
      </c>
      <c r="AA42" s="110">
        <f t="shared" si="13"/>
        <v>0</v>
      </c>
      <c r="AB42" s="112">
        <f t="shared" si="14"/>
        <v>0</v>
      </c>
      <c r="AC42" s="112">
        <f t="shared" si="15"/>
        <v>0</v>
      </c>
      <c r="AD42" s="114">
        <f t="shared" si="16"/>
        <v>0</v>
      </c>
      <c r="AE42" s="110">
        <f t="shared" si="17"/>
        <v>0</v>
      </c>
      <c r="AF42" s="112">
        <f t="shared" si="18"/>
        <v>0</v>
      </c>
      <c r="AG42" s="112">
        <f t="shared" si="19"/>
        <v>0</v>
      </c>
      <c r="AH42" s="114">
        <f t="shared" si="20"/>
        <v>0</v>
      </c>
      <c r="AP42" s="137"/>
      <c r="AQ42" s="137"/>
      <c r="AR42" s="137"/>
      <c r="AS42" s="137"/>
    </row>
    <row r="43" spans="2:45" ht="18" customHeight="1">
      <c r="B43" s="115">
        <v>35</v>
      </c>
      <c r="C43" s="104" t="s">
        <v>31</v>
      </c>
      <c r="D43" s="116">
        <v>0.83531292081214292</v>
      </c>
      <c r="E43" s="117">
        <v>0.27976097439548925</v>
      </c>
      <c r="F43" s="117">
        <v>0.14254459170241579</v>
      </c>
      <c r="G43" s="303">
        <v>0.52229757501027529</v>
      </c>
      <c r="H43" s="117">
        <v>0.19627857568758214</v>
      </c>
      <c r="I43" s="118">
        <v>0.15956218196974697</v>
      </c>
      <c r="J43" s="107">
        <f>'入力シート '!D40</f>
        <v>0</v>
      </c>
      <c r="K43" s="110">
        <v>0</v>
      </c>
      <c r="L43" s="109">
        <f t="shared" si="0"/>
        <v>0</v>
      </c>
      <c r="M43" s="110">
        <f t="shared" si="1"/>
        <v>0</v>
      </c>
      <c r="N43" s="111"/>
      <c r="O43" s="112">
        <f t="shared" si="2"/>
        <v>0</v>
      </c>
      <c r="P43" s="112">
        <f t="shared" si="3"/>
        <v>0</v>
      </c>
      <c r="Q43" s="109">
        <v>0</v>
      </c>
      <c r="R43" s="119">
        <f t="shared" si="4"/>
        <v>0</v>
      </c>
      <c r="S43" s="110">
        <f t="shared" si="5"/>
        <v>0</v>
      </c>
      <c r="T43" s="112">
        <f t="shared" si="6"/>
        <v>0</v>
      </c>
      <c r="U43" s="112">
        <f t="shared" si="7"/>
        <v>0</v>
      </c>
      <c r="V43" s="114">
        <f t="shared" si="8"/>
        <v>0</v>
      </c>
      <c r="W43" s="110">
        <f t="shared" si="9"/>
        <v>0</v>
      </c>
      <c r="X43" s="112">
        <f t="shared" si="10"/>
        <v>0</v>
      </c>
      <c r="Y43" s="112">
        <f t="shared" si="11"/>
        <v>0</v>
      </c>
      <c r="Z43" s="114">
        <f t="shared" si="12"/>
        <v>0</v>
      </c>
      <c r="AA43" s="110">
        <f t="shared" si="13"/>
        <v>0</v>
      </c>
      <c r="AB43" s="112">
        <f t="shared" si="14"/>
        <v>0</v>
      </c>
      <c r="AC43" s="112">
        <f t="shared" si="15"/>
        <v>0</v>
      </c>
      <c r="AD43" s="114">
        <f t="shared" si="16"/>
        <v>0</v>
      </c>
      <c r="AE43" s="110">
        <f t="shared" si="17"/>
        <v>0</v>
      </c>
      <c r="AF43" s="112">
        <f t="shared" si="18"/>
        <v>0</v>
      </c>
      <c r="AG43" s="112">
        <f t="shared" si="19"/>
        <v>0</v>
      </c>
      <c r="AH43" s="114">
        <f t="shared" si="20"/>
        <v>0</v>
      </c>
      <c r="AP43" s="137"/>
      <c r="AQ43" s="137"/>
      <c r="AR43" s="137"/>
      <c r="AS43" s="137"/>
    </row>
    <row r="44" spans="2:45" ht="18" customHeight="1">
      <c r="B44" s="115">
        <v>36</v>
      </c>
      <c r="C44" s="104" t="s">
        <v>32</v>
      </c>
      <c r="D44" s="116">
        <v>1</v>
      </c>
      <c r="E44" s="117">
        <v>0</v>
      </c>
      <c r="F44" s="117">
        <v>0</v>
      </c>
      <c r="G44" s="303">
        <v>0</v>
      </c>
      <c r="H44" s="117">
        <v>0</v>
      </c>
      <c r="I44" s="118">
        <v>0</v>
      </c>
      <c r="J44" s="107">
        <f>'入力シート '!D41</f>
        <v>0</v>
      </c>
      <c r="K44" s="110">
        <v>0</v>
      </c>
      <c r="L44" s="109">
        <f t="shared" si="0"/>
        <v>0</v>
      </c>
      <c r="M44" s="110">
        <f t="shared" si="1"/>
        <v>0</v>
      </c>
      <c r="N44" s="111"/>
      <c r="O44" s="112">
        <f t="shared" si="2"/>
        <v>0</v>
      </c>
      <c r="P44" s="112">
        <f t="shared" si="3"/>
        <v>0</v>
      </c>
      <c r="Q44" s="109">
        <v>0</v>
      </c>
      <c r="R44" s="119">
        <f t="shared" si="4"/>
        <v>0</v>
      </c>
      <c r="S44" s="110">
        <f t="shared" si="5"/>
        <v>0</v>
      </c>
      <c r="T44" s="112">
        <f t="shared" si="6"/>
        <v>0</v>
      </c>
      <c r="U44" s="112">
        <f t="shared" si="7"/>
        <v>0</v>
      </c>
      <c r="V44" s="114">
        <f t="shared" si="8"/>
        <v>0</v>
      </c>
      <c r="W44" s="110">
        <f t="shared" si="9"/>
        <v>0</v>
      </c>
      <c r="X44" s="112">
        <f t="shared" si="10"/>
        <v>0</v>
      </c>
      <c r="Y44" s="112">
        <f t="shared" si="11"/>
        <v>0</v>
      </c>
      <c r="Z44" s="114">
        <f t="shared" si="12"/>
        <v>0</v>
      </c>
      <c r="AA44" s="110">
        <f t="shared" si="13"/>
        <v>0</v>
      </c>
      <c r="AB44" s="112">
        <f t="shared" si="14"/>
        <v>0</v>
      </c>
      <c r="AC44" s="112">
        <f t="shared" si="15"/>
        <v>0</v>
      </c>
      <c r="AD44" s="114">
        <f t="shared" si="16"/>
        <v>0</v>
      </c>
      <c r="AE44" s="110">
        <f t="shared" si="17"/>
        <v>0</v>
      </c>
      <c r="AF44" s="112">
        <f t="shared" si="18"/>
        <v>0</v>
      </c>
      <c r="AG44" s="112">
        <f t="shared" si="19"/>
        <v>0</v>
      </c>
      <c r="AH44" s="114">
        <f t="shared" si="20"/>
        <v>0</v>
      </c>
      <c r="AP44" s="137"/>
      <c r="AQ44" s="137"/>
      <c r="AR44" s="137"/>
      <c r="AS44" s="137"/>
    </row>
    <row r="45" spans="2:45" ht="18" customHeight="1">
      <c r="B45" s="122">
        <v>37</v>
      </c>
      <c r="C45" s="104" t="s">
        <v>33</v>
      </c>
      <c r="D45" s="123">
        <v>0.80491327392729739</v>
      </c>
      <c r="E45" s="124">
        <v>6.8456550309787551E-3</v>
      </c>
      <c r="F45" s="124">
        <v>7.9902838148811052E-6</v>
      </c>
      <c r="G45" s="304">
        <v>0.64804090062246356</v>
      </c>
      <c r="H45" s="117">
        <v>1.7908464638003495E-3</v>
      </c>
      <c r="I45" s="118">
        <v>1.6464233618809665E-3</v>
      </c>
      <c r="J45" s="107">
        <f>'入力シート '!D42</f>
        <v>0</v>
      </c>
      <c r="K45" s="110">
        <v>0</v>
      </c>
      <c r="L45" s="109">
        <f>K45-J45</f>
        <v>0</v>
      </c>
      <c r="M45" s="110">
        <f>K45*E45</f>
        <v>0</v>
      </c>
      <c r="N45" s="111"/>
      <c r="O45" s="112">
        <f>N$46*F45</f>
        <v>0</v>
      </c>
      <c r="P45" s="112">
        <f>O45*D45</f>
        <v>0</v>
      </c>
      <c r="Q45" s="109">
        <v>0</v>
      </c>
      <c r="R45" s="119">
        <f>J45+L45+Q45</f>
        <v>0</v>
      </c>
      <c r="S45" s="110">
        <f>J45*G45</f>
        <v>0</v>
      </c>
      <c r="T45" s="112">
        <f>L45*G45</f>
        <v>0</v>
      </c>
      <c r="U45" s="112">
        <f>Q45*G45</f>
        <v>0</v>
      </c>
      <c r="V45" s="114">
        <f t="shared" si="8"/>
        <v>0</v>
      </c>
      <c r="W45" s="110">
        <f>J45*E45</f>
        <v>0</v>
      </c>
      <c r="X45" s="112">
        <f t="shared" si="10"/>
        <v>0</v>
      </c>
      <c r="Y45" s="112">
        <f>Q45*E45</f>
        <v>0</v>
      </c>
      <c r="Z45" s="114">
        <f>SUM(W45:Y45)</f>
        <v>0</v>
      </c>
      <c r="AA45" s="110">
        <f t="shared" si="13"/>
        <v>0</v>
      </c>
      <c r="AB45" s="112">
        <f t="shared" si="14"/>
        <v>0</v>
      </c>
      <c r="AC45" s="112">
        <f t="shared" si="15"/>
        <v>0</v>
      </c>
      <c r="AD45" s="114">
        <f t="shared" si="16"/>
        <v>0</v>
      </c>
      <c r="AE45" s="110">
        <f t="shared" si="17"/>
        <v>0</v>
      </c>
      <c r="AF45" s="112">
        <f t="shared" si="18"/>
        <v>0</v>
      </c>
      <c r="AG45" s="112">
        <f t="shared" si="19"/>
        <v>0</v>
      </c>
      <c r="AH45" s="114">
        <f t="shared" si="20"/>
        <v>0</v>
      </c>
      <c r="AP45" s="137"/>
      <c r="AQ45" s="137"/>
      <c r="AR45" s="137"/>
      <c r="AS45" s="137"/>
    </row>
    <row r="46" spans="2:45" ht="18" customHeight="1" thickBot="1">
      <c r="B46" s="125"/>
      <c r="C46" s="126" t="s">
        <v>125</v>
      </c>
      <c r="D46" s="125"/>
      <c r="E46" s="126"/>
      <c r="F46" s="126"/>
      <c r="G46" s="126"/>
      <c r="H46" s="126"/>
      <c r="I46" s="127"/>
      <c r="J46" s="128">
        <f>SUM(J8:J45)</f>
        <v>0</v>
      </c>
      <c r="K46" s="129">
        <f>SUM(K8:K45)</f>
        <v>0</v>
      </c>
      <c r="L46" s="130">
        <f>SUM(L8:L45)</f>
        <v>0</v>
      </c>
      <c r="M46" s="129">
        <f>SUM(M8:M45)</f>
        <v>0</v>
      </c>
      <c r="N46" s="131">
        <f>M46*消費係数!H9</f>
        <v>0</v>
      </c>
      <c r="O46" s="132">
        <f t="shared" ref="O46:V46" si="21">SUM(O8:O45)</f>
        <v>0</v>
      </c>
      <c r="P46" s="132">
        <f t="shared" si="21"/>
        <v>0</v>
      </c>
      <c r="Q46" s="130">
        <f t="shared" si="21"/>
        <v>0</v>
      </c>
      <c r="R46" s="133">
        <f t="shared" si="21"/>
        <v>0</v>
      </c>
      <c r="S46" s="129">
        <f t="shared" si="21"/>
        <v>0</v>
      </c>
      <c r="T46" s="132">
        <f t="shared" si="21"/>
        <v>0</v>
      </c>
      <c r="U46" s="132">
        <f t="shared" si="21"/>
        <v>0</v>
      </c>
      <c r="V46" s="130">
        <f t="shared" si="21"/>
        <v>0</v>
      </c>
      <c r="W46" s="129">
        <f t="shared" ref="W46:Y46" si="22">SUM(W8:W45)</f>
        <v>0</v>
      </c>
      <c r="X46" s="132">
        <f t="shared" si="22"/>
        <v>0</v>
      </c>
      <c r="Y46" s="132">
        <f t="shared" si="22"/>
        <v>0</v>
      </c>
      <c r="Z46" s="130">
        <f>SUM(Z8:Z45)</f>
        <v>0</v>
      </c>
      <c r="AA46" s="129">
        <f t="shared" ref="AA46:AC46" si="23">SUM(AA8:AA45)</f>
        <v>0</v>
      </c>
      <c r="AB46" s="132">
        <f t="shared" si="23"/>
        <v>0</v>
      </c>
      <c r="AC46" s="132">
        <f t="shared" si="23"/>
        <v>0</v>
      </c>
      <c r="AD46" s="130">
        <f>SUM(AD8:AD45)</f>
        <v>0</v>
      </c>
      <c r="AE46" s="129">
        <f t="shared" ref="AE46:AG46" si="24">SUM(AE8:AE45)</f>
        <v>0</v>
      </c>
      <c r="AF46" s="132">
        <f t="shared" si="24"/>
        <v>0</v>
      </c>
      <c r="AG46" s="132">
        <f t="shared" si="24"/>
        <v>0</v>
      </c>
      <c r="AH46" s="130">
        <f>SUM(AH8:AH45)</f>
        <v>0</v>
      </c>
    </row>
    <row r="47" spans="2:45" ht="18" customHeight="1"/>
    <row r="48" spans="2:45" ht="18" customHeight="1">
      <c r="M48" s="134"/>
    </row>
    <row r="49" spans="17:17" ht="18" customHeight="1">
      <c r="Q49" s="135"/>
    </row>
    <row r="50" spans="17:17" ht="18" customHeight="1">
      <c r="Q50" s="136"/>
    </row>
    <row r="51" spans="17:17" ht="18" customHeight="1"/>
  </sheetData>
  <mergeCells count="9">
    <mergeCell ref="AA4:AD4"/>
    <mergeCell ref="AE4:AH4"/>
    <mergeCell ref="S4:V4"/>
    <mergeCell ref="W4:Z4"/>
    <mergeCell ref="C4:C7"/>
    <mergeCell ref="K4:L4"/>
    <mergeCell ref="M4:Q4"/>
    <mergeCell ref="R4:R5"/>
    <mergeCell ref="D4:I4"/>
  </mergeCells>
  <phoneticPr fontId="1"/>
  <pageMargins left="0.98425196850393704" right="0.39370078740157483" top="0.98425196850393704" bottom="0.59055118110236227" header="0.51181102362204722" footer="0.51181102362204722"/>
  <pageSetup paperSize="9" scale="44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79998168889431442"/>
  </sheetPr>
  <dimension ref="A2:P18"/>
  <sheetViews>
    <sheetView zoomScale="90" zoomScaleNormal="90" workbookViewId="0"/>
  </sheetViews>
  <sheetFormatPr defaultRowHeight="12"/>
  <cols>
    <col min="1" max="1" width="3.625" style="162" customWidth="1"/>
    <col min="2" max="2" width="21.625" style="162" customWidth="1"/>
    <col min="3" max="41" width="9.625" style="139" customWidth="1"/>
    <col min="42" max="42" width="10.5" style="139" customWidth="1"/>
    <col min="43" max="56" width="10.875" style="139" customWidth="1"/>
    <col min="57" max="57" width="2.125" style="139" customWidth="1"/>
    <col min="58" max="58" width="12.875" style="139" customWidth="1"/>
    <col min="59" max="59" width="10.5" style="139" customWidth="1"/>
    <col min="60" max="60" width="2.5" style="139" customWidth="1"/>
    <col min="61" max="61" width="15.625" style="139" customWidth="1"/>
    <col min="62" max="16384" width="9" style="139"/>
  </cols>
  <sheetData>
    <row r="2" spans="1:16" ht="21.2" customHeight="1">
      <c r="A2" s="139"/>
      <c r="B2" s="140" t="s">
        <v>172</v>
      </c>
    </row>
    <row r="3" spans="1:16" ht="16.5" customHeight="1">
      <c r="A3" s="139"/>
      <c r="B3" s="139"/>
    </row>
    <row r="4" spans="1:16" ht="16.5" customHeight="1">
      <c r="A4" s="139"/>
      <c r="B4" s="139" t="s">
        <v>110</v>
      </c>
    </row>
    <row r="5" spans="1:16" ht="16.5" customHeight="1">
      <c r="A5" s="141"/>
      <c r="B5" s="142"/>
      <c r="C5" s="142"/>
      <c r="D5" s="142"/>
      <c r="E5" s="142"/>
      <c r="F5" s="142"/>
      <c r="G5" s="142"/>
      <c r="H5" s="143"/>
      <c r="J5" s="144"/>
      <c r="K5" s="144"/>
      <c r="L5" s="144"/>
      <c r="M5" s="144"/>
      <c r="N5" s="144"/>
      <c r="O5" s="144"/>
      <c r="P5" s="144"/>
    </row>
    <row r="6" spans="1:16" s="145" customFormat="1" ht="42" customHeight="1">
      <c r="B6" s="146"/>
      <c r="C6" s="147" t="s">
        <v>173</v>
      </c>
      <c r="D6" s="147" t="s">
        <v>174</v>
      </c>
      <c r="E6" s="147" t="s">
        <v>175</v>
      </c>
      <c r="F6" s="147" t="s">
        <v>176</v>
      </c>
      <c r="G6" s="147" t="s">
        <v>177</v>
      </c>
      <c r="H6" s="148" t="s">
        <v>111</v>
      </c>
      <c r="J6" s="144"/>
      <c r="K6" s="144"/>
      <c r="L6" s="144"/>
      <c r="M6" s="144"/>
      <c r="N6" s="144"/>
      <c r="O6" s="144"/>
      <c r="P6" s="144"/>
    </row>
    <row r="7" spans="1:16" ht="16.5" customHeight="1">
      <c r="A7" s="139"/>
      <c r="B7" s="149" t="s">
        <v>112</v>
      </c>
      <c r="C7" s="150">
        <v>639955</v>
      </c>
      <c r="D7" s="150">
        <v>617987</v>
      </c>
      <c r="E7" s="150">
        <v>579466</v>
      </c>
      <c r="F7" s="150">
        <v>653144</v>
      </c>
      <c r="G7" s="150">
        <v>563374</v>
      </c>
      <c r="H7" s="151"/>
    </row>
    <row r="8" spans="1:16" ht="16.5" customHeight="1">
      <c r="A8" s="139"/>
      <c r="B8" s="149" t="s">
        <v>113</v>
      </c>
      <c r="C8" s="152">
        <v>351513</v>
      </c>
      <c r="D8" s="152">
        <v>313182</v>
      </c>
      <c r="E8" s="152">
        <v>301350</v>
      </c>
      <c r="F8" s="152">
        <v>352132</v>
      </c>
      <c r="G8" s="152">
        <v>317952</v>
      </c>
      <c r="H8" s="153"/>
    </row>
    <row r="9" spans="1:16" ht="16.5" customHeight="1">
      <c r="A9" s="139"/>
      <c r="B9" s="149" t="s">
        <v>114</v>
      </c>
      <c r="C9" s="154">
        <v>0.54927768358712725</v>
      </c>
      <c r="D9" s="154">
        <v>0.50677765066255442</v>
      </c>
      <c r="E9" s="154">
        <v>0.52004776811754272</v>
      </c>
      <c r="F9" s="154">
        <v>0.53913378979214388</v>
      </c>
      <c r="G9" s="154">
        <v>0.56437109273768404</v>
      </c>
      <c r="H9" s="155">
        <f>AVERAGE(C9:G9)</f>
        <v>0.53592159697941044</v>
      </c>
    </row>
    <row r="10" spans="1:16" ht="6" customHeight="1">
      <c r="A10" s="139"/>
      <c r="B10" s="156"/>
      <c r="C10" s="157"/>
      <c r="D10" s="157"/>
      <c r="E10" s="157"/>
      <c r="F10" s="157"/>
      <c r="G10" s="157"/>
      <c r="H10" s="158"/>
    </row>
    <row r="11" spans="1:16" ht="16.5" customHeight="1">
      <c r="A11" s="139"/>
      <c r="B11" s="139" t="s">
        <v>115</v>
      </c>
      <c r="K11" s="159"/>
      <c r="L11" s="159"/>
      <c r="M11" s="159"/>
    </row>
    <row r="12" spans="1:16" ht="16.5" customHeight="1">
      <c r="A12" s="139"/>
      <c r="B12" s="160" t="s">
        <v>116</v>
      </c>
      <c r="C12" s="161"/>
      <c r="D12" s="161"/>
      <c r="E12" s="161"/>
      <c r="F12" s="161"/>
      <c r="G12" s="161"/>
      <c r="H12" s="161"/>
    </row>
    <row r="13" spans="1:16" ht="16.5" customHeight="1">
      <c r="B13" s="160" t="s">
        <v>117</v>
      </c>
      <c r="C13" s="161"/>
      <c r="D13" s="161"/>
      <c r="E13" s="161"/>
      <c r="F13" s="161"/>
      <c r="G13" s="161"/>
      <c r="H13" s="161"/>
    </row>
    <row r="17" spans="2:2">
      <c r="B17" s="139"/>
    </row>
    <row r="18" spans="2:2">
      <c r="B18" s="139"/>
    </row>
  </sheetData>
  <phoneticPr fontId="1"/>
  <pageMargins left="0.78740157480314965" right="0.78740157480314965" top="0.98425196850393704" bottom="0.98425196850393704" header="0.51181102362204722" footer="0.5118110236220472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AN67"/>
  <sheetViews>
    <sheetView showGridLines="0" zoomScale="90" zoomScaleNormal="90" workbookViewId="0"/>
  </sheetViews>
  <sheetFormatPr defaultRowHeight="13.5"/>
  <cols>
    <col min="1" max="1" width="3.625" style="163" customWidth="1"/>
    <col min="2" max="26" width="2.625" style="163" customWidth="1"/>
    <col min="27" max="40" width="2.25" style="163" customWidth="1"/>
    <col min="41" max="16384" width="9" style="163"/>
  </cols>
  <sheetData>
    <row r="2" spans="2:40">
      <c r="C2" s="163" t="s">
        <v>147</v>
      </c>
    </row>
    <row r="3" spans="2:40" ht="18" customHeight="1">
      <c r="C3" s="364" t="s">
        <v>148</v>
      </c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364"/>
      <c r="W3" s="364"/>
      <c r="X3" s="364"/>
      <c r="Y3" s="364"/>
      <c r="Z3" s="364"/>
      <c r="AA3" s="364"/>
      <c r="AB3" s="364"/>
      <c r="AC3" s="364"/>
      <c r="AD3" s="364"/>
      <c r="AE3" s="364"/>
      <c r="AF3" s="364"/>
      <c r="AG3" s="364"/>
      <c r="AH3" s="364"/>
      <c r="AI3" s="364"/>
      <c r="AJ3" s="364"/>
      <c r="AK3" s="364"/>
      <c r="AL3" s="364"/>
      <c r="AM3" s="364"/>
      <c r="AN3" s="164"/>
    </row>
    <row r="4" spans="2:40" ht="14.25" customHeight="1"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</row>
    <row r="5" spans="2:40" ht="14.25" customHeight="1"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</row>
    <row r="6" spans="2:40" ht="14.25" customHeight="1"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</row>
    <row r="7" spans="2:40" ht="14.25" customHeight="1">
      <c r="B7" s="164"/>
      <c r="C7" s="164"/>
      <c r="D7" s="164"/>
      <c r="E7" s="164"/>
      <c r="F7" s="347" t="s">
        <v>149</v>
      </c>
      <c r="G7" s="348"/>
      <c r="H7" s="348"/>
      <c r="I7" s="348"/>
      <c r="J7" s="348"/>
      <c r="K7" s="348"/>
      <c r="L7" s="348"/>
      <c r="M7" s="348"/>
      <c r="N7" s="34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64"/>
    </row>
    <row r="8" spans="2:40" ht="14.25" customHeight="1">
      <c r="B8" s="164"/>
      <c r="C8" s="164"/>
      <c r="D8" s="164"/>
      <c r="E8" s="164"/>
      <c r="F8" s="365">
        <f>計算過程!J46</f>
        <v>0</v>
      </c>
      <c r="G8" s="366"/>
      <c r="H8" s="366"/>
      <c r="I8" s="366"/>
      <c r="J8" s="366"/>
      <c r="K8" s="366"/>
      <c r="L8" s="366"/>
      <c r="M8" s="366"/>
      <c r="N8" s="367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64"/>
    </row>
    <row r="9" spans="2:40" ht="14.25" customHeight="1"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39"/>
      <c r="O9" s="368" t="s">
        <v>150</v>
      </c>
      <c r="P9" s="368"/>
      <c r="Q9" s="368"/>
      <c r="R9" s="368"/>
      <c r="S9" s="368"/>
      <c r="T9" s="368"/>
      <c r="U9" s="368"/>
      <c r="V9" s="368"/>
      <c r="W9" s="368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</row>
    <row r="10" spans="2:40" ht="14.25" customHeight="1" thickBot="1">
      <c r="B10" s="164"/>
      <c r="C10" s="164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39"/>
      <c r="O10" s="369"/>
      <c r="P10" s="369"/>
      <c r="Q10" s="369"/>
      <c r="R10" s="369"/>
      <c r="S10" s="369"/>
      <c r="T10" s="369"/>
      <c r="U10" s="369"/>
      <c r="V10" s="369"/>
      <c r="W10" s="369"/>
      <c r="X10" s="164"/>
      <c r="Y10" s="164"/>
      <c r="Z10" s="164"/>
      <c r="AA10" s="164"/>
      <c r="AB10" s="164"/>
      <c r="AC10" s="164"/>
      <c r="AD10" s="164"/>
      <c r="AE10" s="164"/>
      <c r="AF10" s="164"/>
      <c r="AG10" s="164"/>
      <c r="AH10" s="164"/>
      <c r="AI10" s="164"/>
      <c r="AJ10" s="164"/>
      <c r="AK10" s="164"/>
      <c r="AL10" s="164"/>
      <c r="AM10" s="164"/>
      <c r="AN10" s="164"/>
    </row>
    <row r="11" spans="2:40" ht="14.25" customHeight="1" thickTop="1" thickBot="1">
      <c r="B11" s="164"/>
      <c r="C11" s="164"/>
      <c r="D11" s="165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7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8"/>
      <c r="AN11" s="164"/>
    </row>
    <row r="12" spans="2:40" ht="14.25" customHeight="1" thickTop="1">
      <c r="B12" s="164"/>
      <c r="C12" s="164"/>
      <c r="D12" s="169"/>
      <c r="E12" s="164"/>
      <c r="F12" s="358" t="s">
        <v>118</v>
      </c>
      <c r="G12" s="359"/>
      <c r="H12" s="359"/>
      <c r="I12" s="359"/>
      <c r="J12" s="359"/>
      <c r="K12" s="359"/>
      <c r="L12" s="359"/>
      <c r="M12" s="359"/>
      <c r="N12" s="360"/>
      <c r="O12" s="139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170"/>
      <c r="AN12" s="164"/>
    </row>
    <row r="13" spans="2:40" ht="14.25" customHeight="1" thickBot="1">
      <c r="B13" s="164"/>
      <c r="C13" s="164"/>
      <c r="D13" s="169"/>
      <c r="E13" s="164"/>
      <c r="F13" s="361">
        <f>計算過程!K46</f>
        <v>0</v>
      </c>
      <c r="G13" s="362"/>
      <c r="H13" s="362"/>
      <c r="I13" s="362"/>
      <c r="J13" s="362"/>
      <c r="K13" s="362"/>
      <c r="L13" s="362"/>
      <c r="M13" s="362"/>
      <c r="N13" s="363"/>
      <c r="O13" s="171"/>
      <c r="P13" s="172"/>
      <c r="Q13" s="172"/>
      <c r="R13" s="172"/>
      <c r="S13" s="172"/>
      <c r="T13" s="172"/>
      <c r="U13" s="172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70"/>
      <c r="AN13" s="164"/>
    </row>
    <row r="14" spans="2:40" ht="14.25" customHeight="1" thickTop="1" thickBot="1">
      <c r="B14" s="164"/>
      <c r="C14" s="164"/>
      <c r="D14" s="173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5"/>
      <c r="AN14" s="164"/>
    </row>
    <row r="15" spans="2:40" ht="14.25" customHeight="1" thickTop="1">
      <c r="B15" s="164"/>
      <c r="C15" s="164"/>
      <c r="D15" s="17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 t="s">
        <v>330</v>
      </c>
      <c r="AE15" s="166"/>
      <c r="AF15" s="166"/>
      <c r="AG15" s="166"/>
      <c r="AH15" s="166"/>
      <c r="AI15" s="166"/>
      <c r="AJ15" s="166"/>
      <c r="AK15" s="166"/>
      <c r="AL15" s="166"/>
      <c r="AM15" s="177"/>
      <c r="AN15" s="164"/>
    </row>
    <row r="16" spans="2:40" ht="14.25" customHeight="1">
      <c r="B16" s="164"/>
      <c r="C16" s="164"/>
      <c r="D16" s="178"/>
      <c r="E16" s="164"/>
      <c r="F16" s="164"/>
      <c r="G16" s="164"/>
      <c r="H16" s="164"/>
      <c r="I16" s="164"/>
      <c r="J16" s="164"/>
      <c r="K16" s="164"/>
      <c r="L16" s="164"/>
      <c r="M16" s="164"/>
      <c r="N16" s="139"/>
      <c r="O16" s="139"/>
      <c r="P16" s="139"/>
      <c r="Q16" s="139"/>
      <c r="R16" s="164"/>
      <c r="S16" s="164"/>
      <c r="T16" s="164"/>
      <c r="U16" s="164"/>
      <c r="V16" s="164"/>
      <c r="W16" s="139" t="s">
        <v>151</v>
      </c>
      <c r="X16" s="164"/>
      <c r="Y16" s="164"/>
      <c r="Z16" s="164"/>
      <c r="AA16" s="164"/>
      <c r="AB16" s="164"/>
      <c r="AC16" s="164"/>
      <c r="AD16" s="307" t="s">
        <v>326</v>
      </c>
      <c r="AE16" s="308"/>
      <c r="AF16" s="308"/>
      <c r="AG16" s="308"/>
      <c r="AH16" s="308"/>
      <c r="AI16" s="308"/>
      <c r="AJ16" s="308"/>
      <c r="AK16" s="309"/>
      <c r="AL16" s="164"/>
      <c r="AM16" s="179"/>
      <c r="AN16" s="164"/>
    </row>
    <row r="17" spans="2:40" ht="14.25" customHeight="1">
      <c r="B17" s="164"/>
      <c r="C17" s="164"/>
      <c r="D17" s="178"/>
      <c r="E17" s="164"/>
      <c r="F17" s="164"/>
      <c r="G17" s="164"/>
      <c r="H17" s="164"/>
      <c r="I17" s="164"/>
      <c r="J17" s="164"/>
      <c r="K17" s="164"/>
      <c r="L17" s="164"/>
      <c r="M17" s="164"/>
      <c r="N17" s="139"/>
      <c r="O17" s="139"/>
      <c r="P17" s="139"/>
      <c r="Q17" s="139"/>
      <c r="R17" s="164"/>
      <c r="S17" s="164"/>
      <c r="T17" s="164"/>
      <c r="U17" s="164"/>
      <c r="V17" s="164"/>
      <c r="W17" s="180" t="s">
        <v>170</v>
      </c>
      <c r="X17" s="164"/>
      <c r="Y17" s="164"/>
      <c r="Z17" s="164"/>
      <c r="AA17" s="164"/>
      <c r="AB17" s="164"/>
      <c r="AC17" s="164"/>
      <c r="AD17" s="310"/>
      <c r="AE17" s="339">
        <f>計算過程!AA46</f>
        <v>0</v>
      </c>
      <c r="AF17" s="340"/>
      <c r="AG17" s="340"/>
      <c r="AH17" s="340"/>
      <c r="AI17" s="340"/>
      <c r="AJ17" s="340"/>
      <c r="AK17" s="341"/>
      <c r="AL17" s="164"/>
      <c r="AM17" s="179"/>
      <c r="AN17" s="164"/>
    </row>
    <row r="18" spans="2:40" ht="14.25" customHeight="1">
      <c r="B18" s="164"/>
      <c r="C18" s="164"/>
      <c r="D18" s="178"/>
      <c r="E18" s="164"/>
      <c r="F18" s="139"/>
      <c r="G18" s="139"/>
      <c r="H18" s="139"/>
      <c r="I18" s="139"/>
      <c r="J18" s="139"/>
      <c r="K18" s="139"/>
      <c r="L18" s="139"/>
      <c r="M18" s="139"/>
      <c r="N18" s="139"/>
      <c r="O18" s="164"/>
      <c r="P18" s="164"/>
      <c r="Q18" s="164"/>
      <c r="R18" s="347" t="s">
        <v>152</v>
      </c>
      <c r="S18" s="348"/>
      <c r="T18" s="348"/>
      <c r="U18" s="348"/>
      <c r="V18" s="348"/>
      <c r="W18" s="348"/>
      <c r="X18" s="348"/>
      <c r="Y18" s="348"/>
      <c r="Z18" s="348"/>
      <c r="AA18" s="349"/>
      <c r="AB18" s="164"/>
      <c r="AC18" s="164"/>
      <c r="AD18" s="310" t="s">
        <v>327</v>
      </c>
      <c r="AE18" s="311"/>
      <c r="AF18" s="311"/>
      <c r="AG18" s="311"/>
      <c r="AH18" s="311"/>
      <c r="AI18" s="311"/>
      <c r="AJ18" s="311"/>
      <c r="AK18" s="312"/>
      <c r="AL18" s="255"/>
      <c r="AM18" s="256"/>
      <c r="AN18" s="164"/>
    </row>
    <row r="19" spans="2:40" ht="14.25" customHeight="1">
      <c r="B19" s="164"/>
      <c r="C19" s="164"/>
      <c r="D19" s="178"/>
      <c r="E19" s="164"/>
      <c r="F19" s="181"/>
      <c r="G19" s="182"/>
      <c r="H19" s="182"/>
      <c r="I19" s="182"/>
      <c r="J19" s="182"/>
      <c r="K19" s="182"/>
      <c r="L19" s="182"/>
      <c r="M19" s="182"/>
      <c r="N19" s="182"/>
      <c r="O19" s="164"/>
      <c r="P19" s="164"/>
      <c r="Q19" s="164"/>
      <c r="R19" s="183"/>
      <c r="S19" s="345">
        <f>計算過程!S46+計算過程!T46</f>
        <v>0</v>
      </c>
      <c r="T19" s="345"/>
      <c r="U19" s="345"/>
      <c r="V19" s="345"/>
      <c r="W19" s="345"/>
      <c r="X19" s="345"/>
      <c r="Y19" s="345"/>
      <c r="Z19" s="345"/>
      <c r="AA19" s="346"/>
      <c r="AB19" s="164"/>
      <c r="AC19" s="164"/>
      <c r="AD19" s="313"/>
      <c r="AE19" s="342">
        <f>計算過程!AE46</f>
        <v>0</v>
      </c>
      <c r="AF19" s="343"/>
      <c r="AG19" s="343"/>
      <c r="AH19" s="343"/>
      <c r="AI19" s="343"/>
      <c r="AJ19" s="343"/>
      <c r="AK19" s="344"/>
      <c r="AL19" s="257"/>
      <c r="AM19" s="258"/>
      <c r="AN19" s="164"/>
    </row>
    <row r="20" spans="2:40" ht="14.25" customHeight="1">
      <c r="B20" s="164"/>
      <c r="C20" s="164"/>
      <c r="D20" s="178"/>
      <c r="E20" s="164"/>
      <c r="F20" s="184"/>
      <c r="G20" s="181"/>
      <c r="H20" s="181"/>
      <c r="I20" s="181"/>
      <c r="J20" s="181"/>
      <c r="K20" s="181"/>
      <c r="L20" s="181"/>
      <c r="M20" s="181"/>
      <c r="N20" s="181"/>
      <c r="O20" s="164"/>
      <c r="P20" s="164"/>
      <c r="Q20" s="164"/>
      <c r="R20" s="185"/>
      <c r="S20" s="350" t="s">
        <v>165</v>
      </c>
      <c r="T20" s="351"/>
      <c r="U20" s="351"/>
      <c r="V20" s="351"/>
      <c r="W20" s="351"/>
      <c r="X20" s="351"/>
      <c r="Y20" s="351"/>
      <c r="Z20" s="351"/>
      <c r="AA20" s="352"/>
      <c r="AB20" s="186"/>
      <c r="AC20" s="187"/>
      <c r="AD20" s="164"/>
      <c r="AE20" s="255"/>
      <c r="AF20" s="255"/>
      <c r="AG20" s="255"/>
      <c r="AH20" s="255"/>
      <c r="AI20" s="255"/>
      <c r="AJ20" s="255"/>
      <c r="AK20" s="255"/>
      <c r="AL20" s="255"/>
      <c r="AM20" s="256"/>
      <c r="AN20" s="164"/>
    </row>
    <row r="21" spans="2:40" ht="14.25" customHeight="1">
      <c r="B21" s="164"/>
      <c r="C21" s="164"/>
      <c r="D21" s="178"/>
      <c r="E21" s="164"/>
      <c r="F21" s="139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88"/>
      <c r="S21" s="353">
        <f>計算過程!M46</f>
        <v>0</v>
      </c>
      <c r="T21" s="354"/>
      <c r="U21" s="354"/>
      <c r="V21" s="354"/>
      <c r="W21" s="354"/>
      <c r="X21" s="354"/>
      <c r="Y21" s="354"/>
      <c r="Z21" s="354"/>
      <c r="AA21" s="355"/>
      <c r="AB21" s="164"/>
      <c r="AC21" s="164"/>
      <c r="AD21" s="164"/>
      <c r="AE21" s="356"/>
      <c r="AF21" s="356"/>
      <c r="AG21" s="356"/>
      <c r="AH21" s="356"/>
      <c r="AI21" s="356"/>
      <c r="AJ21" s="356"/>
      <c r="AK21" s="356"/>
      <c r="AL21" s="356"/>
      <c r="AM21" s="357"/>
      <c r="AN21" s="164"/>
    </row>
    <row r="22" spans="2:40" ht="14.25" customHeight="1">
      <c r="B22" s="164"/>
      <c r="C22" s="164"/>
      <c r="D22" s="178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4"/>
      <c r="AC22" s="164"/>
      <c r="AD22" s="164"/>
      <c r="AE22" s="164"/>
      <c r="AF22" s="164"/>
      <c r="AG22" s="164"/>
      <c r="AH22" s="164"/>
      <c r="AI22" s="164"/>
      <c r="AJ22" s="164"/>
      <c r="AK22" s="164"/>
      <c r="AL22" s="164"/>
      <c r="AM22" s="179"/>
      <c r="AN22" s="164"/>
    </row>
    <row r="23" spans="2:40" ht="14.25" customHeight="1" thickBot="1">
      <c r="B23" s="164"/>
      <c r="C23" s="164"/>
      <c r="D23" s="178"/>
      <c r="E23" s="164"/>
      <c r="F23" s="164"/>
      <c r="G23" s="164"/>
      <c r="H23" s="164"/>
      <c r="I23" s="164"/>
      <c r="J23" s="164"/>
      <c r="K23" s="164"/>
      <c r="L23" s="164"/>
      <c r="M23" s="139"/>
      <c r="N23" s="139"/>
      <c r="O23" s="139"/>
      <c r="P23" s="139"/>
      <c r="Q23" s="139"/>
      <c r="R23" s="139"/>
      <c r="S23" s="139"/>
      <c r="T23" s="139"/>
      <c r="U23" s="139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79"/>
      <c r="AN23" s="164"/>
    </row>
    <row r="24" spans="2:40" ht="14.25" customHeight="1">
      <c r="B24" s="164"/>
      <c r="C24" s="164"/>
      <c r="D24" s="178"/>
      <c r="E24" s="189"/>
      <c r="F24" s="190"/>
      <c r="G24" s="190"/>
      <c r="H24" s="190"/>
      <c r="I24" s="190"/>
      <c r="J24" s="190"/>
      <c r="K24" s="190"/>
      <c r="L24" s="190"/>
      <c r="M24" s="191"/>
      <c r="N24" s="191"/>
      <c r="O24" s="191"/>
      <c r="P24" s="191"/>
      <c r="Q24" s="191"/>
      <c r="R24" s="191"/>
      <c r="S24" s="191"/>
      <c r="T24" s="191"/>
      <c r="U24" s="191"/>
      <c r="V24" s="190"/>
      <c r="W24" s="190"/>
      <c r="X24" s="190"/>
      <c r="Y24" s="190"/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2"/>
      <c r="AM24" s="179"/>
      <c r="AN24" s="164"/>
    </row>
    <row r="25" spans="2:40" ht="14.25" customHeight="1">
      <c r="B25" s="164"/>
      <c r="C25" s="164"/>
      <c r="D25" s="178"/>
      <c r="E25" s="193"/>
      <c r="F25" s="164"/>
      <c r="G25" s="164"/>
      <c r="H25" s="164"/>
      <c r="I25" s="164"/>
      <c r="J25" s="164"/>
      <c r="K25" s="164"/>
      <c r="L25" s="164"/>
      <c r="M25" s="164"/>
      <c r="N25" s="139"/>
      <c r="O25" s="139"/>
      <c r="P25" s="139"/>
      <c r="Q25" s="139"/>
      <c r="R25" s="139"/>
      <c r="S25" s="139"/>
      <c r="T25" s="164"/>
      <c r="U25" s="164"/>
      <c r="V25" s="164"/>
      <c r="W25" s="139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39"/>
      <c r="AI25" s="164"/>
      <c r="AJ25" s="164"/>
      <c r="AK25" s="164"/>
      <c r="AL25" s="194"/>
      <c r="AM25" s="179"/>
      <c r="AN25" s="164"/>
    </row>
    <row r="26" spans="2:40" ht="14.25" customHeight="1" thickBot="1">
      <c r="B26" s="164"/>
      <c r="C26" s="164"/>
      <c r="D26" s="178"/>
      <c r="E26" s="193"/>
      <c r="F26" s="164"/>
      <c r="G26" s="164"/>
      <c r="H26" s="164"/>
      <c r="I26" s="164"/>
      <c r="J26" s="164"/>
      <c r="K26" s="164"/>
      <c r="L26" s="164"/>
      <c r="M26" s="164"/>
      <c r="N26" s="139"/>
      <c r="O26" s="139"/>
      <c r="P26" s="181"/>
      <c r="Q26" s="181"/>
      <c r="R26" s="181"/>
      <c r="S26" s="181"/>
      <c r="T26" s="181"/>
      <c r="U26" s="181"/>
      <c r="V26" s="139"/>
      <c r="W26" s="139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39"/>
      <c r="AI26" s="164"/>
      <c r="AJ26" s="164"/>
      <c r="AK26" s="164"/>
      <c r="AL26" s="194"/>
      <c r="AM26" s="179"/>
      <c r="AN26" s="164"/>
    </row>
    <row r="27" spans="2:40" ht="14.25" customHeight="1" thickTop="1">
      <c r="B27" s="164"/>
      <c r="C27" s="164"/>
      <c r="D27" s="178"/>
      <c r="E27" s="193"/>
      <c r="F27" s="358" t="s">
        <v>153</v>
      </c>
      <c r="G27" s="359"/>
      <c r="H27" s="359"/>
      <c r="I27" s="359"/>
      <c r="J27" s="359"/>
      <c r="K27" s="359"/>
      <c r="L27" s="359"/>
      <c r="M27" s="359"/>
      <c r="N27" s="360"/>
      <c r="P27" s="139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94"/>
      <c r="AM27" s="179"/>
      <c r="AN27" s="164"/>
    </row>
    <row r="28" spans="2:40" ht="14.25" customHeight="1" thickBot="1">
      <c r="B28" s="164"/>
      <c r="C28" s="164"/>
      <c r="D28" s="178"/>
      <c r="E28" s="193"/>
      <c r="F28" s="361">
        <f>計算過程!L46</f>
        <v>0</v>
      </c>
      <c r="G28" s="362"/>
      <c r="H28" s="362"/>
      <c r="I28" s="362"/>
      <c r="J28" s="362"/>
      <c r="K28" s="362"/>
      <c r="L28" s="362"/>
      <c r="M28" s="362"/>
      <c r="N28" s="363"/>
      <c r="O28" s="172"/>
      <c r="P28" s="172"/>
      <c r="Q28" s="172"/>
      <c r="R28" s="172"/>
      <c r="S28" s="172"/>
      <c r="T28" s="172"/>
      <c r="U28" s="172"/>
      <c r="V28" s="164"/>
      <c r="W28" s="139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39"/>
      <c r="AI28" s="164"/>
      <c r="AJ28" s="164"/>
      <c r="AK28" s="164"/>
      <c r="AL28" s="194"/>
      <c r="AM28" s="179"/>
      <c r="AN28" s="164"/>
    </row>
    <row r="29" spans="2:40" ht="14.25" customHeight="1" thickTop="1" thickBot="1">
      <c r="B29" s="164"/>
      <c r="C29" s="164"/>
      <c r="D29" s="178"/>
      <c r="E29" s="195"/>
      <c r="F29" s="196"/>
      <c r="G29" s="197"/>
      <c r="H29" s="197"/>
      <c r="I29" s="197"/>
      <c r="J29" s="197"/>
      <c r="K29" s="197"/>
      <c r="L29" s="197"/>
      <c r="M29" s="197"/>
      <c r="N29" s="197"/>
      <c r="O29" s="198"/>
      <c r="P29" s="198"/>
      <c r="Q29" s="198"/>
      <c r="R29" s="198"/>
      <c r="S29" s="198"/>
      <c r="T29" s="198"/>
      <c r="U29" s="198"/>
      <c r="V29" s="198"/>
      <c r="W29" s="199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9"/>
      <c r="AI29" s="198"/>
      <c r="AJ29" s="198"/>
      <c r="AK29" s="198"/>
      <c r="AL29" s="200"/>
      <c r="AM29" s="179"/>
      <c r="AN29" s="164"/>
    </row>
    <row r="30" spans="2:40" ht="14.25" customHeight="1">
      <c r="B30" s="164"/>
      <c r="C30" s="164"/>
      <c r="D30" s="178"/>
      <c r="E30" s="201"/>
      <c r="F30" s="202"/>
      <c r="G30" s="203"/>
      <c r="H30" s="203"/>
      <c r="I30" s="203"/>
      <c r="J30" s="203"/>
      <c r="K30" s="203"/>
      <c r="L30" s="203"/>
      <c r="M30" s="203"/>
      <c r="N30" s="203"/>
      <c r="O30" s="190"/>
      <c r="P30" s="190"/>
      <c r="Q30" s="190"/>
      <c r="R30" s="190"/>
      <c r="S30" s="190"/>
      <c r="T30" s="190"/>
      <c r="U30" s="190"/>
      <c r="V30" s="190"/>
      <c r="W30" s="191"/>
      <c r="X30" s="190"/>
      <c r="Y30" s="190"/>
      <c r="Z30" s="190"/>
      <c r="AA30" s="190"/>
      <c r="AB30" s="190"/>
      <c r="AC30" s="190"/>
      <c r="AD30" s="190"/>
      <c r="AE30" s="190"/>
      <c r="AF30" s="190"/>
      <c r="AG30" s="190"/>
      <c r="AH30" s="191"/>
      <c r="AI30" s="190"/>
      <c r="AJ30" s="190"/>
      <c r="AK30" s="190"/>
      <c r="AL30" s="204"/>
      <c r="AM30" s="179"/>
      <c r="AN30" s="164"/>
    </row>
    <row r="31" spans="2:40" ht="14.25" customHeight="1">
      <c r="B31" s="164"/>
      <c r="C31" s="164"/>
      <c r="D31" s="178"/>
      <c r="E31" s="205"/>
      <c r="F31" s="206"/>
      <c r="G31" s="182"/>
      <c r="H31" s="182"/>
      <c r="I31" s="182"/>
      <c r="J31" s="182"/>
      <c r="K31" s="182"/>
      <c r="L31" s="182"/>
      <c r="M31" s="182"/>
      <c r="N31" s="182"/>
      <c r="O31" s="164"/>
      <c r="P31" s="164"/>
      <c r="Q31" s="164"/>
      <c r="R31" s="164"/>
      <c r="S31" s="164"/>
      <c r="T31" s="164"/>
      <c r="U31" s="164"/>
      <c r="V31" s="164"/>
      <c r="W31" s="139" t="s">
        <v>151</v>
      </c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39"/>
      <c r="AI31" s="164"/>
      <c r="AJ31" s="164"/>
      <c r="AK31" s="164"/>
      <c r="AL31" s="207"/>
      <c r="AM31" s="179"/>
      <c r="AN31" s="164"/>
    </row>
    <row r="32" spans="2:40" ht="14.25" customHeight="1">
      <c r="B32" s="164"/>
      <c r="C32" s="164"/>
      <c r="D32" s="178"/>
      <c r="E32" s="205"/>
      <c r="F32" s="139"/>
      <c r="G32" s="181"/>
      <c r="H32" s="317" t="s">
        <v>330</v>
      </c>
      <c r="I32" s="181"/>
      <c r="J32" s="181"/>
      <c r="K32" s="181"/>
      <c r="L32" s="181"/>
      <c r="M32" s="181"/>
      <c r="N32" s="181"/>
      <c r="O32" s="164"/>
      <c r="P32" s="164"/>
      <c r="Q32" s="164"/>
      <c r="R32" s="164"/>
      <c r="S32" s="164"/>
      <c r="T32" s="164"/>
      <c r="U32" s="164"/>
      <c r="V32" s="164"/>
      <c r="W32" s="180" t="s">
        <v>170</v>
      </c>
      <c r="X32" s="164"/>
      <c r="Y32" s="164"/>
      <c r="Z32" s="164"/>
      <c r="AA32" s="164"/>
      <c r="AB32" s="164"/>
      <c r="AC32" s="164"/>
      <c r="AD32" s="164"/>
      <c r="AE32" s="164"/>
      <c r="AF32" s="164"/>
      <c r="AG32" s="164"/>
      <c r="AH32" s="139"/>
      <c r="AI32" s="164"/>
      <c r="AJ32" s="164"/>
      <c r="AK32" s="164"/>
      <c r="AL32" s="207"/>
      <c r="AM32" s="179"/>
      <c r="AN32" s="164"/>
    </row>
    <row r="33" spans="2:40" ht="14.25" customHeight="1">
      <c r="B33" s="164"/>
      <c r="C33" s="164"/>
      <c r="D33" s="178"/>
      <c r="E33" s="205"/>
      <c r="G33" s="139"/>
      <c r="H33" s="307" t="s">
        <v>326</v>
      </c>
      <c r="I33" s="308"/>
      <c r="J33" s="308"/>
      <c r="K33" s="308"/>
      <c r="L33" s="308"/>
      <c r="M33" s="308"/>
      <c r="N33" s="308"/>
      <c r="O33" s="309"/>
      <c r="P33" s="164"/>
      <c r="Q33" s="164"/>
      <c r="R33" s="347" t="s">
        <v>154</v>
      </c>
      <c r="S33" s="348"/>
      <c r="T33" s="348"/>
      <c r="U33" s="348"/>
      <c r="V33" s="348"/>
      <c r="W33" s="348"/>
      <c r="X33" s="348"/>
      <c r="Y33" s="348"/>
      <c r="Z33" s="348"/>
      <c r="AA33" s="349"/>
      <c r="AB33" s="164"/>
      <c r="AC33" s="164"/>
      <c r="AD33" s="139"/>
      <c r="AE33" s="139"/>
      <c r="AF33" s="139"/>
      <c r="AG33" s="139"/>
      <c r="AH33" s="139"/>
      <c r="AI33" s="139"/>
      <c r="AJ33" s="139"/>
      <c r="AK33" s="139"/>
      <c r="AL33" s="208"/>
      <c r="AM33" s="209"/>
      <c r="AN33" s="164"/>
    </row>
    <row r="34" spans="2:40" ht="14.25" customHeight="1">
      <c r="B34" s="164"/>
      <c r="C34" s="164"/>
      <c r="D34" s="178"/>
      <c r="E34" s="205"/>
      <c r="F34" s="164"/>
      <c r="G34" s="164"/>
      <c r="H34" s="310"/>
      <c r="I34" s="339">
        <f>計算過程!AB46</f>
        <v>0</v>
      </c>
      <c r="J34" s="340"/>
      <c r="K34" s="340"/>
      <c r="L34" s="340"/>
      <c r="M34" s="340"/>
      <c r="N34" s="340"/>
      <c r="O34" s="341"/>
      <c r="P34" s="164"/>
      <c r="Q34" s="164"/>
      <c r="R34" s="183"/>
      <c r="S34" s="345">
        <f>計算過程!T46</f>
        <v>0</v>
      </c>
      <c r="T34" s="345"/>
      <c r="U34" s="345"/>
      <c r="V34" s="345"/>
      <c r="W34" s="345"/>
      <c r="X34" s="345"/>
      <c r="Y34" s="345"/>
      <c r="Z34" s="345"/>
      <c r="AA34" s="346"/>
      <c r="AB34" s="164"/>
      <c r="AC34" s="164"/>
      <c r="AD34" s="164"/>
      <c r="AE34" s="210"/>
      <c r="AF34" s="210"/>
      <c r="AG34" s="210"/>
      <c r="AH34" s="210"/>
      <c r="AI34" s="210"/>
      <c r="AJ34" s="210"/>
      <c r="AK34" s="210"/>
      <c r="AL34" s="211"/>
      <c r="AM34" s="212"/>
      <c r="AN34" s="164"/>
    </row>
    <row r="35" spans="2:40" ht="14.25" customHeight="1">
      <c r="B35" s="164"/>
      <c r="C35" s="164"/>
      <c r="D35" s="178"/>
      <c r="E35" s="205"/>
      <c r="F35" s="164"/>
      <c r="G35" s="164"/>
      <c r="H35" s="310" t="s">
        <v>327</v>
      </c>
      <c r="I35" s="311"/>
      <c r="J35" s="311"/>
      <c r="K35" s="311"/>
      <c r="L35" s="311"/>
      <c r="M35" s="311"/>
      <c r="N35" s="311"/>
      <c r="O35" s="312"/>
      <c r="P35" s="164"/>
      <c r="Q35" s="164"/>
      <c r="R35" s="185"/>
      <c r="S35" s="347" t="s">
        <v>168</v>
      </c>
      <c r="T35" s="348"/>
      <c r="U35" s="348"/>
      <c r="V35" s="348"/>
      <c r="W35" s="348"/>
      <c r="X35" s="348"/>
      <c r="Y35" s="348"/>
      <c r="Z35" s="348"/>
      <c r="AA35" s="349"/>
      <c r="AB35" s="183"/>
      <c r="AC35" s="164"/>
      <c r="AD35" s="164"/>
      <c r="AE35" s="139"/>
      <c r="AF35" s="139"/>
      <c r="AG35" s="139"/>
      <c r="AH35" s="139"/>
      <c r="AI35" s="139"/>
      <c r="AJ35" s="139"/>
      <c r="AK35" s="139"/>
      <c r="AL35" s="208"/>
      <c r="AM35" s="209"/>
      <c r="AN35" s="164"/>
    </row>
    <row r="36" spans="2:40" ht="14.25" customHeight="1">
      <c r="B36" s="164"/>
      <c r="C36" s="164"/>
      <c r="D36" s="178"/>
      <c r="E36" s="205"/>
      <c r="F36" s="164"/>
      <c r="G36" s="164"/>
      <c r="H36" s="313"/>
      <c r="I36" s="342">
        <f>計算過程!AF46</f>
        <v>0</v>
      </c>
      <c r="J36" s="343"/>
      <c r="K36" s="343"/>
      <c r="L36" s="343"/>
      <c r="M36" s="343"/>
      <c r="N36" s="343"/>
      <c r="O36" s="344"/>
      <c r="P36" s="164"/>
      <c r="Q36" s="164"/>
      <c r="R36" s="188"/>
      <c r="S36" s="353">
        <f>計算過程!X46</f>
        <v>0</v>
      </c>
      <c r="T36" s="354"/>
      <c r="U36" s="354"/>
      <c r="V36" s="354"/>
      <c r="W36" s="354"/>
      <c r="X36" s="354"/>
      <c r="Y36" s="354"/>
      <c r="Z36" s="354"/>
      <c r="AA36" s="355"/>
      <c r="AB36" s="164"/>
      <c r="AC36" s="164"/>
      <c r="AD36" s="164"/>
      <c r="AE36" s="210"/>
      <c r="AF36" s="210"/>
      <c r="AG36" s="210"/>
      <c r="AH36" s="210"/>
      <c r="AI36" s="210"/>
      <c r="AJ36" s="210"/>
      <c r="AK36" s="210"/>
      <c r="AL36" s="211"/>
      <c r="AM36" s="212"/>
      <c r="AN36" s="164"/>
    </row>
    <row r="37" spans="2:40" ht="14.25" customHeight="1" thickBot="1">
      <c r="B37" s="164"/>
      <c r="C37" s="164"/>
      <c r="D37" s="178"/>
      <c r="E37" s="213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5"/>
      <c r="T37" s="215"/>
      <c r="U37" s="215"/>
      <c r="V37" s="215"/>
      <c r="W37" s="215"/>
      <c r="X37" s="215"/>
      <c r="Y37" s="215"/>
      <c r="Z37" s="215"/>
      <c r="AA37" s="215"/>
      <c r="AB37" s="214"/>
      <c r="AC37" s="214"/>
      <c r="AD37" s="214"/>
      <c r="AE37" s="216"/>
      <c r="AF37" s="216"/>
      <c r="AG37" s="216"/>
      <c r="AH37" s="216"/>
      <c r="AI37" s="216"/>
      <c r="AJ37" s="216"/>
      <c r="AK37" s="216"/>
      <c r="AL37" s="217"/>
      <c r="AM37" s="218"/>
      <c r="AN37" s="164"/>
    </row>
    <row r="38" spans="2:40" ht="14.25" customHeight="1" thickBot="1">
      <c r="B38" s="164"/>
      <c r="C38" s="164"/>
      <c r="D38" s="219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1"/>
      <c r="AN38" s="164"/>
    </row>
    <row r="39" spans="2:40" ht="14.25" customHeight="1"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4"/>
      <c r="AM39" s="164"/>
      <c r="AN39" s="164"/>
    </row>
    <row r="40" spans="2:40" ht="14.25" customHeight="1"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39" t="s">
        <v>155</v>
      </c>
      <c r="AE40" s="139"/>
      <c r="AF40" s="164"/>
      <c r="AG40" s="164"/>
      <c r="AH40" s="164"/>
      <c r="AI40" s="164"/>
      <c r="AJ40" s="164"/>
      <c r="AK40" s="164"/>
      <c r="AL40" s="164"/>
      <c r="AM40" s="164"/>
      <c r="AN40" s="164"/>
    </row>
    <row r="41" spans="2:40" ht="14.25" customHeight="1">
      <c r="B41" s="164"/>
      <c r="C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164"/>
      <c r="AK41" s="164"/>
      <c r="AL41" s="164"/>
      <c r="AM41" s="164"/>
      <c r="AN41" s="164"/>
    </row>
    <row r="42" spans="2:40" ht="14.25" customHeight="1">
      <c r="B42" s="164"/>
      <c r="C42" s="164"/>
      <c r="D42" s="164"/>
      <c r="E42" s="164"/>
      <c r="F42" s="370" t="s">
        <v>156</v>
      </c>
      <c r="G42" s="371"/>
      <c r="H42" s="371"/>
      <c r="I42" s="371"/>
      <c r="J42" s="371"/>
      <c r="K42" s="371"/>
      <c r="L42" s="371"/>
      <c r="M42" s="371"/>
      <c r="N42" s="372"/>
      <c r="O42" s="164"/>
      <c r="P42" s="164"/>
      <c r="Q42" s="139"/>
      <c r="R42" s="164"/>
      <c r="S42" s="164"/>
      <c r="T42" s="139" t="s">
        <v>157</v>
      </c>
      <c r="U42" s="164"/>
      <c r="V42" s="164"/>
      <c r="W42" s="139"/>
      <c r="X42" s="139"/>
      <c r="Y42" s="139"/>
      <c r="Z42" s="222"/>
      <c r="AA42" s="370" t="s">
        <v>158</v>
      </c>
      <c r="AB42" s="371"/>
      <c r="AC42" s="371"/>
      <c r="AD42" s="371"/>
      <c r="AE42" s="371"/>
      <c r="AF42" s="371"/>
      <c r="AG42" s="371"/>
      <c r="AH42" s="371"/>
      <c r="AI42" s="372"/>
      <c r="AJ42" s="164"/>
      <c r="AK42" s="164"/>
      <c r="AL42" s="164"/>
      <c r="AM42" s="164"/>
      <c r="AN42" s="164"/>
    </row>
    <row r="43" spans="2:40" ht="14.25" customHeight="1">
      <c r="B43" s="164"/>
      <c r="C43" s="164"/>
      <c r="D43" s="164"/>
      <c r="E43" s="164"/>
      <c r="F43" s="365">
        <f>計算過程!P46</f>
        <v>0</v>
      </c>
      <c r="G43" s="373"/>
      <c r="H43" s="373"/>
      <c r="I43" s="373"/>
      <c r="J43" s="373"/>
      <c r="K43" s="373"/>
      <c r="L43" s="373"/>
      <c r="M43" s="373"/>
      <c r="N43" s="374"/>
      <c r="O43" s="164"/>
      <c r="P43" s="164"/>
      <c r="Q43" s="164"/>
      <c r="R43" s="164"/>
      <c r="S43" s="164"/>
      <c r="T43" s="164"/>
      <c r="U43" s="164"/>
      <c r="V43" s="164"/>
      <c r="W43" s="223"/>
      <c r="X43" s="223"/>
      <c r="Y43" s="223"/>
      <c r="Z43" s="224"/>
      <c r="AA43" s="373">
        <f>計算過程!N46</f>
        <v>0</v>
      </c>
      <c r="AB43" s="373"/>
      <c r="AC43" s="373"/>
      <c r="AD43" s="373"/>
      <c r="AE43" s="373"/>
      <c r="AF43" s="373"/>
      <c r="AG43" s="373"/>
      <c r="AH43" s="373"/>
      <c r="AI43" s="374"/>
      <c r="AJ43" s="164"/>
      <c r="AK43" s="164"/>
      <c r="AL43" s="164"/>
      <c r="AM43" s="164"/>
      <c r="AN43" s="164"/>
    </row>
    <row r="44" spans="2:40" ht="14.25" customHeight="1">
      <c r="B44" s="164"/>
      <c r="C44" s="164"/>
      <c r="D44" s="164"/>
      <c r="F44" s="139" t="s">
        <v>159</v>
      </c>
      <c r="G44" s="164"/>
      <c r="H44" s="164"/>
      <c r="I44" s="164"/>
      <c r="J44" s="164"/>
      <c r="K44" s="164"/>
      <c r="L44" s="164"/>
      <c r="M44" s="164"/>
      <c r="O44" s="139"/>
      <c r="P44" s="139"/>
      <c r="Q44" s="139"/>
      <c r="R44" s="164"/>
      <c r="S44" s="164"/>
      <c r="T44" s="164"/>
      <c r="U44" s="164"/>
      <c r="V44" s="164"/>
      <c r="W44" s="164"/>
      <c r="X44" s="164"/>
      <c r="Y44" s="164"/>
      <c r="Z44" s="164"/>
      <c r="AA44" s="139" t="s">
        <v>171</v>
      </c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</row>
    <row r="45" spans="2:40" ht="14.25" customHeight="1">
      <c r="B45" s="164"/>
      <c r="C45" s="164"/>
      <c r="D45" s="164"/>
      <c r="G45" s="139" t="s">
        <v>160</v>
      </c>
      <c r="H45" s="164"/>
      <c r="I45" s="164"/>
      <c r="J45" s="164"/>
      <c r="K45" s="164"/>
      <c r="L45" s="164"/>
      <c r="M45" s="164"/>
      <c r="N45" s="368" t="s">
        <v>161</v>
      </c>
      <c r="O45" s="368"/>
      <c r="P45" s="368"/>
      <c r="Q45" s="368"/>
      <c r="R45" s="368"/>
      <c r="S45" s="368"/>
      <c r="T45" s="368"/>
      <c r="U45" s="139"/>
      <c r="V45" s="164"/>
      <c r="W45" s="164"/>
      <c r="X45" s="164"/>
      <c r="Y45" s="164"/>
      <c r="Z45" s="164"/>
      <c r="AB45" s="139" t="s">
        <v>162</v>
      </c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</row>
    <row r="46" spans="2:40" ht="14.25" customHeight="1">
      <c r="B46" s="164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368"/>
      <c r="O46" s="368"/>
      <c r="P46" s="368"/>
      <c r="Q46" s="368"/>
      <c r="R46" s="368"/>
      <c r="S46" s="368"/>
      <c r="T46" s="368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</row>
    <row r="47" spans="2:40" ht="14.25" customHeight="1" thickBot="1">
      <c r="B47" s="164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225"/>
      <c r="N47" s="225"/>
      <c r="O47" s="225"/>
      <c r="P47" s="225"/>
      <c r="Q47" s="225"/>
      <c r="R47" s="225"/>
      <c r="S47" s="225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</row>
    <row r="48" spans="2:40" ht="14.25" customHeight="1" thickTop="1">
      <c r="B48" s="164"/>
      <c r="C48" s="164"/>
      <c r="D48" s="165"/>
      <c r="E48" s="166"/>
      <c r="F48" s="166"/>
      <c r="G48" s="166"/>
      <c r="H48" s="166"/>
      <c r="I48" s="166"/>
      <c r="J48" s="166"/>
      <c r="K48" s="166"/>
      <c r="L48" s="166"/>
      <c r="M48" s="166"/>
      <c r="N48" s="167"/>
      <c r="O48" s="167"/>
      <c r="P48" s="167"/>
      <c r="Q48" s="167"/>
      <c r="R48" s="167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8"/>
      <c r="AN48" s="164"/>
    </row>
    <row r="49" spans="2:40" ht="14.25" customHeight="1" thickBot="1">
      <c r="B49" s="164"/>
      <c r="C49" s="164"/>
      <c r="D49" s="169"/>
      <c r="E49" s="164"/>
      <c r="F49" s="164"/>
      <c r="G49" s="164"/>
      <c r="H49" s="164"/>
      <c r="I49" s="164"/>
      <c r="J49" s="164"/>
      <c r="K49" s="164"/>
      <c r="L49" s="164"/>
      <c r="M49" s="164"/>
      <c r="N49" s="139"/>
      <c r="O49" s="139"/>
      <c r="P49" s="139"/>
      <c r="Q49" s="139"/>
      <c r="R49" s="139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70"/>
      <c r="AN49" s="164"/>
    </row>
    <row r="50" spans="2:40" ht="14.25" customHeight="1" thickTop="1">
      <c r="B50" s="164"/>
      <c r="C50" s="164"/>
      <c r="D50" s="169"/>
      <c r="E50" s="164"/>
      <c r="F50" s="358" t="s">
        <v>163</v>
      </c>
      <c r="G50" s="359"/>
      <c r="H50" s="359"/>
      <c r="I50" s="359"/>
      <c r="J50" s="359"/>
      <c r="K50" s="359"/>
      <c r="L50" s="359"/>
      <c r="M50" s="359"/>
      <c r="N50" s="360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  <c r="AK50" s="164"/>
      <c r="AL50" s="164"/>
      <c r="AM50" s="170"/>
      <c r="AN50" s="164"/>
    </row>
    <row r="51" spans="2:40" ht="14.25" customHeight="1" thickBot="1">
      <c r="B51" s="164"/>
      <c r="C51" s="164"/>
      <c r="D51" s="169"/>
      <c r="E51" s="164"/>
      <c r="F51" s="361">
        <f>計算過程!Q46</f>
        <v>0</v>
      </c>
      <c r="G51" s="362"/>
      <c r="H51" s="362"/>
      <c r="I51" s="362"/>
      <c r="J51" s="362"/>
      <c r="K51" s="362"/>
      <c r="L51" s="362"/>
      <c r="M51" s="362"/>
      <c r="N51" s="363"/>
      <c r="O51" s="172"/>
      <c r="P51" s="172"/>
      <c r="Q51" s="172"/>
      <c r="R51" s="172"/>
      <c r="S51" s="172"/>
      <c r="T51" s="172"/>
      <c r="U51" s="172"/>
      <c r="V51" s="164"/>
      <c r="W51" s="139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39"/>
      <c r="AI51" s="164"/>
      <c r="AJ51" s="164"/>
      <c r="AK51" s="164"/>
      <c r="AL51" s="164"/>
      <c r="AM51" s="170"/>
      <c r="AN51" s="164"/>
    </row>
    <row r="52" spans="2:40" ht="14.25" customHeight="1" thickTop="1" thickBot="1">
      <c r="B52" s="164"/>
      <c r="C52" s="164"/>
      <c r="D52" s="173"/>
      <c r="E52" s="174"/>
      <c r="F52" s="226"/>
      <c r="G52" s="226"/>
      <c r="H52" s="226"/>
      <c r="I52" s="226"/>
      <c r="J52" s="226"/>
      <c r="K52" s="226"/>
      <c r="L52" s="226"/>
      <c r="M52" s="226"/>
      <c r="N52" s="226"/>
      <c r="O52" s="174"/>
      <c r="P52" s="174"/>
      <c r="Q52" s="174"/>
      <c r="R52" s="174"/>
      <c r="S52" s="174"/>
      <c r="T52" s="174"/>
      <c r="U52" s="174"/>
      <c r="V52" s="174"/>
      <c r="W52" s="225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225"/>
      <c r="AI52" s="174"/>
      <c r="AJ52" s="174"/>
      <c r="AK52" s="174"/>
      <c r="AL52" s="174"/>
      <c r="AM52" s="175"/>
      <c r="AN52" s="164"/>
    </row>
    <row r="53" spans="2:40" ht="14.25" customHeight="1" thickTop="1">
      <c r="B53" s="164"/>
      <c r="C53" s="164"/>
      <c r="D53" s="176"/>
      <c r="E53" s="166"/>
      <c r="F53" s="227"/>
      <c r="G53" s="227"/>
      <c r="H53" s="227"/>
      <c r="I53" s="227"/>
      <c r="J53" s="227"/>
      <c r="K53" s="227"/>
      <c r="L53" s="227"/>
      <c r="M53" s="227"/>
      <c r="N53" s="227"/>
      <c r="O53" s="166"/>
      <c r="P53" s="166"/>
      <c r="Q53" s="166"/>
      <c r="R53" s="166"/>
      <c r="S53" s="166"/>
      <c r="T53" s="166"/>
      <c r="U53" s="166"/>
      <c r="V53" s="166"/>
      <c r="W53" s="167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7"/>
      <c r="AI53" s="166"/>
      <c r="AJ53" s="166"/>
      <c r="AK53" s="166"/>
      <c r="AL53" s="166"/>
      <c r="AM53" s="177"/>
      <c r="AN53" s="164"/>
    </row>
    <row r="54" spans="2:40" ht="14.25" customHeight="1">
      <c r="B54" s="164"/>
      <c r="C54" s="164"/>
      <c r="D54" s="178"/>
      <c r="E54" s="164"/>
      <c r="F54" s="181"/>
      <c r="G54" s="181"/>
      <c r="H54" s="181"/>
      <c r="I54" s="181"/>
      <c r="J54" s="181"/>
      <c r="K54" s="181"/>
      <c r="L54" s="181"/>
      <c r="M54" s="181"/>
      <c r="N54" s="181"/>
      <c r="O54" s="164"/>
      <c r="P54" s="164"/>
      <c r="Q54" s="164"/>
      <c r="R54" s="164"/>
      <c r="S54" s="164"/>
      <c r="T54" s="164"/>
      <c r="U54" s="164"/>
      <c r="V54" s="164"/>
      <c r="W54" s="139" t="s">
        <v>151</v>
      </c>
      <c r="X54" s="164"/>
      <c r="Y54" s="164"/>
      <c r="Z54" s="164"/>
      <c r="AA54" s="164"/>
      <c r="AB54" s="164"/>
      <c r="AC54" s="164"/>
      <c r="AD54" s="164"/>
      <c r="AE54" s="164"/>
      <c r="AF54" s="164"/>
      <c r="AG54" s="164"/>
      <c r="AH54" s="139"/>
      <c r="AI54" s="164"/>
      <c r="AJ54" s="164"/>
      <c r="AK54" s="164"/>
      <c r="AL54" s="164"/>
      <c r="AM54" s="179"/>
      <c r="AN54" s="164"/>
    </row>
    <row r="55" spans="2:40" ht="14.25" customHeight="1">
      <c r="B55" s="164"/>
      <c r="C55" s="164"/>
      <c r="D55" s="178"/>
      <c r="E55" s="164"/>
      <c r="F55" s="181"/>
      <c r="G55" s="181"/>
      <c r="H55" s="317" t="s">
        <v>330</v>
      </c>
      <c r="I55" s="181"/>
      <c r="J55" s="181"/>
      <c r="K55" s="181"/>
      <c r="L55" s="181"/>
      <c r="M55" s="181"/>
      <c r="N55" s="181"/>
      <c r="O55" s="164"/>
      <c r="P55" s="164"/>
      <c r="Q55" s="164"/>
      <c r="R55" s="164"/>
      <c r="S55" s="164"/>
      <c r="T55" s="164"/>
      <c r="U55" s="164"/>
      <c r="V55" s="164"/>
      <c r="W55" s="180" t="s">
        <v>170</v>
      </c>
      <c r="X55" s="164"/>
      <c r="Y55" s="164"/>
      <c r="Z55" s="164"/>
      <c r="AA55" s="164"/>
      <c r="AB55" s="164"/>
      <c r="AC55" s="164"/>
      <c r="AD55" s="164"/>
      <c r="AE55" s="164"/>
      <c r="AF55" s="164"/>
      <c r="AG55" s="164"/>
      <c r="AH55" s="139"/>
      <c r="AI55" s="164"/>
      <c r="AJ55" s="164"/>
      <c r="AK55" s="164"/>
      <c r="AL55" s="164"/>
      <c r="AM55" s="179"/>
      <c r="AN55" s="164"/>
    </row>
    <row r="56" spans="2:40" ht="14.25" customHeight="1">
      <c r="B56" s="164"/>
      <c r="C56" s="164"/>
      <c r="D56" s="178"/>
      <c r="E56" s="164"/>
      <c r="F56" s="164"/>
      <c r="G56" s="164"/>
      <c r="H56" s="307" t="s">
        <v>326</v>
      </c>
      <c r="I56" s="308"/>
      <c r="J56" s="308"/>
      <c r="K56" s="308"/>
      <c r="L56" s="308"/>
      <c r="M56" s="308"/>
      <c r="N56" s="308"/>
      <c r="O56" s="309"/>
      <c r="P56" s="164"/>
      <c r="Q56" s="164"/>
      <c r="R56" s="347" t="s">
        <v>119</v>
      </c>
      <c r="S56" s="348"/>
      <c r="T56" s="348"/>
      <c r="U56" s="348"/>
      <c r="V56" s="348"/>
      <c r="W56" s="348"/>
      <c r="X56" s="348"/>
      <c r="Y56" s="348"/>
      <c r="Z56" s="348"/>
      <c r="AA56" s="349"/>
      <c r="AB56" s="164"/>
      <c r="AC56" s="164"/>
      <c r="AD56" s="375"/>
      <c r="AE56" s="375"/>
      <c r="AF56" s="375"/>
      <c r="AG56" s="375"/>
      <c r="AH56" s="375"/>
      <c r="AI56" s="375"/>
      <c r="AJ56" s="375"/>
      <c r="AK56" s="375"/>
      <c r="AL56" s="375"/>
      <c r="AM56" s="376"/>
      <c r="AN56" s="164"/>
    </row>
    <row r="57" spans="2:40" ht="14.25" customHeight="1">
      <c r="B57" s="164"/>
      <c r="C57" s="164"/>
      <c r="D57" s="178"/>
      <c r="E57" s="164"/>
      <c r="F57" s="164"/>
      <c r="G57" s="164"/>
      <c r="H57" s="310"/>
      <c r="I57" s="339">
        <f>計算過程!AC46</f>
        <v>0</v>
      </c>
      <c r="J57" s="340"/>
      <c r="K57" s="340"/>
      <c r="L57" s="340"/>
      <c r="M57" s="340"/>
      <c r="N57" s="340"/>
      <c r="O57" s="341"/>
      <c r="P57" s="164"/>
      <c r="Q57" s="164"/>
      <c r="R57" s="183"/>
      <c r="S57" s="345">
        <f>計算過程!U46</f>
        <v>0</v>
      </c>
      <c r="T57" s="345"/>
      <c r="U57" s="345"/>
      <c r="V57" s="345"/>
      <c r="W57" s="345"/>
      <c r="X57" s="345"/>
      <c r="Y57" s="345"/>
      <c r="Z57" s="345"/>
      <c r="AA57" s="346"/>
      <c r="AB57" s="164"/>
      <c r="AC57" s="164"/>
      <c r="AD57" s="164"/>
      <c r="AE57" s="356"/>
      <c r="AF57" s="356"/>
      <c r="AG57" s="356"/>
      <c r="AH57" s="356"/>
      <c r="AI57" s="356"/>
      <c r="AJ57" s="356"/>
      <c r="AK57" s="356"/>
      <c r="AL57" s="356"/>
      <c r="AM57" s="357"/>
      <c r="AN57" s="164"/>
    </row>
    <row r="58" spans="2:40" ht="14.25" customHeight="1">
      <c r="B58" s="164"/>
      <c r="C58" s="164"/>
      <c r="D58" s="178"/>
      <c r="E58" s="164"/>
      <c r="F58" s="164"/>
      <c r="G58" s="164"/>
      <c r="H58" s="310" t="s">
        <v>327</v>
      </c>
      <c r="I58" s="311"/>
      <c r="J58" s="311"/>
      <c r="K58" s="311"/>
      <c r="L58" s="311"/>
      <c r="M58" s="311"/>
      <c r="N58" s="311"/>
      <c r="O58" s="312"/>
      <c r="P58" s="164"/>
      <c r="Q58" s="164"/>
      <c r="R58" s="185"/>
      <c r="S58" s="347" t="s">
        <v>169</v>
      </c>
      <c r="T58" s="348"/>
      <c r="U58" s="348"/>
      <c r="V58" s="348"/>
      <c r="W58" s="348"/>
      <c r="X58" s="348"/>
      <c r="Y58" s="348"/>
      <c r="Z58" s="348"/>
      <c r="AA58" s="349"/>
      <c r="AB58" s="164"/>
      <c r="AC58" s="164"/>
      <c r="AD58" s="164"/>
      <c r="AE58" s="375"/>
      <c r="AF58" s="375"/>
      <c r="AG58" s="375"/>
      <c r="AH58" s="375"/>
      <c r="AI58" s="375"/>
      <c r="AJ58" s="375"/>
      <c r="AK58" s="375"/>
      <c r="AL58" s="375"/>
      <c r="AM58" s="376"/>
      <c r="AN58" s="164"/>
    </row>
    <row r="59" spans="2:40" ht="14.25" customHeight="1">
      <c r="B59" s="164"/>
      <c r="C59" s="164"/>
      <c r="D59" s="178"/>
      <c r="E59" s="164"/>
      <c r="F59" s="164"/>
      <c r="G59" s="164"/>
      <c r="H59" s="313"/>
      <c r="I59" s="342">
        <f>計算過程!AG46</f>
        <v>0</v>
      </c>
      <c r="J59" s="343"/>
      <c r="K59" s="343"/>
      <c r="L59" s="343"/>
      <c r="M59" s="343"/>
      <c r="N59" s="343"/>
      <c r="O59" s="344"/>
      <c r="P59" s="164"/>
      <c r="Q59" s="164"/>
      <c r="R59" s="188"/>
      <c r="S59" s="353">
        <f>計算過程!Y46</f>
        <v>0</v>
      </c>
      <c r="T59" s="354"/>
      <c r="U59" s="354"/>
      <c r="V59" s="354"/>
      <c r="W59" s="354"/>
      <c r="X59" s="354"/>
      <c r="Y59" s="354"/>
      <c r="Z59" s="354"/>
      <c r="AA59" s="355"/>
      <c r="AB59" s="164"/>
      <c r="AC59" s="164"/>
      <c r="AD59" s="164"/>
      <c r="AE59" s="356"/>
      <c r="AF59" s="356"/>
      <c r="AG59" s="356"/>
      <c r="AH59" s="356"/>
      <c r="AI59" s="356"/>
      <c r="AJ59" s="356"/>
      <c r="AK59" s="356"/>
      <c r="AL59" s="356"/>
      <c r="AM59" s="357"/>
      <c r="AN59" s="164"/>
    </row>
    <row r="60" spans="2:40" ht="14.25" customHeight="1" thickBot="1">
      <c r="B60" s="164"/>
      <c r="C60" s="164"/>
      <c r="D60" s="219"/>
      <c r="E60" s="220"/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1"/>
      <c r="AN60" s="164"/>
    </row>
    <row r="61" spans="2:40" ht="14.25" customHeight="1"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4"/>
      <c r="AF61" s="164"/>
      <c r="AG61" s="164"/>
      <c r="AH61" s="164"/>
      <c r="AI61" s="164"/>
      <c r="AJ61" s="164"/>
      <c r="AK61" s="164"/>
      <c r="AL61" s="164"/>
      <c r="AM61" s="164"/>
      <c r="AN61" s="164"/>
    </row>
    <row r="62" spans="2:40" ht="14.25" customHeight="1">
      <c r="B62" s="228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64"/>
      <c r="AI62" s="164"/>
      <c r="AJ62" s="164"/>
      <c r="AK62" s="164"/>
      <c r="AL62" s="164"/>
      <c r="AM62" s="164"/>
      <c r="AN62" s="164"/>
    </row>
    <row r="63" spans="2:40" ht="14.25" customHeight="1">
      <c r="C63" s="229" t="s">
        <v>120</v>
      </c>
      <c r="D63" s="230"/>
      <c r="E63" s="230"/>
      <c r="F63" s="230"/>
      <c r="G63" s="230"/>
      <c r="H63" s="230"/>
      <c r="I63" s="230"/>
      <c r="J63" s="377">
        <f>計算過程!J46</f>
        <v>0</v>
      </c>
      <c r="K63" s="378"/>
      <c r="L63" s="378"/>
      <c r="M63" s="378"/>
      <c r="N63" s="378"/>
      <c r="O63" s="378"/>
      <c r="P63" s="378"/>
      <c r="Q63" s="378"/>
      <c r="R63" s="378"/>
      <c r="S63" s="379"/>
      <c r="T63" s="231"/>
      <c r="U63" s="229" t="s">
        <v>121</v>
      </c>
      <c r="V63" s="232"/>
      <c r="W63" s="232"/>
      <c r="X63" s="232"/>
      <c r="Y63" s="232"/>
      <c r="Z63" s="232"/>
      <c r="AA63" s="232"/>
      <c r="AB63" s="232"/>
      <c r="AC63" s="232"/>
      <c r="AD63" s="377">
        <f>計算過程!L46</f>
        <v>0</v>
      </c>
      <c r="AE63" s="378"/>
      <c r="AF63" s="378"/>
      <c r="AG63" s="378"/>
      <c r="AH63" s="378"/>
      <c r="AI63" s="378"/>
      <c r="AJ63" s="378"/>
      <c r="AK63" s="378"/>
      <c r="AL63" s="378"/>
      <c r="AM63" s="379"/>
      <c r="AN63" s="164"/>
    </row>
    <row r="64" spans="2:40" ht="14.25" customHeight="1"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380"/>
      <c r="M64" s="380"/>
      <c r="N64" s="380"/>
      <c r="O64" s="380"/>
      <c r="P64" s="380"/>
      <c r="Q64" s="380"/>
      <c r="R64" s="380"/>
      <c r="S64" s="380"/>
      <c r="T64" s="233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380"/>
      <c r="AF64" s="380"/>
      <c r="AG64" s="380"/>
      <c r="AH64" s="380"/>
      <c r="AI64" s="380"/>
      <c r="AJ64" s="380"/>
      <c r="AK64" s="380"/>
      <c r="AL64" s="380"/>
      <c r="AM64" s="233"/>
      <c r="AN64" s="164"/>
    </row>
    <row r="65" spans="2:40" ht="14.25" customHeight="1">
      <c r="C65" s="229" t="s">
        <v>122</v>
      </c>
      <c r="D65" s="230"/>
      <c r="E65" s="230"/>
      <c r="F65" s="230"/>
      <c r="G65" s="230"/>
      <c r="H65" s="230"/>
      <c r="I65" s="230"/>
      <c r="J65" s="377">
        <f>計算過程!Q46</f>
        <v>0</v>
      </c>
      <c r="K65" s="378"/>
      <c r="L65" s="378"/>
      <c r="M65" s="378"/>
      <c r="N65" s="378"/>
      <c r="O65" s="378"/>
      <c r="P65" s="378"/>
      <c r="Q65" s="378"/>
      <c r="R65" s="378"/>
      <c r="S65" s="379"/>
      <c r="T65" s="231"/>
      <c r="U65" s="229" t="s">
        <v>164</v>
      </c>
      <c r="V65" s="232"/>
      <c r="W65" s="232"/>
      <c r="X65" s="232"/>
      <c r="Y65" s="232"/>
      <c r="Z65" s="232"/>
      <c r="AA65" s="232"/>
      <c r="AB65" s="232"/>
      <c r="AC65" s="232"/>
      <c r="AD65" s="377">
        <f>計算過程!R46</f>
        <v>0</v>
      </c>
      <c r="AE65" s="378"/>
      <c r="AF65" s="378"/>
      <c r="AG65" s="378"/>
      <c r="AH65" s="378"/>
      <c r="AI65" s="378"/>
      <c r="AJ65" s="378"/>
      <c r="AK65" s="378"/>
      <c r="AL65" s="378"/>
      <c r="AM65" s="379"/>
      <c r="AN65" s="164"/>
    </row>
    <row r="66" spans="2:40" ht="14.25"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380"/>
      <c r="M66" s="380"/>
      <c r="N66" s="380"/>
      <c r="O66" s="380"/>
      <c r="P66" s="380"/>
      <c r="Q66" s="380"/>
      <c r="R66" s="380"/>
      <c r="S66" s="380"/>
      <c r="T66" s="233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381"/>
      <c r="AF66" s="381"/>
      <c r="AG66" s="381"/>
      <c r="AH66" s="381"/>
      <c r="AI66" s="381"/>
      <c r="AJ66" s="381"/>
      <c r="AK66" s="381"/>
      <c r="AL66" s="381"/>
      <c r="AM66" s="382"/>
      <c r="AN66" s="164"/>
    </row>
    <row r="67" spans="2:40" ht="14.25">
      <c r="C67" s="315" t="s">
        <v>329</v>
      </c>
      <c r="D67" s="314"/>
      <c r="E67" s="314"/>
      <c r="F67" s="314"/>
      <c r="G67" s="314"/>
      <c r="H67" s="314"/>
      <c r="I67" s="314"/>
      <c r="J67" s="335">
        <f>計算過程!AD46</f>
        <v>0</v>
      </c>
      <c r="K67" s="336"/>
      <c r="L67" s="336"/>
      <c r="M67" s="336"/>
      <c r="N67" s="336"/>
      <c r="O67" s="336"/>
      <c r="P67" s="336"/>
      <c r="Q67" s="336"/>
      <c r="R67" s="336"/>
      <c r="S67" s="336"/>
      <c r="U67" s="315" t="s">
        <v>328</v>
      </c>
      <c r="V67" s="316"/>
      <c r="W67" s="316"/>
      <c r="X67" s="316"/>
      <c r="Y67" s="316"/>
      <c r="Z67" s="316"/>
      <c r="AA67" s="316"/>
      <c r="AB67" s="314"/>
      <c r="AC67" s="314"/>
      <c r="AD67" s="337">
        <f>計算過程!AH46</f>
        <v>0</v>
      </c>
      <c r="AE67" s="337"/>
      <c r="AF67" s="337"/>
      <c r="AG67" s="337"/>
      <c r="AH67" s="337"/>
      <c r="AI67" s="337"/>
      <c r="AJ67" s="337"/>
      <c r="AK67" s="337"/>
      <c r="AL67" s="338"/>
      <c r="AM67" s="338"/>
    </row>
  </sheetData>
  <sheetProtection algorithmName="SHA-512" hashValue="ZibawbkDju4tZv9ntXiDY6Zy0qKSkwTy0l+CRD20ZW00e02UsbAYHnxHr8z2pGd7ZwhJw26hnCcPQDfUaU7mSA==" saltValue="kGpxbD2QL1rrO4cS5WDD2g==" spinCount="100000" sheet="1" selectLockedCells="1" selectUnlockedCells="1"/>
  <mergeCells count="48">
    <mergeCell ref="L64:S64"/>
    <mergeCell ref="AE64:AL64"/>
    <mergeCell ref="J65:S65"/>
    <mergeCell ref="AD65:AM65"/>
    <mergeCell ref="L66:S66"/>
    <mergeCell ref="AE66:AM66"/>
    <mergeCell ref="S58:AA58"/>
    <mergeCell ref="AE58:AM58"/>
    <mergeCell ref="S59:AA59"/>
    <mergeCell ref="AE59:AM59"/>
    <mergeCell ref="J63:S63"/>
    <mergeCell ref="AD63:AM63"/>
    <mergeCell ref="I59:O59"/>
    <mergeCell ref="S57:AA57"/>
    <mergeCell ref="AE57:AM57"/>
    <mergeCell ref="S35:AA35"/>
    <mergeCell ref="S36:AA36"/>
    <mergeCell ref="F42:N42"/>
    <mergeCell ref="AA42:AI42"/>
    <mergeCell ref="F43:N43"/>
    <mergeCell ref="AA43:AI43"/>
    <mergeCell ref="N45:T46"/>
    <mergeCell ref="F50:N50"/>
    <mergeCell ref="F51:N51"/>
    <mergeCell ref="R56:AA56"/>
    <mergeCell ref="AD56:AM56"/>
    <mergeCell ref="F13:N13"/>
    <mergeCell ref="C3:AM3"/>
    <mergeCell ref="F7:N7"/>
    <mergeCell ref="F8:N8"/>
    <mergeCell ref="O9:W10"/>
    <mergeCell ref="F12:N12"/>
    <mergeCell ref="J67:S67"/>
    <mergeCell ref="AD67:AM67"/>
    <mergeCell ref="AE17:AK17"/>
    <mergeCell ref="AE19:AK19"/>
    <mergeCell ref="I34:O34"/>
    <mergeCell ref="I36:O36"/>
    <mergeCell ref="I57:O57"/>
    <mergeCell ref="S34:AA34"/>
    <mergeCell ref="R18:AA18"/>
    <mergeCell ref="S19:AA19"/>
    <mergeCell ref="S20:AA20"/>
    <mergeCell ref="S21:AA21"/>
    <mergeCell ref="AE21:AM21"/>
    <mergeCell ref="F27:N27"/>
    <mergeCell ref="F28:N28"/>
    <mergeCell ref="R33:AA33"/>
  </mergeCells>
  <phoneticPr fontId="1"/>
  <printOptions horizontalCentered="1"/>
  <pageMargins left="0.78740157480314965" right="0.78740157480314965" top="0.59055118110236227" bottom="0.59055118110236227" header="0.51181102362204722" footer="0.51181102362204722"/>
  <pageSetup paperSize="9" scale="88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5E802-8620-422F-A103-6CFBD894DF1F}">
  <sheetPr>
    <tabColor theme="7" tint="0.79998168889431442"/>
  </sheetPr>
  <dimension ref="A1:BI52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56" width="18.625" style="4" customWidth="1"/>
    <col min="57" max="57" width="9" style="4"/>
    <col min="58" max="59" width="20.625" style="4" customWidth="1"/>
    <col min="60" max="16384" width="9" style="4"/>
  </cols>
  <sheetData>
    <row r="1" spans="1:61" ht="39.950000000000003" customHeight="1">
      <c r="A1" s="2" t="s">
        <v>179</v>
      </c>
      <c r="B1" s="3"/>
      <c r="BD1" s="5" t="s">
        <v>0</v>
      </c>
    </row>
    <row r="2" spans="1:61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8" t="s">
        <v>217</v>
      </c>
      <c r="AO2" s="9" t="s">
        <v>218</v>
      </c>
      <c r="AP2" s="8" t="s">
        <v>219</v>
      </c>
      <c r="AQ2" s="8" t="s">
        <v>220</v>
      </c>
      <c r="AR2" s="8" t="s">
        <v>221</v>
      </c>
      <c r="AS2" s="8" t="s">
        <v>222</v>
      </c>
      <c r="AT2" s="8" t="s">
        <v>223</v>
      </c>
      <c r="AU2" s="8" t="s">
        <v>224</v>
      </c>
      <c r="AV2" s="8" t="s">
        <v>225</v>
      </c>
      <c r="AW2" s="9" t="s">
        <v>226</v>
      </c>
      <c r="AX2" s="9" t="s">
        <v>227</v>
      </c>
      <c r="AY2" s="9" t="s">
        <v>228</v>
      </c>
      <c r="AZ2" s="9" t="s">
        <v>229</v>
      </c>
      <c r="BA2" s="9" t="s">
        <v>230</v>
      </c>
      <c r="BB2" s="9" t="s">
        <v>231</v>
      </c>
      <c r="BC2" s="9" t="s">
        <v>232</v>
      </c>
      <c r="BD2" s="9" t="s">
        <v>233</v>
      </c>
    </row>
    <row r="3" spans="1:61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3" t="s">
        <v>33</v>
      </c>
      <c r="AO3" s="11" t="s">
        <v>34</v>
      </c>
      <c r="AP3" s="12" t="s">
        <v>35</v>
      </c>
      <c r="AQ3" s="12" t="s">
        <v>55</v>
      </c>
      <c r="AR3" s="12" t="s">
        <v>56</v>
      </c>
      <c r="AS3" s="12" t="s">
        <v>36</v>
      </c>
      <c r="AT3" s="12" t="s">
        <v>234</v>
      </c>
      <c r="AU3" s="12" t="s">
        <v>235</v>
      </c>
      <c r="AV3" s="12" t="s">
        <v>37</v>
      </c>
      <c r="AW3" s="11" t="s">
        <v>38</v>
      </c>
      <c r="AX3" s="13" t="s">
        <v>39</v>
      </c>
      <c r="AY3" s="13" t="s">
        <v>236</v>
      </c>
      <c r="AZ3" s="13" t="s">
        <v>40</v>
      </c>
      <c r="BA3" s="13" t="s">
        <v>41</v>
      </c>
      <c r="BB3" s="11" t="s">
        <v>237</v>
      </c>
      <c r="BC3" s="11" t="s">
        <v>42</v>
      </c>
      <c r="BD3" s="11" t="s">
        <v>43</v>
      </c>
      <c r="BF3" s="4" t="s">
        <v>105</v>
      </c>
      <c r="BG3" s="1" t="s">
        <v>106</v>
      </c>
    </row>
    <row r="4" spans="1:61" ht="39.950000000000003" customHeight="1">
      <c r="A4" s="10" t="s">
        <v>180</v>
      </c>
      <c r="B4" s="3" t="s">
        <v>50</v>
      </c>
      <c r="C4" s="14">
        <v>637</v>
      </c>
      <c r="D4" s="14">
        <v>1</v>
      </c>
      <c r="E4" s="14">
        <v>0</v>
      </c>
      <c r="F4" s="14">
        <v>0</v>
      </c>
      <c r="G4" s="14">
        <v>46600</v>
      </c>
      <c r="H4" s="14">
        <v>4</v>
      </c>
      <c r="I4" s="14">
        <v>1</v>
      </c>
      <c r="J4" s="14">
        <v>1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115</v>
      </c>
      <c r="W4" s="14">
        <v>735</v>
      </c>
      <c r="X4" s="14">
        <v>0</v>
      </c>
      <c r="Y4" s="14">
        <v>0</v>
      </c>
      <c r="Z4" s="14">
        <v>0</v>
      </c>
      <c r="AA4" s="14">
        <v>227</v>
      </c>
      <c r="AB4" s="14">
        <v>0</v>
      </c>
      <c r="AC4" s="14">
        <v>1</v>
      </c>
      <c r="AD4" s="14">
        <v>4</v>
      </c>
      <c r="AE4" s="14">
        <v>56</v>
      </c>
      <c r="AF4" s="14">
        <v>0</v>
      </c>
      <c r="AG4" s="14">
        <v>15</v>
      </c>
      <c r="AH4" s="14">
        <v>803</v>
      </c>
      <c r="AI4" s="14">
        <v>1351</v>
      </c>
      <c r="AJ4" s="14">
        <v>98</v>
      </c>
      <c r="AK4" s="14">
        <v>8</v>
      </c>
      <c r="AL4" s="14">
        <v>8553</v>
      </c>
      <c r="AM4" s="14">
        <v>0</v>
      </c>
      <c r="AN4" s="14">
        <v>0</v>
      </c>
      <c r="AO4" s="15">
        <v>59210</v>
      </c>
      <c r="AP4" s="14">
        <v>676</v>
      </c>
      <c r="AQ4" s="14">
        <v>40623</v>
      </c>
      <c r="AR4" s="14">
        <v>0</v>
      </c>
      <c r="AS4" s="14">
        <v>0</v>
      </c>
      <c r="AT4" s="14">
        <v>0</v>
      </c>
      <c r="AU4" s="14">
        <v>880</v>
      </c>
      <c r="AV4" s="14">
        <v>139</v>
      </c>
      <c r="AW4" s="15">
        <v>42318</v>
      </c>
      <c r="AX4" s="16">
        <v>101528</v>
      </c>
      <c r="AY4" s="15">
        <v>3145</v>
      </c>
      <c r="AZ4" s="17">
        <f>AW4+AY4</f>
        <v>45463</v>
      </c>
      <c r="BA4" s="15">
        <v>104673</v>
      </c>
      <c r="BB4" s="15">
        <v>-98329</v>
      </c>
      <c r="BC4" s="18">
        <f>AZ4+BB4</f>
        <v>-52866</v>
      </c>
      <c r="BD4" s="15">
        <v>6344</v>
      </c>
      <c r="BE4" s="14"/>
      <c r="BF4" s="19">
        <f>1-ABS(BB4)/AX4</f>
        <v>3.1508549365692251E-2</v>
      </c>
      <c r="BG4" s="19">
        <f>AQ4/(AQ$42-AQ$31)</f>
        <v>1.2021825904145004E-2</v>
      </c>
      <c r="BI4" s="20"/>
    </row>
    <row r="5" spans="1:61" ht="39.950000000000003" customHeight="1">
      <c r="A5" s="10" t="s">
        <v>181</v>
      </c>
      <c r="B5" s="3" t="s">
        <v>51</v>
      </c>
      <c r="C5" s="14">
        <v>5</v>
      </c>
      <c r="D5" s="14">
        <v>91</v>
      </c>
      <c r="E5" s="14">
        <v>0</v>
      </c>
      <c r="F5" s="14">
        <v>0</v>
      </c>
      <c r="G5" s="14">
        <v>103</v>
      </c>
      <c r="H5" s="14">
        <v>0</v>
      </c>
      <c r="I5" s="14">
        <v>37</v>
      </c>
      <c r="J5" s="14">
        <v>1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3</v>
      </c>
      <c r="W5" s="14">
        <v>27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>
        <v>0</v>
      </c>
      <c r="AG5" s="14">
        <v>3</v>
      </c>
      <c r="AH5" s="14">
        <v>32</v>
      </c>
      <c r="AI5" s="14">
        <v>35</v>
      </c>
      <c r="AJ5" s="14">
        <v>0</v>
      </c>
      <c r="AK5" s="14">
        <v>0</v>
      </c>
      <c r="AL5" s="14">
        <v>807</v>
      </c>
      <c r="AM5" s="14">
        <v>0</v>
      </c>
      <c r="AN5" s="14">
        <v>0</v>
      </c>
      <c r="AO5" s="15">
        <v>1144</v>
      </c>
      <c r="AP5" s="14">
        <v>42</v>
      </c>
      <c r="AQ5" s="14">
        <v>2458</v>
      </c>
      <c r="AR5" s="14">
        <v>0</v>
      </c>
      <c r="AS5" s="14">
        <v>0</v>
      </c>
      <c r="AT5" s="14">
        <v>0</v>
      </c>
      <c r="AU5" s="14">
        <v>0</v>
      </c>
      <c r="AV5" s="14">
        <v>57</v>
      </c>
      <c r="AW5" s="15">
        <v>2557</v>
      </c>
      <c r="AX5" s="16">
        <v>3701</v>
      </c>
      <c r="AY5" s="15">
        <v>150</v>
      </c>
      <c r="AZ5" s="17">
        <f t="shared" ref="AZ5:AZ41" si="0">AW5+AY5</f>
        <v>2707</v>
      </c>
      <c r="BA5" s="15">
        <v>3851</v>
      </c>
      <c r="BB5" s="15">
        <v>-3452</v>
      </c>
      <c r="BC5" s="18">
        <f>AZ5+BB5</f>
        <v>-745</v>
      </c>
      <c r="BD5" s="15">
        <v>399</v>
      </c>
      <c r="BE5" s="14"/>
      <c r="BF5" s="19">
        <f t="shared" ref="BF5:BF41" si="1">1-ABS(BB5)/AX5</f>
        <v>6.7279113753039743E-2</v>
      </c>
      <c r="BG5" s="19">
        <f t="shared" ref="BG5:BG40" si="2">AQ5/(AQ$42-AQ$31)</f>
        <v>7.2741176359176866E-4</v>
      </c>
      <c r="BI5" s="20"/>
    </row>
    <row r="6" spans="1:61" ht="39.950000000000003" customHeight="1">
      <c r="A6" s="10" t="s">
        <v>182</v>
      </c>
      <c r="B6" s="3" t="s">
        <v>52</v>
      </c>
      <c r="C6" s="14">
        <v>0</v>
      </c>
      <c r="D6" s="14">
        <v>0</v>
      </c>
      <c r="E6" s="14">
        <v>28</v>
      </c>
      <c r="F6" s="14">
        <v>0</v>
      </c>
      <c r="G6" s="14">
        <v>9653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9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5</v>
      </c>
      <c r="AF6" s="14">
        <v>0</v>
      </c>
      <c r="AG6" s="14">
        <v>4</v>
      </c>
      <c r="AH6" s="14">
        <v>70</v>
      </c>
      <c r="AI6" s="14">
        <v>239</v>
      </c>
      <c r="AJ6" s="14">
        <v>0</v>
      </c>
      <c r="AK6" s="14">
        <v>0</v>
      </c>
      <c r="AL6" s="14">
        <v>2610</v>
      </c>
      <c r="AM6" s="14">
        <v>0</v>
      </c>
      <c r="AN6" s="14">
        <v>0</v>
      </c>
      <c r="AO6" s="15">
        <v>12618</v>
      </c>
      <c r="AP6" s="14">
        <v>174</v>
      </c>
      <c r="AQ6" s="14">
        <v>4429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15">
        <v>4603</v>
      </c>
      <c r="AX6" s="16">
        <v>17221</v>
      </c>
      <c r="AY6" s="15">
        <v>1058</v>
      </c>
      <c r="AZ6" s="17">
        <f t="shared" si="0"/>
        <v>5661</v>
      </c>
      <c r="BA6" s="15">
        <v>18279</v>
      </c>
      <c r="BB6" s="15">
        <v>-15447</v>
      </c>
      <c r="BC6" s="18">
        <f t="shared" ref="BC6:BC41" si="3">AZ6+BB6</f>
        <v>-9786</v>
      </c>
      <c r="BD6" s="15">
        <v>2832</v>
      </c>
      <c r="BE6" s="14"/>
      <c r="BF6" s="19">
        <f t="shared" si="1"/>
        <v>0.10301376226699954</v>
      </c>
      <c r="BG6" s="19">
        <f t="shared" si="2"/>
        <v>1.3107024820780894E-3</v>
      </c>
      <c r="BI6" s="20"/>
    </row>
    <row r="7" spans="1:61" ht="39.950000000000003" customHeight="1">
      <c r="A7" s="10" t="s">
        <v>183</v>
      </c>
      <c r="B7" s="3" t="s">
        <v>1</v>
      </c>
      <c r="C7" s="14">
        <v>0</v>
      </c>
      <c r="D7" s="14">
        <v>0</v>
      </c>
      <c r="E7" s="14">
        <v>0</v>
      </c>
      <c r="F7" s="14">
        <v>0</v>
      </c>
      <c r="G7" s="14">
        <v>48</v>
      </c>
      <c r="H7" s="14">
        <v>0</v>
      </c>
      <c r="I7" s="14">
        <v>0</v>
      </c>
      <c r="J7" s="14">
        <v>37</v>
      </c>
      <c r="K7" s="14">
        <v>625</v>
      </c>
      <c r="L7" s="14">
        <v>4</v>
      </c>
      <c r="M7" s="14">
        <v>1</v>
      </c>
      <c r="N7" s="14">
        <v>0</v>
      </c>
      <c r="O7" s="14">
        <v>0</v>
      </c>
      <c r="P7" s="14">
        <v>0</v>
      </c>
      <c r="Q7" s="14">
        <v>0</v>
      </c>
      <c r="R7" s="14">
        <v>8</v>
      </c>
      <c r="S7" s="14">
        <v>1</v>
      </c>
      <c r="T7" s="14">
        <v>0</v>
      </c>
      <c r="U7" s="14">
        <v>0</v>
      </c>
      <c r="V7" s="14">
        <v>139</v>
      </c>
      <c r="W7" s="14">
        <v>1561</v>
      </c>
      <c r="X7" s="14">
        <v>72364</v>
      </c>
      <c r="Y7" s="14">
        <v>0</v>
      </c>
      <c r="Z7" s="14">
        <v>0</v>
      </c>
      <c r="AA7" s="14">
        <v>3</v>
      </c>
      <c r="AB7" s="14">
        <v>1</v>
      </c>
      <c r="AC7" s="14">
        <v>2</v>
      </c>
      <c r="AD7" s="14">
        <v>0</v>
      </c>
      <c r="AE7" s="14">
        <v>1</v>
      </c>
      <c r="AF7" s="14">
        <v>0</v>
      </c>
      <c r="AG7" s="14">
        <v>5</v>
      </c>
      <c r="AH7" s="14">
        <v>32</v>
      </c>
      <c r="AI7" s="14">
        <v>5</v>
      </c>
      <c r="AJ7" s="14">
        <v>2</v>
      </c>
      <c r="AK7" s="14">
        <v>3</v>
      </c>
      <c r="AL7" s="14">
        <v>2</v>
      </c>
      <c r="AM7" s="14">
        <v>0</v>
      </c>
      <c r="AN7" s="14">
        <v>9</v>
      </c>
      <c r="AO7" s="15">
        <v>74853</v>
      </c>
      <c r="AP7" s="14">
        <v>-62</v>
      </c>
      <c r="AQ7" s="14">
        <v>-76</v>
      </c>
      <c r="AR7" s="14">
        <v>0</v>
      </c>
      <c r="AS7" s="14">
        <v>0</v>
      </c>
      <c r="AT7" s="14">
        <v>0</v>
      </c>
      <c r="AU7" s="14">
        <v>-59</v>
      </c>
      <c r="AV7" s="14">
        <v>1713</v>
      </c>
      <c r="AW7" s="15">
        <v>1516</v>
      </c>
      <c r="AX7" s="16">
        <v>76369</v>
      </c>
      <c r="AY7" s="15">
        <v>218</v>
      </c>
      <c r="AZ7" s="17">
        <f t="shared" si="0"/>
        <v>1734</v>
      </c>
      <c r="BA7" s="15">
        <v>76587</v>
      </c>
      <c r="BB7" s="15">
        <v>-74630</v>
      </c>
      <c r="BC7" s="18">
        <f t="shared" si="3"/>
        <v>-72896</v>
      </c>
      <c r="BD7" s="15">
        <v>1957</v>
      </c>
      <c r="BE7" s="14"/>
      <c r="BF7" s="19">
        <f t="shared" si="1"/>
        <v>2.2771019654571845E-2</v>
      </c>
      <c r="BG7" s="19">
        <f t="shared" si="2"/>
        <v>-2.2491169256702368E-5</v>
      </c>
      <c r="BI7" s="20"/>
    </row>
    <row r="8" spans="1:61" ht="39.950000000000003" customHeight="1">
      <c r="A8" s="10" t="s">
        <v>184</v>
      </c>
      <c r="B8" s="3" t="s">
        <v>2</v>
      </c>
      <c r="C8" s="14">
        <v>560</v>
      </c>
      <c r="D8" s="14">
        <v>10</v>
      </c>
      <c r="E8" s="14">
        <v>148</v>
      </c>
      <c r="F8" s="14">
        <v>0</v>
      </c>
      <c r="G8" s="14">
        <v>42400</v>
      </c>
      <c r="H8" s="14">
        <v>1</v>
      </c>
      <c r="I8" s="14">
        <v>1</v>
      </c>
      <c r="J8" s="14">
        <v>32</v>
      </c>
      <c r="K8" s="14">
        <v>3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33</v>
      </c>
      <c r="W8" s="14">
        <v>21</v>
      </c>
      <c r="X8" s="14">
        <v>0</v>
      </c>
      <c r="Y8" s="14">
        <v>0</v>
      </c>
      <c r="Z8" s="14">
        <v>0</v>
      </c>
      <c r="AA8" s="14">
        <v>269</v>
      </c>
      <c r="AB8" s="14">
        <v>0</v>
      </c>
      <c r="AC8" s="14">
        <v>0</v>
      </c>
      <c r="AD8" s="14">
        <v>0</v>
      </c>
      <c r="AE8" s="14">
        <v>165</v>
      </c>
      <c r="AF8" s="14">
        <v>0</v>
      </c>
      <c r="AG8" s="14">
        <v>363</v>
      </c>
      <c r="AH8" s="14">
        <v>3506</v>
      </c>
      <c r="AI8" s="14">
        <v>5730</v>
      </c>
      <c r="AJ8" s="14">
        <v>73</v>
      </c>
      <c r="AK8" s="14">
        <v>8</v>
      </c>
      <c r="AL8" s="14">
        <v>75995</v>
      </c>
      <c r="AM8" s="14">
        <v>0</v>
      </c>
      <c r="AN8" s="14">
        <v>269</v>
      </c>
      <c r="AO8" s="15">
        <v>129587</v>
      </c>
      <c r="AP8" s="14">
        <v>11582</v>
      </c>
      <c r="AQ8" s="14">
        <v>393744</v>
      </c>
      <c r="AR8" s="14">
        <v>0</v>
      </c>
      <c r="AS8" s="14">
        <v>0</v>
      </c>
      <c r="AT8" s="14">
        <v>0</v>
      </c>
      <c r="AU8" s="14">
        <v>0</v>
      </c>
      <c r="AV8" s="14">
        <v>-1679</v>
      </c>
      <c r="AW8" s="15">
        <v>403647</v>
      </c>
      <c r="AX8" s="16">
        <v>533234</v>
      </c>
      <c r="AY8" s="15">
        <v>200528</v>
      </c>
      <c r="AZ8" s="17">
        <f t="shared" si="0"/>
        <v>604175</v>
      </c>
      <c r="BA8" s="15">
        <v>733762</v>
      </c>
      <c r="BB8" s="15">
        <v>-452479</v>
      </c>
      <c r="BC8" s="18">
        <f t="shared" si="3"/>
        <v>151696</v>
      </c>
      <c r="BD8" s="15">
        <v>281283</v>
      </c>
      <c r="BE8" s="14"/>
      <c r="BF8" s="19">
        <f t="shared" si="1"/>
        <v>0.15144383141360074</v>
      </c>
      <c r="BG8" s="19">
        <f t="shared" si="2"/>
        <v>0.11652319668172391</v>
      </c>
      <c r="BI8" s="20"/>
    </row>
    <row r="9" spans="1:61" ht="39.950000000000003" customHeight="1">
      <c r="A9" s="10" t="s">
        <v>185</v>
      </c>
      <c r="B9" s="3" t="s">
        <v>3</v>
      </c>
      <c r="C9" s="14">
        <v>13</v>
      </c>
      <c r="D9" s="14">
        <v>0</v>
      </c>
      <c r="E9" s="14">
        <v>76</v>
      </c>
      <c r="F9" s="14">
        <v>6</v>
      </c>
      <c r="G9" s="14">
        <v>214</v>
      </c>
      <c r="H9" s="14">
        <v>578</v>
      </c>
      <c r="I9" s="14">
        <v>30</v>
      </c>
      <c r="J9" s="14">
        <v>4</v>
      </c>
      <c r="K9" s="14">
        <v>19</v>
      </c>
      <c r="L9" s="14">
        <v>2</v>
      </c>
      <c r="M9" s="14">
        <v>3</v>
      </c>
      <c r="N9" s="14">
        <v>7</v>
      </c>
      <c r="O9" s="14">
        <v>21</v>
      </c>
      <c r="P9" s="14">
        <v>13</v>
      </c>
      <c r="Q9" s="14">
        <v>10</v>
      </c>
      <c r="R9" s="14">
        <v>433</v>
      </c>
      <c r="S9" s="14">
        <v>42</v>
      </c>
      <c r="T9" s="14">
        <v>6</v>
      </c>
      <c r="U9" s="14">
        <v>41</v>
      </c>
      <c r="V9" s="14">
        <v>158</v>
      </c>
      <c r="W9" s="14">
        <v>3551</v>
      </c>
      <c r="X9" s="14">
        <v>57</v>
      </c>
      <c r="Y9" s="14">
        <v>57</v>
      </c>
      <c r="Z9" s="14">
        <v>171</v>
      </c>
      <c r="AA9" s="14">
        <v>8174</v>
      </c>
      <c r="AB9" s="14">
        <v>898</v>
      </c>
      <c r="AC9" s="14">
        <v>121</v>
      </c>
      <c r="AD9" s="14">
        <v>0</v>
      </c>
      <c r="AE9" s="14">
        <v>1385</v>
      </c>
      <c r="AF9" s="14">
        <v>1119</v>
      </c>
      <c r="AG9" s="14">
        <v>2073</v>
      </c>
      <c r="AH9" s="14">
        <v>286</v>
      </c>
      <c r="AI9" s="14">
        <v>3601</v>
      </c>
      <c r="AJ9" s="14">
        <v>1216</v>
      </c>
      <c r="AK9" s="14">
        <v>3071</v>
      </c>
      <c r="AL9" s="14">
        <v>2738</v>
      </c>
      <c r="AM9" s="14">
        <v>454</v>
      </c>
      <c r="AN9" s="14">
        <v>16</v>
      </c>
      <c r="AO9" s="15">
        <v>30664</v>
      </c>
      <c r="AP9" s="14">
        <v>1597</v>
      </c>
      <c r="AQ9" s="14">
        <v>59363</v>
      </c>
      <c r="AR9" s="14">
        <v>0</v>
      </c>
      <c r="AS9" s="14">
        <v>0</v>
      </c>
      <c r="AT9" s="14">
        <v>12</v>
      </c>
      <c r="AU9" s="14">
        <v>3474</v>
      </c>
      <c r="AV9" s="14">
        <v>-709</v>
      </c>
      <c r="AW9" s="15">
        <v>63737</v>
      </c>
      <c r="AX9" s="16">
        <v>94401</v>
      </c>
      <c r="AY9" s="15">
        <v>1420</v>
      </c>
      <c r="AZ9" s="17">
        <f t="shared" si="0"/>
        <v>65157</v>
      </c>
      <c r="BA9" s="15">
        <v>95821</v>
      </c>
      <c r="BB9" s="15">
        <v>-93126</v>
      </c>
      <c r="BC9" s="18">
        <f t="shared" si="3"/>
        <v>-27969</v>
      </c>
      <c r="BD9" s="15">
        <v>2695</v>
      </c>
      <c r="BE9" s="14"/>
      <c r="BF9" s="19">
        <f t="shared" si="1"/>
        <v>1.3506212857914646E-2</v>
      </c>
      <c r="BG9" s="19">
        <f t="shared" si="2"/>
        <v>1.7567674744547668E-2</v>
      </c>
      <c r="BI9" s="20"/>
    </row>
    <row r="10" spans="1:61" ht="39.950000000000003" customHeight="1">
      <c r="A10" s="10" t="s">
        <v>186</v>
      </c>
      <c r="B10" s="3" t="s">
        <v>4</v>
      </c>
      <c r="C10" s="14">
        <v>252</v>
      </c>
      <c r="D10" s="14">
        <v>12</v>
      </c>
      <c r="E10" s="14">
        <v>6</v>
      </c>
      <c r="F10" s="14">
        <v>1</v>
      </c>
      <c r="G10" s="14">
        <v>3497</v>
      </c>
      <c r="H10" s="14">
        <v>9</v>
      </c>
      <c r="I10" s="14">
        <v>2545</v>
      </c>
      <c r="J10" s="14">
        <v>64</v>
      </c>
      <c r="K10" s="14">
        <v>19</v>
      </c>
      <c r="L10" s="14">
        <v>1</v>
      </c>
      <c r="M10" s="14">
        <v>3</v>
      </c>
      <c r="N10" s="14">
        <v>27</v>
      </c>
      <c r="O10" s="14">
        <v>23</v>
      </c>
      <c r="P10" s="14">
        <v>7</v>
      </c>
      <c r="Q10" s="14">
        <v>20</v>
      </c>
      <c r="R10" s="14">
        <v>365</v>
      </c>
      <c r="S10" s="14">
        <v>89</v>
      </c>
      <c r="T10" s="14">
        <v>42</v>
      </c>
      <c r="U10" s="14">
        <v>86</v>
      </c>
      <c r="V10" s="14">
        <v>5113</v>
      </c>
      <c r="W10" s="14">
        <v>35516</v>
      </c>
      <c r="X10" s="14">
        <v>980</v>
      </c>
      <c r="Y10" s="14">
        <v>243</v>
      </c>
      <c r="Z10" s="14">
        <v>282</v>
      </c>
      <c r="AA10" s="14">
        <v>14512</v>
      </c>
      <c r="AB10" s="14">
        <v>2627</v>
      </c>
      <c r="AC10" s="14">
        <v>1028</v>
      </c>
      <c r="AD10" s="14">
        <v>108</v>
      </c>
      <c r="AE10" s="14">
        <v>3488</v>
      </c>
      <c r="AF10" s="14">
        <v>11525</v>
      </c>
      <c r="AG10" s="14">
        <v>580</v>
      </c>
      <c r="AH10" s="14">
        <v>6290</v>
      </c>
      <c r="AI10" s="14">
        <v>5777</v>
      </c>
      <c r="AJ10" s="14">
        <v>918</v>
      </c>
      <c r="AK10" s="14">
        <v>10018</v>
      </c>
      <c r="AL10" s="14">
        <v>3437</v>
      </c>
      <c r="AM10" s="14">
        <v>9788</v>
      </c>
      <c r="AN10" s="14">
        <v>42</v>
      </c>
      <c r="AO10" s="15">
        <v>119340</v>
      </c>
      <c r="AP10" s="14">
        <v>1237</v>
      </c>
      <c r="AQ10" s="14">
        <v>6244</v>
      </c>
      <c r="AR10" s="14">
        <v>0</v>
      </c>
      <c r="AS10" s="14">
        <v>12</v>
      </c>
      <c r="AT10" s="14">
        <v>134</v>
      </c>
      <c r="AU10" s="14">
        <v>3889</v>
      </c>
      <c r="AV10" s="14">
        <v>-1282</v>
      </c>
      <c r="AW10" s="15">
        <v>10234</v>
      </c>
      <c r="AX10" s="16">
        <v>129574</v>
      </c>
      <c r="AY10" s="15">
        <v>11008</v>
      </c>
      <c r="AZ10" s="17">
        <f t="shared" si="0"/>
        <v>21242</v>
      </c>
      <c r="BA10" s="15">
        <v>140582</v>
      </c>
      <c r="BB10" s="15">
        <v>-128125</v>
      </c>
      <c r="BC10" s="18">
        <f t="shared" si="3"/>
        <v>-106883</v>
      </c>
      <c r="BD10" s="15">
        <v>12457</v>
      </c>
      <c r="BE10" s="14"/>
      <c r="BF10" s="19">
        <f t="shared" si="1"/>
        <v>1.1182799018321532E-2</v>
      </c>
      <c r="BG10" s="19">
        <f t="shared" si="2"/>
        <v>1.8478271163006525E-3</v>
      </c>
      <c r="BI10" s="20"/>
    </row>
    <row r="11" spans="1:61" ht="39.950000000000003" customHeight="1">
      <c r="A11" s="10" t="s">
        <v>187</v>
      </c>
      <c r="B11" s="3" t="s">
        <v>5</v>
      </c>
      <c r="C11" s="14">
        <v>289</v>
      </c>
      <c r="D11" s="14">
        <v>0</v>
      </c>
      <c r="E11" s="14">
        <v>13</v>
      </c>
      <c r="F11" s="14">
        <v>5</v>
      </c>
      <c r="G11" s="14">
        <v>1724</v>
      </c>
      <c r="H11" s="14">
        <v>243</v>
      </c>
      <c r="I11" s="14">
        <v>381</v>
      </c>
      <c r="J11" s="14">
        <v>1760</v>
      </c>
      <c r="K11" s="14">
        <v>194</v>
      </c>
      <c r="L11" s="14">
        <v>5</v>
      </c>
      <c r="M11" s="14">
        <v>2</v>
      </c>
      <c r="N11" s="14">
        <v>85</v>
      </c>
      <c r="O11" s="14">
        <v>68</v>
      </c>
      <c r="P11" s="14">
        <v>43</v>
      </c>
      <c r="Q11" s="14">
        <v>80</v>
      </c>
      <c r="R11" s="14">
        <v>1802</v>
      </c>
      <c r="S11" s="14">
        <v>188</v>
      </c>
      <c r="T11" s="14">
        <v>21</v>
      </c>
      <c r="U11" s="14">
        <v>280</v>
      </c>
      <c r="V11" s="14">
        <v>3035</v>
      </c>
      <c r="W11" s="14">
        <v>4590</v>
      </c>
      <c r="X11" s="14">
        <v>584</v>
      </c>
      <c r="Y11" s="14">
        <v>586</v>
      </c>
      <c r="Z11" s="14">
        <v>963</v>
      </c>
      <c r="AA11" s="14">
        <v>23</v>
      </c>
      <c r="AB11" s="14">
        <v>18</v>
      </c>
      <c r="AC11" s="14">
        <v>21</v>
      </c>
      <c r="AD11" s="14">
        <v>21</v>
      </c>
      <c r="AE11" s="14">
        <v>377</v>
      </c>
      <c r="AF11" s="14">
        <v>884</v>
      </c>
      <c r="AG11" s="14">
        <v>530</v>
      </c>
      <c r="AH11" s="14">
        <v>7599</v>
      </c>
      <c r="AI11" s="14">
        <v>159637</v>
      </c>
      <c r="AJ11" s="14">
        <v>117</v>
      </c>
      <c r="AK11" s="14">
        <v>6291</v>
      </c>
      <c r="AL11" s="14">
        <v>6458</v>
      </c>
      <c r="AM11" s="14">
        <v>212</v>
      </c>
      <c r="AN11" s="14">
        <v>252</v>
      </c>
      <c r="AO11" s="15">
        <v>199381</v>
      </c>
      <c r="AP11" s="14">
        <v>2697</v>
      </c>
      <c r="AQ11" s="14">
        <v>37427</v>
      </c>
      <c r="AR11" s="14">
        <v>0</v>
      </c>
      <c r="AS11" s="14">
        <v>0</v>
      </c>
      <c r="AT11" s="14">
        <v>0</v>
      </c>
      <c r="AU11" s="14">
        <v>0</v>
      </c>
      <c r="AV11" s="14">
        <v>3285</v>
      </c>
      <c r="AW11" s="15">
        <v>43409</v>
      </c>
      <c r="AX11" s="16">
        <v>242790</v>
      </c>
      <c r="AY11" s="15">
        <v>2967</v>
      </c>
      <c r="AZ11" s="17">
        <f t="shared" si="0"/>
        <v>46376</v>
      </c>
      <c r="BA11" s="15">
        <v>245757</v>
      </c>
      <c r="BB11" s="15">
        <v>-240751</v>
      </c>
      <c r="BC11" s="18">
        <f t="shared" si="3"/>
        <v>-194375</v>
      </c>
      <c r="BD11" s="15">
        <v>5006</v>
      </c>
      <c r="BE11" s="14"/>
      <c r="BF11" s="19">
        <f t="shared" si="1"/>
        <v>8.3982042093990739E-3</v>
      </c>
      <c r="BG11" s="19">
        <f t="shared" si="2"/>
        <v>1.1076013049613151E-2</v>
      </c>
      <c r="BI11" s="20"/>
    </row>
    <row r="12" spans="1:61" ht="39.950000000000003" customHeight="1">
      <c r="A12" s="10" t="s">
        <v>188</v>
      </c>
      <c r="B12" s="3" t="s">
        <v>6</v>
      </c>
      <c r="C12" s="14">
        <v>24</v>
      </c>
      <c r="D12" s="14">
        <v>0</v>
      </c>
      <c r="E12" s="14">
        <v>0</v>
      </c>
      <c r="F12" s="14">
        <v>0</v>
      </c>
      <c r="G12" s="14">
        <v>658</v>
      </c>
      <c r="H12" s="14">
        <v>2</v>
      </c>
      <c r="I12" s="14">
        <v>28</v>
      </c>
      <c r="J12" s="14">
        <v>34</v>
      </c>
      <c r="K12" s="14">
        <v>3223</v>
      </c>
      <c r="L12" s="14">
        <v>1</v>
      </c>
      <c r="M12" s="14">
        <v>8</v>
      </c>
      <c r="N12" s="14">
        <v>47</v>
      </c>
      <c r="O12" s="14">
        <v>180</v>
      </c>
      <c r="P12" s="14">
        <v>80</v>
      </c>
      <c r="Q12" s="14">
        <v>107</v>
      </c>
      <c r="R12" s="14">
        <v>2134</v>
      </c>
      <c r="S12" s="14">
        <v>146</v>
      </c>
      <c r="T12" s="14">
        <v>8</v>
      </c>
      <c r="U12" s="14">
        <v>34</v>
      </c>
      <c r="V12" s="14">
        <v>162</v>
      </c>
      <c r="W12" s="14">
        <v>47192</v>
      </c>
      <c r="X12" s="14">
        <v>18</v>
      </c>
      <c r="Y12" s="14">
        <v>349</v>
      </c>
      <c r="Z12" s="14">
        <v>32</v>
      </c>
      <c r="AA12" s="14">
        <v>369</v>
      </c>
      <c r="AB12" s="14">
        <v>8</v>
      </c>
      <c r="AC12" s="14">
        <v>19</v>
      </c>
      <c r="AD12" s="14">
        <v>48</v>
      </c>
      <c r="AE12" s="14">
        <v>31</v>
      </c>
      <c r="AF12" s="14">
        <v>5</v>
      </c>
      <c r="AG12" s="14">
        <v>94</v>
      </c>
      <c r="AH12" s="14">
        <v>1350</v>
      </c>
      <c r="AI12" s="14">
        <v>695</v>
      </c>
      <c r="AJ12" s="14">
        <v>26</v>
      </c>
      <c r="AK12" s="14">
        <v>555</v>
      </c>
      <c r="AL12" s="14">
        <v>687</v>
      </c>
      <c r="AM12" s="14">
        <v>122</v>
      </c>
      <c r="AN12" s="14">
        <v>191</v>
      </c>
      <c r="AO12" s="15">
        <v>58667</v>
      </c>
      <c r="AP12" s="14">
        <v>130</v>
      </c>
      <c r="AQ12" s="14">
        <v>1939</v>
      </c>
      <c r="AR12" s="14">
        <v>0</v>
      </c>
      <c r="AS12" s="14">
        <v>0</v>
      </c>
      <c r="AT12" s="14">
        <v>0</v>
      </c>
      <c r="AU12" s="14">
        <v>0</v>
      </c>
      <c r="AV12" s="14">
        <v>-101</v>
      </c>
      <c r="AW12" s="15">
        <v>1968</v>
      </c>
      <c r="AX12" s="16">
        <v>60635</v>
      </c>
      <c r="AY12" s="15">
        <v>19275</v>
      </c>
      <c r="AZ12" s="17">
        <f t="shared" si="0"/>
        <v>21243</v>
      </c>
      <c r="BA12" s="15">
        <v>79910</v>
      </c>
      <c r="BB12" s="15">
        <v>-60550</v>
      </c>
      <c r="BC12" s="18">
        <f t="shared" si="3"/>
        <v>-39307</v>
      </c>
      <c r="BD12" s="15">
        <v>19360</v>
      </c>
      <c r="BE12" s="14"/>
      <c r="BF12" s="19">
        <f t="shared" si="1"/>
        <v>1.401830625876177E-3</v>
      </c>
      <c r="BG12" s="19">
        <f t="shared" si="2"/>
        <v>5.7382075248349853E-4</v>
      </c>
      <c r="BI12" s="20"/>
    </row>
    <row r="13" spans="1:61" ht="39.950000000000003" customHeight="1">
      <c r="A13" s="10" t="s">
        <v>189</v>
      </c>
      <c r="B13" s="3" t="s">
        <v>7</v>
      </c>
      <c r="C13" s="14">
        <v>0</v>
      </c>
      <c r="D13" s="14">
        <v>0</v>
      </c>
      <c r="E13" s="14">
        <v>0</v>
      </c>
      <c r="F13" s="14">
        <v>5</v>
      </c>
      <c r="G13" s="14">
        <v>0</v>
      </c>
      <c r="H13" s="14">
        <v>1</v>
      </c>
      <c r="I13" s="14">
        <v>229</v>
      </c>
      <c r="J13" s="14">
        <v>0</v>
      </c>
      <c r="K13" s="14">
        <v>139</v>
      </c>
      <c r="L13" s="14">
        <v>1964</v>
      </c>
      <c r="M13" s="14">
        <v>2</v>
      </c>
      <c r="N13" s="14">
        <v>1714</v>
      </c>
      <c r="O13" s="14">
        <v>1409</v>
      </c>
      <c r="P13" s="14">
        <v>1186</v>
      </c>
      <c r="Q13" s="14">
        <v>139</v>
      </c>
      <c r="R13" s="14">
        <v>38</v>
      </c>
      <c r="S13" s="14">
        <v>951</v>
      </c>
      <c r="T13" s="14">
        <v>34</v>
      </c>
      <c r="U13" s="14">
        <v>2077</v>
      </c>
      <c r="V13" s="14">
        <v>55</v>
      </c>
      <c r="W13" s="14">
        <v>17767</v>
      </c>
      <c r="X13" s="14">
        <v>0</v>
      </c>
      <c r="Y13" s="14">
        <v>2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119</v>
      </c>
      <c r="AF13" s="14">
        <v>0</v>
      </c>
      <c r="AG13" s="14">
        <v>26</v>
      </c>
      <c r="AH13" s="14">
        <v>0</v>
      </c>
      <c r="AI13" s="14">
        <v>1</v>
      </c>
      <c r="AJ13" s="14">
        <v>0</v>
      </c>
      <c r="AK13" s="14">
        <v>157</v>
      </c>
      <c r="AL13" s="14">
        <v>33</v>
      </c>
      <c r="AM13" s="14">
        <v>0</v>
      </c>
      <c r="AN13" s="14">
        <v>173</v>
      </c>
      <c r="AO13" s="15">
        <v>28221</v>
      </c>
      <c r="AP13" s="14">
        <v>0</v>
      </c>
      <c r="AQ13" s="14">
        <v>-495</v>
      </c>
      <c r="AR13" s="14">
        <v>0</v>
      </c>
      <c r="AS13" s="14">
        <v>0</v>
      </c>
      <c r="AT13" s="14">
        <v>-298</v>
      </c>
      <c r="AU13" s="14">
        <v>-1922</v>
      </c>
      <c r="AV13" s="14">
        <v>-189</v>
      </c>
      <c r="AW13" s="15">
        <v>-2904</v>
      </c>
      <c r="AX13" s="16">
        <v>25317</v>
      </c>
      <c r="AY13" s="15">
        <v>5072</v>
      </c>
      <c r="AZ13" s="17">
        <f t="shared" si="0"/>
        <v>2168</v>
      </c>
      <c r="BA13" s="15">
        <v>30389</v>
      </c>
      <c r="BB13" s="15">
        <v>-26919</v>
      </c>
      <c r="BC13" s="18">
        <f t="shared" si="3"/>
        <v>-24751</v>
      </c>
      <c r="BD13" s="15">
        <v>3470</v>
      </c>
      <c r="BE13" s="14"/>
      <c r="BF13" s="19">
        <f t="shared" si="1"/>
        <v>-6.3277639530750163E-2</v>
      </c>
      <c r="BG13" s="19">
        <f t="shared" si="2"/>
        <v>-1.4648853660615359E-4</v>
      </c>
      <c r="BI13" s="20"/>
    </row>
    <row r="14" spans="1:61" ht="39.950000000000003" customHeight="1">
      <c r="A14" s="10" t="s">
        <v>190</v>
      </c>
      <c r="B14" s="3" t="s">
        <v>8</v>
      </c>
      <c r="C14" s="14">
        <v>0</v>
      </c>
      <c r="D14" s="14">
        <v>0</v>
      </c>
      <c r="E14" s="14">
        <v>0</v>
      </c>
      <c r="F14" s="14">
        <v>0</v>
      </c>
      <c r="G14" s="14">
        <v>304</v>
      </c>
      <c r="H14" s="14">
        <v>0</v>
      </c>
      <c r="I14" s="14">
        <v>61</v>
      </c>
      <c r="J14" s="14">
        <v>46</v>
      </c>
      <c r="K14" s="14">
        <v>10</v>
      </c>
      <c r="L14" s="14">
        <v>-1</v>
      </c>
      <c r="M14" s="14">
        <v>537</v>
      </c>
      <c r="N14" s="14">
        <v>384</v>
      </c>
      <c r="O14" s="14">
        <v>519</v>
      </c>
      <c r="P14" s="14">
        <v>181</v>
      </c>
      <c r="Q14" s="14">
        <v>248</v>
      </c>
      <c r="R14" s="14">
        <v>2107</v>
      </c>
      <c r="S14" s="14">
        <v>1109</v>
      </c>
      <c r="T14" s="14">
        <v>50</v>
      </c>
      <c r="U14" s="14">
        <v>279</v>
      </c>
      <c r="V14" s="14">
        <v>223</v>
      </c>
      <c r="W14" s="14">
        <v>6596</v>
      </c>
      <c r="X14" s="14">
        <v>87</v>
      </c>
      <c r="Y14" s="14">
        <v>15</v>
      </c>
      <c r="Z14" s="14">
        <v>0</v>
      </c>
      <c r="AA14" s="14">
        <v>26</v>
      </c>
      <c r="AB14" s="14">
        <v>0</v>
      </c>
      <c r="AC14" s="14">
        <v>0</v>
      </c>
      <c r="AD14" s="14">
        <v>0</v>
      </c>
      <c r="AE14" s="14">
        <v>8</v>
      </c>
      <c r="AF14" s="14">
        <v>72</v>
      </c>
      <c r="AG14" s="14">
        <v>157</v>
      </c>
      <c r="AH14" s="14">
        <v>74</v>
      </c>
      <c r="AI14" s="14">
        <v>1800</v>
      </c>
      <c r="AJ14" s="14">
        <v>11</v>
      </c>
      <c r="AK14" s="14">
        <v>425</v>
      </c>
      <c r="AL14" s="14">
        <v>261</v>
      </c>
      <c r="AM14" s="14">
        <v>22</v>
      </c>
      <c r="AN14" s="14">
        <v>152</v>
      </c>
      <c r="AO14" s="15">
        <v>15763</v>
      </c>
      <c r="AP14" s="14">
        <v>18</v>
      </c>
      <c r="AQ14" s="14">
        <v>2795</v>
      </c>
      <c r="AR14" s="14">
        <v>0</v>
      </c>
      <c r="AS14" s="14">
        <v>0</v>
      </c>
      <c r="AT14" s="14">
        <v>0</v>
      </c>
      <c r="AU14" s="14">
        <v>-3114</v>
      </c>
      <c r="AV14" s="14">
        <v>-37</v>
      </c>
      <c r="AW14" s="15">
        <v>-338</v>
      </c>
      <c r="AX14" s="16">
        <v>15425</v>
      </c>
      <c r="AY14" s="15">
        <v>8327</v>
      </c>
      <c r="AZ14" s="17">
        <f t="shared" si="0"/>
        <v>7989</v>
      </c>
      <c r="BA14" s="15">
        <v>23752</v>
      </c>
      <c r="BB14" s="15">
        <v>-22807</v>
      </c>
      <c r="BC14" s="18">
        <f t="shared" si="3"/>
        <v>-14818</v>
      </c>
      <c r="BD14" s="15">
        <v>945</v>
      </c>
      <c r="BE14" s="14"/>
      <c r="BF14" s="19">
        <f t="shared" si="1"/>
        <v>-0.4785737439222042</v>
      </c>
      <c r="BG14" s="19">
        <f t="shared" si="2"/>
        <v>8.2714234305898845E-4</v>
      </c>
      <c r="BI14" s="20"/>
    </row>
    <row r="15" spans="1:61" ht="39.950000000000003" customHeight="1">
      <c r="A15" s="10" t="s">
        <v>191</v>
      </c>
      <c r="B15" s="3" t="s">
        <v>9</v>
      </c>
      <c r="C15" s="14">
        <v>17</v>
      </c>
      <c r="D15" s="14">
        <v>0</v>
      </c>
      <c r="E15" s="14">
        <v>5</v>
      </c>
      <c r="F15" s="14">
        <v>18</v>
      </c>
      <c r="G15" s="14">
        <v>4359</v>
      </c>
      <c r="H15" s="14">
        <v>4</v>
      </c>
      <c r="I15" s="14">
        <v>362</v>
      </c>
      <c r="J15" s="14">
        <v>94</v>
      </c>
      <c r="K15" s="14">
        <v>105</v>
      </c>
      <c r="L15" s="14">
        <v>1</v>
      </c>
      <c r="M15" s="14">
        <v>6</v>
      </c>
      <c r="N15" s="14">
        <v>573</v>
      </c>
      <c r="O15" s="14">
        <v>329</v>
      </c>
      <c r="P15" s="14">
        <v>382</v>
      </c>
      <c r="Q15" s="14">
        <v>247</v>
      </c>
      <c r="R15" s="14">
        <v>1118</v>
      </c>
      <c r="S15" s="14">
        <v>589</v>
      </c>
      <c r="T15" s="14">
        <v>112</v>
      </c>
      <c r="U15" s="14">
        <v>642</v>
      </c>
      <c r="V15" s="14">
        <v>209</v>
      </c>
      <c r="W15" s="14">
        <v>89979</v>
      </c>
      <c r="X15" s="14">
        <v>206</v>
      </c>
      <c r="Y15" s="14">
        <v>50</v>
      </c>
      <c r="Z15" s="14">
        <v>9</v>
      </c>
      <c r="AA15" s="14">
        <v>5669</v>
      </c>
      <c r="AB15" s="14">
        <v>67</v>
      </c>
      <c r="AC15" s="14">
        <v>153</v>
      </c>
      <c r="AD15" s="14">
        <v>186</v>
      </c>
      <c r="AE15" s="14">
        <v>963</v>
      </c>
      <c r="AF15" s="14">
        <v>456</v>
      </c>
      <c r="AG15" s="14">
        <v>2590</v>
      </c>
      <c r="AH15" s="14">
        <v>161</v>
      </c>
      <c r="AI15" s="14">
        <v>382</v>
      </c>
      <c r="AJ15" s="14">
        <v>119</v>
      </c>
      <c r="AK15" s="14">
        <v>1628</v>
      </c>
      <c r="AL15" s="14">
        <v>1847</v>
      </c>
      <c r="AM15" s="14">
        <v>9</v>
      </c>
      <c r="AN15" s="14">
        <v>209</v>
      </c>
      <c r="AO15" s="15">
        <v>113855</v>
      </c>
      <c r="AP15" s="14">
        <v>418</v>
      </c>
      <c r="AQ15" s="14">
        <v>4068</v>
      </c>
      <c r="AR15" s="14">
        <v>0</v>
      </c>
      <c r="AS15" s="14">
        <v>1</v>
      </c>
      <c r="AT15" s="14">
        <v>376</v>
      </c>
      <c r="AU15" s="14">
        <v>4966</v>
      </c>
      <c r="AV15" s="14">
        <v>-730</v>
      </c>
      <c r="AW15" s="15">
        <v>9099</v>
      </c>
      <c r="AX15" s="16">
        <v>122954</v>
      </c>
      <c r="AY15" s="15">
        <v>3465</v>
      </c>
      <c r="AZ15" s="17">
        <f t="shared" si="0"/>
        <v>12564</v>
      </c>
      <c r="BA15" s="15">
        <v>126419</v>
      </c>
      <c r="BB15" s="15">
        <v>-118344</v>
      </c>
      <c r="BC15" s="18">
        <f t="shared" si="3"/>
        <v>-105780</v>
      </c>
      <c r="BD15" s="15">
        <v>8075</v>
      </c>
      <c r="BE15" s="14"/>
      <c r="BF15" s="19">
        <f t="shared" si="1"/>
        <v>3.7493696829708711E-2</v>
      </c>
      <c r="BG15" s="19">
        <f t="shared" si="2"/>
        <v>1.2038694281087531E-3</v>
      </c>
      <c r="BI15" s="20"/>
    </row>
    <row r="16" spans="1:61" ht="39.950000000000003" customHeight="1">
      <c r="A16" s="10" t="s">
        <v>192</v>
      </c>
      <c r="B16" s="3" t="s">
        <v>10</v>
      </c>
      <c r="C16" s="14">
        <v>0</v>
      </c>
      <c r="D16" s="14">
        <v>0</v>
      </c>
      <c r="E16" s="14">
        <v>0</v>
      </c>
      <c r="F16" s="14">
        <v>9</v>
      </c>
      <c r="G16" s="14">
        <v>0</v>
      </c>
      <c r="H16" s="14">
        <v>0</v>
      </c>
      <c r="I16" s="14">
        <v>2</v>
      </c>
      <c r="J16" s="14">
        <v>0</v>
      </c>
      <c r="K16" s="14">
        <v>2</v>
      </c>
      <c r="L16" s="14">
        <v>0</v>
      </c>
      <c r="M16" s="14">
        <v>0</v>
      </c>
      <c r="N16" s="14">
        <v>5</v>
      </c>
      <c r="O16" s="14">
        <v>2921</v>
      </c>
      <c r="P16" s="14">
        <v>670</v>
      </c>
      <c r="Q16" s="14">
        <v>95</v>
      </c>
      <c r="R16" s="14">
        <v>179</v>
      </c>
      <c r="S16" s="14">
        <v>118</v>
      </c>
      <c r="T16" s="14">
        <v>9</v>
      </c>
      <c r="U16" s="14">
        <v>395</v>
      </c>
      <c r="V16" s="14">
        <v>4</v>
      </c>
      <c r="W16" s="14">
        <v>6854</v>
      </c>
      <c r="X16" s="14">
        <v>0</v>
      </c>
      <c r="Y16" s="14">
        <v>772</v>
      </c>
      <c r="Z16" s="14">
        <v>0</v>
      </c>
      <c r="AA16" s="14">
        <v>8</v>
      </c>
      <c r="AB16" s="14">
        <v>0</v>
      </c>
      <c r="AC16" s="14">
        <v>0</v>
      </c>
      <c r="AD16" s="14">
        <v>0</v>
      </c>
      <c r="AE16" s="14">
        <v>79</v>
      </c>
      <c r="AF16" s="14">
        <v>3</v>
      </c>
      <c r="AG16" s="14">
        <v>231</v>
      </c>
      <c r="AH16" s="14">
        <v>0</v>
      </c>
      <c r="AI16" s="14">
        <v>0</v>
      </c>
      <c r="AJ16" s="14">
        <v>0</v>
      </c>
      <c r="AK16" s="14">
        <v>10341</v>
      </c>
      <c r="AL16" s="14">
        <v>18</v>
      </c>
      <c r="AM16" s="14">
        <v>0</v>
      </c>
      <c r="AN16" s="14">
        <v>0</v>
      </c>
      <c r="AO16" s="15">
        <v>22715</v>
      </c>
      <c r="AP16" s="14">
        <v>0</v>
      </c>
      <c r="AQ16" s="14">
        <v>206</v>
      </c>
      <c r="AR16" s="14">
        <v>0</v>
      </c>
      <c r="AS16" s="14">
        <v>0</v>
      </c>
      <c r="AT16" s="14">
        <v>3939</v>
      </c>
      <c r="AU16" s="14">
        <v>38734</v>
      </c>
      <c r="AV16" s="14">
        <v>70</v>
      </c>
      <c r="AW16" s="15">
        <v>42949</v>
      </c>
      <c r="AX16" s="16">
        <v>65664</v>
      </c>
      <c r="AY16" s="15">
        <v>14003</v>
      </c>
      <c r="AZ16" s="17">
        <f t="shared" si="0"/>
        <v>56952</v>
      </c>
      <c r="BA16" s="15">
        <v>79667</v>
      </c>
      <c r="BB16" s="15">
        <v>-63541</v>
      </c>
      <c r="BC16" s="18">
        <f t="shared" si="3"/>
        <v>-6589</v>
      </c>
      <c r="BD16" s="15">
        <v>16126</v>
      </c>
      <c r="BE16" s="14"/>
      <c r="BF16" s="19">
        <f t="shared" si="1"/>
        <v>3.2331262183235898E-2</v>
      </c>
      <c r="BG16" s="19">
        <f t="shared" si="2"/>
        <v>6.0962906143166947E-5</v>
      </c>
      <c r="BI16" s="20"/>
    </row>
    <row r="17" spans="1:61" ht="39.950000000000003" customHeight="1">
      <c r="A17" s="10" t="s">
        <v>193</v>
      </c>
      <c r="B17" s="3" t="s">
        <v>11</v>
      </c>
      <c r="C17" s="14">
        <v>0</v>
      </c>
      <c r="D17" s="14">
        <v>0</v>
      </c>
      <c r="E17" s="14">
        <v>0</v>
      </c>
      <c r="F17" s="14">
        <v>1</v>
      </c>
      <c r="G17" s="14">
        <v>0</v>
      </c>
      <c r="H17" s="14">
        <v>0</v>
      </c>
      <c r="I17" s="14">
        <v>4</v>
      </c>
      <c r="J17" s="14">
        <v>0</v>
      </c>
      <c r="K17" s="14">
        <v>3</v>
      </c>
      <c r="L17" s="14">
        <v>1</v>
      </c>
      <c r="M17" s="14">
        <v>1</v>
      </c>
      <c r="N17" s="14">
        <v>1</v>
      </c>
      <c r="O17" s="14">
        <v>126</v>
      </c>
      <c r="P17" s="14">
        <v>2278</v>
      </c>
      <c r="Q17" s="14">
        <v>13</v>
      </c>
      <c r="R17" s="14">
        <v>421</v>
      </c>
      <c r="S17" s="14">
        <v>101</v>
      </c>
      <c r="T17" s="14">
        <v>1</v>
      </c>
      <c r="U17" s="14">
        <v>58</v>
      </c>
      <c r="V17" s="14">
        <v>23</v>
      </c>
      <c r="W17" s="14">
        <v>45</v>
      </c>
      <c r="X17" s="14">
        <v>4</v>
      </c>
      <c r="Y17" s="14">
        <v>21</v>
      </c>
      <c r="Z17" s="14">
        <v>0</v>
      </c>
      <c r="AA17" s="14">
        <v>6</v>
      </c>
      <c r="AB17" s="14">
        <v>0</v>
      </c>
      <c r="AC17" s="14">
        <v>0</v>
      </c>
      <c r="AD17" s="14">
        <v>0</v>
      </c>
      <c r="AE17" s="14">
        <v>49</v>
      </c>
      <c r="AF17" s="14">
        <v>7</v>
      </c>
      <c r="AG17" s="14">
        <v>14</v>
      </c>
      <c r="AH17" s="14">
        <v>0</v>
      </c>
      <c r="AI17" s="14">
        <v>0</v>
      </c>
      <c r="AJ17" s="14">
        <v>0</v>
      </c>
      <c r="AK17" s="14">
        <v>16225</v>
      </c>
      <c r="AL17" s="14">
        <v>6</v>
      </c>
      <c r="AM17" s="14">
        <v>0</v>
      </c>
      <c r="AN17" s="14">
        <v>0</v>
      </c>
      <c r="AO17" s="15">
        <v>19409</v>
      </c>
      <c r="AP17" s="14">
        <v>0</v>
      </c>
      <c r="AQ17" s="14">
        <v>41</v>
      </c>
      <c r="AR17" s="14">
        <v>0</v>
      </c>
      <c r="AS17" s="14">
        <v>0</v>
      </c>
      <c r="AT17" s="14">
        <v>568</v>
      </c>
      <c r="AU17" s="14">
        <v>52786</v>
      </c>
      <c r="AV17" s="14">
        <v>141</v>
      </c>
      <c r="AW17" s="15">
        <v>53536</v>
      </c>
      <c r="AX17" s="16">
        <v>72945</v>
      </c>
      <c r="AY17" s="15">
        <v>12319</v>
      </c>
      <c r="AZ17" s="17">
        <f t="shared" si="0"/>
        <v>65855</v>
      </c>
      <c r="BA17" s="15">
        <v>85264</v>
      </c>
      <c r="BB17" s="15">
        <v>-71755</v>
      </c>
      <c r="BC17" s="18">
        <f t="shared" si="3"/>
        <v>-5900</v>
      </c>
      <c r="BD17" s="15">
        <v>13509</v>
      </c>
      <c r="BE17" s="14"/>
      <c r="BF17" s="19">
        <f t="shared" si="1"/>
        <v>1.6313660977448796E-2</v>
      </c>
      <c r="BG17" s="19">
        <f t="shared" si="2"/>
        <v>1.2133393941115752E-5</v>
      </c>
      <c r="BI17" s="20"/>
    </row>
    <row r="18" spans="1:61" ht="39.950000000000003" customHeight="1">
      <c r="A18" s="10" t="s">
        <v>194</v>
      </c>
      <c r="B18" s="3" t="s">
        <v>12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54</v>
      </c>
      <c r="P18" s="14">
        <v>51</v>
      </c>
      <c r="Q18" s="14">
        <v>399</v>
      </c>
      <c r="R18" s="14">
        <v>0</v>
      </c>
      <c r="S18" s="14">
        <v>35</v>
      </c>
      <c r="T18" s="14">
        <v>9</v>
      </c>
      <c r="U18" s="14">
        <v>19</v>
      </c>
      <c r="V18" s="14">
        <v>1</v>
      </c>
      <c r="W18" s="14">
        <v>184</v>
      </c>
      <c r="X18" s="14">
        <v>0</v>
      </c>
      <c r="Y18" s="14">
        <v>8</v>
      </c>
      <c r="Z18" s="14">
        <v>1</v>
      </c>
      <c r="AA18" s="14">
        <v>2077</v>
      </c>
      <c r="AB18" s="14">
        <v>9</v>
      </c>
      <c r="AC18" s="14">
        <v>0</v>
      </c>
      <c r="AD18" s="14">
        <v>0</v>
      </c>
      <c r="AE18" s="14">
        <v>49</v>
      </c>
      <c r="AF18" s="14">
        <v>112</v>
      </c>
      <c r="AG18" s="14">
        <v>2740</v>
      </c>
      <c r="AH18" s="14">
        <v>0</v>
      </c>
      <c r="AI18" s="14">
        <v>12916</v>
      </c>
      <c r="AJ18" s="14">
        <v>0</v>
      </c>
      <c r="AK18" s="14">
        <v>5000</v>
      </c>
      <c r="AL18" s="14">
        <v>558</v>
      </c>
      <c r="AM18" s="14">
        <v>531</v>
      </c>
      <c r="AN18" s="14">
        <v>0</v>
      </c>
      <c r="AO18" s="15">
        <v>24753</v>
      </c>
      <c r="AP18" s="14">
        <v>30</v>
      </c>
      <c r="AQ18" s="14">
        <v>1279</v>
      </c>
      <c r="AR18" s="14">
        <v>0</v>
      </c>
      <c r="AS18" s="14">
        <v>0</v>
      </c>
      <c r="AT18" s="14">
        <v>6938</v>
      </c>
      <c r="AU18" s="14">
        <v>40573</v>
      </c>
      <c r="AV18" s="14">
        <v>-770</v>
      </c>
      <c r="AW18" s="15">
        <v>48050</v>
      </c>
      <c r="AX18" s="16">
        <v>72803</v>
      </c>
      <c r="AY18" s="15">
        <v>4121</v>
      </c>
      <c r="AZ18" s="17">
        <f t="shared" si="0"/>
        <v>52171</v>
      </c>
      <c r="BA18" s="15">
        <v>76924</v>
      </c>
      <c r="BB18" s="15">
        <v>-71039</v>
      </c>
      <c r="BC18" s="18">
        <f t="shared" si="3"/>
        <v>-18868</v>
      </c>
      <c r="BD18" s="15">
        <v>5885</v>
      </c>
      <c r="BE18" s="14"/>
      <c r="BF18" s="19">
        <f t="shared" si="1"/>
        <v>2.422977075120536E-2</v>
      </c>
      <c r="BG18" s="19">
        <f t="shared" si="2"/>
        <v>3.7850270367529383E-4</v>
      </c>
      <c r="BI18" s="20"/>
    </row>
    <row r="19" spans="1:61" ht="39.950000000000003" customHeight="1">
      <c r="A19" s="10" t="s">
        <v>195</v>
      </c>
      <c r="B19" s="3" t="s">
        <v>13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9</v>
      </c>
      <c r="O19" s="14">
        <v>308</v>
      </c>
      <c r="P19" s="14">
        <v>51</v>
      </c>
      <c r="Q19" s="14">
        <v>661</v>
      </c>
      <c r="R19" s="14">
        <v>36092</v>
      </c>
      <c r="S19" s="14">
        <v>3906</v>
      </c>
      <c r="T19" s="14">
        <v>819</v>
      </c>
      <c r="U19" s="14">
        <v>56</v>
      </c>
      <c r="V19" s="14">
        <v>103</v>
      </c>
      <c r="W19" s="14">
        <v>364</v>
      </c>
      <c r="X19" s="14">
        <v>1</v>
      </c>
      <c r="Y19" s="14">
        <v>1</v>
      </c>
      <c r="Z19" s="14">
        <v>0</v>
      </c>
      <c r="AA19" s="14">
        <v>46</v>
      </c>
      <c r="AB19" s="14">
        <v>29</v>
      </c>
      <c r="AC19" s="14">
        <v>0</v>
      </c>
      <c r="AD19" s="14">
        <v>0</v>
      </c>
      <c r="AE19" s="14">
        <v>5</v>
      </c>
      <c r="AF19" s="14">
        <v>978</v>
      </c>
      <c r="AG19" s="14">
        <v>1359</v>
      </c>
      <c r="AH19" s="14">
        <v>814</v>
      </c>
      <c r="AI19" s="14">
        <v>3</v>
      </c>
      <c r="AJ19" s="14">
        <v>0</v>
      </c>
      <c r="AK19" s="14">
        <v>16580</v>
      </c>
      <c r="AL19" s="14">
        <v>17</v>
      </c>
      <c r="AM19" s="14">
        <v>725</v>
      </c>
      <c r="AN19" s="14">
        <v>0</v>
      </c>
      <c r="AO19" s="15">
        <v>62927</v>
      </c>
      <c r="AP19" s="14">
        <v>6</v>
      </c>
      <c r="AQ19" s="14">
        <v>359</v>
      </c>
      <c r="AR19" s="14">
        <v>0</v>
      </c>
      <c r="AS19" s="14">
        <v>0</v>
      </c>
      <c r="AT19" s="14">
        <v>0</v>
      </c>
      <c r="AU19" s="14">
        <v>0</v>
      </c>
      <c r="AV19" s="14">
        <v>2087</v>
      </c>
      <c r="AW19" s="15">
        <v>2452</v>
      </c>
      <c r="AX19" s="16">
        <v>65379</v>
      </c>
      <c r="AY19" s="15">
        <v>117708</v>
      </c>
      <c r="AZ19" s="17">
        <f t="shared" si="0"/>
        <v>120160</v>
      </c>
      <c r="BA19" s="15">
        <v>183087</v>
      </c>
      <c r="BB19" s="15">
        <v>-62129</v>
      </c>
      <c r="BC19" s="18">
        <f t="shared" si="3"/>
        <v>58031</v>
      </c>
      <c r="BD19" s="15">
        <v>120958</v>
      </c>
      <c r="BE19" s="14"/>
      <c r="BF19" s="19">
        <f t="shared" si="1"/>
        <v>4.9710151577723738E-2</v>
      </c>
      <c r="BG19" s="19">
        <f t="shared" si="2"/>
        <v>1.0624118109415987E-4</v>
      </c>
      <c r="BI19" s="20"/>
    </row>
    <row r="20" spans="1:61" ht="39.950000000000003" customHeight="1">
      <c r="A20" s="10" t="s">
        <v>196</v>
      </c>
      <c r="B20" s="3" t="s">
        <v>14</v>
      </c>
      <c r="C20" s="14">
        <v>0</v>
      </c>
      <c r="D20" s="14">
        <v>0</v>
      </c>
      <c r="E20" s="14">
        <v>5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5</v>
      </c>
      <c r="O20" s="14">
        <v>230</v>
      </c>
      <c r="P20" s="14">
        <v>238</v>
      </c>
      <c r="Q20" s="14">
        <v>112</v>
      </c>
      <c r="R20" s="14">
        <v>1627</v>
      </c>
      <c r="S20" s="14">
        <v>1363</v>
      </c>
      <c r="T20" s="14">
        <v>51</v>
      </c>
      <c r="U20" s="14">
        <v>304</v>
      </c>
      <c r="V20" s="14">
        <v>20</v>
      </c>
      <c r="W20" s="14">
        <v>7567</v>
      </c>
      <c r="X20" s="14">
        <v>1</v>
      </c>
      <c r="Y20" s="14">
        <v>17</v>
      </c>
      <c r="Z20" s="14">
        <v>0</v>
      </c>
      <c r="AA20" s="14">
        <v>401</v>
      </c>
      <c r="AB20" s="14">
        <v>2</v>
      </c>
      <c r="AC20" s="14">
        <v>52</v>
      </c>
      <c r="AD20" s="14">
        <v>0</v>
      </c>
      <c r="AE20" s="14">
        <v>183</v>
      </c>
      <c r="AF20" s="14">
        <v>138</v>
      </c>
      <c r="AG20" s="14">
        <v>1157</v>
      </c>
      <c r="AH20" s="14">
        <v>446</v>
      </c>
      <c r="AI20" s="14">
        <v>71</v>
      </c>
      <c r="AJ20" s="14">
        <v>0</v>
      </c>
      <c r="AK20" s="14">
        <v>6793</v>
      </c>
      <c r="AL20" s="14">
        <v>81</v>
      </c>
      <c r="AM20" s="14">
        <v>0</v>
      </c>
      <c r="AN20" s="14">
        <v>16</v>
      </c>
      <c r="AO20" s="15">
        <v>20880</v>
      </c>
      <c r="AP20" s="14">
        <v>950</v>
      </c>
      <c r="AQ20" s="14">
        <v>50982</v>
      </c>
      <c r="AR20" s="14">
        <v>0</v>
      </c>
      <c r="AS20" s="14">
        <v>0</v>
      </c>
      <c r="AT20" s="14">
        <v>6389</v>
      </c>
      <c r="AU20" s="14">
        <v>38614</v>
      </c>
      <c r="AV20" s="14">
        <v>-163</v>
      </c>
      <c r="AW20" s="15">
        <v>96772</v>
      </c>
      <c r="AX20" s="16">
        <v>117652</v>
      </c>
      <c r="AY20" s="15">
        <v>18665</v>
      </c>
      <c r="AZ20" s="17">
        <f t="shared" si="0"/>
        <v>115437</v>
      </c>
      <c r="BA20" s="15">
        <v>136317</v>
      </c>
      <c r="BB20" s="15">
        <v>-115941</v>
      </c>
      <c r="BC20" s="18">
        <f t="shared" si="3"/>
        <v>-504</v>
      </c>
      <c r="BD20" s="15">
        <v>20376</v>
      </c>
      <c r="BE20" s="14"/>
      <c r="BF20" s="19">
        <f t="shared" si="1"/>
        <v>1.4542889198653652E-2</v>
      </c>
      <c r="BG20" s="19">
        <f t="shared" si="2"/>
        <v>1.5087431461121055E-2</v>
      </c>
      <c r="BI20" s="20"/>
    </row>
    <row r="21" spans="1:61" ht="39.950000000000003" customHeight="1">
      <c r="A21" s="10" t="s">
        <v>197</v>
      </c>
      <c r="B21" s="3" t="s">
        <v>15</v>
      </c>
      <c r="C21" s="14">
        <v>0</v>
      </c>
      <c r="D21" s="14">
        <v>0</v>
      </c>
      <c r="E21" s="14">
        <v>0</v>
      </c>
      <c r="F21" s="14">
        <v>0</v>
      </c>
      <c r="G21" s="14">
        <v>4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53</v>
      </c>
      <c r="P21" s="14">
        <v>3</v>
      </c>
      <c r="Q21" s="14">
        <v>0</v>
      </c>
      <c r="R21" s="14">
        <v>9</v>
      </c>
      <c r="S21" s="14">
        <v>0</v>
      </c>
      <c r="T21" s="14">
        <v>84</v>
      </c>
      <c r="U21" s="14">
        <v>89</v>
      </c>
      <c r="V21" s="14">
        <v>0</v>
      </c>
      <c r="W21" s="14">
        <v>1639</v>
      </c>
      <c r="X21" s="14">
        <v>3</v>
      </c>
      <c r="Y21" s="14">
        <v>0</v>
      </c>
      <c r="Z21" s="14">
        <v>2</v>
      </c>
      <c r="AA21" s="14">
        <v>438</v>
      </c>
      <c r="AB21" s="14">
        <v>70</v>
      </c>
      <c r="AC21" s="14">
        <v>148</v>
      </c>
      <c r="AD21" s="14">
        <v>0</v>
      </c>
      <c r="AE21" s="14">
        <v>82</v>
      </c>
      <c r="AF21" s="14">
        <v>219</v>
      </c>
      <c r="AG21" s="14">
        <v>1484</v>
      </c>
      <c r="AH21" s="14">
        <v>78</v>
      </c>
      <c r="AI21" s="14">
        <v>23</v>
      </c>
      <c r="AJ21" s="14">
        <v>3</v>
      </c>
      <c r="AK21" s="14">
        <v>1688</v>
      </c>
      <c r="AL21" s="14">
        <v>55</v>
      </c>
      <c r="AM21" s="14">
        <v>0</v>
      </c>
      <c r="AN21" s="14">
        <v>0</v>
      </c>
      <c r="AO21" s="15">
        <v>6174</v>
      </c>
      <c r="AP21" s="14">
        <v>478</v>
      </c>
      <c r="AQ21" s="14">
        <v>40614</v>
      </c>
      <c r="AR21" s="14">
        <v>0</v>
      </c>
      <c r="AS21" s="14">
        <v>0</v>
      </c>
      <c r="AT21" s="14">
        <v>20595</v>
      </c>
      <c r="AU21" s="14">
        <v>70756</v>
      </c>
      <c r="AV21" s="14">
        <v>144</v>
      </c>
      <c r="AW21" s="15">
        <v>132587</v>
      </c>
      <c r="AX21" s="16">
        <v>138761</v>
      </c>
      <c r="AY21" s="15">
        <v>1522</v>
      </c>
      <c r="AZ21" s="17">
        <f t="shared" si="0"/>
        <v>134109</v>
      </c>
      <c r="BA21" s="15">
        <v>140283</v>
      </c>
      <c r="BB21" s="15">
        <v>-137584</v>
      </c>
      <c r="BC21" s="18">
        <f t="shared" si="3"/>
        <v>-3475</v>
      </c>
      <c r="BD21" s="15">
        <v>2699</v>
      </c>
      <c r="BE21" s="14"/>
      <c r="BF21" s="19">
        <f t="shared" si="1"/>
        <v>8.4822104193541525E-3</v>
      </c>
      <c r="BG21" s="19">
        <f t="shared" si="2"/>
        <v>1.2019162476206711E-2</v>
      </c>
      <c r="BI21" s="20"/>
    </row>
    <row r="22" spans="1:61" ht="39.950000000000003" customHeight="1">
      <c r="A22" s="10" t="s">
        <v>198</v>
      </c>
      <c r="B22" s="3" t="s">
        <v>16</v>
      </c>
      <c r="C22" s="14">
        <v>0</v>
      </c>
      <c r="D22" s="14">
        <v>0</v>
      </c>
      <c r="E22" s="14">
        <v>139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10</v>
      </c>
      <c r="Q22" s="14">
        <v>0</v>
      </c>
      <c r="R22" s="14">
        <v>0</v>
      </c>
      <c r="S22" s="14">
        <v>0</v>
      </c>
      <c r="T22" s="14">
        <v>0</v>
      </c>
      <c r="U22" s="14">
        <v>1780</v>
      </c>
      <c r="V22" s="14">
        <v>0</v>
      </c>
      <c r="W22" s="14">
        <v>1</v>
      </c>
      <c r="X22" s="14">
        <v>0</v>
      </c>
      <c r="Y22" s="14">
        <v>0</v>
      </c>
      <c r="Z22" s="14">
        <v>0</v>
      </c>
      <c r="AA22" s="14">
        <v>10</v>
      </c>
      <c r="AB22" s="14">
        <v>0</v>
      </c>
      <c r="AC22" s="14">
        <v>0</v>
      </c>
      <c r="AD22" s="14">
        <v>0</v>
      </c>
      <c r="AE22" s="14">
        <v>23349</v>
      </c>
      <c r="AF22" s="14">
        <v>0</v>
      </c>
      <c r="AG22" s="14">
        <v>6018</v>
      </c>
      <c r="AH22" s="14">
        <v>60</v>
      </c>
      <c r="AI22" s="14">
        <v>0</v>
      </c>
      <c r="AJ22" s="14">
        <v>0</v>
      </c>
      <c r="AK22" s="14">
        <v>15058</v>
      </c>
      <c r="AL22" s="14">
        <v>64</v>
      </c>
      <c r="AM22" s="14">
        <v>0</v>
      </c>
      <c r="AN22" s="14">
        <v>0</v>
      </c>
      <c r="AO22" s="15">
        <v>46489</v>
      </c>
      <c r="AP22" s="14">
        <v>0</v>
      </c>
      <c r="AQ22" s="14">
        <v>49118</v>
      </c>
      <c r="AR22" s="14">
        <v>0</v>
      </c>
      <c r="AS22" s="14">
        <v>0</v>
      </c>
      <c r="AT22" s="14">
        <v>10305</v>
      </c>
      <c r="AU22" s="14">
        <v>125836</v>
      </c>
      <c r="AV22" s="14">
        <v>-60</v>
      </c>
      <c r="AW22" s="15">
        <v>185199</v>
      </c>
      <c r="AX22" s="16">
        <v>231688</v>
      </c>
      <c r="AY22" s="15">
        <v>5951</v>
      </c>
      <c r="AZ22" s="17">
        <f t="shared" si="0"/>
        <v>191150</v>
      </c>
      <c r="BA22" s="15">
        <v>237639</v>
      </c>
      <c r="BB22" s="15">
        <v>-226843</v>
      </c>
      <c r="BC22" s="18">
        <f t="shared" si="3"/>
        <v>-35693</v>
      </c>
      <c r="BD22" s="15">
        <v>10796</v>
      </c>
      <c r="BE22" s="14"/>
      <c r="BF22" s="19">
        <f t="shared" si="1"/>
        <v>2.0911743379027015E-2</v>
      </c>
      <c r="BG22" s="19">
        <f t="shared" si="2"/>
        <v>1.453580594145667E-2</v>
      </c>
      <c r="BI22" s="20"/>
    </row>
    <row r="23" spans="1:61" ht="39.950000000000003" customHeight="1">
      <c r="A23" s="10" t="s">
        <v>199</v>
      </c>
      <c r="B23" s="3" t="s">
        <v>17</v>
      </c>
      <c r="C23" s="14">
        <v>269</v>
      </c>
      <c r="D23" s="14">
        <v>15</v>
      </c>
      <c r="E23" s="14">
        <v>252</v>
      </c>
      <c r="F23" s="14">
        <v>223</v>
      </c>
      <c r="G23" s="14">
        <v>7679</v>
      </c>
      <c r="H23" s="14">
        <v>95</v>
      </c>
      <c r="I23" s="14">
        <v>488</v>
      </c>
      <c r="J23" s="14">
        <v>162</v>
      </c>
      <c r="K23" s="14">
        <v>458</v>
      </c>
      <c r="L23" s="14">
        <v>35</v>
      </c>
      <c r="M23" s="14">
        <v>19</v>
      </c>
      <c r="N23" s="14">
        <v>94</v>
      </c>
      <c r="O23" s="14">
        <v>308</v>
      </c>
      <c r="P23" s="14">
        <v>322</v>
      </c>
      <c r="Q23" s="14">
        <v>240</v>
      </c>
      <c r="R23" s="14">
        <v>3645</v>
      </c>
      <c r="S23" s="14">
        <v>652</v>
      </c>
      <c r="T23" s="14">
        <v>125</v>
      </c>
      <c r="U23" s="14">
        <v>265</v>
      </c>
      <c r="V23" s="14">
        <v>6819</v>
      </c>
      <c r="W23" s="14">
        <v>27765</v>
      </c>
      <c r="X23" s="14">
        <v>12216</v>
      </c>
      <c r="Y23" s="14">
        <v>3765</v>
      </c>
      <c r="Z23" s="14">
        <v>2720</v>
      </c>
      <c r="AA23" s="14">
        <v>38669</v>
      </c>
      <c r="AB23" s="14">
        <v>11061</v>
      </c>
      <c r="AC23" s="14">
        <v>3026</v>
      </c>
      <c r="AD23" s="14">
        <v>300</v>
      </c>
      <c r="AE23" s="14">
        <v>35690</v>
      </c>
      <c r="AF23" s="14">
        <v>28543</v>
      </c>
      <c r="AG23" s="14">
        <v>12255</v>
      </c>
      <c r="AH23" s="14">
        <v>19380</v>
      </c>
      <c r="AI23" s="14">
        <v>9523</v>
      </c>
      <c r="AJ23" s="14">
        <v>2508</v>
      </c>
      <c r="AK23" s="14">
        <v>30070</v>
      </c>
      <c r="AL23" s="14">
        <v>11098</v>
      </c>
      <c r="AM23" s="14">
        <v>3961</v>
      </c>
      <c r="AN23" s="14">
        <v>956</v>
      </c>
      <c r="AO23" s="15">
        <v>275671</v>
      </c>
      <c r="AP23" s="14">
        <v>3304</v>
      </c>
      <c r="AQ23" s="14">
        <v>87804</v>
      </c>
      <c r="AR23" s="14">
        <v>0</v>
      </c>
      <c r="AS23" s="14">
        <v>1</v>
      </c>
      <c r="AT23" s="14">
        <v>1147</v>
      </c>
      <c r="AU23" s="14">
        <v>13730</v>
      </c>
      <c r="AV23" s="14">
        <v>-1331</v>
      </c>
      <c r="AW23" s="15">
        <v>104655</v>
      </c>
      <c r="AX23" s="16">
        <v>380326</v>
      </c>
      <c r="AY23" s="15">
        <v>27926</v>
      </c>
      <c r="AZ23" s="17">
        <f t="shared" si="0"/>
        <v>132581</v>
      </c>
      <c r="BA23" s="15">
        <v>408252</v>
      </c>
      <c r="BB23" s="15">
        <v>-346096</v>
      </c>
      <c r="BC23" s="18">
        <f t="shared" si="3"/>
        <v>-213515</v>
      </c>
      <c r="BD23" s="15">
        <v>62156</v>
      </c>
      <c r="BE23" s="14"/>
      <c r="BF23" s="19">
        <f t="shared" si="1"/>
        <v>9.0001735353354761E-2</v>
      </c>
      <c r="BG23" s="19">
        <f t="shared" si="2"/>
        <v>2.5984402965993351E-2</v>
      </c>
      <c r="BI23" s="20"/>
    </row>
    <row r="24" spans="1:61" ht="39.950000000000003" customHeight="1">
      <c r="A24" s="10" t="s">
        <v>200</v>
      </c>
      <c r="B24" s="3" t="s">
        <v>18</v>
      </c>
      <c r="C24" s="14">
        <v>33</v>
      </c>
      <c r="D24" s="14">
        <v>0</v>
      </c>
      <c r="E24" s="14">
        <v>3</v>
      </c>
      <c r="F24" s="14">
        <v>19</v>
      </c>
      <c r="G24" s="14">
        <v>224</v>
      </c>
      <c r="H24" s="14">
        <v>9</v>
      </c>
      <c r="I24" s="14">
        <v>42</v>
      </c>
      <c r="J24" s="14">
        <v>16</v>
      </c>
      <c r="K24" s="14">
        <v>89</v>
      </c>
      <c r="L24" s="14">
        <v>11</v>
      </c>
      <c r="M24" s="14">
        <v>4</v>
      </c>
      <c r="N24" s="14">
        <v>46</v>
      </c>
      <c r="O24" s="14">
        <v>42</v>
      </c>
      <c r="P24" s="14">
        <v>46</v>
      </c>
      <c r="Q24" s="14">
        <v>13</v>
      </c>
      <c r="R24" s="14">
        <v>255</v>
      </c>
      <c r="S24" s="14">
        <v>52</v>
      </c>
      <c r="T24" s="14">
        <v>8</v>
      </c>
      <c r="U24" s="14">
        <v>14</v>
      </c>
      <c r="V24" s="14">
        <v>175</v>
      </c>
      <c r="W24" s="14">
        <v>1111</v>
      </c>
      <c r="X24" s="14">
        <v>7646</v>
      </c>
      <c r="Y24" s="14">
        <v>3266</v>
      </c>
      <c r="Z24" s="14">
        <v>219</v>
      </c>
      <c r="AA24" s="14">
        <v>8282</v>
      </c>
      <c r="AB24" s="14">
        <v>1988</v>
      </c>
      <c r="AC24" s="14">
        <v>9518</v>
      </c>
      <c r="AD24" s="14">
        <v>7917</v>
      </c>
      <c r="AE24" s="14">
        <v>4945</v>
      </c>
      <c r="AF24" s="14">
        <v>5740</v>
      </c>
      <c r="AG24" s="14">
        <v>4078</v>
      </c>
      <c r="AH24" s="14">
        <v>6779</v>
      </c>
      <c r="AI24" s="14">
        <v>2986</v>
      </c>
      <c r="AJ24" s="14">
        <v>100</v>
      </c>
      <c r="AK24" s="14">
        <v>2819</v>
      </c>
      <c r="AL24" s="14">
        <v>2157</v>
      </c>
      <c r="AM24" s="14">
        <v>0</v>
      </c>
      <c r="AN24" s="14">
        <v>1023</v>
      </c>
      <c r="AO24" s="15">
        <v>71675</v>
      </c>
      <c r="AP24" s="14">
        <v>0</v>
      </c>
      <c r="AQ24" s="14">
        <v>0</v>
      </c>
      <c r="AR24" s="14">
        <v>0</v>
      </c>
      <c r="AS24" s="14">
        <v>0</v>
      </c>
      <c r="AT24" s="14">
        <v>265553</v>
      </c>
      <c r="AU24" s="14">
        <v>563148</v>
      </c>
      <c r="AV24" s="14">
        <v>0</v>
      </c>
      <c r="AW24" s="15">
        <v>828701</v>
      </c>
      <c r="AX24" s="16">
        <v>900376</v>
      </c>
      <c r="AY24" s="15">
        <v>0</v>
      </c>
      <c r="AZ24" s="17">
        <f t="shared" si="0"/>
        <v>828701</v>
      </c>
      <c r="BA24" s="15">
        <v>900376</v>
      </c>
      <c r="BB24" s="15">
        <v>0</v>
      </c>
      <c r="BC24" s="18">
        <f t="shared" si="3"/>
        <v>828701</v>
      </c>
      <c r="BD24" s="15">
        <v>900376</v>
      </c>
      <c r="BE24" s="14"/>
      <c r="BF24" s="19">
        <f t="shared" si="1"/>
        <v>1</v>
      </c>
      <c r="BG24" s="19">
        <f t="shared" si="2"/>
        <v>0</v>
      </c>
      <c r="BI24" s="20"/>
    </row>
    <row r="25" spans="1:61" ht="39.950000000000003" customHeight="1">
      <c r="A25" s="10" t="s">
        <v>201</v>
      </c>
      <c r="B25" s="3" t="s">
        <v>19</v>
      </c>
      <c r="C25" s="14">
        <v>94</v>
      </c>
      <c r="D25" s="14">
        <v>4</v>
      </c>
      <c r="E25" s="14">
        <v>4</v>
      </c>
      <c r="F25" s="14">
        <v>34</v>
      </c>
      <c r="G25" s="14">
        <v>3141</v>
      </c>
      <c r="H25" s="14">
        <v>56</v>
      </c>
      <c r="I25" s="14">
        <v>261</v>
      </c>
      <c r="J25" s="14">
        <v>178</v>
      </c>
      <c r="K25" s="14">
        <v>688</v>
      </c>
      <c r="L25" s="14">
        <v>71</v>
      </c>
      <c r="M25" s="14">
        <v>29</v>
      </c>
      <c r="N25" s="14">
        <v>122</v>
      </c>
      <c r="O25" s="14">
        <v>183</v>
      </c>
      <c r="P25" s="14">
        <v>114</v>
      </c>
      <c r="Q25" s="14">
        <v>56</v>
      </c>
      <c r="R25" s="14">
        <v>3597</v>
      </c>
      <c r="S25" s="14">
        <v>178</v>
      </c>
      <c r="T25" s="14">
        <v>16</v>
      </c>
      <c r="U25" s="14">
        <v>151</v>
      </c>
      <c r="V25" s="14">
        <v>1409</v>
      </c>
      <c r="W25" s="14">
        <v>2624</v>
      </c>
      <c r="X25" s="14">
        <v>23925</v>
      </c>
      <c r="Y25" s="14">
        <v>3646</v>
      </c>
      <c r="Z25" s="14">
        <v>4274</v>
      </c>
      <c r="AA25" s="14">
        <v>40307</v>
      </c>
      <c r="AB25" s="14">
        <v>2743</v>
      </c>
      <c r="AC25" s="14">
        <v>11027</v>
      </c>
      <c r="AD25" s="14">
        <v>0</v>
      </c>
      <c r="AE25" s="14">
        <v>8540</v>
      </c>
      <c r="AF25" s="14">
        <v>6318</v>
      </c>
      <c r="AG25" s="14">
        <v>5717</v>
      </c>
      <c r="AH25" s="14">
        <v>9145</v>
      </c>
      <c r="AI25" s="14">
        <v>13016</v>
      </c>
      <c r="AJ25" s="14">
        <v>193</v>
      </c>
      <c r="AK25" s="14">
        <v>10269</v>
      </c>
      <c r="AL25" s="14">
        <v>19654</v>
      </c>
      <c r="AM25" s="14">
        <v>0</v>
      </c>
      <c r="AN25" s="14">
        <v>191</v>
      </c>
      <c r="AO25" s="15">
        <v>171975</v>
      </c>
      <c r="AP25" s="14">
        <v>79</v>
      </c>
      <c r="AQ25" s="14">
        <v>89411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5">
        <v>89490</v>
      </c>
      <c r="AX25" s="16">
        <v>261465</v>
      </c>
      <c r="AY25" s="15">
        <v>136668</v>
      </c>
      <c r="AZ25" s="17">
        <f t="shared" si="0"/>
        <v>226158</v>
      </c>
      <c r="BA25" s="15">
        <v>398133</v>
      </c>
      <c r="BB25" s="15">
        <v>-127077</v>
      </c>
      <c r="BC25" s="18">
        <f t="shared" si="3"/>
        <v>99081</v>
      </c>
      <c r="BD25" s="15">
        <v>271056</v>
      </c>
      <c r="BE25" s="14"/>
      <c r="BF25" s="19">
        <f t="shared" si="1"/>
        <v>0.51398083873558598</v>
      </c>
      <c r="BG25" s="19">
        <f t="shared" si="2"/>
        <v>2.6459972821197573E-2</v>
      </c>
      <c r="BI25" s="20"/>
    </row>
    <row r="26" spans="1:61" ht="39.950000000000003" customHeight="1">
      <c r="A26" s="10" t="s">
        <v>202</v>
      </c>
      <c r="B26" s="3" t="s">
        <v>20</v>
      </c>
      <c r="C26" s="14">
        <v>6</v>
      </c>
      <c r="D26" s="14">
        <v>0</v>
      </c>
      <c r="E26" s="14">
        <v>0</v>
      </c>
      <c r="F26" s="14">
        <v>5</v>
      </c>
      <c r="G26" s="14">
        <v>485</v>
      </c>
      <c r="H26" s="14">
        <v>3</v>
      </c>
      <c r="I26" s="14">
        <v>8</v>
      </c>
      <c r="J26" s="14">
        <v>6</v>
      </c>
      <c r="K26" s="14">
        <v>27</v>
      </c>
      <c r="L26" s="14">
        <v>4</v>
      </c>
      <c r="M26" s="14">
        <v>0</v>
      </c>
      <c r="N26" s="14">
        <v>3</v>
      </c>
      <c r="O26" s="14">
        <v>8</v>
      </c>
      <c r="P26" s="14">
        <v>7</v>
      </c>
      <c r="Q26" s="14">
        <v>3</v>
      </c>
      <c r="R26" s="14">
        <v>78</v>
      </c>
      <c r="S26" s="14">
        <v>8</v>
      </c>
      <c r="T26" s="14">
        <v>1</v>
      </c>
      <c r="U26" s="14">
        <v>8</v>
      </c>
      <c r="V26" s="14">
        <v>30</v>
      </c>
      <c r="W26" s="14">
        <v>971</v>
      </c>
      <c r="X26" s="14">
        <v>365</v>
      </c>
      <c r="Y26" s="14">
        <v>6440</v>
      </c>
      <c r="Z26" s="14">
        <v>524</v>
      </c>
      <c r="AA26" s="14">
        <v>5181</v>
      </c>
      <c r="AB26" s="14">
        <v>742</v>
      </c>
      <c r="AC26" s="14">
        <v>1249</v>
      </c>
      <c r="AD26" s="14">
        <v>3</v>
      </c>
      <c r="AE26" s="14">
        <v>1724</v>
      </c>
      <c r="AF26" s="14">
        <v>1952</v>
      </c>
      <c r="AG26" s="14">
        <v>1958</v>
      </c>
      <c r="AH26" s="14">
        <v>5851</v>
      </c>
      <c r="AI26" s="14">
        <v>4372</v>
      </c>
      <c r="AJ26" s="14">
        <v>104</v>
      </c>
      <c r="AK26" s="14">
        <v>1351</v>
      </c>
      <c r="AL26" s="14">
        <v>5768</v>
      </c>
      <c r="AM26" s="14">
        <v>0</v>
      </c>
      <c r="AN26" s="14">
        <v>66</v>
      </c>
      <c r="AO26" s="15">
        <v>39311</v>
      </c>
      <c r="AP26" s="14">
        <v>36</v>
      </c>
      <c r="AQ26" s="14">
        <v>31909</v>
      </c>
      <c r="AR26" s="14">
        <v>0</v>
      </c>
      <c r="AS26" s="14">
        <v>-2261</v>
      </c>
      <c r="AT26" s="14">
        <v>0</v>
      </c>
      <c r="AU26" s="14">
        <v>0</v>
      </c>
      <c r="AV26" s="14">
        <v>0</v>
      </c>
      <c r="AW26" s="15">
        <v>29684</v>
      </c>
      <c r="AX26" s="16">
        <v>68995</v>
      </c>
      <c r="AY26" s="15">
        <v>377</v>
      </c>
      <c r="AZ26" s="17">
        <f t="shared" si="0"/>
        <v>30061</v>
      </c>
      <c r="BA26" s="15">
        <v>69372</v>
      </c>
      <c r="BB26" s="15">
        <v>-1503</v>
      </c>
      <c r="BC26" s="18">
        <f t="shared" si="3"/>
        <v>28558</v>
      </c>
      <c r="BD26" s="15">
        <v>67869</v>
      </c>
      <c r="BE26" s="14"/>
      <c r="BF26" s="19">
        <f t="shared" si="1"/>
        <v>0.97821581274005365</v>
      </c>
      <c r="BG26" s="19">
        <f t="shared" si="2"/>
        <v>9.4430357870015254E-3</v>
      </c>
      <c r="BI26" s="20"/>
    </row>
    <row r="27" spans="1:61" ht="39.950000000000003" customHeight="1">
      <c r="A27" s="10" t="s">
        <v>203</v>
      </c>
      <c r="B27" s="3" t="s">
        <v>21</v>
      </c>
      <c r="C27" s="14">
        <v>1</v>
      </c>
      <c r="D27" s="14">
        <v>0</v>
      </c>
      <c r="E27" s="14">
        <v>0</v>
      </c>
      <c r="F27" s="14">
        <v>2</v>
      </c>
      <c r="G27" s="14">
        <v>288</v>
      </c>
      <c r="H27" s="14">
        <v>1</v>
      </c>
      <c r="I27" s="14">
        <v>3</v>
      </c>
      <c r="J27" s="14">
        <v>25</v>
      </c>
      <c r="K27" s="14">
        <v>89</v>
      </c>
      <c r="L27" s="14">
        <v>0</v>
      </c>
      <c r="M27" s="14">
        <v>0</v>
      </c>
      <c r="N27" s="14">
        <v>1</v>
      </c>
      <c r="O27" s="14">
        <v>4</v>
      </c>
      <c r="P27" s="14">
        <v>1</v>
      </c>
      <c r="Q27" s="14">
        <v>5</v>
      </c>
      <c r="R27" s="14">
        <v>138</v>
      </c>
      <c r="S27" s="14">
        <v>11</v>
      </c>
      <c r="T27" s="14">
        <v>0</v>
      </c>
      <c r="U27" s="14">
        <v>19</v>
      </c>
      <c r="V27" s="14">
        <v>38</v>
      </c>
      <c r="W27" s="14">
        <v>1825</v>
      </c>
      <c r="X27" s="14">
        <v>3640</v>
      </c>
      <c r="Y27" s="14">
        <v>189</v>
      </c>
      <c r="Z27" s="14">
        <v>0</v>
      </c>
      <c r="AA27" s="14">
        <v>2856</v>
      </c>
      <c r="AB27" s="14">
        <v>2758</v>
      </c>
      <c r="AC27" s="14">
        <v>56</v>
      </c>
      <c r="AD27" s="14">
        <v>0</v>
      </c>
      <c r="AE27" s="14">
        <v>6646</v>
      </c>
      <c r="AF27" s="14">
        <v>5200</v>
      </c>
      <c r="AG27" s="14">
        <v>12826</v>
      </c>
      <c r="AH27" s="14">
        <v>5083</v>
      </c>
      <c r="AI27" s="14">
        <v>5273</v>
      </c>
      <c r="AJ27" s="14">
        <v>3</v>
      </c>
      <c r="AK27" s="14">
        <v>2388</v>
      </c>
      <c r="AL27" s="14">
        <v>14201</v>
      </c>
      <c r="AM27" s="14">
        <v>0</v>
      </c>
      <c r="AN27" s="14">
        <v>870</v>
      </c>
      <c r="AO27" s="15">
        <v>64440</v>
      </c>
      <c r="AP27" s="14">
        <v>0</v>
      </c>
      <c r="AQ27" s="14">
        <v>4312</v>
      </c>
      <c r="AR27" s="14">
        <v>0</v>
      </c>
      <c r="AS27" s="14">
        <v>7579</v>
      </c>
      <c r="AT27" s="14">
        <v>0</v>
      </c>
      <c r="AU27" s="14">
        <v>0</v>
      </c>
      <c r="AV27" s="14">
        <v>0</v>
      </c>
      <c r="AW27" s="15">
        <v>11891</v>
      </c>
      <c r="AX27" s="16">
        <v>76331</v>
      </c>
      <c r="AY27" s="15">
        <v>79</v>
      </c>
      <c r="AZ27" s="17">
        <f t="shared" si="0"/>
        <v>11970</v>
      </c>
      <c r="BA27" s="15">
        <v>76410</v>
      </c>
      <c r="BB27" s="15">
        <v>-14607</v>
      </c>
      <c r="BC27" s="18">
        <f t="shared" si="3"/>
        <v>-2637</v>
      </c>
      <c r="BD27" s="15">
        <v>61803</v>
      </c>
      <c r="BE27" s="14"/>
      <c r="BF27" s="19">
        <f t="shared" si="1"/>
        <v>0.80863607184499087</v>
      </c>
      <c r="BG27" s="19">
        <f t="shared" si="2"/>
        <v>1.2760779188802712E-3</v>
      </c>
      <c r="BI27" s="20"/>
    </row>
    <row r="28" spans="1:61" ht="39.950000000000003" customHeight="1">
      <c r="A28" s="10" t="s">
        <v>204</v>
      </c>
      <c r="B28" s="3" t="s">
        <v>124</v>
      </c>
      <c r="C28" s="14">
        <v>420</v>
      </c>
      <c r="D28" s="14">
        <v>12</v>
      </c>
      <c r="E28" s="14">
        <v>114</v>
      </c>
      <c r="F28" s="14">
        <v>64</v>
      </c>
      <c r="G28" s="14">
        <v>15653</v>
      </c>
      <c r="H28" s="14">
        <v>224</v>
      </c>
      <c r="I28" s="14">
        <v>789</v>
      </c>
      <c r="J28" s="14">
        <v>310</v>
      </c>
      <c r="K28" s="14">
        <v>686</v>
      </c>
      <c r="L28" s="14">
        <v>97</v>
      </c>
      <c r="M28" s="14">
        <v>42</v>
      </c>
      <c r="N28" s="14">
        <v>236</v>
      </c>
      <c r="O28" s="14">
        <v>659</v>
      </c>
      <c r="P28" s="14">
        <v>470</v>
      </c>
      <c r="Q28" s="14">
        <v>291</v>
      </c>
      <c r="R28" s="14">
        <v>5912</v>
      </c>
      <c r="S28" s="14">
        <v>1068</v>
      </c>
      <c r="T28" s="14">
        <v>145</v>
      </c>
      <c r="U28" s="14">
        <v>645</v>
      </c>
      <c r="V28" s="14">
        <v>3312</v>
      </c>
      <c r="W28" s="14">
        <v>46961</v>
      </c>
      <c r="X28" s="14">
        <v>1759</v>
      </c>
      <c r="Y28" s="14">
        <v>1329</v>
      </c>
      <c r="Z28" s="14">
        <v>1204</v>
      </c>
      <c r="AA28" s="14">
        <v>23615</v>
      </c>
      <c r="AB28" s="14">
        <v>3490</v>
      </c>
      <c r="AC28" s="14">
        <v>2795</v>
      </c>
      <c r="AD28" s="14">
        <v>367</v>
      </c>
      <c r="AE28" s="14">
        <v>5437</v>
      </c>
      <c r="AF28" s="14">
        <v>12691</v>
      </c>
      <c r="AG28" s="14">
        <v>5412</v>
      </c>
      <c r="AH28" s="14">
        <v>13877</v>
      </c>
      <c r="AI28" s="14">
        <v>43576</v>
      </c>
      <c r="AJ28" s="14">
        <v>1828</v>
      </c>
      <c r="AK28" s="14">
        <v>27806</v>
      </c>
      <c r="AL28" s="14">
        <v>45472</v>
      </c>
      <c r="AM28" s="14">
        <v>5406</v>
      </c>
      <c r="AN28" s="14">
        <v>322</v>
      </c>
      <c r="AO28" s="15">
        <v>274496</v>
      </c>
      <c r="AP28" s="14">
        <v>22605</v>
      </c>
      <c r="AQ28" s="14">
        <v>625906</v>
      </c>
      <c r="AR28" s="14">
        <v>0</v>
      </c>
      <c r="AS28" s="14">
        <v>197</v>
      </c>
      <c r="AT28" s="14">
        <v>7956</v>
      </c>
      <c r="AU28" s="14">
        <v>83480</v>
      </c>
      <c r="AV28" s="14">
        <v>1730</v>
      </c>
      <c r="AW28" s="15">
        <v>741874</v>
      </c>
      <c r="AX28" s="16">
        <v>1016370</v>
      </c>
      <c r="AY28" s="15">
        <v>1176102</v>
      </c>
      <c r="AZ28" s="17">
        <f t="shared" si="0"/>
        <v>1917976</v>
      </c>
      <c r="BA28" s="15">
        <v>2192472</v>
      </c>
      <c r="BB28" s="15">
        <v>-274065</v>
      </c>
      <c r="BC28" s="18">
        <f t="shared" si="3"/>
        <v>1643911</v>
      </c>
      <c r="BD28" s="15">
        <v>1918407</v>
      </c>
      <c r="BE28" s="14"/>
      <c r="BF28" s="19">
        <f t="shared" si="1"/>
        <v>0.73034918386020831</v>
      </c>
      <c r="BG28" s="19">
        <f t="shared" si="2"/>
        <v>0.18522839190507306</v>
      </c>
      <c r="BI28" s="20"/>
    </row>
    <row r="29" spans="1:61" ht="39.950000000000003" customHeight="1">
      <c r="A29" s="10" t="s">
        <v>205</v>
      </c>
      <c r="B29" s="3" t="s">
        <v>22</v>
      </c>
      <c r="C29" s="14">
        <v>51</v>
      </c>
      <c r="D29" s="14">
        <v>6</v>
      </c>
      <c r="E29" s="14">
        <v>32</v>
      </c>
      <c r="F29" s="14">
        <v>142</v>
      </c>
      <c r="G29" s="14">
        <v>2517</v>
      </c>
      <c r="H29" s="14">
        <v>52</v>
      </c>
      <c r="I29" s="14">
        <v>131</v>
      </c>
      <c r="J29" s="14">
        <v>36</v>
      </c>
      <c r="K29" s="14">
        <v>218</v>
      </c>
      <c r="L29" s="14">
        <v>22</v>
      </c>
      <c r="M29" s="14">
        <v>7</v>
      </c>
      <c r="N29" s="14">
        <v>102</v>
      </c>
      <c r="O29" s="14">
        <v>120</v>
      </c>
      <c r="P29" s="14">
        <v>87</v>
      </c>
      <c r="Q29" s="14">
        <v>82</v>
      </c>
      <c r="R29" s="14">
        <v>615</v>
      </c>
      <c r="S29" s="14">
        <v>176</v>
      </c>
      <c r="T29" s="14">
        <v>20</v>
      </c>
      <c r="U29" s="14">
        <v>155</v>
      </c>
      <c r="V29" s="14">
        <v>836</v>
      </c>
      <c r="W29" s="14">
        <v>9975</v>
      </c>
      <c r="X29" s="14">
        <v>4673</v>
      </c>
      <c r="Y29" s="14">
        <v>1257</v>
      </c>
      <c r="Z29" s="14">
        <v>1804</v>
      </c>
      <c r="AA29" s="14">
        <v>39846</v>
      </c>
      <c r="AB29" s="14">
        <v>43776</v>
      </c>
      <c r="AC29" s="14">
        <v>88493</v>
      </c>
      <c r="AD29" s="14">
        <v>35300</v>
      </c>
      <c r="AE29" s="14">
        <v>14981</v>
      </c>
      <c r="AF29" s="14">
        <v>7352</v>
      </c>
      <c r="AG29" s="14">
        <v>11014</v>
      </c>
      <c r="AH29" s="14">
        <v>6724</v>
      </c>
      <c r="AI29" s="14">
        <v>8108</v>
      </c>
      <c r="AJ29" s="14">
        <v>1176</v>
      </c>
      <c r="AK29" s="14">
        <v>15313</v>
      </c>
      <c r="AL29" s="14">
        <v>8759</v>
      </c>
      <c r="AM29" s="14">
        <v>0</v>
      </c>
      <c r="AN29" s="14">
        <v>2415</v>
      </c>
      <c r="AO29" s="15">
        <v>306373</v>
      </c>
      <c r="AP29" s="14">
        <v>4</v>
      </c>
      <c r="AQ29" s="14">
        <v>272220</v>
      </c>
      <c r="AR29" s="14">
        <v>0</v>
      </c>
      <c r="AS29" s="14">
        <v>0</v>
      </c>
      <c r="AT29" s="14">
        <v>0</v>
      </c>
      <c r="AU29" s="14">
        <v>0</v>
      </c>
      <c r="AV29" s="14">
        <v>0</v>
      </c>
      <c r="AW29" s="15">
        <v>272224</v>
      </c>
      <c r="AX29" s="16">
        <v>578597</v>
      </c>
      <c r="AY29" s="15">
        <v>159731</v>
      </c>
      <c r="AZ29" s="17">
        <f t="shared" si="0"/>
        <v>431955</v>
      </c>
      <c r="BA29" s="15">
        <v>738328</v>
      </c>
      <c r="BB29" s="15">
        <v>-152966</v>
      </c>
      <c r="BC29" s="18">
        <f t="shared" si="3"/>
        <v>278989</v>
      </c>
      <c r="BD29" s="15">
        <v>585362</v>
      </c>
      <c r="BE29" s="14"/>
      <c r="BF29" s="19">
        <f t="shared" si="1"/>
        <v>0.73562600566542868</v>
      </c>
      <c r="BG29" s="19">
        <f t="shared" si="2"/>
        <v>8.0559817040256831E-2</v>
      </c>
      <c r="BI29" s="20"/>
    </row>
    <row r="30" spans="1:61" ht="39.950000000000003" customHeight="1">
      <c r="A30" s="10" t="s">
        <v>206</v>
      </c>
      <c r="B30" s="3" t="s">
        <v>104</v>
      </c>
      <c r="C30" s="14">
        <v>6</v>
      </c>
      <c r="D30" s="14">
        <v>1</v>
      </c>
      <c r="E30" s="14">
        <v>2</v>
      </c>
      <c r="F30" s="14">
        <v>15</v>
      </c>
      <c r="G30" s="14">
        <v>910</v>
      </c>
      <c r="H30" s="14">
        <v>17</v>
      </c>
      <c r="I30" s="14">
        <v>55</v>
      </c>
      <c r="J30" s="14">
        <v>9</v>
      </c>
      <c r="K30" s="14">
        <v>119</v>
      </c>
      <c r="L30" s="14">
        <v>6</v>
      </c>
      <c r="M30" s="14">
        <v>3</v>
      </c>
      <c r="N30" s="14">
        <v>45</v>
      </c>
      <c r="O30" s="14">
        <v>83</v>
      </c>
      <c r="P30" s="14">
        <v>52</v>
      </c>
      <c r="Q30" s="14">
        <v>16</v>
      </c>
      <c r="R30" s="14">
        <v>184</v>
      </c>
      <c r="S30" s="14">
        <v>64</v>
      </c>
      <c r="T30" s="14">
        <v>21</v>
      </c>
      <c r="U30" s="14">
        <v>16</v>
      </c>
      <c r="V30" s="14">
        <v>351</v>
      </c>
      <c r="W30" s="14">
        <v>5303</v>
      </c>
      <c r="X30" s="14">
        <v>2510</v>
      </c>
      <c r="Y30" s="14">
        <v>92</v>
      </c>
      <c r="Z30" s="14">
        <v>116</v>
      </c>
      <c r="AA30" s="14">
        <v>67835</v>
      </c>
      <c r="AB30" s="14">
        <v>10738</v>
      </c>
      <c r="AC30" s="14">
        <v>95267</v>
      </c>
      <c r="AD30" s="14">
        <v>9117</v>
      </c>
      <c r="AE30" s="14">
        <v>18662</v>
      </c>
      <c r="AF30" s="14">
        <v>43258</v>
      </c>
      <c r="AG30" s="14">
        <v>2207</v>
      </c>
      <c r="AH30" s="14">
        <v>7352</v>
      </c>
      <c r="AI30" s="14">
        <v>20806</v>
      </c>
      <c r="AJ30" s="14">
        <v>892</v>
      </c>
      <c r="AK30" s="14">
        <v>21917</v>
      </c>
      <c r="AL30" s="14">
        <v>25418</v>
      </c>
      <c r="AM30" s="14">
        <v>0</v>
      </c>
      <c r="AN30" s="14">
        <v>1330</v>
      </c>
      <c r="AO30" s="15">
        <v>334795</v>
      </c>
      <c r="AP30" s="14">
        <v>0</v>
      </c>
      <c r="AQ30" s="14">
        <v>382848</v>
      </c>
      <c r="AR30" s="14">
        <v>0</v>
      </c>
      <c r="AS30" s="14">
        <v>103</v>
      </c>
      <c r="AT30" s="14">
        <v>0</v>
      </c>
      <c r="AU30" s="14">
        <v>73980</v>
      </c>
      <c r="AV30" s="14">
        <v>0</v>
      </c>
      <c r="AW30" s="15">
        <v>456931</v>
      </c>
      <c r="AX30" s="16">
        <v>791726</v>
      </c>
      <c r="AY30" s="15">
        <v>169704</v>
      </c>
      <c r="AZ30" s="17">
        <f t="shared" si="0"/>
        <v>626635</v>
      </c>
      <c r="BA30" s="15">
        <v>961430</v>
      </c>
      <c r="BB30" s="15">
        <v>-31</v>
      </c>
      <c r="BC30" s="18">
        <f t="shared" si="3"/>
        <v>626604</v>
      </c>
      <c r="BD30" s="15">
        <v>961399</v>
      </c>
      <c r="BE30" s="14"/>
      <c r="BF30" s="19">
        <f t="shared" si="1"/>
        <v>0.99996084503982441</v>
      </c>
      <c r="BG30" s="19">
        <f t="shared" si="2"/>
        <v>0.11329867325776301</v>
      </c>
      <c r="BI30" s="20"/>
    </row>
    <row r="31" spans="1:61" ht="39.950000000000003" customHeight="1">
      <c r="A31" s="10" t="s">
        <v>207</v>
      </c>
      <c r="B31" s="3" t="s">
        <v>103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v>0</v>
      </c>
      <c r="AE31" s="14">
        <v>0</v>
      </c>
      <c r="AF31" s="14">
        <v>0</v>
      </c>
      <c r="AG31" s="14">
        <v>0</v>
      </c>
      <c r="AH31" s="14">
        <v>0</v>
      </c>
      <c r="AI31" s="14">
        <v>0</v>
      </c>
      <c r="AJ31" s="14">
        <v>0</v>
      </c>
      <c r="AK31" s="14">
        <v>0</v>
      </c>
      <c r="AL31" s="14">
        <v>0</v>
      </c>
      <c r="AM31" s="14">
        <v>0</v>
      </c>
      <c r="AN31" s="14">
        <v>0</v>
      </c>
      <c r="AO31" s="15">
        <v>0</v>
      </c>
      <c r="AP31" s="14">
        <v>0</v>
      </c>
      <c r="AQ31" s="14">
        <v>499890</v>
      </c>
      <c r="AR31" s="14">
        <v>0</v>
      </c>
      <c r="AS31" s="14">
        <v>0</v>
      </c>
      <c r="AT31" s="14">
        <v>0</v>
      </c>
      <c r="AU31" s="14">
        <v>0</v>
      </c>
      <c r="AV31" s="14">
        <v>0</v>
      </c>
      <c r="AW31" s="15">
        <v>499890</v>
      </c>
      <c r="AX31" s="16">
        <v>499890</v>
      </c>
      <c r="AY31" s="15">
        <v>0</v>
      </c>
      <c r="AZ31" s="17">
        <f t="shared" si="0"/>
        <v>499890</v>
      </c>
      <c r="BA31" s="15">
        <v>499890</v>
      </c>
      <c r="BB31" s="15">
        <v>0</v>
      </c>
      <c r="BC31" s="18">
        <f t="shared" si="3"/>
        <v>499890</v>
      </c>
      <c r="BD31" s="15">
        <v>499890</v>
      </c>
      <c r="BE31" s="14"/>
      <c r="BF31" s="19">
        <f t="shared" si="1"/>
        <v>1</v>
      </c>
      <c r="BG31" s="19">
        <f t="shared" si="2"/>
        <v>0.14793566578595982</v>
      </c>
      <c r="BI31" s="20"/>
    </row>
    <row r="32" spans="1:61" ht="39.950000000000003" customHeight="1">
      <c r="A32" s="10" t="s">
        <v>208</v>
      </c>
      <c r="B32" s="3" t="s">
        <v>24</v>
      </c>
      <c r="C32" s="14">
        <v>174</v>
      </c>
      <c r="D32" s="14">
        <v>13</v>
      </c>
      <c r="E32" s="14">
        <v>54</v>
      </c>
      <c r="F32" s="14">
        <v>58</v>
      </c>
      <c r="G32" s="14">
        <v>13632</v>
      </c>
      <c r="H32" s="14">
        <v>50</v>
      </c>
      <c r="I32" s="14">
        <v>414</v>
      </c>
      <c r="J32" s="14">
        <v>146</v>
      </c>
      <c r="K32" s="14">
        <v>1412</v>
      </c>
      <c r="L32" s="14">
        <v>70</v>
      </c>
      <c r="M32" s="14">
        <v>30</v>
      </c>
      <c r="N32" s="14">
        <v>170</v>
      </c>
      <c r="O32" s="14">
        <v>261</v>
      </c>
      <c r="P32" s="14">
        <v>190</v>
      </c>
      <c r="Q32" s="14">
        <v>105</v>
      </c>
      <c r="R32" s="14">
        <v>1745</v>
      </c>
      <c r="S32" s="14">
        <v>385</v>
      </c>
      <c r="T32" s="14">
        <v>45</v>
      </c>
      <c r="U32" s="14">
        <v>253</v>
      </c>
      <c r="V32" s="14">
        <v>1657</v>
      </c>
      <c r="W32" s="14">
        <v>25411</v>
      </c>
      <c r="X32" s="14">
        <v>9632</v>
      </c>
      <c r="Y32" s="14">
        <v>1146</v>
      </c>
      <c r="Z32" s="14">
        <v>3666</v>
      </c>
      <c r="AA32" s="14">
        <v>45550</v>
      </c>
      <c r="AB32" s="14">
        <v>15338</v>
      </c>
      <c r="AC32" s="14">
        <v>3075</v>
      </c>
      <c r="AD32" s="14">
        <v>105</v>
      </c>
      <c r="AE32" s="14">
        <v>75648</v>
      </c>
      <c r="AF32" s="14">
        <v>19411</v>
      </c>
      <c r="AG32" s="14">
        <v>13740</v>
      </c>
      <c r="AH32" s="14">
        <v>13663</v>
      </c>
      <c r="AI32" s="14">
        <v>13891</v>
      </c>
      <c r="AJ32" s="14">
        <v>1474</v>
      </c>
      <c r="AK32" s="14">
        <v>17494</v>
      </c>
      <c r="AL32" s="14">
        <v>14719</v>
      </c>
      <c r="AM32" s="14">
        <v>1394</v>
      </c>
      <c r="AN32" s="14">
        <v>3104</v>
      </c>
      <c r="AO32" s="15">
        <v>299325</v>
      </c>
      <c r="AP32" s="14">
        <v>5076</v>
      </c>
      <c r="AQ32" s="14">
        <v>173988</v>
      </c>
      <c r="AR32" s="14">
        <v>2</v>
      </c>
      <c r="AS32" s="14">
        <v>1237</v>
      </c>
      <c r="AT32" s="14">
        <v>978</v>
      </c>
      <c r="AU32" s="14">
        <v>9682</v>
      </c>
      <c r="AV32" s="14">
        <v>681</v>
      </c>
      <c r="AW32" s="15">
        <v>191644</v>
      </c>
      <c r="AX32" s="16">
        <v>490969</v>
      </c>
      <c r="AY32" s="15">
        <v>314999</v>
      </c>
      <c r="AZ32" s="17">
        <f t="shared" si="0"/>
        <v>506643</v>
      </c>
      <c r="BA32" s="15">
        <v>805968</v>
      </c>
      <c r="BB32" s="15">
        <v>-130380</v>
      </c>
      <c r="BC32" s="18">
        <f t="shared" si="3"/>
        <v>376263</v>
      </c>
      <c r="BD32" s="15">
        <v>675588</v>
      </c>
      <c r="BE32" s="14"/>
      <c r="BF32" s="19">
        <f t="shared" si="1"/>
        <v>0.73444351883723824</v>
      </c>
      <c r="BG32" s="19">
        <f t="shared" si="2"/>
        <v>5.148938890309384E-2</v>
      </c>
      <c r="BI32" s="20"/>
    </row>
    <row r="33" spans="1:61" ht="39.950000000000003" customHeight="1">
      <c r="A33" s="10" t="s">
        <v>209</v>
      </c>
      <c r="B33" s="3" t="s">
        <v>25</v>
      </c>
      <c r="C33" s="14">
        <v>24</v>
      </c>
      <c r="D33" s="14">
        <v>0</v>
      </c>
      <c r="E33" s="14">
        <v>14</v>
      </c>
      <c r="F33" s="14">
        <v>7</v>
      </c>
      <c r="G33" s="14">
        <v>1220</v>
      </c>
      <c r="H33" s="14">
        <v>9</v>
      </c>
      <c r="I33" s="14">
        <v>42</v>
      </c>
      <c r="J33" s="14">
        <v>31</v>
      </c>
      <c r="K33" s="14">
        <v>76</v>
      </c>
      <c r="L33" s="14">
        <v>10</v>
      </c>
      <c r="M33" s="14">
        <v>2</v>
      </c>
      <c r="N33" s="14">
        <v>76</v>
      </c>
      <c r="O33" s="14">
        <v>119</v>
      </c>
      <c r="P33" s="14">
        <v>142</v>
      </c>
      <c r="Q33" s="14">
        <v>40</v>
      </c>
      <c r="R33" s="14">
        <v>592</v>
      </c>
      <c r="S33" s="14">
        <v>279</v>
      </c>
      <c r="T33" s="14">
        <v>25</v>
      </c>
      <c r="U33" s="14">
        <v>45</v>
      </c>
      <c r="V33" s="14">
        <v>331</v>
      </c>
      <c r="W33" s="14">
        <v>7654</v>
      </c>
      <c r="X33" s="14">
        <v>3315</v>
      </c>
      <c r="Y33" s="14">
        <v>2467</v>
      </c>
      <c r="Z33" s="14">
        <v>606</v>
      </c>
      <c r="AA33" s="14">
        <v>74596</v>
      </c>
      <c r="AB33" s="14">
        <v>32546</v>
      </c>
      <c r="AC33" s="14">
        <v>7732</v>
      </c>
      <c r="AD33" s="14">
        <v>0</v>
      </c>
      <c r="AE33" s="14">
        <v>9356</v>
      </c>
      <c r="AF33" s="14">
        <v>246486</v>
      </c>
      <c r="AG33" s="14">
        <v>16221</v>
      </c>
      <c r="AH33" s="14">
        <v>23858</v>
      </c>
      <c r="AI33" s="14">
        <v>16349</v>
      </c>
      <c r="AJ33" s="14">
        <v>3204</v>
      </c>
      <c r="AK33" s="14">
        <v>206094</v>
      </c>
      <c r="AL33" s="14">
        <v>15511</v>
      </c>
      <c r="AM33" s="14">
        <v>0</v>
      </c>
      <c r="AN33" s="14">
        <v>3008</v>
      </c>
      <c r="AO33" s="15">
        <v>672087</v>
      </c>
      <c r="AP33" s="14">
        <v>2502</v>
      </c>
      <c r="AQ33" s="14">
        <v>240736</v>
      </c>
      <c r="AR33" s="14">
        <v>0</v>
      </c>
      <c r="AS33" s="14">
        <v>220</v>
      </c>
      <c r="AT33" s="14">
        <v>20304</v>
      </c>
      <c r="AU33" s="14">
        <v>248338</v>
      </c>
      <c r="AV33" s="14">
        <v>-590</v>
      </c>
      <c r="AW33" s="15">
        <v>511510</v>
      </c>
      <c r="AX33" s="16">
        <v>1183597</v>
      </c>
      <c r="AY33" s="15">
        <v>393684</v>
      </c>
      <c r="AZ33" s="17">
        <f t="shared" si="0"/>
        <v>905194</v>
      </c>
      <c r="BA33" s="15">
        <v>1577281</v>
      </c>
      <c r="BB33" s="15">
        <v>-263581</v>
      </c>
      <c r="BC33" s="18">
        <f t="shared" si="3"/>
        <v>641613</v>
      </c>
      <c r="BD33" s="15">
        <v>1313700</v>
      </c>
      <c r="BE33" s="14"/>
      <c r="BF33" s="19">
        <f t="shared" si="1"/>
        <v>0.77730511314239559</v>
      </c>
      <c r="BG33" s="19">
        <f t="shared" si="2"/>
        <v>7.1242554239230288E-2</v>
      </c>
      <c r="BI33" s="20"/>
    </row>
    <row r="34" spans="1:61" ht="39.950000000000003" customHeight="1">
      <c r="A34" s="10" t="s">
        <v>210</v>
      </c>
      <c r="B34" s="3" t="s">
        <v>26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>
        <v>0</v>
      </c>
      <c r="AD34" s="14">
        <v>0</v>
      </c>
      <c r="AE34" s="14">
        <v>0</v>
      </c>
      <c r="AF34" s="14">
        <v>0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0</v>
      </c>
      <c r="AN34" s="14">
        <v>7027</v>
      </c>
      <c r="AO34" s="15">
        <v>7027</v>
      </c>
      <c r="AP34" s="14">
        <v>0</v>
      </c>
      <c r="AQ34" s="14">
        <v>19279</v>
      </c>
      <c r="AR34" s="14">
        <v>0</v>
      </c>
      <c r="AS34" s="14">
        <v>503533</v>
      </c>
      <c r="AT34" s="14">
        <v>0</v>
      </c>
      <c r="AU34" s="14">
        <v>0</v>
      </c>
      <c r="AV34" s="14">
        <v>0</v>
      </c>
      <c r="AW34" s="15">
        <v>522812</v>
      </c>
      <c r="AX34" s="16">
        <v>529839</v>
      </c>
      <c r="AY34" s="15">
        <v>0</v>
      </c>
      <c r="AZ34" s="17">
        <f t="shared" si="0"/>
        <v>522812</v>
      </c>
      <c r="BA34" s="15">
        <v>529839</v>
      </c>
      <c r="BB34" s="15">
        <v>0</v>
      </c>
      <c r="BC34" s="18">
        <f t="shared" si="3"/>
        <v>522812</v>
      </c>
      <c r="BD34" s="15">
        <v>529839</v>
      </c>
      <c r="BE34" s="14"/>
      <c r="BF34" s="19">
        <f t="shared" si="1"/>
        <v>1</v>
      </c>
      <c r="BG34" s="19">
        <f t="shared" si="2"/>
        <v>5.7053585802626971E-3</v>
      </c>
      <c r="BI34" s="20"/>
    </row>
    <row r="35" spans="1:61" ht="39.950000000000003" customHeight="1">
      <c r="A35" s="10" t="s">
        <v>211</v>
      </c>
      <c r="B35" s="3" t="s">
        <v>27</v>
      </c>
      <c r="C35" s="14">
        <v>0</v>
      </c>
      <c r="D35" s="14">
        <v>0</v>
      </c>
      <c r="E35" s="14">
        <v>0</v>
      </c>
      <c r="F35" s="14">
        <v>1</v>
      </c>
      <c r="G35" s="14">
        <v>63</v>
      </c>
      <c r="H35" s="14">
        <v>0</v>
      </c>
      <c r="I35" s="14">
        <v>2</v>
      </c>
      <c r="J35" s="14">
        <v>2</v>
      </c>
      <c r="K35" s="14">
        <v>5</v>
      </c>
      <c r="L35" s="14">
        <v>0</v>
      </c>
      <c r="M35" s="14">
        <v>0</v>
      </c>
      <c r="N35" s="14">
        <v>4</v>
      </c>
      <c r="O35" s="14">
        <v>18</v>
      </c>
      <c r="P35" s="14">
        <v>7</v>
      </c>
      <c r="Q35" s="14">
        <v>2</v>
      </c>
      <c r="R35" s="14">
        <v>101</v>
      </c>
      <c r="S35" s="14">
        <v>28</v>
      </c>
      <c r="T35" s="14">
        <v>2</v>
      </c>
      <c r="U35" s="14">
        <v>4</v>
      </c>
      <c r="V35" s="14">
        <v>2</v>
      </c>
      <c r="W35" s="14">
        <v>154</v>
      </c>
      <c r="X35" s="14">
        <v>173</v>
      </c>
      <c r="Y35" s="14">
        <v>8</v>
      </c>
      <c r="Z35" s="14">
        <v>16</v>
      </c>
      <c r="AA35" s="14">
        <v>443</v>
      </c>
      <c r="AB35" s="14">
        <v>126</v>
      </c>
      <c r="AC35" s="14">
        <v>4</v>
      </c>
      <c r="AD35" s="14">
        <v>0</v>
      </c>
      <c r="AE35" s="14">
        <v>624</v>
      </c>
      <c r="AF35" s="14">
        <v>6193</v>
      </c>
      <c r="AG35" s="14">
        <v>112</v>
      </c>
      <c r="AH35" s="14">
        <v>5</v>
      </c>
      <c r="AI35" s="14">
        <v>128</v>
      </c>
      <c r="AJ35" s="14">
        <v>0</v>
      </c>
      <c r="AK35" s="14">
        <v>923</v>
      </c>
      <c r="AL35" s="14">
        <v>395</v>
      </c>
      <c r="AM35" s="14">
        <v>0</v>
      </c>
      <c r="AN35" s="14">
        <v>171</v>
      </c>
      <c r="AO35" s="15">
        <v>9716</v>
      </c>
      <c r="AP35" s="14">
        <v>0</v>
      </c>
      <c r="AQ35" s="14">
        <v>80525</v>
      </c>
      <c r="AR35" s="14">
        <v>109180</v>
      </c>
      <c r="AS35" s="14">
        <v>248979</v>
      </c>
      <c r="AT35" s="14">
        <v>36193</v>
      </c>
      <c r="AU35" s="14">
        <v>202908</v>
      </c>
      <c r="AV35" s="14">
        <v>0</v>
      </c>
      <c r="AW35" s="15">
        <v>677785</v>
      </c>
      <c r="AX35" s="16">
        <v>687501</v>
      </c>
      <c r="AY35" s="15">
        <v>131930</v>
      </c>
      <c r="AZ35" s="17">
        <f t="shared" si="0"/>
        <v>809715</v>
      </c>
      <c r="BA35" s="15">
        <v>819431</v>
      </c>
      <c r="BB35" s="15">
        <v>-83312</v>
      </c>
      <c r="BC35" s="18">
        <f t="shared" si="3"/>
        <v>726403</v>
      </c>
      <c r="BD35" s="15">
        <v>736119</v>
      </c>
      <c r="BE35" s="14"/>
      <c r="BF35" s="19">
        <f t="shared" si="1"/>
        <v>0.87881908535405762</v>
      </c>
      <c r="BG35" s="19">
        <f t="shared" si="2"/>
        <v>2.3830281636788925E-2</v>
      </c>
      <c r="BI35" s="20"/>
    </row>
    <row r="36" spans="1:61" ht="39.950000000000003" customHeight="1">
      <c r="A36" s="10" t="s">
        <v>212</v>
      </c>
      <c r="B36" s="3" t="s">
        <v>28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8</v>
      </c>
      <c r="Z36" s="14">
        <v>0</v>
      </c>
      <c r="AA36" s="14">
        <v>37</v>
      </c>
      <c r="AB36" s="14">
        <v>64</v>
      </c>
      <c r="AC36" s="14">
        <v>26</v>
      </c>
      <c r="AD36" s="14">
        <v>0</v>
      </c>
      <c r="AE36" s="14">
        <v>673</v>
      </c>
      <c r="AF36" s="14">
        <v>365</v>
      </c>
      <c r="AG36" s="14">
        <v>12</v>
      </c>
      <c r="AH36" s="14">
        <v>7</v>
      </c>
      <c r="AI36" s="14">
        <v>16335</v>
      </c>
      <c r="AJ36" s="14">
        <v>0</v>
      </c>
      <c r="AK36" s="14">
        <v>54</v>
      </c>
      <c r="AL36" s="14">
        <v>186</v>
      </c>
      <c r="AM36" s="14">
        <v>0</v>
      </c>
      <c r="AN36" s="14">
        <v>9</v>
      </c>
      <c r="AO36" s="15">
        <v>17776</v>
      </c>
      <c r="AP36" s="14">
        <v>8688</v>
      </c>
      <c r="AQ36" s="14">
        <v>126662</v>
      </c>
      <c r="AR36" s="14">
        <v>47116</v>
      </c>
      <c r="AS36" s="14">
        <v>780552</v>
      </c>
      <c r="AT36" s="14">
        <v>0</v>
      </c>
      <c r="AU36" s="14">
        <v>0</v>
      </c>
      <c r="AV36" s="14">
        <v>0</v>
      </c>
      <c r="AW36" s="15">
        <v>963018</v>
      </c>
      <c r="AX36" s="16">
        <v>980794</v>
      </c>
      <c r="AY36" s="15">
        <v>121350</v>
      </c>
      <c r="AZ36" s="17">
        <f t="shared" si="0"/>
        <v>1084368</v>
      </c>
      <c r="BA36" s="15">
        <v>1102144</v>
      </c>
      <c r="BB36" s="15">
        <v>-74951</v>
      </c>
      <c r="BC36" s="18">
        <f t="shared" si="3"/>
        <v>1009417</v>
      </c>
      <c r="BD36" s="15">
        <v>1027193</v>
      </c>
      <c r="BE36" s="14"/>
      <c r="BF36" s="19">
        <f t="shared" si="1"/>
        <v>0.923581302495733</v>
      </c>
      <c r="BG36" s="19">
        <f t="shared" si="2"/>
        <v>3.7483901057795199E-2</v>
      </c>
      <c r="BI36" s="20"/>
    </row>
    <row r="37" spans="1:61" ht="39.950000000000003" customHeight="1">
      <c r="A37" s="10" t="s">
        <v>213</v>
      </c>
      <c r="B37" s="3" t="s">
        <v>29</v>
      </c>
      <c r="C37" s="14">
        <v>14</v>
      </c>
      <c r="D37" s="14">
        <v>0</v>
      </c>
      <c r="E37" s="14">
        <v>37</v>
      </c>
      <c r="F37" s="14">
        <v>4</v>
      </c>
      <c r="G37" s="14">
        <v>367</v>
      </c>
      <c r="H37" s="14">
        <v>4</v>
      </c>
      <c r="I37" s="14">
        <v>3</v>
      </c>
      <c r="J37" s="14">
        <v>4</v>
      </c>
      <c r="K37" s="14">
        <v>31</v>
      </c>
      <c r="L37" s="14">
        <v>3</v>
      </c>
      <c r="M37" s="14">
        <v>1</v>
      </c>
      <c r="N37" s="14">
        <v>2</v>
      </c>
      <c r="O37" s="14">
        <v>25</v>
      </c>
      <c r="P37" s="14">
        <v>8</v>
      </c>
      <c r="Q37" s="14">
        <v>3</v>
      </c>
      <c r="R37" s="14">
        <v>59</v>
      </c>
      <c r="S37" s="14">
        <v>14</v>
      </c>
      <c r="T37" s="14">
        <v>0</v>
      </c>
      <c r="U37" s="14">
        <v>6</v>
      </c>
      <c r="V37" s="14">
        <v>39</v>
      </c>
      <c r="W37" s="14">
        <v>893</v>
      </c>
      <c r="X37" s="14">
        <v>681</v>
      </c>
      <c r="Y37" s="14">
        <v>553</v>
      </c>
      <c r="Z37" s="14">
        <v>117</v>
      </c>
      <c r="AA37" s="14">
        <v>1066</v>
      </c>
      <c r="AB37" s="14">
        <v>1616</v>
      </c>
      <c r="AC37" s="14">
        <v>552</v>
      </c>
      <c r="AD37" s="14">
        <v>0</v>
      </c>
      <c r="AE37" s="14">
        <v>1072</v>
      </c>
      <c r="AF37" s="14">
        <v>1226</v>
      </c>
      <c r="AG37" s="14">
        <v>2</v>
      </c>
      <c r="AH37" s="14">
        <v>1875</v>
      </c>
      <c r="AI37" s="14">
        <v>1167</v>
      </c>
      <c r="AJ37" s="14">
        <v>0</v>
      </c>
      <c r="AK37" s="14">
        <v>3748</v>
      </c>
      <c r="AL37" s="14">
        <v>1772</v>
      </c>
      <c r="AM37" s="14">
        <v>0</v>
      </c>
      <c r="AN37" s="14">
        <v>16</v>
      </c>
      <c r="AO37" s="15">
        <v>16980</v>
      </c>
      <c r="AP37" s="14">
        <v>0</v>
      </c>
      <c r="AQ37" s="14">
        <v>21895</v>
      </c>
      <c r="AR37" s="14">
        <v>12900</v>
      </c>
      <c r="AS37" s="14">
        <v>0</v>
      </c>
      <c r="AT37" s="14">
        <v>0</v>
      </c>
      <c r="AU37" s="14">
        <v>0</v>
      </c>
      <c r="AV37" s="14">
        <v>0</v>
      </c>
      <c r="AW37" s="15">
        <v>34795</v>
      </c>
      <c r="AX37" s="16">
        <v>51775</v>
      </c>
      <c r="AY37" s="15">
        <v>7304</v>
      </c>
      <c r="AZ37" s="17">
        <f t="shared" si="0"/>
        <v>42099</v>
      </c>
      <c r="BA37" s="15">
        <v>59079</v>
      </c>
      <c r="BB37" s="15">
        <v>-10897</v>
      </c>
      <c r="BC37" s="18">
        <f t="shared" si="3"/>
        <v>31202</v>
      </c>
      <c r="BD37" s="15">
        <v>48182</v>
      </c>
      <c r="BE37" s="14"/>
      <c r="BF37" s="19">
        <f t="shared" si="1"/>
        <v>0.78953162723322068</v>
      </c>
      <c r="BG37" s="19">
        <f t="shared" si="2"/>
        <v>6.4795283009933995E-3</v>
      </c>
      <c r="BI37" s="20"/>
    </row>
    <row r="38" spans="1:61" ht="39.950000000000003" customHeight="1">
      <c r="A38" s="10" t="s">
        <v>214</v>
      </c>
      <c r="B38" s="3" t="s">
        <v>30</v>
      </c>
      <c r="C38" s="14">
        <v>275</v>
      </c>
      <c r="D38" s="14">
        <v>14</v>
      </c>
      <c r="E38" s="14">
        <v>63</v>
      </c>
      <c r="F38" s="14">
        <v>238</v>
      </c>
      <c r="G38" s="14">
        <v>10485</v>
      </c>
      <c r="H38" s="14">
        <v>135</v>
      </c>
      <c r="I38" s="14">
        <v>548</v>
      </c>
      <c r="J38" s="14">
        <v>254</v>
      </c>
      <c r="K38" s="14">
        <v>1413</v>
      </c>
      <c r="L38" s="14">
        <v>37</v>
      </c>
      <c r="M38" s="14">
        <v>34</v>
      </c>
      <c r="N38" s="14">
        <v>266</v>
      </c>
      <c r="O38" s="14">
        <v>939</v>
      </c>
      <c r="P38" s="14">
        <v>499</v>
      </c>
      <c r="Q38" s="14">
        <v>242</v>
      </c>
      <c r="R38" s="14">
        <v>6665</v>
      </c>
      <c r="S38" s="14">
        <v>1125</v>
      </c>
      <c r="T38" s="14">
        <v>118</v>
      </c>
      <c r="U38" s="14">
        <v>243</v>
      </c>
      <c r="V38" s="14">
        <v>2747</v>
      </c>
      <c r="W38" s="14">
        <v>97502</v>
      </c>
      <c r="X38" s="14">
        <v>18540</v>
      </c>
      <c r="Y38" s="14">
        <v>10652</v>
      </c>
      <c r="Z38" s="14">
        <v>4354</v>
      </c>
      <c r="AA38" s="14">
        <v>170545</v>
      </c>
      <c r="AB38" s="14">
        <v>72572</v>
      </c>
      <c r="AC38" s="14">
        <v>63911</v>
      </c>
      <c r="AD38" s="14">
        <v>776</v>
      </c>
      <c r="AE38" s="14">
        <v>59243</v>
      </c>
      <c r="AF38" s="14">
        <v>229055</v>
      </c>
      <c r="AG38" s="14">
        <v>53369</v>
      </c>
      <c r="AH38" s="14">
        <v>72832</v>
      </c>
      <c r="AI38" s="14">
        <v>53446</v>
      </c>
      <c r="AJ38" s="14">
        <v>4160</v>
      </c>
      <c r="AK38" s="14">
        <v>268475</v>
      </c>
      <c r="AL38" s="14">
        <v>31347</v>
      </c>
      <c r="AM38" s="14">
        <v>0</v>
      </c>
      <c r="AN38" s="14">
        <v>2148</v>
      </c>
      <c r="AO38" s="15">
        <v>1239267</v>
      </c>
      <c r="AP38" s="14">
        <v>1087</v>
      </c>
      <c r="AQ38" s="14">
        <v>44791</v>
      </c>
      <c r="AR38" s="14">
        <v>0</v>
      </c>
      <c r="AS38" s="14">
        <v>0</v>
      </c>
      <c r="AT38" s="14">
        <v>2899</v>
      </c>
      <c r="AU38" s="14">
        <v>13297</v>
      </c>
      <c r="AV38" s="14">
        <v>0</v>
      </c>
      <c r="AW38" s="15">
        <v>62074</v>
      </c>
      <c r="AX38" s="16">
        <v>1301341</v>
      </c>
      <c r="AY38" s="15">
        <v>758598</v>
      </c>
      <c r="AZ38" s="17">
        <f t="shared" si="0"/>
        <v>820672</v>
      </c>
      <c r="BA38" s="15">
        <v>2059939</v>
      </c>
      <c r="BB38" s="15">
        <v>-218296</v>
      </c>
      <c r="BC38" s="18">
        <f t="shared" si="3"/>
        <v>602376</v>
      </c>
      <c r="BD38" s="15">
        <v>1841643</v>
      </c>
      <c r="BE38" s="14"/>
      <c r="BF38" s="19">
        <f t="shared" si="1"/>
        <v>0.83225303744368306</v>
      </c>
      <c r="BG38" s="19">
        <f t="shared" si="2"/>
        <v>1.3255288976012577E-2</v>
      </c>
      <c r="BI38" s="20"/>
    </row>
    <row r="39" spans="1:61" ht="39.950000000000003" customHeight="1">
      <c r="A39" s="10" t="s">
        <v>215</v>
      </c>
      <c r="B39" s="3" t="s">
        <v>31</v>
      </c>
      <c r="C39" s="14">
        <v>8</v>
      </c>
      <c r="D39" s="14">
        <v>0</v>
      </c>
      <c r="E39" s="14">
        <v>3</v>
      </c>
      <c r="F39" s="14">
        <v>0</v>
      </c>
      <c r="G39" s="14">
        <v>73</v>
      </c>
      <c r="H39" s="14">
        <v>0</v>
      </c>
      <c r="I39" s="14">
        <v>0</v>
      </c>
      <c r="J39" s="14">
        <v>1</v>
      </c>
      <c r="K39" s="14">
        <v>1</v>
      </c>
      <c r="L39" s="14">
        <v>0</v>
      </c>
      <c r="M39" s="14">
        <v>0</v>
      </c>
      <c r="N39" s="14">
        <v>0</v>
      </c>
      <c r="O39" s="14">
        <v>1</v>
      </c>
      <c r="P39" s="14">
        <v>1</v>
      </c>
      <c r="Q39" s="14">
        <v>0</v>
      </c>
      <c r="R39" s="14">
        <v>27</v>
      </c>
      <c r="S39" s="14">
        <v>1</v>
      </c>
      <c r="T39" s="14">
        <v>0</v>
      </c>
      <c r="U39" s="14">
        <v>4</v>
      </c>
      <c r="V39" s="14">
        <v>8</v>
      </c>
      <c r="W39" s="14">
        <v>267</v>
      </c>
      <c r="X39" s="14">
        <v>28</v>
      </c>
      <c r="Y39" s="14">
        <v>26</v>
      </c>
      <c r="Z39" s="14">
        <v>4</v>
      </c>
      <c r="AA39" s="14">
        <v>1312</v>
      </c>
      <c r="AB39" s="14">
        <v>154</v>
      </c>
      <c r="AC39" s="14">
        <v>1286</v>
      </c>
      <c r="AD39" s="14">
        <v>216</v>
      </c>
      <c r="AE39" s="14">
        <v>495</v>
      </c>
      <c r="AF39" s="14">
        <v>7690</v>
      </c>
      <c r="AG39" s="14">
        <v>260</v>
      </c>
      <c r="AH39" s="14">
        <v>6170</v>
      </c>
      <c r="AI39" s="14">
        <v>22050</v>
      </c>
      <c r="AJ39" s="14">
        <v>115</v>
      </c>
      <c r="AK39" s="14">
        <v>6185</v>
      </c>
      <c r="AL39" s="14">
        <v>15173</v>
      </c>
      <c r="AM39" s="14">
        <v>0</v>
      </c>
      <c r="AN39" s="14">
        <v>238</v>
      </c>
      <c r="AO39" s="15">
        <v>61797</v>
      </c>
      <c r="AP39" s="14">
        <v>65411</v>
      </c>
      <c r="AQ39" s="14">
        <v>481673</v>
      </c>
      <c r="AR39" s="14">
        <v>0</v>
      </c>
      <c r="AS39" s="14">
        <v>0</v>
      </c>
      <c r="AT39" s="14">
        <v>0</v>
      </c>
      <c r="AU39" s="14">
        <v>3031</v>
      </c>
      <c r="AV39" s="14">
        <v>0</v>
      </c>
      <c r="AW39" s="15">
        <v>550115</v>
      </c>
      <c r="AX39" s="16">
        <v>611912</v>
      </c>
      <c r="AY39" s="15">
        <v>179834</v>
      </c>
      <c r="AZ39" s="17">
        <f t="shared" si="0"/>
        <v>729949</v>
      </c>
      <c r="BA39" s="15">
        <v>791746</v>
      </c>
      <c r="BB39" s="15">
        <v>-100774</v>
      </c>
      <c r="BC39" s="18">
        <f t="shared" si="3"/>
        <v>629175</v>
      </c>
      <c r="BD39" s="15">
        <v>690972</v>
      </c>
      <c r="BE39" s="14"/>
      <c r="BF39" s="19">
        <f t="shared" si="1"/>
        <v>0.83531292081214292</v>
      </c>
      <c r="BG39" s="19">
        <f t="shared" si="2"/>
        <v>0.14254459170241579</v>
      </c>
      <c r="BI39" s="20"/>
    </row>
    <row r="40" spans="1:61" ht="39.950000000000003" customHeight="1">
      <c r="A40" s="10" t="s">
        <v>216</v>
      </c>
      <c r="B40" s="3" t="s">
        <v>32</v>
      </c>
      <c r="C40" s="14">
        <v>2</v>
      </c>
      <c r="D40" s="14">
        <v>1</v>
      </c>
      <c r="E40" s="14">
        <v>3</v>
      </c>
      <c r="F40" s="14">
        <v>2</v>
      </c>
      <c r="G40" s="14">
        <v>170</v>
      </c>
      <c r="H40" s="14">
        <v>3</v>
      </c>
      <c r="I40" s="14">
        <v>14</v>
      </c>
      <c r="J40" s="14">
        <v>4</v>
      </c>
      <c r="K40" s="14">
        <v>12</v>
      </c>
      <c r="L40" s="14">
        <v>1</v>
      </c>
      <c r="M40" s="14">
        <v>0</v>
      </c>
      <c r="N40" s="14">
        <v>6</v>
      </c>
      <c r="O40" s="14">
        <v>18</v>
      </c>
      <c r="P40" s="14">
        <v>8</v>
      </c>
      <c r="Q40" s="14">
        <v>4</v>
      </c>
      <c r="R40" s="14">
        <v>117</v>
      </c>
      <c r="S40" s="14">
        <v>21</v>
      </c>
      <c r="T40" s="14">
        <v>3</v>
      </c>
      <c r="U40" s="14">
        <v>5</v>
      </c>
      <c r="V40" s="14">
        <v>52</v>
      </c>
      <c r="W40" s="14">
        <v>546</v>
      </c>
      <c r="X40" s="14">
        <v>19</v>
      </c>
      <c r="Y40" s="14">
        <v>65</v>
      </c>
      <c r="Z40" s="14">
        <v>179</v>
      </c>
      <c r="AA40" s="14">
        <v>3730</v>
      </c>
      <c r="AB40" s="14">
        <v>2082</v>
      </c>
      <c r="AC40" s="14">
        <v>865</v>
      </c>
      <c r="AD40" s="14">
        <v>0</v>
      </c>
      <c r="AE40" s="14">
        <v>1800</v>
      </c>
      <c r="AF40" s="14">
        <v>2242</v>
      </c>
      <c r="AG40" s="14">
        <v>1308</v>
      </c>
      <c r="AH40" s="14">
        <v>2876</v>
      </c>
      <c r="AI40" s="14">
        <v>2320</v>
      </c>
      <c r="AJ40" s="14">
        <v>231</v>
      </c>
      <c r="AK40" s="14">
        <v>2734</v>
      </c>
      <c r="AL40" s="14">
        <v>1185</v>
      </c>
      <c r="AM40" s="14">
        <v>0</v>
      </c>
      <c r="AN40" s="14">
        <v>7</v>
      </c>
      <c r="AO40" s="15">
        <v>22635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5">
        <v>0</v>
      </c>
      <c r="AX40" s="16">
        <v>22635</v>
      </c>
      <c r="AY40" s="15">
        <v>0</v>
      </c>
      <c r="AZ40" s="17">
        <f t="shared" si="0"/>
        <v>0</v>
      </c>
      <c r="BA40" s="15">
        <v>22635</v>
      </c>
      <c r="BB40" s="15">
        <v>0</v>
      </c>
      <c r="BC40" s="18">
        <f t="shared" si="3"/>
        <v>0</v>
      </c>
      <c r="BD40" s="15">
        <v>22635</v>
      </c>
      <c r="BE40" s="14"/>
      <c r="BF40" s="19">
        <f t="shared" si="1"/>
        <v>1</v>
      </c>
      <c r="BG40" s="19">
        <f t="shared" si="2"/>
        <v>0</v>
      </c>
      <c r="BI40" s="20"/>
    </row>
    <row r="41" spans="1:61" ht="39.950000000000003" customHeight="1">
      <c r="A41" s="10" t="s">
        <v>217</v>
      </c>
      <c r="B41" s="3" t="s">
        <v>33</v>
      </c>
      <c r="C41" s="14">
        <v>41</v>
      </c>
      <c r="D41" s="14">
        <v>0</v>
      </c>
      <c r="E41" s="14">
        <v>22</v>
      </c>
      <c r="F41" s="14">
        <v>9</v>
      </c>
      <c r="G41" s="14">
        <v>1507</v>
      </c>
      <c r="H41" s="14">
        <v>10</v>
      </c>
      <c r="I41" s="14">
        <v>33</v>
      </c>
      <c r="J41" s="14">
        <v>5</v>
      </c>
      <c r="K41" s="14">
        <v>208</v>
      </c>
      <c r="L41" s="14">
        <v>16</v>
      </c>
      <c r="M41" s="14">
        <v>1</v>
      </c>
      <c r="N41" s="14">
        <v>33</v>
      </c>
      <c r="O41" s="14">
        <v>135</v>
      </c>
      <c r="P41" s="14">
        <v>88</v>
      </c>
      <c r="Q41" s="14">
        <v>14</v>
      </c>
      <c r="R41" s="14">
        <v>117</v>
      </c>
      <c r="S41" s="14">
        <v>24</v>
      </c>
      <c r="T41" s="14">
        <v>6</v>
      </c>
      <c r="U41" s="14">
        <v>31</v>
      </c>
      <c r="V41" s="14">
        <v>176</v>
      </c>
      <c r="W41" s="14">
        <v>13654</v>
      </c>
      <c r="X41" s="14">
        <v>839</v>
      </c>
      <c r="Y41" s="14">
        <v>470</v>
      </c>
      <c r="Z41" s="14">
        <v>468</v>
      </c>
      <c r="AA41" s="14">
        <v>8751</v>
      </c>
      <c r="AB41" s="14">
        <v>5291</v>
      </c>
      <c r="AC41" s="14">
        <v>8526</v>
      </c>
      <c r="AD41" s="14">
        <v>41</v>
      </c>
      <c r="AE41" s="14">
        <v>2890</v>
      </c>
      <c r="AF41" s="14">
        <v>8173</v>
      </c>
      <c r="AG41" s="14">
        <v>239</v>
      </c>
      <c r="AH41" s="14">
        <v>3350</v>
      </c>
      <c r="AI41" s="14">
        <v>3095</v>
      </c>
      <c r="AJ41" s="14">
        <v>631</v>
      </c>
      <c r="AK41" s="14">
        <v>7338</v>
      </c>
      <c r="AL41" s="14">
        <v>2971</v>
      </c>
      <c r="AM41" s="14">
        <v>11</v>
      </c>
      <c r="AN41" s="14">
        <v>0</v>
      </c>
      <c r="AO41" s="15">
        <v>69214</v>
      </c>
      <c r="AP41" s="14">
        <v>0</v>
      </c>
      <c r="AQ41" s="14">
        <v>27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5">
        <v>27</v>
      </c>
      <c r="AX41" s="16">
        <v>69241</v>
      </c>
      <c r="AY41" s="15">
        <v>13508</v>
      </c>
      <c r="AZ41" s="17">
        <f t="shared" si="0"/>
        <v>13535</v>
      </c>
      <c r="BA41" s="15">
        <v>82749</v>
      </c>
      <c r="BB41" s="15">
        <v>-13508</v>
      </c>
      <c r="BC41" s="18">
        <f t="shared" si="3"/>
        <v>27</v>
      </c>
      <c r="BD41" s="15">
        <v>69241</v>
      </c>
      <c r="BE41" s="14"/>
      <c r="BF41" s="19">
        <f t="shared" si="1"/>
        <v>0.80491327392729739</v>
      </c>
      <c r="BG41" s="19">
        <f>AQ41/(AQ$42-AQ$31)</f>
        <v>7.9902838148811052E-6</v>
      </c>
      <c r="BI41" s="20"/>
    </row>
    <row r="42" spans="1:61" ht="39.950000000000003" customHeight="1">
      <c r="A42" s="21" t="s">
        <v>218</v>
      </c>
      <c r="B42" s="22" t="s">
        <v>34</v>
      </c>
      <c r="C42" s="23">
        <v>3215</v>
      </c>
      <c r="D42" s="23">
        <v>180</v>
      </c>
      <c r="E42" s="23">
        <v>1023</v>
      </c>
      <c r="F42" s="23">
        <v>868</v>
      </c>
      <c r="G42" s="23">
        <v>167978</v>
      </c>
      <c r="H42" s="23">
        <v>1510</v>
      </c>
      <c r="I42" s="23">
        <v>6514</v>
      </c>
      <c r="J42" s="23">
        <v>3262</v>
      </c>
      <c r="K42" s="23">
        <v>9874</v>
      </c>
      <c r="L42" s="23">
        <v>2361</v>
      </c>
      <c r="M42" s="23">
        <v>735</v>
      </c>
      <c r="N42" s="23">
        <v>4063</v>
      </c>
      <c r="O42" s="23">
        <v>9164</v>
      </c>
      <c r="P42" s="23">
        <v>7235</v>
      </c>
      <c r="Q42" s="23">
        <v>3247</v>
      </c>
      <c r="R42" s="23">
        <v>70180</v>
      </c>
      <c r="S42" s="23">
        <v>12724</v>
      </c>
      <c r="T42" s="23">
        <v>1781</v>
      </c>
      <c r="U42" s="23">
        <v>8004</v>
      </c>
      <c r="V42" s="23">
        <v>27387</v>
      </c>
      <c r="W42" s="23">
        <v>466805</v>
      </c>
      <c r="X42" s="23">
        <v>164266</v>
      </c>
      <c r="Y42" s="23">
        <v>37500</v>
      </c>
      <c r="Z42" s="23">
        <v>21731</v>
      </c>
      <c r="AA42" s="23">
        <v>564879</v>
      </c>
      <c r="AB42" s="23">
        <v>210814</v>
      </c>
      <c r="AC42" s="23">
        <v>298953</v>
      </c>
      <c r="AD42" s="23">
        <v>54509</v>
      </c>
      <c r="AE42" s="23">
        <v>278820</v>
      </c>
      <c r="AF42" s="23">
        <v>647413</v>
      </c>
      <c r="AG42" s="23">
        <v>160173</v>
      </c>
      <c r="AH42" s="23">
        <v>220428</v>
      </c>
      <c r="AI42" s="23">
        <v>428707</v>
      </c>
      <c r="AJ42" s="23">
        <v>19202</v>
      </c>
      <c r="AK42" s="23">
        <v>718827</v>
      </c>
      <c r="AL42" s="23">
        <v>320013</v>
      </c>
      <c r="AM42" s="23">
        <v>22635</v>
      </c>
      <c r="AN42" s="23">
        <v>24230</v>
      </c>
      <c r="AO42" s="24">
        <v>5001210</v>
      </c>
      <c r="AP42" s="23">
        <v>128765</v>
      </c>
      <c r="AQ42" s="23">
        <v>3878994</v>
      </c>
      <c r="AR42" s="23">
        <v>169198</v>
      </c>
      <c r="AS42" s="23">
        <v>1540153</v>
      </c>
      <c r="AT42" s="23">
        <v>383988</v>
      </c>
      <c r="AU42" s="23">
        <v>1587007</v>
      </c>
      <c r="AV42" s="23">
        <v>2406</v>
      </c>
      <c r="AW42" s="24">
        <v>7690511</v>
      </c>
      <c r="AX42" s="24">
        <v>12691721</v>
      </c>
      <c r="AY42" s="24">
        <v>4022716</v>
      </c>
      <c r="AZ42" s="25">
        <f>AW42+AY42</f>
        <v>11713227</v>
      </c>
      <c r="BA42" s="24">
        <v>16714437</v>
      </c>
      <c r="BB42" s="24">
        <v>-3895835</v>
      </c>
      <c r="BC42" s="26">
        <f>AZ42+BB42</f>
        <v>7817392</v>
      </c>
      <c r="BD42" s="24">
        <v>12818602</v>
      </c>
      <c r="BE42" s="14"/>
    </row>
    <row r="43" spans="1:61" ht="39.950000000000003" customHeight="1">
      <c r="A43" s="10" t="s">
        <v>219</v>
      </c>
      <c r="B43" s="3" t="s">
        <v>44</v>
      </c>
      <c r="C43" s="14">
        <v>12</v>
      </c>
      <c r="D43" s="14">
        <v>4</v>
      </c>
      <c r="E43" s="14">
        <v>104</v>
      </c>
      <c r="F43" s="14">
        <v>19</v>
      </c>
      <c r="G43" s="14">
        <v>1248</v>
      </c>
      <c r="H43" s="14">
        <v>21</v>
      </c>
      <c r="I43" s="14">
        <v>112</v>
      </c>
      <c r="J43" s="14">
        <v>48</v>
      </c>
      <c r="K43" s="14">
        <v>175</v>
      </c>
      <c r="L43" s="14">
        <v>6</v>
      </c>
      <c r="M43" s="14">
        <v>7</v>
      </c>
      <c r="N43" s="14">
        <v>90</v>
      </c>
      <c r="O43" s="14">
        <v>136</v>
      </c>
      <c r="P43" s="14">
        <v>143</v>
      </c>
      <c r="Q43" s="14">
        <v>78</v>
      </c>
      <c r="R43" s="14">
        <v>1418</v>
      </c>
      <c r="S43" s="14">
        <v>221</v>
      </c>
      <c r="T43" s="14">
        <v>26</v>
      </c>
      <c r="U43" s="14">
        <v>77</v>
      </c>
      <c r="V43" s="14">
        <v>804</v>
      </c>
      <c r="W43" s="14">
        <v>11056</v>
      </c>
      <c r="X43" s="14">
        <v>1418</v>
      </c>
      <c r="Y43" s="14">
        <v>559</v>
      </c>
      <c r="Z43" s="14">
        <v>1075</v>
      </c>
      <c r="AA43" s="14">
        <v>27435</v>
      </c>
      <c r="AB43" s="14">
        <v>13520</v>
      </c>
      <c r="AC43" s="14">
        <v>4446</v>
      </c>
      <c r="AD43" s="14">
        <v>0</v>
      </c>
      <c r="AE43" s="14">
        <v>7640</v>
      </c>
      <c r="AF43" s="14">
        <v>9078</v>
      </c>
      <c r="AG43" s="14">
        <v>5686</v>
      </c>
      <c r="AH43" s="14">
        <v>2746</v>
      </c>
      <c r="AI43" s="14">
        <v>9192</v>
      </c>
      <c r="AJ43" s="14">
        <v>1687</v>
      </c>
      <c r="AK43" s="14">
        <v>18272</v>
      </c>
      <c r="AL43" s="14">
        <v>10066</v>
      </c>
      <c r="AM43" s="14">
        <v>0</v>
      </c>
      <c r="AN43" s="14">
        <v>140</v>
      </c>
      <c r="AO43" s="15">
        <v>128765</v>
      </c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</row>
    <row r="44" spans="1:61" ht="39.950000000000003" customHeight="1">
      <c r="A44" s="10" t="s">
        <v>238</v>
      </c>
      <c r="B44" s="3" t="s">
        <v>239</v>
      </c>
      <c r="C44" s="14">
        <v>1104</v>
      </c>
      <c r="D44" s="14">
        <v>86</v>
      </c>
      <c r="E44" s="14">
        <v>493</v>
      </c>
      <c r="F44" s="14">
        <v>455</v>
      </c>
      <c r="G44" s="14">
        <v>26643</v>
      </c>
      <c r="H44" s="14">
        <v>653</v>
      </c>
      <c r="I44" s="14">
        <v>2025</v>
      </c>
      <c r="J44" s="14">
        <v>513</v>
      </c>
      <c r="K44" s="14">
        <v>3406</v>
      </c>
      <c r="L44" s="14">
        <v>250</v>
      </c>
      <c r="M44" s="14">
        <v>173</v>
      </c>
      <c r="N44" s="14">
        <v>1943</v>
      </c>
      <c r="O44" s="14">
        <v>3820</v>
      </c>
      <c r="P44" s="14">
        <v>3111</v>
      </c>
      <c r="Q44" s="14">
        <v>1282</v>
      </c>
      <c r="R44" s="14">
        <v>20192</v>
      </c>
      <c r="S44" s="14">
        <v>3989</v>
      </c>
      <c r="T44" s="14">
        <v>549</v>
      </c>
      <c r="U44" s="14">
        <v>1597</v>
      </c>
      <c r="V44" s="14">
        <v>14381</v>
      </c>
      <c r="W44" s="14">
        <v>265568</v>
      </c>
      <c r="X44" s="14">
        <v>13702</v>
      </c>
      <c r="Y44" s="14">
        <v>6641</v>
      </c>
      <c r="Z44" s="14">
        <v>24387</v>
      </c>
      <c r="AA44" s="14">
        <v>703900</v>
      </c>
      <c r="AB44" s="14">
        <v>147530</v>
      </c>
      <c r="AC44" s="14">
        <v>132438</v>
      </c>
      <c r="AD44" s="14">
        <v>0</v>
      </c>
      <c r="AE44" s="14">
        <v>217261</v>
      </c>
      <c r="AF44" s="14">
        <v>254076</v>
      </c>
      <c r="AG44" s="14">
        <v>131218</v>
      </c>
      <c r="AH44" s="14">
        <v>296693</v>
      </c>
      <c r="AI44" s="14">
        <v>443909</v>
      </c>
      <c r="AJ44" s="14">
        <v>22703</v>
      </c>
      <c r="AK44" s="14">
        <v>575343</v>
      </c>
      <c r="AL44" s="14">
        <v>193307</v>
      </c>
      <c r="AM44" s="14">
        <v>0</v>
      </c>
      <c r="AN44" s="14">
        <v>474</v>
      </c>
      <c r="AO44" s="15">
        <v>3515815</v>
      </c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</row>
    <row r="45" spans="1:61" ht="39.950000000000003" customHeight="1">
      <c r="A45" s="10" t="s">
        <v>240</v>
      </c>
      <c r="B45" s="3" t="s">
        <v>53</v>
      </c>
      <c r="C45" s="14">
        <v>61</v>
      </c>
      <c r="D45" s="14">
        <v>6</v>
      </c>
      <c r="E45" s="14">
        <v>43</v>
      </c>
      <c r="F45" s="14">
        <v>54</v>
      </c>
      <c r="G45" s="14">
        <v>3898</v>
      </c>
      <c r="H45" s="14">
        <v>88</v>
      </c>
      <c r="I45" s="14">
        <v>269</v>
      </c>
      <c r="J45" s="14">
        <v>69</v>
      </c>
      <c r="K45" s="14">
        <v>456</v>
      </c>
      <c r="L45" s="14">
        <v>33</v>
      </c>
      <c r="M45" s="14">
        <v>23</v>
      </c>
      <c r="N45" s="14">
        <v>262</v>
      </c>
      <c r="O45" s="14">
        <v>511</v>
      </c>
      <c r="P45" s="14">
        <v>416</v>
      </c>
      <c r="Q45" s="14">
        <v>171</v>
      </c>
      <c r="R45" s="14">
        <v>2700</v>
      </c>
      <c r="S45" s="14">
        <v>535</v>
      </c>
      <c r="T45" s="14">
        <v>74</v>
      </c>
      <c r="U45" s="14">
        <v>239</v>
      </c>
      <c r="V45" s="14">
        <v>1918</v>
      </c>
      <c r="W45" s="14">
        <v>31182</v>
      </c>
      <c r="X45" s="14">
        <v>3701</v>
      </c>
      <c r="Y45" s="14">
        <v>978</v>
      </c>
      <c r="Z45" s="14">
        <v>3169</v>
      </c>
      <c r="AA45" s="14">
        <v>93971</v>
      </c>
      <c r="AB45" s="14">
        <v>21240</v>
      </c>
      <c r="AC45" s="14">
        <v>12410</v>
      </c>
      <c r="AD45" s="14">
        <v>0</v>
      </c>
      <c r="AE45" s="14">
        <v>32719</v>
      </c>
      <c r="AF45" s="14">
        <v>38995</v>
      </c>
      <c r="AG45" s="14">
        <v>29927</v>
      </c>
      <c r="AH45" s="14">
        <v>43915</v>
      </c>
      <c r="AI45" s="14">
        <v>59600</v>
      </c>
      <c r="AJ45" s="14">
        <v>2129</v>
      </c>
      <c r="AK45" s="14">
        <v>81728</v>
      </c>
      <c r="AL45" s="14">
        <v>20850</v>
      </c>
      <c r="AM45" s="14">
        <v>0</v>
      </c>
      <c r="AN45" s="14">
        <v>25</v>
      </c>
      <c r="AO45" s="15">
        <v>488365</v>
      </c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</row>
    <row r="46" spans="1:61" ht="39.950000000000003" customHeight="1">
      <c r="A46" s="10" t="s">
        <v>241</v>
      </c>
      <c r="B46" s="3" t="s">
        <v>54</v>
      </c>
      <c r="C46" s="14">
        <v>8</v>
      </c>
      <c r="D46" s="14">
        <v>1</v>
      </c>
      <c r="E46" s="14">
        <v>9</v>
      </c>
      <c r="F46" s="14">
        <v>19</v>
      </c>
      <c r="G46" s="14">
        <v>1306</v>
      </c>
      <c r="H46" s="14">
        <v>32</v>
      </c>
      <c r="I46" s="14">
        <v>106</v>
      </c>
      <c r="J46" s="14">
        <v>42</v>
      </c>
      <c r="K46" s="14">
        <v>107</v>
      </c>
      <c r="L46" s="14">
        <v>11</v>
      </c>
      <c r="M46" s="14">
        <v>7</v>
      </c>
      <c r="N46" s="14">
        <v>81</v>
      </c>
      <c r="O46" s="14">
        <v>106</v>
      </c>
      <c r="P46" s="14">
        <v>139</v>
      </c>
      <c r="Q46" s="14">
        <v>84</v>
      </c>
      <c r="R46" s="14">
        <v>1372</v>
      </c>
      <c r="S46" s="14">
        <v>310</v>
      </c>
      <c r="T46" s="14">
        <v>28</v>
      </c>
      <c r="U46" s="14">
        <v>84</v>
      </c>
      <c r="V46" s="14">
        <v>741</v>
      </c>
      <c r="W46" s="14">
        <v>8276</v>
      </c>
      <c r="X46" s="14">
        <v>2201</v>
      </c>
      <c r="Y46" s="14">
        <v>322</v>
      </c>
      <c r="Z46" s="14">
        <v>476</v>
      </c>
      <c r="AA46" s="14">
        <v>35118</v>
      </c>
      <c r="AB46" s="14">
        <v>10090</v>
      </c>
      <c r="AC46" s="14">
        <v>4761</v>
      </c>
      <c r="AD46" s="14">
        <v>0</v>
      </c>
      <c r="AE46" s="14">
        <v>9320</v>
      </c>
      <c r="AF46" s="14">
        <v>12410</v>
      </c>
      <c r="AG46" s="14">
        <v>16189</v>
      </c>
      <c r="AH46" s="14">
        <v>24500</v>
      </c>
      <c r="AI46" s="14">
        <v>14310</v>
      </c>
      <c r="AJ46" s="14">
        <v>564</v>
      </c>
      <c r="AK46" s="14">
        <v>16827</v>
      </c>
      <c r="AL46" s="14">
        <v>4727</v>
      </c>
      <c r="AM46" s="14">
        <v>0</v>
      </c>
      <c r="AN46" s="14">
        <v>16</v>
      </c>
      <c r="AO46" s="15">
        <v>164700</v>
      </c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</row>
    <row r="47" spans="1:61" ht="39.950000000000003" customHeight="1">
      <c r="A47" s="10" t="s">
        <v>242</v>
      </c>
      <c r="B47" s="3" t="s">
        <v>45</v>
      </c>
      <c r="C47" s="14">
        <v>905</v>
      </c>
      <c r="D47" s="14">
        <v>79</v>
      </c>
      <c r="E47" s="14">
        <v>616</v>
      </c>
      <c r="F47" s="14">
        <v>229</v>
      </c>
      <c r="G47" s="14">
        <v>25457</v>
      </c>
      <c r="H47" s="14">
        <v>37</v>
      </c>
      <c r="I47" s="14">
        <v>1966</v>
      </c>
      <c r="J47" s="14">
        <v>603</v>
      </c>
      <c r="K47" s="14">
        <v>2553</v>
      </c>
      <c r="L47" s="14">
        <v>658</v>
      </c>
      <c r="M47" s="14">
        <v>-34</v>
      </c>
      <c r="N47" s="14">
        <v>642</v>
      </c>
      <c r="O47" s="14">
        <v>807</v>
      </c>
      <c r="P47" s="14">
        <v>816</v>
      </c>
      <c r="Q47" s="14">
        <v>176</v>
      </c>
      <c r="R47" s="14">
        <v>7945</v>
      </c>
      <c r="S47" s="14">
        <v>-360</v>
      </c>
      <c r="T47" s="14">
        <v>34</v>
      </c>
      <c r="U47" s="14">
        <v>-233</v>
      </c>
      <c r="V47" s="14">
        <v>7086</v>
      </c>
      <c r="W47" s="14">
        <v>36447</v>
      </c>
      <c r="X47" s="14">
        <v>23932</v>
      </c>
      <c r="Y47" s="14">
        <v>7944</v>
      </c>
      <c r="Z47" s="14">
        <v>3454</v>
      </c>
      <c r="AA47" s="14">
        <v>200177</v>
      </c>
      <c r="AB47" s="14">
        <v>134819</v>
      </c>
      <c r="AC47" s="14">
        <v>185661</v>
      </c>
      <c r="AD47" s="14">
        <v>221702</v>
      </c>
      <c r="AE47" s="14">
        <v>-38030</v>
      </c>
      <c r="AF47" s="14">
        <v>166533</v>
      </c>
      <c r="AG47" s="14">
        <v>0</v>
      </c>
      <c r="AH47" s="14">
        <v>13696</v>
      </c>
      <c r="AI47" s="14">
        <v>12966</v>
      </c>
      <c r="AJ47" s="14">
        <v>-548</v>
      </c>
      <c r="AK47" s="14">
        <v>145391</v>
      </c>
      <c r="AL47" s="14">
        <v>16014</v>
      </c>
      <c r="AM47" s="14">
        <v>0</v>
      </c>
      <c r="AN47" s="14">
        <v>39847</v>
      </c>
      <c r="AO47" s="15">
        <v>1219987</v>
      </c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</row>
    <row r="48" spans="1:61" ht="39.950000000000003" customHeight="1">
      <c r="A48" s="10" t="s">
        <v>243</v>
      </c>
      <c r="B48" s="3" t="s">
        <v>46</v>
      </c>
      <c r="C48" s="14">
        <v>1091</v>
      </c>
      <c r="D48" s="14">
        <v>34</v>
      </c>
      <c r="E48" s="14">
        <v>435</v>
      </c>
      <c r="F48" s="14">
        <v>211</v>
      </c>
      <c r="G48" s="14">
        <v>19249</v>
      </c>
      <c r="H48" s="14">
        <v>291</v>
      </c>
      <c r="I48" s="14">
        <v>904</v>
      </c>
      <c r="J48" s="14">
        <v>469</v>
      </c>
      <c r="K48" s="14">
        <v>1833</v>
      </c>
      <c r="L48" s="14">
        <v>84</v>
      </c>
      <c r="M48" s="14">
        <v>20</v>
      </c>
      <c r="N48" s="14">
        <v>652</v>
      </c>
      <c r="O48" s="14">
        <v>1481</v>
      </c>
      <c r="P48" s="14">
        <v>1535</v>
      </c>
      <c r="Q48" s="14">
        <v>1027</v>
      </c>
      <c r="R48" s="14">
        <v>27164</v>
      </c>
      <c r="S48" s="14">
        <v>3595</v>
      </c>
      <c r="T48" s="14">
        <v>347</v>
      </c>
      <c r="U48" s="14">
        <v>1316</v>
      </c>
      <c r="V48" s="14">
        <v>7382</v>
      </c>
      <c r="W48" s="14">
        <v>40497</v>
      </c>
      <c r="X48" s="14">
        <v>53419</v>
      </c>
      <c r="Y48" s="14">
        <v>13756</v>
      </c>
      <c r="Z48" s="14">
        <v>4865</v>
      </c>
      <c r="AA48" s="14">
        <v>183759</v>
      </c>
      <c r="AB48" s="14">
        <v>42161</v>
      </c>
      <c r="AC48" s="14">
        <v>255101</v>
      </c>
      <c r="AD48" s="14">
        <v>187768</v>
      </c>
      <c r="AE48" s="14">
        <v>149522</v>
      </c>
      <c r="AF48" s="14">
        <v>140352</v>
      </c>
      <c r="AG48" s="14">
        <v>185725</v>
      </c>
      <c r="AH48" s="14">
        <v>125811</v>
      </c>
      <c r="AI48" s="14">
        <v>60339</v>
      </c>
      <c r="AJ48" s="14">
        <v>2047</v>
      </c>
      <c r="AK48" s="14">
        <v>186125</v>
      </c>
      <c r="AL48" s="14">
        <v>85458</v>
      </c>
      <c r="AM48" s="14">
        <v>0</v>
      </c>
      <c r="AN48" s="14">
        <v>2436</v>
      </c>
      <c r="AO48" s="15">
        <v>1788261</v>
      </c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</row>
    <row r="49" spans="1:57" ht="39.950000000000003" customHeight="1">
      <c r="A49" s="10" t="s">
        <v>244</v>
      </c>
      <c r="B49" s="3" t="s">
        <v>47</v>
      </c>
      <c r="C49" s="14">
        <v>170</v>
      </c>
      <c r="D49" s="14">
        <v>14</v>
      </c>
      <c r="E49" s="14">
        <v>117</v>
      </c>
      <c r="F49" s="14">
        <v>102</v>
      </c>
      <c r="G49" s="14">
        <v>35945</v>
      </c>
      <c r="H49" s="14">
        <v>63</v>
      </c>
      <c r="I49" s="14">
        <v>561</v>
      </c>
      <c r="J49" s="14">
        <v>0</v>
      </c>
      <c r="K49" s="14">
        <v>956</v>
      </c>
      <c r="L49" s="14">
        <v>67</v>
      </c>
      <c r="M49" s="14">
        <v>14</v>
      </c>
      <c r="N49" s="14">
        <v>342</v>
      </c>
      <c r="O49" s="14">
        <v>101</v>
      </c>
      <c r="P49" s="14">
        <v>114</v>
      </c>
      <c r="Q49" s="14">
        <v>-180</v>
      </c>
      <c r="R49" s="14">
        <v>-10013</v>
      </c>
      <c r="S49" s="14">
        <v>-638</v>
      </c>
      <c r="T49" s="14">
        <v>-140</v>
      </c>
      <c r="U49" s="14">
        <v>-288</v>
      </c>
      <c r="V49" s="14">
        <v>2457</v>
      </c>
      <c r="W49" s="14">
        <v>43061</v>
      </c>
      <c r="X49" s="14">
        <v>8487</v>
      </c>
      <c r="Y49" s="14">
        <v>2532</v>
      </c>
      <c r="Z49" s="14">
        <v>2646</v>
      </c>
      <c r="AA49" s="14">
        <v>110511</v>
      </c>
      <c r="AB49" s="14">
        <v>11006</v>
      </c>
      <c r="AC49" s="14">
        <v>68182</v>
      </c>
      <c r="AD49" s="14">
        <v>35911</v>
      </c>
      <c r="AE49" s="14">
        <v>21256</v>
      </c>
      <c r="AF49" s="14">
        <v>44850</v>
      </c>
      <c r="AG49" s="14">
        <v>921</v>
      </c>
      <c r="AH49" s="14">
        <v>8648</v>
      </c>
      <c r="AI49" s="14">
        <v>12384</v>
      </c>
      <c r="AJ49" s="14">
        <v>1466</v>
      </c>
      <c r="AK49" s="14">
        <v>99188</v>
      </c>
      <c r="AL49" s="14">
        <v>40538</v>
      </c>
      <c r="AM49" s="14">
        <v>0</v>
      </c>
      <c r="AN49" s="14">
        <v>2277</v>
      </c>
      <c r="AO49" s="15">
        <v>543628</v>
      </c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</row>
    <row r="50" spans="1:57" ht="39.950000000000003" customHeight="1">
      <c r="A50" s="10" t="s">
        <v>245</v>
      </c>
      <c r="B50" s="3" t="s">
        <v>48</v>
      </c>
      <c r="C50" s="14">
        <v>-222</v>
      </c>
      <c r="D50" s="14">
        <v>-5</v>
      </c>
      <c r="E50" s="14">
        <v>-8</v>
      </c>
      <c r="F50" s="14">
        <v>0</v>
      </c>
      <c r="G50" s="14">
        <v>-441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-2516</v>
      </c>
      <c r="X50" s="14">
        <v>-70</v>
      </c>
      <c r="Y50" s="14">
        <v>-2363</v>
      </c>
      <c r="Z50" s="14">
        <v>0</v>
      </c>
      <c r="AA50" s="14">
        <v>-1343</v>
      </c>
      <c r="AB50" s="14">
        <v>-5818</v>
      </c>
      <c r="AC50" s="14">
        <v>-553</v>
      </c>
      <c r="AD50" s="14">
        <v>0</v>
      </c>
      <c r="AE50" s="14">
        <v>-2920</v>
      </c>
      <c r="AF50" s="14">
        <v>-7</v>
      </c>
      <c r="AG50" s="14">
        <v>0</v>
      </c>
      <c r="AH50" s="14">
        <v>-318</v>
      </c>
      <c r="AI50" s="14">
        <v>-14214</v>
      </c>
      <c r="AJ50" s="14">
        <v>-1068</v>
      </c>
      <c r="AK50" s="14">
        <v>-58</v>
      </c>
      <c r="AL50" s="14">
        <v>-1</v>
      </c>
      <c r="AM50" s="14">
        <v>0</v>
      </c>
      <c r="AN50" s="14">
        <v>-204</v>
      </c>
      <c r="AO50" s="15">
        <v>-32129</v>
      </c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</row>
    <row r="51" spans="1:57" ht="39.950000000000003" customHeight="1">
      <c r="A51" s="21" t="s">
        <v>246</v>
      </c>
      <c r="B51" s="22" t="s">
        <v>49</v>
      </c>
      <c r="C51" s="23">
        <v>3129</v>
      </c>
      <c r="D51" s="23">
        <v>219</v>
      </c>
      <c r="E51" s="23">
        <v>1809</v>
      </c>
      <c r="F51" s="23">
        <v>1089</v>
      </c>
      <c r="G51" s="23">
        <v>113305</v>
      </c>
      <c r="H51" s="23">
        <v>1185</v>
      </c>
      <c r="I51" s="23">
        <v>5943</v>
      </c>
      <c r="J51" s="23">
        <v>1744</v>
      </c>
      <c r="K51" s="23">
        <v>9486</v>
      </c>
      <c r="L51" s="23">
        <v>1109</v>
      </c>
      <c r="M51" s="23">
        <v>210</v>
      </c>
      <c r="N51" s="23">
        <v>4012</v>
      </c>
      <c r="O51" s="23">
        <v>6962</v>
      </c>
      <c r="P51" s="23">
        <v>6274</v>
      </c>
      <c r="Q51" s="23">
        <v>2638</v>
      </c>
      <c r="R51" s="23">
        <v>50778</v>
      </c>
      <c r="S51" s="23">
        <v>7652</v>
      </c>
      <c r="T51" s="23">
        <v>918</v>
      </c>
      <c r="U51" s="23">
        <v>2792</v>
      </c>
      <c r="V51" s="23">
        <v>34769</v>
      </c>
      <c r="W51" s="23">
        <v>433571</v>
      </c>
      <c r="X51" s="23">
        <v>106790</v>
      </c>
      <c r="Y51" s="23">
        <v>30369</v>
      </c>
      <c r="Z51" s="23">
        <v>40072</v>
      </c>
      <c r="AA51" s="23">
        <v>1353528</v>
      </c>
      <c r="AB51" s="23">
        <v>374548</v>
      </c>
      <c r="AC51" s="23">
        <v>662446</v>
      </c>
      <c r="AD51" s="23">
        <v>445381</v>
      </c>
      <c r="AE51" s="23">
        <v>396768</v>
      </c>
      <c r="AF51" s="23">
        <v>666287</v>
      </c>
      <c r="AG51" s="23">
        <v>369666</v>
      </c>
      <c r="AH51" s="23">
        <v>515691</v>
      </c>
      <c r="AI51" s="23">
        <v>598486</v>
      </c>
      <c r="AJ51" s="23">
        <v>28980</v>
      </c>
      <c r="AK51" s="23">
        <v>1122816</v>
      </c>
      <c r="AL51" s="23">
        <v>370959</v>
      </c>
      <c r="AM51" s="23">
        <v>0</v>
      </c>
      <c r="AN51" s="23">
        <v>45011</v>
      </c>
      <c r="AO51" s="24">
        <v>7817392</v>
      </c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</row>
    <row r="52" spans="1:57" ht="39.950000000000003" customHeight="1">
      <c r="A52" s="21" t="s">
        <v>233</v>
      </c>
      <c r="B52" s="22" t="s">
        <v>43</v>
      </c>
      <c r="C52" s="23">
        <v>6344</v>
      </c>
      <c r="D52" s="23">
        <v>399</v>
      </c>
      <c r="E52" s="23">
        <v>2832</v>
      </c>
      <c r="F52" s="23">
        <v>1957</v>
      </c>
      <c r="G52" s="23">
        <v>281283</v>
      </c>
      <c r="H52" s="23">
        <v>2695</v>
      </c>
      <c r="I52" s="23">
        <v>12457</v>
      </c>
      <c r="J52" s="23">
        <v>5006</v>
      </c>
      <c r="K52" s="23">
        <v>19360</v>
      </c>
      <c r="L52" s="23">
        <v>3470</v>
      </c>
      <c r="M52" s="23">
        <v>945</v>
      </c>
      <c r="N52" s="23">
        <v>8075</v>
      </c>
      <c r="O52" s="23">
        <v>16126</v>
      </c>
      <c r="P52" s="23">
        <v>13509</v>
      </c>
      <c r="Q52" s="23">
        <v>5885</v>
      </c>
      <c r="R52" s="23">
        <v>120958</v>
      </c>
      <c r="S52" s="23">
        <v>20376</v>
      </c>
      <c r="T52" s="23">
        <v>2699</v>
      </c>
      <c r="U52" s="23">
        <v>10796</v>
      </c>
      <c r="V52" s="23">
        <v>62156</v>
      </c>
      <c r="W52" s="23">
        <v>900376</v>
      </c>
      <c r="X52" s="23">
        <v>271056</v>
      </c>
      <c r="Y52" s="23">
        <v>67869</v>
      </c>
      <c r="Z52" s="23">
        <v>61803</v>
      </c>
      <c r="AA52" s="23">
        <v>1918407</v>
      </c>
      <c r="AB52" s="23">
        <v>585362</v>
      </c>
      <c r="AC52" s="23">
        <v>961399</v>
      </c>
      <c r="AD52" s="23">
        <v>499890</v>
      </c>
      <c r="AE52" s="23">
        <v>675588</v>
      </c>
      <c r="AF52" s="23">
        <v>1313700</v>
      </c>
      <c r="AG52" s="23">
        <v>529839</v>
      </c>
      <c r="AH52" s="23">
        <v>736119</v>
      </c>
      <c r="AI52" s="23">
        <v>1027193</v>
      </c>
      <c r="AJ52" s="23">
        <v>48182</v>
      </c>
      <c r="AK52" s="23">
        <v>1841643</v>
      </c>
      <c r="AL52" s="23">
        <v>690972</v>
      </c>
      <c r="AM52" s="23">
        <v>22635</v>
      </c>
      <c r="AN52" s="23">
        <v>69241</v>
      </c>
      <c r="AO52" s="24">
        <v>12818602</v>
      </c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FE3A1-BA36-45A9-9F78-12200C39A942}">
  <sheetPr>
    <tabColor theme="7" tint="0.79998168889431442"/>
  </sheetPr>
  <dimension ref="A1:AP55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2" t="s">
        <v>247</v>
      </c>
      <c r="B1" s="3"/>
    </row>
    <row r="2" spans="1:42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27" t="s">
        <v>217</v>
      </c>
    </row>
    <row r="3" spans="1:42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8" t="s">
        <v>33</v>
      </c>
    </row>
    <row r="4" spans="1:42" ht="39.950000000000003" customHeight="1">
      <c r="A4" s="10" t="s">
        <v>180</v>
      </c>
      <c r="B4" s="3" t="s">
        <v>50</v>
      </c>
      <c r="C4" s="29">
        <v>0.10040983606557377</v>
      </c>
      <c r="D4" s="29">
        <v>2.5062656641604009E-3</v>
      </c>
      <c r="E4" s="29">
        <v>0</v>
      </c>
      <c r="F4" s="29">
        <v>0</v>
      </c>
      <c r="G4" s="29">
        <v>0.16566945034004898</v>
      </c>
      <c r="H4" s="29">
        <v>1.484230055658627E-3</v>
      </c>
      <c r="I4" s="29">
        <v>8.0276149955848115E-5</v>
      </c>
      <c r="J4" s="29">
        <v>1.9976028765481422E-4</v>
      </c>
      <c r="K4" s="29">
        <v>0</v>
      </c>
      <c r="L4" s="29">
        <v>0</v>
      </c>
      <c r="M4" s="29">
        <v>0</v>
      </c>
      <c r="N4" s="29">
        <v>0</v>
      </c>
      <c r="O4" s="29">
        <v>0</v>
      </c>
      <c r="P4" s="29">
        <v>0</v>
      </c>
      <c r="Q4" s="29">
        <v>0</v>
      </c>
      <c r="R4" s="29">
        <v>0</v>
      </c>
      <c r="S4" s="29">
        <v>0</v>
      </c>
      <c r="T4" s="29">
        <v>0</v>
      </c>
      <c r="U4" s="29">
        <v>0</v>
      </c>
      <c r="V4" s="29">
        <v>1.8501834094858099E-3</v>
      </c>
      <c r="W4" s="29">
        <v>8.1632562396154499E-4</v>
      </c>
      <c r="X4" s="29">
        <v>0</v>
      </c>
      <c r="Y4" s="29">
        <v>0</v>
      </c>
      <c r="Z4" s="29">
        <v>0</v>
      </c>
      <c r="AA4" s="29">
        <v>1.1832734138272014E-4</v>
      </c>
      <c r="AB4" s="29">
        <v>0</v>
      </c>
      <c r="AC4" s="29">
        <v>1.0401508634812394E-6</v>
      </c>
      <c r="AD4" s="29">
        <v>8.0017603872852025E-6</v>
      </c>
      <c r="AE4" s="29">
        <v>8.2890755904486168E-5</v>
      </c>
      <c r="AF4" s="29">
        <v>0</v>
      </c>
      <c r="AG4" s="29">
        <v>2.8310486770509532E-5</v>
      </c>
      <c r="AH4" s="29">
        <v>1.0908562338426259E-3</v>
      </c>
      <c r="AI4" s="29">
        <v>1.3152348195519246E-3</v>
      </c>
      <c r="AJ4" s="29">
        <v>2.0339545888506082E-3</v>
      </c>
      <c r="AK4" s="29">
        <v>4.3439472253851591E-6</v>
      </c>
      <c r="AL4" s="29">
        <v>1.2378215036209861E-2</v>
      </c>
      <c r="AM4" s="29">
        <v>0</v>
      </c>
      <c r="AN4" s="30">
        <v>0</v>
      </c>
      <c r="AO4" s="14"/>
    </row>
    <row r="5" spans="1:42" ht="39.950000000000003" customHeight="1">
      <c r="A5" s="10" t="s">
        <v>181</v>
      </c>
      <c r="B5" s="3" t="s">
        <v>51</v>
      </c>
      <c r="C5" s="29">
        <v>7.8814627994955864E-4</v>
      </c>
      <c r="D5" s="29">
        <v>0.22807017543859648</v>
      </c>
      <c r="E5" s="29">
        <v>0</v>
      </c>
      <c r="F5" s="29">
        <v>0</v>
      </c>
      <c r="G5" s="29">
        <v>3.6617925718937869E-4</v>
      </c>
      <c r="H5" s="29">
        <v>0</v>
      </c>
      <c r="I5" s="29">
        <v>2.9702175483663803E-3</v>
      </c>
      <c r="J5" s="29">
        <v>1.9976028765481422E-4</v>
      </c>
      <c r="K5" s="29">
        <v>0</v>
      </c>
      <c r="L5" s="29">
        <v>0</v>
      </c>
      <c r="M5" s="29">
        <v>0</v>
      </c>
      <c r="N5" s="29">
        <v>0</v>
      </c>
      <c r="O5" s="29">
        <v>0</v>
      </c>
      <c r="P5" s="29">
        <v>0</v>
      </c>
      <c r="Q5" s="29">
        <v>0</v>
      </c>
      <c r="R5" s="29">
        <v>0</v>
      </c>
      <c r="S5" s="29">
        <v>0</v>
      </c>
      <c r="T5" s="29">
        <v>0</v>
      </c>
      <c r="U5" s="29">
        <v>0</v>
      </c>
      <c r="V5" s="29">
        <v>4.8265654160499389E-5</v>
      </c>
      <c r="W5" s="29">
        <v>2.9987471900628182E-5</v>
      </c>
      <c r="X5" s="29">
        <v>0</v>
      </c>
      <c r="Y5" s="29">
        <v>0</v>
      </c>
      <c r="Z5" s="29">
        <v>0</v>
      </c>
      <c r="AA5" s="29">
        <v>0</v>
      </c>
      <c r="AB5" s="29">
        <v>0</v>
      </c>
      <c r="AC5" s="29">
        <v>0</v>
      </c>
      <c r="AD5" s="29">
        <v>0</v>
      </c>
      <c r="AE5" s="29">
        <v>0</v>
      </c>
      <c r="AF5" s="29">
        <v>0</v>
      </c>
      <c r="AG5" s="29">
        <v>5.6620973541019064E-6</v>
      </c>
      <c r="AH5" s="29">
        <v>4.3471232232831921E-5</v>
      </c>
      <c r="AI5" s="29">
        <v>3.4073440921034314E-5</v>
      </c>
      <c r="AJ5" s="29">
        <v>0</v>
      </c>
      <c r="AK5" s="29">
        <v>0</v>
      </c>
      <c r="AL5" s="29">
        <v>1.1679199736024037E-3</v>
      </c>
      <c r="AM5" s="29">
        <v>0</v>
      </c>
      <c r="AN5" s="30">
        <v>0</v>
      </c>
      <c r="AO5" s="14"/>
      <c r="AP5" s="31"/>
    </row>
    <row r="6" spans="1:42" ht="39.950000000000003" customHeight="1">
      <c r="A6" s="10" t="s">
        <v>182</v>
      </c>
      <c r="B6" s="3" t="s">
        <v>52</v>
      </c>
      <c r="C6" s="29">
        <v>0</v>
      </c>
      <c r="D6" s="29">
        <v>0</v>
      </c>
      <c r="E6" s="29">
        <v>9.887005649717515E-3</v>
      </c>
      <c r="F6" s="29">
        <v>0</v>
      </c>
      <c r="G6" s="29">
        <v>3.4317751161641478E-2</v>
      </c>
      <c r="H6" s="29">
        <v>0</v>
      </c>
      <c r="I6" s="29">
        <v>0</v>
      </c>
      <c r="J6" s="29">
        <v>0</v>
      </c>
      <c r="K6" s="29">
        <v>0</v>
      </c>
      <c r="L6" s="29">
        <v>0</v>
      </c>
      <c r="M6" s="29">
        <v>0</v>
      </c>
      <c r="N6" s="29">
        <v>0</v>
      </c>
      <c r="O6" s="29">
        <v>0</v>
      </c>
      <c r="P6" s="29">
        <v>0</v>
      </c>
      <c r="Q6" s="29">
        <v>0</v>
      </c>
      <c r="R6" s="29">
        <v>0</v>
      </c>
      <c r="S6" s="29">
        <v>0</v>
      </c>
      <c r="T6" s="29">
        <v>0</v>
      </c>
      <c r="U6" s="29">
        <v>0</v>
      </c>
      <c r="V6" s="29">
        <v>1.4479696248149816E-4</v>
      </c>
      <c r="W6" s="29">
        <v>0</v>
      </c>
      <c r="X6" s="29">
        <v>0</v>
      </c>
      <c r="Y6" s="29">
        <v>0</v>
      </c>
      <c r="Z6" s="29">
        <v>0</v>
      </c>
      <c r="AA6" s="29">
        <v>0</v>
      </c>
      <c r="AB6" s="29">
        <v>0</v>
      </c>
      <c r="AC6" s="29">
        <v>0</v>
      </c>
      <c r="AD6" s="29">
        <v>0</v>
      </c>
      <c r="AE6" s="29">
        <v>7.4009603486148363E-6</v>
      </c>
      <c r="AF6" s="29">
        <v>0</v>
      </c>
      <c r="AG6" s="29">
        <v>7.5494631388025419E-6</v>
      </c>
      <c r="AH6" s="29">
        <v>9.5093320509319828E-5</v>
      </c>
      <c r="AI6" s="29">
        <v>2.3267292514649146E-4</v>
      </c>
      <c r="AJ6" s="29">
        <v>0</v>
      </c>
      <c r="AK6" s="29">
        <v>0</v>
      </c>
      <c r="AL6" s="29">
        <v>3.7772876469668814E-3</v>
      </c>
      <c r="AM6" s="29">
        <v>0</v>
      </c>
      <c r="AN6" s="30">
        <v>0</v>
      </c>
      <c r="AO6" s="14"/>
    </row>
    <row r="7" spans="1:42" ht="39.950000000000003" customHeight="1">
      <c r="A7" s="10" t="s">
        <v>183</v>
      </c>
      <c r="B7" s="3" t="s">
        <v>1</v>
      </c>
      <c r="C7" s="29">
        <v>0</v>
      </c>
      <c r="D7" s="29">
        <v>0</v>
      </c>
      <c r="E7" s="29">
        <v>0</v>
      </c>
      <c r="F7" s="29">
        <v>0</v>
      </c>
      <c r="G7" s="29">
        <v>1.7064664412708909E-4</v>
      </c>
      <c r="H7" s="29">
        <v>0</v>
      </c>
      <c r="I7" s="29">
        <v>0</v>
      </c>
      <c r="J7" s="29">
        <v>7.3911306432281262E-3</v>
      </c>
      <c r="K7" s="29">
        <v>3.2283057851239666E-2</v>
      </c>
      <c r="L7" s="29">
        <v>1.1527377521613833E-3</v>
      </c>
      <c r="M7" s="29">
        <v>1.0582010582010583E-3</v>
      </c>
      <c r="N7" s="29">
        <v>0</v>
      </c>
      <c r="O7" s="29">
        <v>0</v>
      </c>
      <c r="P7" s="29">
        <v>0</v>
      </c>
      <c r="Q7" s="29">
        <v>0</v>
      </c>
      <c r="R7" s="29">
        <v>6.6138659700061176E-5</v>
      </c>
      <c r="S7" s="29">
        <v>4.9077345897133884E-5</v>
      </c>
      <c r="T7" s="29">
        <v>0</v>
      </c>
      <c r="U7" s="29">
        <v>0</v>
      </c>
      <c r="V7" s="29">
        <v>2.236308642769805E-3</v>
      </c>
      <c r="W7" s="29">
        <v>1.7337201346992813E-3</v>
      </c>
      <c r="X7" s="29">
        <v>0.26697066288884952</v>
      </c>
      <c r="Y7" s="29">
        <v>0</v>
      </c>
      <c r="Z7" s="29">
        <v>0</v>
      </c>
      <c r="AA7" s="29">
        <v>1.5637974632077551E-6</v>
      </c>
      <c r="AB7" s="29">
        <v>1.7083445799351513E-6</v>
      </c>
      <c r="AC7" s="29">
        <v>2.0803017269624788E-6</v>
      </c>
      <c r="AD7" s="29">
        <v>0</v>
      </c>
      <c r="AE7" s="29">
        <v>1.4801920697229674E-6</v>
      </c>
      <c r="AF7" s="29">
        <v>0</v>
      </c>
      <c r="AG7" s="29">
        <v>9.4368289235031774E-6</v>
      </c>
      <c r="AH7" s="29">
        <v>4.3471232232831921E-5</v>
      </c>
      <c r="AI7" s="29">
        <v>4.8676344172906166E-6</v>
      </c>
      <c r="AJ7" s="29">
        <v>4.1509277323481797E-5</v>
      </c>
      <c r="AK7" s="29">
        <v>1.6289802095194346E-6</v>
      </c>
      <c r="AL7" s="29">
        <v>2.8944732926949284E-6</v>
      </c>
      <c r="AM7" s="29">
        <v>0</v>
      </c>
      <c r="AN7" s="30">
        <v>1.2998079172744473E-4</v>
      </c>
      <c r="AO7" s="14"/>
    </row>
    <row r="8" spans="1:42" ht="39.950000000000003" customHeight="1">
      <c r="A8" s="10" t="s">
        <v>184</v>
      </c>
      <c r="B8" s="3" t="s">
        <v>2</v>
      </c>
      <c r="C8" s="29">
        <v>8.8272383354350573E-2</v>
      </c>
      <c r="D8" s="29">
        <v>2.5062656641604009E-2</v>
      </c>
      <c r="E8" s="29">
        <v>5.2259887005649715E-2</v>
      </c>
      <c r="F8" s="29">
        <v>0</v>
      </c>
      <c r="G8" s="29">
        <v>0.15073786897892869</v>
      </c>
      <c r="H8" s="29">
        <v>3.7105751391465676E-4</v>
      </c>
      <c r="I8" s="29">
        <v>8.0276149955848115E-5</v>
      </c>
      <c r="J8" s="29">
        <v>6.392329204954055E-3</v>
      </c>
      <c r="K8" s="29">
        <v>1.5495867768595042E-4</v>
      </c>
      <c r="L8" s="29">
        <v>0</v>
      </c>
      <c r="M8" s="29">
        <v>0</v>
      </c>
      <c r="N8" s="29">
        <v>0</v>
      </c>
      <c r="O8" s="29">
        <v>0</v>
      </c>
      <c r="P8" s="29">
        <v>0</v>
      </c>
      <c r="Q8" s="29">
        <v>0</v>
      </c>
      <c r="R8" s="29">
        <v>0</v>
      </c>
      <c r="S8" s="29">
        <v>0</v>
      </c>
      <c r="T8" s="29">
        <v>0</v>
      </c>
      <c r="U8" s="29">
        <v>0</v>
      </c>
      <c r="V8" s="29">
        <v>5.309221957654933E-4</v>
      </c>
      <c r="W8" s="29">
        <v>2.3323589256044143E-5</v>
      </c>
      <c r="X8" s="29">
        <v>0</v>
      </c>
      <c r="Y8" s="29">
        <v>0</v>
      </c>
      <c r="Z8" s="29">
        <v>0</v>
      </c>
      <c r="AA8" s="29">
        <v>1.4022050586762872E-4</v>
      </c>
      <c r="AB8" s="29">
        <v>0</v>
      </c>
      <c r="AC8" s="29">
        <v>0</v>
      </c>
      <c r="AD8" s="29">
        <v>0</v>
      </c>
      <c r="AE8" s="29">
        <v>2.4423169150428962E-4</v>
      </c>
      <c r="AF8" s="29">
        <v>0</v>
      </c>
      <c r="AG8" s="29">
        <v>6.8511377984633063E-4</v>
      </c>
      <c r="AH8" s="29">
        <v>4.762816881509647E-3</v>
      </c>
      <c r="AI8" s="29">
        <v>5.5783090422150466E-3</v>
      </c>
      <c r="AJ8" s="29">
        <v>1.5150886223070856E-3</v>
      </c>
      <c r="AK8" s="29">
        <v>4.3439472253851591E-6</v>
      </c>
      <c r="AL8" s="29">
        <v>0.10998274893917553</v>
      </c>
      <c r="AM8" s="29">
        <v>0</v>
      </c>
      <c r="AN8" s="30">
        <v>3.8849814416314033E-3</v>
      </c>
      <c r="AO8" s="14"/>
    </row>
    <row r="9" spans="1:42" ht="39.950000000000003" customHeight="1">
      <c r="A9" s="10" t="s">
        <v>185</v>
      </c>
      <c r="B9" s="3" t="s">
        <v>3</v>
      </c>
      <c r="C9" s="29">
        <v>2.0491803278688526E-3</v>
      </c>
      <c r="D9" s="29">
        <v>0</v>
      </c>
      <c r="E9" s="29">
        <v>2.6836158192090395E-2</v>
      </c>
      <c r="F9" s="29">
        <v>3.0659172202350538E-3</v>
      </c>
      <c r="G9" s="29">
        <v>7.6079962173327222E-4</v>
      </c>
      <c r="H9" s="29">
        <v>0.21447124304267162</v>
      </c>
      <c r="I9" s="29">
        <v>2.4082844986754435E-3</v>
      </c>
      <c r="J9" s="29">
        <v>7.9904115061925688E-4</v>
      </c>
      <c r="K9" s="29">
        <v>9.8140495867768602E-4</v>
      </c>
      <c r="L9" s="29">
        <v>5.7636887608069167E-4</v>
      </c>
      <c r="M9" s="29">
        <v>3.1746031746031746E-3</v>
      </c>
      <c r="N9" s="29">
        <v>8.6687306501547986E-4</v>
      </c>
      <c r="O9" s="29">
        <v>1.3022448220265409E-3</v>
      </c>
      <c r="P9" s="29">
        <v>9.6232141535272783E-4</v>
      </c>
      <c r="Q9" s="29">
        <v>1.6992353440951572E-3</v>
      </c>
      <c r="R9" s="29">
        <v>3.5797549562658114E-3</v>
      </c>
      <c r="S9" s="29">
        <v>2.061248527679623E-3</v>
      </c>
      <c r="T9" s="29">
        <v>2.2230455724342349E-3</v>
      </c>
      <c r="U9" s="29">
        <v>3.7977028529084847E-3</v>
      </c>
      <c r="V9" s="29">
        <v>2.5419911191196347E-3</v>
      </c>
      <c r="W9" s="29">
        <v>3.943907878486321E-3</v>
      </c>
      <c r="X9" s="29">
        <v>2.1028864884009208E-4</v>
      </c>
      <c r="Y9" s="29">
        <v>8.3985324669584051E-4</v>
      </c>
      <c r="Z9" s="29">
        <v>2.7668559778651521E-3</v>
      </c>
      <c r="AA9" s="29">
        <v>4.2608268214200636E-3</v>
      </c>
      <c r="AB9" s="29">
        <v>1.5340934327817658E-3</v>
      </c>
      <c r="AC9" s="29">
        <v>1.2585825448122997E-4</v>
      </c>
      <c r="AD9" s="29">
        <v>0</v>
      </c>
      <c r="AE9" s="29">
        <v>2.0500660165663096E-3</v>
      </c>
      <c r="AF9" s="29">
        <v>8.517926467229961E-4</v>
      </c>
      <c r="AG9" s="29">
        <v>3.9125092716844169E-3</v>
      </c>
      <c r="AH9" s="29">
        <v>3.8852413808093526E-4</v>
      </c>
      <c r="AI9" s="29">
        <v>3.505670307332702E-3</v>
      </c>
      <c r="AJ9" s="29">
        <v>2.5237640612676932E-2</v>
      </c>
      <c r="AK9" s="29">
        <v>1.6675327411447278E-3</v>
      </c>
      <c r="AL9" s="29">
        <v>3.9625339376993573E-3</v>
      </c>
      <c r="AM9" s="29">
        <v>2.0057433178705543E-2</v>
      </c>
      <c r="AN9" s="30">
        <v>2.3107696307101284E-4</v>
      </c>
      <c r="AO9" s="14"/>
    </row>
    <row r="10" spans="1:42" ht="39.950000000000003" customHeight="1">
      <c r="A10" s="10" t="s">
        <v>186</v>
      </c>
      <c r="B10" s="3" t="s">
        <v>4</v>
      </c>
      <c r="C10" s="29">
        <v>3.9722572509457758E-2</v>
      </c>
      <c r="D10" s="29">
        <v>3.007518796992481E-2</v>
      </c>
      <c r="E10" s="29">
        <v>2.1186440677966102E-3</v>
      </c>
      <c r="F10" s="29">
        <v>5.1098620337250899E-4</v>
      </c>
      <c r="G10" s="29">
        <v>1.2432319052342303E-2</v>
      </c>
      <c r="H10" s="29">
        <v>3.3395176252319111E-3</v>
      </c>
      <c r="I10" s="29">
        <v>0.20430280163763345</v>
      </c>
      <c r="J10" s="29">
        <v>1.278465840990811E-2</v>
      </c>
      <c r="K10" s="29">
        <v>9.8140495867768602E-4</v>
      </c>
      <c r="L10" s="29">
        <v>2.8818443804034583E-4</v>
      </c>
      <c r="M10" s="29">
        <v>3.1746031746031746E-3</v>
      </c>
      <c r="N10" s="29">
        <v>3.3436532507739938E-3</v>
      </c>
      <c r="O10" s="29">
        <v>1.4262681384100211E-3</v>
      </c>
      <c r="P10" s="29">
        <v>5.1817306980531498E-4</v>
      </c>
      <c r="Q10" s="29">
        <v>3.3984706881903144E-3</v>
      </c>
      <c r="R10" s="29">
        <v>3.0175763488152914E-3</v>
      </c>
      <c r="S10" s="29">
        <v>4.367883784844916E-3</v>
      </c>
      <c r="T10" s="29">
        <v>1.5561319007039644E-2</v>
      </c>
      <c r="U10" s="29">
        <v>7.9659133012226751E-3</v>
      </c>
      <c r="V10" s="29">
        <v>8.2260763240877791E-2</v>
      </c>
      <c r="W10" s="29">
        <v>3.9445742667507798E-2</v>
      </c>
      <c r="X10" s="29">
        <v>3.6154890502331622E-3</v>
      </c>
      <c r="Y10" s="29">
        <v>3.580426999071741E-3</v>
      </c>
      <c r="Z10" s="29">
        <v>4.5628852968302514E-3</v>
      </c>
      <c r="AA10" s="29">
        <v>7.5646095953569806E-3</v>
      </c>
      <c r="AB10" s="29">
        <v>4.4878212114896421E-3</v>
      </c>
      <c r="AC10" s="29">
        <v>1.069275087658714E-3</v>
      </c>
      <c r="AD10" s="29">
        <v>2.1604753045670048E-4</v>
      </c>
      <c r="AE10" s="29">
        <v>5.16290993919371E-3</v>
      </c>
      <c r="AF10" s="29">
        <v>8.7729314150871585E-3</v>
      </c>
      <c r="AG10" s="29">
        <v>1.0946721551263687E-3</v>
      </c>
      <c r="AH10" s="29">
        <v>8.544814085766024E-3</v>
      </c>
      <c r="AI10" s="29">
        <v>5.624064805737578E-3</v>
      </c>
      <c r="AJ10" s="29">
        <v>1.9052758291478147E-2</v>
      </c>
      <c r="AK10" s="29">
        <v>5.4397079129885652E-3</v>
      </c>
      <c r="AL10" s="29">
        <v>4.9741523534962339E-3</v>
      </c>
      <c r="AM10" s="29">
        <v>0.43242765628451513</v>
      </c>
      <c r="AN10" s="30">
        <v>6.0657702806140874E-4</v>
      </c>
      <c r="AO10" s="14"/>
    </row>
    <row r="11" spans="1:42" ht="39.950000000000003" customHeight="1">
      <c r="A11" s="10" t="s">
        <v>187</v>
      </c>
      <c r="B11" s="3" t="s">
        <v>5</v>
      </c>
      <c r="C11" s="29">
        <v>4.555485498108449E-2</v>
      </c>
      <c r="D11" s="29">
        <v>0</v>
      </c>
      <c r="E11" s="29">
        <v>4.5903954802259889E-3</v>
      </c>
      <c r="F11" s="29">
        <v>2.5549310168625446E-3</v>
      </c>
      <c r="G11" s="29">
        <v>6.1290586348979499E-3</v>
      </c>
      <c r="H11" s="29">
        <v>9.0166975881261602E-2</v>
      </c>
      <c r="I11" s="29">
        <v>3.0585213133178132E-2</v>
      </c>
      <c r="J11" s="29">
        <v>0.35157810627247305</v>
      </c>
      <c r="K11" s="29">
        <v>1.0020661157024793E-2</v>
      </c>
      <c r="L11" s="29">
        <v>1.440922190201729E-3</v>
      </c>
      <c r="M11" s="29">
        <v>2.1164021164021165E-3</v>
      </c>
      <c r="N11" s="29">
        <v>1.0526315789473684E-2</v>
      </c>
      <c r="O11" s="29">
        <v>4.2167927570383231E-3</v>
      </c>
      <c r="P11" s="29">
        <v>3.183063143089792E-3</v>
      </c>
      <c r="Q11" s="29">
        <v>1.3593882752761258E-2</v>
      </c>
      <c r="R11" s="29">
        <v>1.4897733097438781E-2</v>
      </c>
      <c r="S11" s="29">
        <v>9.2265410286611702E-3</v>
      </c>
      <c r="T11" s="29">
        <v>7.7806595035198219E-3</v>
      </c>
      <c r="U11" s="29">
        <v>2.5935531678399407E-2</v>
      </c>
      <c r="V11" s="29">
        <v>4.8828753459038546E-2</v>
      </c>
      <c r="W11" s="29">
        <v>5.0978702231067909E-3</v>
      </c>
      <c r="X11" s="29">
        <v>2.1545363319756803E-3</v>
      </c>
      <c r="Y11" s="29">
        <v>8.6342807467326768E-3</v>
      </c>
      <c r="Z11" s="29">
        <v>1.5581767875345856E-2</v>
      </c>
      <c r="AA11" s="29">
        <v>1.1989113884592789E-5</v>
      </c>
      <c r="AB11" s="29">
        <v>3.0750202438832721E-5</v>
      </c>
      <c r="AC11" s="29">
        <v>2.1843168133106027E-5</v>
      </c>
      <c r="AD11" s="29">
        <v>4.2009242033247316E-5</v>
      </c>
      <c r="AE11" s="29">
        <v>5.5803241028555865E-4</v>
      </c>
      <c r="AF11" s="29">
        <v>6.729085788231712E-4</v>
      </c>
      <c r="AG11" s="29">
        <v>1.0003038658913368E-3</v>
      </c>
      <c r="AH11" s="29">
        <v>1.0323059179290306E-2</v>
      </c>
      <c r="AI11" s="29">
        <v>0.15541091109460442</v>
      </c>
      <c r="AJ11" s="29">
        <v>2.4282927234236854E-3</v>
      </c>
      <c r="AK11" s="29">
        <v>3.4159714993622541E-3</v>
      </c>
      <c r="AL11" s="29">
        <v>9.3462542621119242E-3</v>
      </c>
      <c r="AM11" s="29">
        <v>9.3660260658272581E-3</v>
      </c>
      <c r="AN11" s="30">
        <v>3.6394621683684524E-3</v>
      </c>
      <c r="AO11" s="14"/>
    </row>
    <row r="12" spans="1:42" ht="39.950000000000003" customHeight="1">
      <c r="A12" s="10" t="s">
        <v>188</v>
      </c>
      <c r="B12" s="3" t="s">
        <v>6</v>
      </c>
      <c r="C12" s="29">
        <v>3.7831021437578815E-3</v>
      </c>
      <c r="D12" s="29">
        <v>0</v>
      </c>
      <c r="E12" s="29">
        <v>0</v>
      </c>
      <c r="F12" s="29">
        <v>0</v>
      </c>
      <c r="G12" s="29">
        <v>2.3392810799088464E-3</v>
      </c>
      <c r="H12" s="29">
        <v>7.4211502782931351E-4</v>
      </c>
      <c r="I12" s="29">
        <v>2.2477321987637473E-3</v>
      </c>
      <c r="J12" s="29">
        <v>6.7918497802636835E-3</v>
      </c>
      <c r="K12" s="29">
        <v>0.16647727272727272</v>
      </c>
      <c r="L12" s="29">
        <v>2.8818443804034583E-4</v>
      </c>
      <c r="M12" s="29">
        <v>8.4656084656084662E-3</v>
      </c>
      <c r="N12" s="29">
        <v>5.8204334365325079E-3</v>
      </c>
      <c r="O12" s="29">
        <v>1.1162098474513209E-2</v>
      </c>
      <c r="P12" s="29">
        <v>5.9219779406321713E-3</v>
      </c>
      <c r="Q12" s="29">
        <v>1.8181818181818181E-2</v>
      </c>
      <c r="R12" s="29">
        <v>1.7642487474991319E-2</v>
      </c>
      <c r="S12" s="29">
        <v>7.1652925009815472E-3</v>
      </c>
      <c r="T12" s="29">
        <v>2.9640607632456465E-3</v>
      </c>
      <c r="U12" s="29">
        <v>3.1493145609484993E-3</v>
      </c>
      <c r="V12" s="29">
        <v>2.6063453246669669E-3</v>
      </c>
      <c r="W12" s="29">
        <v>5.2413658293868341E-2</v>
      </c>
      <c r="X12" s="29">
        <v>6.6406941738976448E-5</v>
      </c>
      <c r="Y12" s="29">
        <v>5.1422593525762865E-3</v>
      </c>
      <c r="Z12" s="29">
        <v>5.1777421808002846E-4</v>
      </c>
      <c r="AA12" s="29">
        <v>1.9234708797455388E-4</v>
      </c>
      <c r="AB12" s="29">
        <v>1.3666756639481211E-5</v>
      </c>
      <c r="AC12" s="29">
        <v>1.9762866406143547E-5</v>
      </c>
      <c r="AD12" s="29">
        <v>9.6021124647422437E-5</v>
      </c>
      <c r="AE12" s="29">
        <v>4.5885954161411982E-5</v>
      </c>
      <c r="AF12" s="29">
        <v>3.8060439978686152E-6</v>
      </c>
      <c r="AG12" s="29">
        <v>1.7741238376185972E-4</v>
      </c>
      <c r="AH12" s="29">
        <v>1.8339426098225966E-3</v>
      </c>
      <c r="AI12" s="29">
        <v>6.7660118400339562E-4</v>
      </c>
      <c r="AJ12" s="29">
        <v>5.3962060520526339E-4</v>
      </c>
      <c r="AK12" s="29">
        <v>3.0136133876109539E-4</v>
      </c>
      <c r="AL12" s="29">
        <v>9.9425157604070779E-4</v>
      </c>
      <c r="AM12" s="29">
        <v>5.389882924674177E-3</v>
      </c>
      <c r="AN12" s="30">
        <v>2.7584812466602158E-3</v>
      </c>
      <c r="AO12" s="14"/>
    </row>
    <row r="13" spans="1:42" ht="39.950000000000003" customHeight="1">
      <c r="A13" s="10" t="s">
        <v>189</v>
      </c>
      <c r="B13" s="3" t="s">
        <v>7</v>
      </c>
      <c r="C13" s="29">
        <v>0</v>
      </c>
      <c r="D13" s="29">
        <v>0</v>
      </c>
      <c r="E13" s="29">
        <v>0</v>
      </c>
      <c r="F13" s="29">
        <v>2.5549310168625446E-3</v>
      </c>
      <c r="G13" s="29">
        <v>0</v>
      </c>
      <c r="H13" s="29">
        <v>3.7105751391465676E-4</v>
      </c>
      <c r="I13" s="29">
        <v>1.8383238339889221E-2</v>
      </c>
      <c r="J13" s="29">
        <v>0</v>
      </c>
      <c r="K13" s="29">
        <v>7.1797520661157025E-3</v>
      </c>
      <c r="L13" s="29">
        <v>0.56599423631123924</v>
      </c>
      <c r="M13" s="29">
        <v>2.1164021164021165E-3</v>
      </c>
      <c r="N13" s="29">
        <v>0.21226006191950464</v>
      </c>
      <c r="O13" s="29">
        <v>8.7374426392161725E-2</v>
      </c>
      <c r="P13" s="29">
        <v>8.779332296987194E-2</v>
      </c>
      <c r="Q13" s="29">
        <v>2.3619371282922685E-2</v>
      </c>
      <c r="R13" s="29">
        <v>3.1415863357529058E-4</v>
      </c>
      <c r="S13" s="29">
        <v>4.6672555948174321E-2</v>
      </c>
      <c r="T13" s="29">
        <v>1.2597258243793997E-2</v>
      </c>
      <c r="U13" s="29">
        <v>0.19238606891441273</v>
      </c>
      <c r="V13" s="29">
        <v>8.8487032627582217E-4</v>
      </c>
      <c r="W13" s="29">
        <v>1.9732867157720775E-2</v>
      </c>
      <c r="X13" s="29">
        <v>0</v>
      </c>
      <c r="Y13" s="29">
        <v>2.9468534971783879E-5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  <c r="AE13" s="29">
        <v>1.761428562970331E-4</v>
      </c>
      <c r="AF13" s="29">
        <v>0</v>
      </c>
      <c r="AG13" s="29">
        <v>4.9071510402216522E-5</v>
      </c>
      <c r="AH13" s="29">
        <v>0</v>
      </c>
      <c r="AI13" s="29">
        <v>9.7352688345812336E-7</v>
      </c>
      <c r="AJ13" s="29">
        <v>0</v>
      </c>
      <c r="AK13" s="29">
        <v>8.5249964298183739E-5</v>
      </c>
      <c r="AL13" s="29">
        <v>4.7758809329466318E-5</v>
      </c>
      <c r="AM13" s="29">
        <v>0</v>
      </c>
      <c r="AN13" s="30">
        <v>2.4985196632053264E-3</v>
      </c>
      <c r="AO13" s="14"/>
    </row>
    <row r="14" spans="1:42" ht="39.950000000000003" customHeight="1">
      <c r="A14" s="10" t="s">
        <v>190</v>
      </c>
      <c r="B14" s="3" t="s">
        <v>8</v>
      </c>
      <c r="C14" s="29">
        <v>0</v>
      </c>
      <c r="D14" s="29">
        <v>0</v>
      </c>
      <c r="E14" s="29">
        <v>0</v>
      </c>
      <c r="F14" s="29">
        <v>0</v>
      </c>
      <c r="G14" s="29">
        <v>1.0807620794715642E-3</v>
      </c>
      <c r="H14" s="29">
        <v>0</v>
      </c>
      <c r="I14" s="29">
        <v>4.8968451473067349E-3</v>
      </c>
      <c r="J14" s="29">
        <v>9.1889732321214536E-3</v>
      </c>
      <c r="K14" s="29">
        <v>5.1652892561983473E-4</v>
      </c>
      <c r="L14" s="29">
        <v>-2.8818443804034583E-4</v>
      </c>
      <c r="M14" s="29">
        <v>0.56825396825396823</v>
      </c>
      <c r="N14" s="29">
        <v>4.7554179566563465E-2</v>
      </c>
      <c r="O14" s="29">
        <v>3.2184050601513081E-2</v>
      </c>
      <c r="P14" s="29">
        <v>1.3398475090680288E-2</v>
      </c>
      <c r="Q14" s="29">
        <v>4.2141036533559897E-2</v>
      </c>
      <c r="R14" s="29">
        <v>1.7419269498503615E-2</v>
      </c>
      <c r="S14" s="29">
        <v>5.4426776599921477E-2</v>
      </c>
      <c r="T14" s="29">
        <v>1.8525379770285292E-2</v>
      </c>
      <c r="U14" s="29">
        <v>2.5842904779547982E-2</v>
      </c>
      <c r="V14" s="29">
        <v>3.5877469592637879E-3</v>
      </c>
      <c r="W14" s="29">
        <v>7.3258283206127216E-3</v>
      </c>
      <c r="X14" s="29">
        <v>3.2096688507171948E-4</v>
      </c>
      <c r="Y14" s="29">
        <v>2.2101401228837909E-4</v>
      </c>
      <c r="Z14" s="29">
        <v>0</v>
      </c>
      <c r="AA14" s="29">
        <v>1.3552911347800544E-5</v>
      </c>
      <c r="AB14" s="29">
        <v>0</v>
      </c>
      <c r="AC14" s="29">
        <v>0</v>
      </c>
      <c r="AD14" s="29">
        <v>0</v>
      </c>
      <c r="AE14" s="29">
        <v>1.1841536557783739E-5</v>
      </c>
      <c r="AF14" s="29">
        <v>5.4807033569308058E-5</v>
      </c>
      <c r="AG14" s="29">
        <v>2.9631642819799976E-4</v>
      </c>
      <c r="AH14" s="29">
        <v>1.0052722453842382E-4</v>
      </c>
      <c r="AI14" s="29">
        <v>1.7523483902246219E-3</v>
      </c>
      <c r="AJ14" s="29">
        <v>2.283010252791499E-4</v>
      </c>
      <c r="AK14" s="29">
        <v>2.3077219634858655E-4</v>
      </c>
      <c r="AL14" s="29">
        <v>3.7772876469668816E-4</v>
      </c>
      <c r="AM14" s="29">
        <v>9.7194610117075321E-4</v>
      </c>
      <c r="AN14" s="30">
        <v>2.1952311491746221E-3</v>
      </c>
      <c r="AO14" s="14"/>
    </row>
    <row r="15" spans="1:42" ht="39.950000000000003" customHeight="1">
      <c r="A15" s="10" t="s">
        <v>191</v>
      </c>
      <c r="B15" s="3" t="s">
        <v>9</v>
      </c>
      <c r="C15" s="29">
        <v>2.6796973518284995E-3</v>
      </c>
      <c r="D15" s="29">
        <v>0</v>
      </c>
      <c r="E15" s="29">
        <v>1.7655367231638418E-3</v>
      </c>
      <c r="F15" s="29">
        <v>9.1977516607051613E-3</v>
      </c>
      <c r="G15" s="29">
        <v>1.5496848369791278E-2</v>
      </c>
      <c r="H15" s="29">
        <v>1.484230055658627E-3</v>
      </c>
      <c r="I15" s="29">
        <v>2.9059966284017018E-2</v>
      </c>
      <c r="J15" s="29">
        <v>1.8777467039552537E-2</v>
      </c>
      <c r="K15" s="29">
        <v>5.4235537190082646E-3</v>
      </c>
      <c r="L15" s="29">
        <v>2.8818443804034583E-4</v>
      </c>
      <c r="M15" s="29">
        <v>6.3492063492063492E-3</v>
      </c>
      <c r="N15" s="29">
        <v>7.0959752321981429E-2</v>
      </c>
      <c r="O15" s="29">
        <v>2.0401835545082476E-2</v>
      </c>
      <c r="P15" s="29">
        <v>2.8277444666518617E-2</v>
      </c>
      <c r="Q15" s="29">
        <v>4.1971112999150385E-2</v>
      </c>
      <c r="R15" s="29">
        <v>9.2428776930835489E-3</v>
      </c>
      <c r="S15" s="29">
        <v>2.8906556733411855E-2</v>
      </c>
      <c r="T15" s="29">
        <v>4.1496850685439055E-2</v>
      </c>
      <c r="U15" s="29">
        <v>5.9466469062615782E-2</v>
      </c>
      <c r="V15" s="29">
        <v>3.3625072398481243E-3</v>
      </c>
      <c r="W15" s="29">
        <v>9.9934916079504568E-2</v>
      </c>
      <c r="X15" s="29">
        <v>7.5999055545717493E-4</v>
      </c>
      <c r="Y15" s="29">
        <v>7.367133742945969E-4</v>
      </c>
      <c r="Z15" s="29">
        <v>1.45623998835008E-4</v>
      </c>
      <c r="AA15" s="29">
        <v>2.9550559396415879E-3</v>
      </c>
      <c r="AB15" s="29">
        <v>1.1445908685565514E-4</v>
      </c>
      <c r="AC15" s="29">
        <v>1.5914308211262962E-4</v>
      </c>
      <c r="AD15" s="29">
        <v>3.7208185800876193E-4</v>
      </c>
      <c r="AE15" s="29">
        <v>1.4254249631432175E-3</v>
      </c>
      <c r="AF15" s="29">
        <v>3.4711121260561773E-4</v>
      </c>
      <c r="AG15" s="29">
        <v>4.8882773823746457E-3</v>
      </c>
      <c r="AH15" s="29">
        <v>2.187146371714356E-4</v>
      </c>
      <c r="AI15" s="29">
        <v>3.718872694810031E-4</v>
      </c>
      <c r="AJ15" s="29">
        <v>2.4698020007471672E-3</v>
      </c>
      <c r="AK15" s="29">
        <v>8.8399326036587981E-4</v>
      </c>
      <c r="AL15" s="29">
        <v>2.6730460858037661E-3</v>
      </c>
      <c r="AM15" s="29">
        <v>3.9761431411530816E-4</v>
      </c>
      <c r="AN15" s="30">
        <v>3.0184428301151052E-3</v>
      </c>
      <c r="AO15" s="14"/>
    </row>
    <row r="16" spans="1:42" ht="39.950000000000003" customHeight="1">
      <c r="A16" s="10" t="s">
        <v>192</v>
      </c>
      <c r="B16" s="3" t="s">
        <v>10</v>
      </c>
      <c r="C16" s="29">
        <v>0</v>
      </c>
      <c r="D16" s="29">
        <v>0</v>
      </c>
      <c r="E16" s="29">
        <v>0</v>
      </c>
      <c r="F16" s="29">
        <v>4.5988758303525806E-3</v>
      </c>
      <c r="G16" s="29">
        <v>0</v>
      </c>
      <c r="H16" s="29">
        <v>0</v>
      </c>
      <c r="I16" s="29">
        <v>1.6055229991169623E-4</v>
      </c>
      <c r="J16" s="29">
        <v>0</v>
      </c>
      <c r="K16" s="29">
        <v>1.0330578512396694E-4</v>
      </c>
      <c r="L16" s="29">
        <v>0</v>
      </c>
      <c r="M16" s="29">
        <v>0</v>
      </c>
      <c r="N16" s="29">
        <v>6.1919504643962852E-4</v>
      </c>
      <c r="O16" s="29">
        <v>0.18113605357807266</v>
      </c>
      <c r="P16" s="29">
        <v>4.9596565252794433E-2</v>
      </c>
      <c r="Q16" s="29">
        <v>1.6142735768903994E-2</v>
      </c>
      <c r="R16" s="29">
        <v>1.4798525107888689E-3</v>
      </c>
      <c r="S16" s="29">
        <v>5.791126815861798E-3</v>
      </c>
      <c r="T16" s="29">
        <v>3.3345683586513525E-3</v>
      </c>
      <c r="U16" s="29">
        <v>3.6587625046313452E-2</v>
      </c>
      <c r="V16" s="29">
        <v>6.4354205547332519E-5</v>
      </c>
      <c r="W16" s="29">
        <v>7.6123752743298351E-3</v>
      </c>
      <c r="X16" s="29">
        <v>0</v>
      </c>
      <c r="Y16" s="29">
        <v>1.1374854499108578E-2</v>
      </c>
      <c r="Z16" s="29">
        <v>0</v>
      </c>
      <c r="AA16" s="29">
        <v>4.1701265685540137E-6</v>
      </c>
      <c r="AB16" s="29">
        <v>0</v>
      </c>
      <c r="AC16" s="29">
        <v>0</v>
      </c>
      <c r="AD16" s="29">
        <v>0</v>
      </c>
      <c r="AE16" s="29">
        <v>1.1693517350811442E-4</v>
      </c>
      <c r="AF16" s="29">
        <v>2.2836263987211692E-6</v>
      </c>
      <c r="AG16" s="29">
        <v>4.3598149626584677E-4</v>
      </c>
      <c r="AH16" s="29">
        <v>0</v>
      </c>
      <c r="AI16" s="29">
        <v>0</v>
      </c>
      <c r="AJ16" s="29">
        <v>0</v>
      </c>
      <c r="AK16" s="29">
        <v>5.6150947822134912E-3</v>
      </c>
      <c r="AL16" s="29">
        <v>2.6050259634254356E-5</v>
      </c>
      <c r="AM16" s="29">
        <v>0</v>
      </c>
      <c r="AN16" s="30">
        <v>0</v>
      </c>
      <c r="AO16" s="14"/>
    </row>
    <row r="17" spans="1:41" ht="39.950000000000003" customHeight="1">
      <c r="A17" s="10" t="s">
        <v>193</v>
      </c>
      <c r="B17" s="3" t="s">
        <v>11</v>
      </c>
      <c r="C17" s="29">
        <v>0</v>
      </c>
      <c r="D17" s="29">
        <v>0</v>
      </c>
      <c r="E17" s="29">
        <v>0</v>
      </c>
      <c r="F17" s="29">
        <v>5.1098620337250899E-4</v>
      </c>
      <c r="G17" s="29">
        <v>0</v>
      </c>
      <c r="H17" s="29">
        <v>0</v>
      </c>
      <c r="I17" s="29">
        <v>3.2110459982339246E-4</v>
      </c>
      <c r="J17" s="29">
        <v>0</v>
      </c>
      <c r="K17" s="29">
        <v>1.5495867768595042E-4</v>
      </c>
      <c r="L17" s="29">
        <v>2.8818443804034583E-4</v>
      </c>
      <c r="M17" s="29">
        <v>1.0582010582010583E-3</v>
      </c>
      <c r="N17" s="29">
        <v>1.238390092879257E-4</v>
      </c>
      <c r="O17" s="29">
        <v>7.8134689321592461E-3</v>
      </c>
      <c r="P17" s="29">
        <v>0.16862832185950108</v>
      </c>
      <c r="Q17" s="29">
        <v>2.2090059473237043E-3</v>
      </c>
      <c r="R17" s="29">
        <v>3.4805469667157194E-3</v>
      </c>
      <c r="S17" s="29">
        <v>4.9568119356105224E-3</v>
      </c>
      <c r="T17" s="29">
        <v>3.7050759540570581E-4</v>
      </c>
      <c r="U17" s="29">
        <v>5.3723601333827342E-3</v>
      </c>
      <c r="V17" s="29">
        <v>3.7003668189716197E-4</v>
      </c>
      <c r="W17" s="29">
        <v>4.9979119834380304E-5</v>
      </c>
      <c r="X17" s="29">
        <v>1.4757098164216989E-5</v>
      </c>
      <c r="Y17" s="29">
        <v>3.0941961720373074E-4</v>
      </c>
      <c r="Z17" s="29">
        <v>0</v>
      </c>
      <c r="AA17" s="29">
        <v>3.1275949264155103E-6</v>
      </c>
      <c r="AB17" s="29">
        <v>0</v>
      </c>
      <c r="AC17" s="29">
        <v>0</v>
      </c>
      <c r="AD17" s="29">
        <v>0</v>
      </c>
      <c r="AE17" s="29">
        <v>7.2529411416425392E-5</v>
      </c>
      <c r="AF17" s="29">
        <v>5.3284615970160617E-6</v>
      </c>
      <c r="AG17" s="29">
        <v>2.6423120985808897E-5</v>
      </c>
      <c r="AH17" s="29">
        <v>0</v>
      </c>
      <c r="AI17" s="29">
        <v>0</v>
      </c>
      <c r="AJ17" s="29">
        <v>0</v>
      </c>
      <c r="AK17" s="29">
        <v>8.8100679664842758E-3</v>
      </c>
      <c r="AL17" s="29">
        <v>8.6834198780847847E-6</v>
      </c>
      <c r="AM17" s="29">
        <v>0</v>
      </c>
      <c r="AN17" s="30">
        <v>0</v>
      </c>
      <c r="AO17" s="14"/>
    </row>
    <row r="18" spans="1:41" ht="39.950000000000003" customHeight="1">
      <c r="A18" s="10" t="s">
        <v>194</v>
      </c>
      <c r="B18" s="3" t="s">
        <v>12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  <c r="M18" s="29">
        <v>0</v>
      </c>
      <c r="N18" s="29">
        <v>0</v>
      </c>
      <c r="O18" s="29">
        <v>3.3486295423539626E-3</v>
      </c>
      <c r="P18" s="29">
        <v>3.7752609371530092E-3</v>
      </c>
      <c r="Q18" s="29">
        <v>6.7799490229396769E-2</v>
      </c>
      <c r="R18" s="29">
        <v>0</v>
      </c>
      <c r="S18" s="29">
        <v>1.7177071063996859E-3</v>
      </c>
      <c r="T18" s="29">
        <v>3.3345683586513525E-3</v>
      </c>
      <c r="U18" s="29">
        <v>1.7599110781771027E-3</v>
      </c>
      <c r="V18" s="29">
        <v>1.608855138683313E-5</v>
      </c>
      <c r="W18" s="29">
        <v>2.043590677672439E-4</v>
      </c>
      <c r="X18" s="29">
        <v>0</v>
      </c>
      <c r="Y18" s="29">
        <v>1.1787413988713552E-4</v>
      </c>
      <c r="Z18" s="29">
        <v>1.6180444315000889E-5</v>
      </c>
      <c r="AA18" s="29">
        <v>1.0826691103608358E-3</v>
      </c>
      <c r="AB18" s="29">
        <v>1.5375101219416361E-5</v>
      </c>
      <c r="AC18" s="29">
        <v>0</v>
      </c>
      <c r="AD18" s="29">
        <v>0</v>
      </c>
      <c r="AE18" s="29">
        <v>7.2529411416425392E-5</v>
      </c>
      <c r="AF18" s="29">
        <v>8.5255385552256987E-5</v>
      </c>
      <c r="AG18" s="29">
        <v>5.1713822500797412E-3</v>
      </c>
      <c r="AH18" s="29">
        <v>0</v>
      </c>
      <c r="AI18" s="29">
        <v>1.2574073226745121E-2</v>
      </c>
      <c r="AJ18" s="29">
        <v>0</v>
      </c>
      <c r="AK18" s="29">
        <v>2.7149670158657241E-3</v>
      </c>
      <c r="AL18" s="29">
        <v>8.0755804866188496E-4</v>
      </c>
      <c r="AM18" s="29">
        <v>2.3459244532803181E-2</v>
      </c>
      <c r="AN18" s="30">
        <v>0</v>
      </c>
      <c r="AO18" s="14"/>
    </row>
    <row r="19" spans="1:41" ht="39.950000000000003" customHeight="1">
      <c r="A19" s="10" t="s">
        <v>195</v>
      </c>
      <c r="B19" s="3" t="s">
        <v>13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1.1145510835913312E-3</v>
      </c>
      <c r="O19" s="29">
        <v>1.9099590723055934E-2</v>
      </c>
      <c r="P19" s="29">
        <v>3.7752609371530092E-3</v>
      </c>
      <c r="Q19" s="29">
        <v>0.11231945624468989</v>
      </c>
      <c r="R19" s="29">
        <v>0.29838456323682599</v>
      </c>
      <c r="S19" s="29">
        <v>0.19169611307420495</v>
      </c>
      <c r="T19" s="29">
        <v>0.30344572063727304</v>
      </c>
      <c r="U19" s="29">
        <v>5.1871063356798818E-3</v>
      </c>
      <c r="V19" s="29">
        <v>1.6571207928438123E-3</v>
      </c>
      <c r="W19" s="29">
        <v>4.0427554710476514E-4</v>
      </c>
      <c r="X19" s="29">
        <v>3.6892745410542472E-6</v>
      </c>
      <c r="Y19" s="29">
        <v>1.4734267485891939E-5</v>
      </c>
      <c r="Z19" s="29">
        <v>0</v>
      </c>
      <c r="AA19" s="29">
        <v>2.3978227769185579E-5</v>
      </c>
      <c r="AB19" s="29">
        <v>4.9541992818119389E-5</v>
      </c>
      <c r="AC19" s="29">
        <v>0</v>
      </c>
      <c r="AD19" s="29">
        <v>0</v>
      </c>
      <c r="AE19" s="29">
        <v>7.4009603486148363E-6</v>
      </c>
      <c r="AF19" s="29">
        <v>7.4446220598310112E-4</v>
      </c>
      <c r="AG19" s="29">
        <v>2.5649301014081635E-3</v>
      </c>
      <c r="AH19" s="29">
        <v>1.105799469922662E-3</v>
      </c>
      <c r="AI19" s="29">
        <v>2.9205806503743699E-6</v>
      </c>
      <c r="AJ19" s="29">
        <v>0</v>
      </c>
      <c r="AK19" s="29">
        <v>9.0028306246107415E-3</v>
      </c>
      <c r="AL19" s="29">
        <v>2.4603022987906891E-5</v>
      </c>
      <c r="AM19" s="29">
        <v>3.2030041970399825E-2</v>
      </c>
      <c r="AN19" s="30">
        <v>0</v>
      </c>
      <c r="AO19" s="14"/>
    </row>
    <row r="20" spans="1:41" ht="39.950000000000003" customHeight="1">
      <c r="A20" s="10" t="s">
        <v>196</v>
      </c>
      <c r="B20" s="3" t="s">
        <v>14</v>
      </c>
      <c r="C20" s="29">
        <v>0</v>
      </c>
      <c r="D20" s="29">
        <v>0</v>
      </c>
      <c r="E20" s="29">
        <v>1.7655367231638418E-3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6.1919504643962852E-4</v>
      </c>
      <c r="O20" s="29">
        <v>1.4262681384100211E-2</v>
      </c>
      <c r="P20" s="29">
        <v>1.7617884373380709E-2</v>
      </c>
      <c r="Q20" s="29">
        <v>1.9031435853865762E-2</v>
      </c>
      <c r="R20" s="29">
        <v>1.3450949916499942E-2</v>
      </c>
      <c r="S20" s="29">
        <v>6.6892422457793477E-2</v>
      </c>
      <c r="T20" s="29">
        <v>1.8895887365690995E-2</v>
      </c>
      <c r="U20" s="29">
        <v>2.8158577250833643E-2</v>
      </c>
      <c r="V20" s="29">
        <v>3.2177102773666257E-4</v>
      </c>
      <c r="W20" s="29">
        <v>8.4042666619279054E-3</v>
      </c>
      <c r="X20" s="29">
        <v>3.6892745410542472E-6</v>
      </c>
      <c r="Y20" s="29">
        <v>2.5048254726016297E-4</v>
      </c>
      <c r="Z20" s="29">
        <v>0</v>
      </c>
      <c r="AA20" s="29">
        <v>2.0902759424876993E-4</v>
      </c>
      <c r="AB20" s="29">
        <v>3.4166891598703026E-6</v>
      </c>
      <c r="AC20" s="29">
        <v>5.4087844901024448E-5</v>
      </c>
      <c r="AD20" s="29">
        <v>0</v>
      </c>
      <c r="AE20" s="29">
        <v>2.7087514875930301E-4</v>
      </c>
      <c r="AF20" s="29">
        <v>1.0504681434117378E-4</v>
      </c>
      <c r="AG20" s="29">
        <v>2.1836822128986351E-3</v>
      </c>
      <c r="AH20" s="29">
        <v>6.058802992450949E-4</v>
      </c>
      <c r="AI20" s="29">
        <v>6.9120408725526747E-5</v>
      </c>
      <c r="AJ20" s="29">
        <v>0</v>
      </c>
      <c r="AK20" s="29">
        <v>3.6885541877551731E-3</v>
      </c>
      <c r="AL20" s="29">
        <v>1.172261683541446E-4</v>
      </c>
      <c r="AM20" s="29">
        <v>0</v>
      </c>
      <c r="AN20" s="30">
        <v>2.3107696307101284E-4</v>
      </c>
      <c r="AO20" s="14"/>
    </row>
    <row r="21" spans="1:41" ht="39.950000000000003" customHeight="1">
      <c r="A21" s="10" t="s">
        <v>197</v>
      </c>
      <c r="B21" s="3" t="s">
        <v>15</v>
      </c>
      <c r="C21" s="29">
        <v>0</v>
      </c>
      <c r="D21" s="29">
        <v>0</v>
      </c>
      <c r="E21" s="29">
        <v>0</v>
      </c>
      <c r="F21" s="29">
        <v>0</v>
      </c>
      <c r="G21" s="29">
        <v>1.4220553677257425E-5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3.2866178841622225E-3</v>
      </c>
      <c r="P21" s="29">
        <v>2.2207417277370642E-4</v>
      </c>
      <c r="Q21" s="29">
        <v>0</v>
      </c>
      <c r="R21" s="29">
        <v>7.4405992162568821E-5</v>
      </c>
      <c r="S21" s="29">
        <v>0</v>
      </c>
      <c r="T21" s="29">
        <v>3.1122638014079287E-2</v>
      </c>
      <c r="U21" s="29">
        <v>8.2437939977769541E-3</v>
      </c>
      <c r="V21" s="29">
        <v>0</v>
      </c>
      <c r="W21" s="29">
        <v>1.8203506090788738E-3</v>
      </c>
      <c r="X21" s="29">
        <v>1.1067823623162741E-5</v>
      </c>
      <c r="Y21" s="29">
        <v>0</v>
      </c>
      <c r="Z21" s="29">
        <v>3.2360888630001779E-5</v>
      </c>
      <c r="AA21" s="29">
        <v>2.2831442962833226E-4</v>
      </c>
      <c r="AB21" s="29">
        <v>1.1958412059546059E-4</v>
      </c>
      <c r="AC21" s="29">
        <v>1.5394232779522343E-4</v>
      </c>
      <c r="AD21" s="29">
        <v>0</v>
      </c>
      <c r="AE21" s="29">
        <v>1.2137574971728331E-4</v>
      </c>
      <c r="AF21" s="29">
        <v>1.6670472710664534E-4</v>
      </c>
      <c r="AG21" s="29">
        <v>2.8008508244957431E-3</v>
      </c>
      <c r="AH21" s="29">
        <v>1.0596112856752781E-4</v>
      </c>
      <c r="AI21" s="29">
        <v>2.2391118319536836E-5</v>
      </c>
      <c r="AJ21" s="29">
        <v>6.22639159852227E-5</v>
      </c>
      <c r="AK21" s="29">
        <v>9.1657286455626853E-4</v>
      </c>
      <c r="AL21" s="29">
        <v>7.9598015549110535E-5</v>
      </c>
      <c r="AM21" s="29">
        <v>0</v>
      </c>
      <c r="AN21" s="30">
        <v>0</v>
      </c>
      <c r="AO21" s="14"/>
    </row>
    <row r="22" spans="1:41" ht="39.950000000000003" customHeight="1">
      <c r="A22" s="10" t="s">
        <v>198</v>
      </c>
      <c r="B22" s="3" t="s">
        <v>16</v>
      </c>
      <c r="C22" s="29">
        <v>0</v>
      </c>
      <c r="D22" s="29">
        <v>0</v>
      </c>
      <c r="E22" s="29">
        <v>4.9081920903954801E-2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29">
        <v>0</v>
      </c>
      <c r="M22" s="29">
        <v>0</v>
      </c>
      <c r="N22" s="29">
        <v>0</v>
      </c>
      <c r="O22" s="29">
        <v>0</v>
      </c>
      <c r="P22" s="29">
        <v>7.4024724257902141E-4</v>
      </c>
      <c r="Q22" s="29">
        <v>0</v>
      </c>
      <c r="R22" s="29">
        <v>0</v>
      </c>
      <c r="S22" s="29">
        <v>0</v>
      </c>
      <c r="T22" s="29">
        <v>0</v>
      </c>
      <c r="U22" s="29">
        <v>0.1648758799555391</v>
      </c>
      <c r="V22" s="29">
        <v>0</v>
      </c>
      <c r="W22" s="29">
        <v>1.1106471074306734E-6</v>
      </c>
      <c r="X22" s="29">
        <v>0</v>
      </c>
      <c r="Y22" s="29">
        <v>0</v>
      </c>
      <c r="Z22" s="29">
        <v>0</v>
      </c>
      <c r="AA22" s="29">
        <v>5.2126582106925171E-6</v>
      </c>
      <c r="AB22" s="29">
        <v>0</v>
      </c>
      <c r="AC22" s="29">
        <v>0</v>
      </c>
      <c r="AD22" s="29">
        <v>0</v>
      </c>
      <c r="AE22" s="29">
        <v>3.4561004635961561E-2</v>
      </c>
      <c r="AF22" s="29">
        <v>0</v>
      </c>
      <c r="AG22" s="29">
        <v>1.1358167292328424E-2</v>
      </c>
      <c r="AH22" s="29">
        <v>8.1508560436559851E-5</v>
      </c>
      <c r="AI22" s="29">
        <v>0</v>
      </c>
      <c r="AJ22" s="29">
        <v>0</v>
      </c>
      <c r="AK22" s="29">
        <v>8.1763946649812159E-3</v>
      </c>
      <c r="AL22" s="29">
        <v>9.2623145366237708E-5</v>
      </c>
      <c r="AM22" s="29">
        <v>0</v>
      </c>
      <c r="AN22" s="30">
        <v>0</v>
      </c>
      <c r="AO22" s="14"/>
    </row>
    <row r="23" spans="1:41" ht="39.950000000000003" customHeight="1">
      <c r="A23" s="10" t="s">
        <v>199</v>
      </c>
      <c r="B23" s="3" t="s">
        <v>17</v>
      </c>
      <c r="C23" s="29">
        <v>4.2402269861286257E-2</v>
      </c>
      <c r="D23" s="29">
        <v>3.7593984962406013E-2</v>
      </c>
      <c r="E23" s="29">
        <v>8.8983050847457626E-2</v>
      </c>
      <c r="F23" s="29">
        <v>0.11394992335206949</v>
      </c>
      <c r="G23" s="29">
        <v>2.7299907921914938E-2</v>
      </c>
      <c r="H23" s="29">
        <v>3.525046382189239E-2</v>
      </c>
      <c r="I23" s="29">
        <v>3.9174761178453879E-2</v>
      </c>
      <c r="J23" s="29">
        <v>3.2361166600079906E-2</v>
      </c>
      <c r="K23" s="29">
        <v>2.365702479338843E-2</v>
      </c>
      <c r="L23" s="29">
        <v>1.0086455331412104E-2</v>
      </c>
      <c r="M23" s="29">
        <v>2.0105820105820106E-2</v>
      </c>
      <c r="N23" s="29">
        <v>1.1640866873065016E-2</v>
      </c>
      <c r="O23" s="29">
        <v>1.9099590723055934E-2</v>
      </c>
      <c r="P23" s="29">
        <v>2.383596121104449E-2</v>
      </c>
      <c r="Q23" s="29">
        <v>4.0781648258283773E-2</v>
      </c>
      <c r="R23" s="29">
        <v>3.0134426825840374E-2</v>
      </c>
      <c r="S23" s="29">
        <v>3.1998429524931295E-2</v>
      </c>
      <c r="T23" s="29">
        <v>4.6313449425713228E-2</v>
      </c>
      <c r="U23" s="29">
        <v>2.4546128195628011E-2</v>
      </c>
      <c r="V23" s="29">
        <v>0.10970783190681511</v>
      </c>
      <c r="W23" s="29">
        <v>3.0837116937812648E-2</v>
      </c>
      <c r="X23" s="29">
        <v>4.5068177793518682E-2</v>
      </c>
      <c r="Y23" s="29">
        <v>5.5474517084383147E-2</v>
      </c>
      <c r="Z23" s="29">
        <v>4.401080853680242E-2</v>
      </c>
      <c r="AA23" s="29">
        <v>2.0156828034926896E-2</v>
      </c>
      <c r="AB23" s="29">
        <v>1.8895999398662707E-2</v>
      </c>
      <c r="AC23" s="29">
        <v>3.1474965128942302E-3</v>
      </c>
      <c r="AD23" s="29">
        <v>6.0013202904639026E-4</v>
      </c>
      <c r="AE23" s="29">
        <v>5.2828054968412703E-2</v>
      </c>
      <c r="AF23" s="29">
        <v>2.1727182766232776E-2</v>
      </c>
      <c r="AG23" s="29">
        <v>2.3129667691506289E-2</v>
      </c>
      <c r="AH23" s="29">
        <v>2.6327265021008833E-2</v>
      </c>
      <c r="AI23" s="29">
        <v>9.2708965111717081E-3</v>
      </c>
      <c r="AJ23" s="29">
        <v>5.2052633763646175E-2</v>
      </c>
      <c r="AK23" s="29">
        <v>1.6327811633416466E-2</v>
      </c>
      <c r="AL23" s="29">
        <v>1.6061432301164157E-2</v>
      </c>
      <c r="AM23" s="29">
        <v>0.17499447757897063</v>
      </c>
      <c r="AN23" s="30">
        <v>1.3806848543493018E-2</v>
      </c>
      <c r="AO23" s="14"/>
    </row>
    <row r="24" spans="1:41" ht="39.950000000000003" customHeight="1">
      <c r="A24" s="10" t="s">
        <v>200</v>
      </c>
      <c r="B24" s="3" t="s">
        <v>18</v>
      </c>
      <c r="C24" s="29">
        <v>5.2017654476670871E-3</v>
      </c>
      <c r="D24" s="29">
        <v>0</v>
      </c>
      <c r="E24" s="29">
        <v>1.0593220338983051E-3</v>
      </c>
      <c r="F24" s="29">
        <v>9.7087378640776691E-3</v>
      </c>
      <c r="G24" s="29">
        <v>7.9635100592641576E-4</v>
      </c>
      <c r="H24" s="29">
        <v>3.3395176252319111E-3</v>
      </c>
      <c r="I24" s="29">
        <v>3.371598298145621E-3</v>
      </c>
      <c r="J24" s="29">
        <v>3.1961646024770275E-3</v>
      </c>
      <c r="K24" s="29">
        <v>4.5971074380165289E-3</v>
      </c>
      <c r="L24" s="29">
        <v>3.1700288184438041E-3</v>
      </c>
      <c r="M24" s="29">
        <v>4.2328042328042331E-3</v>
      </c>
      <c r="N24" s="29">
        <v>5.6965944272445819E-3</v>
      </c>
      <c r="O24" s="29">
        <v>2.6044896440530819E-3</v>
      </c>
      <c r="P24" s="29">
        <v>3.4051373158634985E-3</v>
      </c>
      <c r="Q24" s="29">
        <v>2.2090059473237043E-3</v>
      </c>
      <c r="R24" s="29">
        <v>2.1081697779394499E-3</v>
      </c>
      <c r="S24" s="29">
        <v>2.5520219866509621E-3</v>
      </c>
      <c r="T24" s="29">
        <v>2.9640607632456465E-3</v>
      </c>
      <c r="U24" s="29">
        <v>1.2967765839199705E-3</v>
      </c>
      <c r="V24" s="29">
        <v>2.8154964926957976E-3</v>
      </c>
      <c r="W24" s="29">
        <v>1.2339289363554782E-3</v>
      </c>
      <c r="X24" s="29">
        <v>2.8208193140900773E-2</v>
      </c>
      <c r="Y24" s="29">
        <v>4.8122117608923071E-2</v>
      </c>
      <c r="Z24" s="29">
        <v>3.543517304985195E-3</v>
      </c>
      <c r="AA24" s="29">
        <v>4.3171235300955429E-3</v>
      </c>
      <c r="AB24" s="29">
        <v>3.3961890249110806E-3</v>
      </c>
      <c r="AC24" s="29">
        <v>9.9001559186144353E-3</v>
      </c>
      <c r="AD24" s="29">
        <v>1.5837484246534236E-2</v>
      </c>
      <c r="AE24" s="29">
        <v>7.3195497847800732E-3</v>
      </c>
      <c r="AF24" s="29">
        <v>4.36933850955317E-3</v>
      </c>
      <c r="AG24" s="29">
        <v>7.6966776700091912E-3</v>
      </c>
      <c r="AH24" s="29">
        <v>9.2091088533239867E-3</v>
      </c>
      <c r="AI24" s="29">
        <v>2.906951274005956E-3</v>
      </c>
      <c r="AJ24" s="29">
        <v>2.07546386617409E-3</v>
      </c>
      <c r="AK24" s="29">
        <v>1.5306984035450954E-3</v>
      </c>
      <c r="AL24" s="29">
        <v>3.1216894461714804E-3</v>
      </c>
      <c r="AM24" s="29">
        <v>0</v>
      </c>
      <c r="AN24" s="30">
        <v>1.4774483326352884E-2</v>
      </c>
      <c r="AO24" s="14"/>
    </row>
    <row r="25" spans="1:41" ht="39.950000000000003" customHeight="1">
      <c r="A25" s="10" t="s">
        <v>201</v>
      </c>
      <c r="B25" s="3" t="s">
        <v>19</v>
      </c>
      <c r="C25" s="29">
        <v>1.4817150063051702E-2</v>
      </c>
      <c r="D25" s="29">
        <v>1.0025062656641603E-2</v>
      </c>
      <c r="E25" s="29">
        <v>1.4124293785310734E-3</v>
      </c>
      <c r="F25" s="29">
        <v>1.7373530914665303E-2</v>
      </c>
      <c r="G25" s="29">
        <v>1.1166689775066392E-2</v>
      </c>
      <c r="H25" s="29">
        <v>2.0779220779220779E-2</v>
      </c>
      <c r="I25" s="29">
        <v>2.0952075138476359E-2</v>
      </c>
      <c r="J25" s="29">
        <v>3.5557331202556934E-2</v>
      </c>
      <c r="K25" s="29">
        <v>3.553719008264463E-2</v>
      </c>
      <c r="L25" s="29">
        <v>2.0461095100864555E-2</v>
      </c>
      <c r="M25" s="29">
        <v>3.0687830687830688E-2</v>
      </c>
      <c r="N25" s="29">
        <v>1.5108359133126935E-2</v>
      </c>
      <c r="O25" s="29">
        <v>1.1348133449088429E-2</v>
      </c>
      <c r="P25" s="29">
        <v>8.4388185654008432E-3</v>
      </c>
      <c r="Q25" s="29">
        <v>9.5157179269328811E-3</v>
      </c>
      <c r="R25" s="29">
        <v>2.9737594867640008E-2</v>
      </c>
      <c r="S25" s="29">
        <v>8.735767569689832E-3</v>
      </c>
      <c r="T25" s="29">
        <v>5.928121526491293E-3</v>
      </c>
      <c r="U25" s="29">
        <v>1.3986661726565394E-2</v>
      </c>
      <c r="V25" s="29">
        <v>2.2668768904047881E-2</v>
      </c>
      <c r="W25" s="29">
        <v>2.9143380098980869E-3</v>
      </c>
      <c r="X25" s="29">
        <v>8.8265893394722864E-2</v>
      </c>
      <c r="Y25" s="29">
        <v>5.3721139253562006E-2</v>
      </c>
      <c r="Z25" s="29">
        <v>6.9155219002313806E-2</v>
      </c>
      <c r="AA25" s="29">
        <v>2.101066144983833E-2</v>
      </c>
      <c r="AB25" s="29">
        <v>4.6859891827621195E-3</v>
      </c>
      <c r="AC25" s="29">
        <v>1.1469743571607627E-2</v>
      </c>
      <c r="AD25" s="29">
        <v>0</v>
      </c>
      <c r="AE25" s="29">
        <v>1.2640840275434141E-2</v>
      </c>
      <c r="AF25" s="29">
        <v>4.809317195706782E-3</v>
      </c>
      <c r="AG25" s="29">
        <v>1.0790070191133533E-2</v>
      </c>
      <c r="AH25" s="29">
        <v>1.2423263086538997E-2</v>
      </c>
      <c r="AI25" s="29">
        <v>1.2671425915090932E-2</v>
      </c>
      <c r="AJ25" s="29">
        <v>4.0056452617159939E-3</v>
      </c>
      <c r="AK25" s="29">
        <v>5.575999257185024E-3</v>
      </c>
      <c r="AL25" s="29">
        <v>2.8443989047313059E-2</v>
      </c>
      <c r="AM25" s="29">
        <v>0</v>
      </c>
      <c r="AN25" s="30">
        <v>2.7584812466602158E-3</v>
      </c>
      <c r="AO25" s="14"/>
    </row>
    <row r="26" spans="1:41" ht="39.950000000000003" customHeight="1">
      <c r="A26" s="10" t="s">
        <v>202</v>
      </c>
      <c r="B26" s="3" t="s">
        <v>20</v>
      </c>
      <c r="C26" s="29">
        <v>9.4577553593947036E-4</v>
      </c>
      <c r="D26" s="29">
        <v>0</v>
      </c>
      <c r="E26" s="29">
        <v>0</v>
      </c>
      <c r="F26" s="29">
        <v>2.5549310168625446E-3</v>
      </c>
      <c r="G26" s="29">
        <v>1.7242421333674627E-3</v>
      </c>
      <c r="H26" s="29">
        <v>1.1131725417439704E-3</v>
      </c>
      <c r="I26" s="29">
        <v>6.4220919964678492E-4</v>
      </c>
      <c r="J26" s="29">
        <v>1.1985617259288853E-3</v>
      </c>
      <c r="K26" s="29">
        <v>1.3946280991735537E-3</v>
      </c>
      <c r="L26" s="29">
        <v>1.1527377521613833E-3</v>
      </c>
      <c r="M26" s="29">
        <v>0</v>
      </c>
      <c r="N26" s="29">
        <v>3.7151702786377707E-4</v>
      </c>
      <c r="O26" s="29">
        <v>4.9609326553392034E-4</v>
      </c>
      <c r="P26" s="29">
        <v>5.1817306980531498E-4</v>
      </c>
      <c r="Q26" s="29">
        <v>5.0977060322854718E-4</v>
      </c>
      <c r="R26" s="29">
        <v>6.448519320755965E-4</v>
      </c>
      <c r="S26" s="29">
        <v>3.9261876717707107E-4</v>
      </c>
      <c r="T26" s="29">
        <v>3.7050759540570581E-4</v>
      </c>
      <c r="U26" s="29">
        <v>7.4101519081141163E-4</v>
      </c>
      <c r="V26" s="29">
        <v>4.8265654160499391E-4</v>
      </c>
      <c r="W26" s="29">
        <v>1.0784383413151839E-3</v>
      </c>
      <c r="X26" s="29">
        <v>1.3465852074848001E-3</v>
      </c>
      <c r="Y26" s="29">
        <v>9.4888682609144084E-2</v>
      </c>
      <c r="Z26" s="29">
        <v>8.4785528210604665E-3</v>
      </c>
      <c r="AA26" s="29">
        <v>2.7006782189597932E-3</v>
      </c>
      <c r="AB26" s="29">
        <v>1.2675916783118821E-3</v>
      </c>
      <c r="AC26" s="29">
        <v>1.2991484284880679E-3</v>
      </c>
      <c r="AD26" s="29">
        <v>6.0013202904639023E-6</v>
      </c>
      <c r="AE26" s="29">
        <v>2.5518511282023957E-3</v>
      </c>
      <c r="AF26" s="29">
        <v>1.4858795767679074E-3</v>
      </c>
      <c r="AG26" s="29">
        <v>3.6954622064438443E-3</v>
      </c>
      <c r="AH26" s="29">
        <v>7.9484431185718619E-3</v>
      </c>
      <c r="AI26" s="29">
        <v>4.2562595344789152E-3</v>
      </c>
      <c r="AJ26" s="29">
        <v>2.1584824208210535E-3</v>
      </c>
      <c r="AK26" s="29">
        <v>7.3358408768691872E-4</v>
      </c>
      <c r="AL26" s="29">
        <v>8.3476609761321732E-3</v>
      </c>
      <c r="AM26" s="29">
        <v>0</v>
      </c>
      <c r="AN26" s="30">
        <v>9.5319247266792797E-4</v>
      </c>
      <c r="AO26" s="14"/>
    </row>
    <row r="27" spans="1:41" ht="39.950000000000003" customHeight="1">
      <c r="A27" s="10" t="s">
        <v>203</v>
      </c>
      <c r="B27" s="3" t="s">
        <v>21</v>
      </c>
      <c r="C27" s="29">
        <v>1.5762925598991173E-4</v>
      </c>
      <c r="D27" s="29">
        <v>0</v>
      </c>
      <c r="E27" s="29">
        <v>0</v>
      </c>
      <c r="F27" s="29">
        <v>1.021972406745018E-3</v>
      </c>
      <c r="G27" s="29">
        <v>1.0238798647625345E-3</v>
      </c>
      <c r="H27" s="29">
        <v>3.7105751391465676E-4</v>
      </c>
      <c r="I27" s="29">
        <v>2.4082844986754435E-4</v>
      </c>
      <c r="J27" s="29">
        <v>4.9940071913703553E-3</v>
      </c>
      <c r="K27" s="29">
        <v>4.5971074380165289E-3</v>
      </c>
      <c r="L27" s="29">
        <v>0</v>
      </c>
      <c r="M27" s="29">
        <v>0</v>
      </c>
      <c r="N27" s="29">
        <v>1.238390092879257E-4</v>
      </c>
      <c r="O27" s="29">
        <v>2.4804663276696017E-4</v>
      </c>
      <c r="P27" s="29">
        <v>7.4024724257902141E-5</v>
      </c>
      <c r="Q27" s="29">
        <v>8.4961767204757861E-4</v>
      </c>
      <c r="R27" s="29">
        <v>1.1408918798260553E-3</v>
      </c>
      <c r="S27" s="29">
        <v>5.3985080486847268E-4</v>
      </c>
      <c r="T27" s="29">
        <v>0</v>
      </c>
      <c r="U27" s="29">
        <v>1.7599110781771027E-3</v>
      </c>
      <c r="V27" s="29">
        <v>6.1136495269965895E-4</v>
      </c>
      <c r="W27" s="29">
        <v>2.0269309710609792E-3</v>
      </c>
      <c r="X27" s="29">
        <v>1.3428959329437459E-2</v>
      </c>
      <c r="Y27" s="29">
        <v>2.7847765548335763E-3</v>
      </c>
      <c r="Z27" s="29">
        <v>0</v>
      </c>
      <c r="AA27" s="29">
        <v>1.488735184973783E-3</v>
      </c>
      <c r="AB27" s="29">
        <v>4.7116143514611469E-3</v>
      </c>
      <c r="AC27" s="29">
        <v>5.8248448354949401E-5</v>
      </c>
      <c r="AD27" s="29">
        <v>0</v>
      </c>
      <c r="AE27" s="29">
        <v>9.8373564953788406E-3</v>
      </c>
      <c r="AF27" s="29">
        <v>3.9582857577833601E-3</v>
      </c>
      <c r="AG27" s="29">
        <v>2.4207353554570352E-2</v>
      </c>
      <c r="AH27" s="29">
        <v>6.9051335449838956E-3</v>
      </c>
      <c r="AI27" s="29">
        <v>5.1334072564746839E-3</v>
      </c>
      <c r="AJ27" s="29">
        <v>6.22639159852227E-5</v>
      </c>
      <c r="AK27" s="29">
        <v>1.2966682467774699E-3</v>
      </c>
      <c r="AL27" s="29">
        <v>2.0552207614780337E-2</v>
      </c>
      <c r="AM27" s="29">
        <v>0</v>
      </c>
      <c r="AN27" s="30">
        <v>1.2564809866986323E-2</v>
      </c>
      <c r="AO27" s="14"/>
    </row>
    <row r="28" spans="1:41" ht="39.950000000000003" customHeight="1">
      <c r="A28" s="10" t="s">
        <v>204</v>
      </c>
      <c r="B28" s="3" t="s">
        <v>124</v>
      </c>
      <c r="C28" s="29">
        <v>6.6204287515762919E-2</v>
      </c>
      <c r="D28" s="29">
        <v>3.007518796992481E-2</v>
      </c>
      <c r="E28" s="29">
        <v>4.025423728813559E-2</v>
      </c>
      <c r="F28" s="29">
        <v>3.2703117015840576E-2</v>
      </c>
      <c r="G28" s="29">
        <v>5.5648581677527613E-2</v>
      </c>
      <c r="H28" s="29">
        <v>8.3116883116883117E-2</v>
      </c>
      <c r="I28" s="29">
        <v>6.3337882315164171E-2</v>
      </c>
      <c r="J28" s="29">
        <v>6.1925689172992411E-2</v>
      </c>
      <c r="K28" s="29">
        <v>3.543388429752066E-2</v>
      </c>
      <c r="L28" s="29">
        <v>2.7953890489913546E-2</v>
      </c>
      <c r="M28" s="29">
        <v>4.4444444444444446E-2</v>
      </c>
      <c r="N28" s="29">
        <v>2.9226006191950465E-2</v>
      </c>
      <c r="O28" s="29">
        <v>4.086568274835669E-2</v>
      </c>
      <c r="P28" s="29">
        <v>3.4791620401214009E-2</v>
      </c>
      <c r="Q28" s="29">
        <v>4.9447748513169076E-2</v>
      </c>
      <c r="R28" s="29">
        <v>4.8876469518345213E-2</v>
      </c>
      <c r="S28" s="29">
        <v>5.2414605418138985E-2</v>
      </c>
      <c r="T28" s="29">
        <v>5.3723601333827344E-2</v>
      </c>
      <c r="U28" s="29">
        <v>5.9744349759170062E-2</v>
      </c>
      <c r="V28" s="29">
        <v>5.3285282193191327E-2</v>
      </c>
      <c r="W28" s="29">
        <v>5.2157098812051855E-2</v>
      </c>
      <c r="X28" s="29">
        <v>6.4894339177144203E-3</v>
      </c>
      <c r="Y28" s="29">
        <v>1.9581841488750387E-2</v>
      </c>
      <c r="Z28" s="29">
        <v>1.9481254955261072E-2</v>
      </c>
      <c r="AA28" s="29">
        <v>1.230969236455038E-2</v>
      </c>
      <c r="AB28" s="29">
        <v>5.9621225839736778E-3</v>
      </c>
      <c r="AC28" s="29">
        <v>2.9072216634300637E-3</v>
      </c>
      <c r="AD28" s="29">
        <v>7.3416151553341738E-4</v>
      </c>
      <c r="AE28" s="29">
        <v>8.0478042830837721E-3</v>
      </c>
      <c r="AF28" s="29">
        <v>9.6605008753901187E-3</v>
      </c>
      <c r="AG28" s="29">
        <v>1.021442362679984E-2</v>
      </c>
      <c r="AH28" s="29">
        <v>1.8851571552969019E-2</v>
      </c>
      <c r="AI28" s="29">
        <v>4.2422407473571178E-2</v>
      </c>
      <c r="AJ28" s="29">
        <v>3.7939479473662364E-2</v>
      </c>
      <c r="AK28" s="29">
        <v>1.5098474568632466E-2</v>
      </c>
      <c r="AL28" s="29">
        <v>6.5808744782711884E-2</v>
      </c>
      <c r="AM28" s="29">
        <v>0.2388336646785951</v>
      </c>
      <c r="AN28" s="30">
        <v>4.6504238818041331E-3</v>
      </c>
      <c r="AO28" s="14"/>
    </row>
    <row r="29" spans="1:41" ht="39.950000000000003" customHeight="1">
      <c r="A29" s="10" t="s">
        <v>205</v>
      </c>
      <c r="B29" s="3" t="s">
        <v>22</v>
      </c>
      <c r="C29" s="29">
        <v>8.0390920554854976E-3</v>
      </c>
      <c r="D29" s="29">
        <v>1.5037593984962405E-2</v>
      </c>
      <c r="E29" s="29">
        <v>1.1299435028248588E-2</v>
      </c>
      <c r="F29" s="29">
        <v>7.2560040878896268E-2</v>
      </c>
      <c r="G29" s="29">
        <v>8.9482834014142348E-3</v>
      </c>
      <c r="H29" s="29">
        <v>1.9294990723562153E-2</v>
      </c>
      <c r="I29" s="29">
        <v>1.0516175644216103E-2</v>
      </c>
      <c r="J29" s="29">
        <v>7.191370355573312E-3</v>
      </c>
      <c r="K29" s="29">
        <v>1.1260330578512397E-2</v>
      </c>
      <c r="L29" s="29">
        <v>6.3400576368876083E-3</v>
      </c>
      <c r="M29" s="29">
        <v>7.4074074074074077E-3</v>
      </c>
      <c r="N29" s="29">
        <v>1.2631578947368421E-2</v>
      </c>
      <c r="O29" s="29">
        <v>7.4413989830088055E-3</v>
      </c>
      <c r="P29" s="29">
        <v>6.4401510104374858E-3</v>
      </c>
      <c r="Q29" s="29">
        <v>1.3933729821580289E-2</v>
      </c>
      <c r="R29" s="29">
        <v>5.0844094644422032E-3</v>
      </c>
      <c r="S29" s="29">
        <v>8.6376128778955629E-3</v>
      </c>
      <c r="T29" s="29">
        <v>7.4101519081141163E-3</v>
      </c>
      <c r="U29" s="29">
        <v>1.43571693219711E-2</v>
      </c>
      <c r="V29" s="29">
        <v>1.3450028959392497E-2</v>
      </c>
      <c r="W29" s="29">
        <v>1.1078704896620967E-2</v>
      </c>
      <c r="X29" s="29">
        <v>1.7239979930346497E-2</v>
      </c>
      <c r="Y29" s="29">
        <v>1.8520974229766167E-2</v>
      </c>
      <c r="Z29" s="29">
        <v>2.9189521544261604E-2</v>
      </c>
      <c r="AA29" s="29">
        <v>2.0770357906325403E-2</v>
      </c>
      <c r="AB29" s="29">
        <v>7.4784492331241181E-2</v>
      </c>
      <c r="AC29" s="29">
        <v>9.2046070362045304E-2</v>
      </c>
      <c r="AD29" s="29">
        <v>7.0615535417791919E-2</v>
      </c>
      <c r="AE29" s="29">
        <v>2.2174757396519772E-2</v>
      </c>
      <c r="AF29" s="29">
        <v>5.5964070944660117E-3</v>
      </c>
      <c r="AG29" s="29">
        <v>2.0787446752692798E-2</v>
      </c>
      <c r="AH29" s="29">
        <v>9.1343926729238068E-3</v>
      </c>
      <c r="AI29" s="29">
        <v>7.8933559710784636E-3</v>
      </c>
      <c r="AJ29" s="29">
        <v>2.4407455066207298E-2</v>
      </c>
      <c r="AK29" s="29">
        <v>8.3148579827903666E-3</v>
      </c>
      <c r="AL29" s="29">
        <v>1.2676345785357439E-2</v>
      </c>
      <c r="AM29" s="29">
        <v>0</v>
      </c>
      <c r="AN29" s="30">
        <v>3.4878179113530999E-2</v>
      </c>
      <c r="AO29" s="14"/>
    </row>
    <row r="30" spans="1:41" ht="39.950000000000003" customHeight="1">
      <c r="A30" s="10" t="s">
        <v>206</v>
      </c>
      <c r="B30" s="3" t="s">
        <v>104</v>
      </c>
      <c r="C30" s="29">
        <v>9.4577553593947036E-4</v>
      </c>
      <c r="D30" s="29">
        <v>2.5062656641604009E-3</v>
      </c>
      <c r="E30" s="29">
        <v>7.0621468926553672E-4</v>
      </c>
      <c r="F30" s="29">
        <v>7.6647930505876344E-3</v>
      </c>
      <c r="G30" s="29">
        <v>3.2351759615760639E-3</v>
      </c>
      <c r="H30" s="29">
        <v>6.3079777365491647E-3</v>
      </c>
      <c r="I30" s="29">
        <v>4.4151882475716468E-3</v>
      </c>
      <c r="J30" s="29">
        <v>1.797842588893328E-3</v>
      </c>
      <c r="K30" s="29">
        <v>6.1466942148760331E-3</v>
      </c>
      <c r="L30" s="29">
        <v>1.7291066282420749E-3</v>
      </c>
      <c r="M30" s="29">
        <v>3.1746031746031746E-3</v>
      </c>
      <c r="N30" s="29">
        <v>5.5727554179566567E-3</v>
      </c>
      <c r="O30" s="29">
        <v>5.1469676299144241E-3</v>
      </c>
      <c r="P30" s="29">
        <v>3.8492856614109113E-3</v>
      </c>
      <c r="Q30" s="29">
        <v>2.7187765505522514E-3</v>
      </c>
      <c r="R30" s="29">
        <v>1.5211891731014072E-3</v>
      </c>
      <c r="S30" s="29">
        <v>3.1409501374165686E-3</v>
      </c>
      <c r="T30" s="29">
        <v>7.7806595035198219E-3</v>
      </c>
      <c r="U30" s="29">
        <v>1.4820303816228233E-3</v>
      </c>
      <c r="V30" s="29">
        <v>5.6470815367784281E-3</v>
      </c>
      <c r="W30" s="29">
        <v>5.8897616107048611E-3</v>
      </c>
      <c r="X30" s="29">
        <v>9.2600790980461607E-3</v>
      </c>
      <c r="Y30" s="29">
        <v>1.3555526087020585E-3</v>
      </c>
      <c r="Z30" s="29">
        <v>1.8769315405401032E-3</v>
      </c>
      <c r="AA30" s="29">
        <v>3.5360066972232693E-2</v>
      </c>
      <c r="AB30" s="29">
        <v>1.8344204099343654E-2</v>
      </c>
      <c r="AC30" s="29">
        <v>9.909205231126722E-2</v>
      </c>
      <c r="AD30" s="29">
        <v>1.82380123627198E-2</v>
      </c>
      <c r="AE30" s="29">
        <v>2.7623344405170013E-2</v>
      </c>
      <c r="AF30" s="29">
        <v>3.2928370251960111E-2</v>
      </c>
      <c r="AG30" s="29">
        <v>4.1654162868343027E-3</v>
      </c>
      <c r="AH30" s="29">
        <v>9.9875156054931337E-3</v>
      </c>
      <c r="AI30" s="29">
        <v>2.0255200337229714E-2</v>
      </c>
      <c r="AJ30" s="29">
        <v>1.8513137686272881E-2</v>
      </c>
      <c r="AK30" s="29">
        <v>1.1900786417345816E-2</v>
      </c>
      <c r="AL30" s="29">
        <v>3.6785861076859841E-2</v>
      </c>
      <c r="AM30" s="29">
        <v>0</v>
      </c>
      <c r="AN30" s="30">
        <v>1.9208272555277944E-2</v>
      </c>
      <c r="AO30" s="14"/>
    </row>
    <row r="31" spans="1:41" ht="39.950000000000003" customHeight="1">
      <c r="A31" s="10" t="s">
        <v>207</v>
      </c>
      <c r="B31" s="3" t="s">
        <v>103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29">
        <v>0</v>
      </c>
      <c r="AG31" s="29">
        <v>0</v>
      </c>
      <c r="AH31" s="29">
        <v>0</v>
      </c>
      <c r="AI31" s="29">
        <v>0</v>
      </c>
      <c r="AJ31" s="29">
        <v>0</v>
      </c>
      <c r="AK31" s="29">
        <v>0</v>
      </c>
      <c r="AL31" s="29">
        <v>0</v>
      </c>
      <c r="AM31" s="29">
        <v>0</v>
      </c>
      <c r="AN31" s="30">
        <v>0</v>
      </c>
      <c r="AO31" s="14"/>
    </row>
    <row r="32" spans="1:41" ht="39.950000000000003" customHeight="1">
      <c r="A32" s="10" t="s">
        <v>208</v>
      </c>
      <c r="B32" s="3" t="s">
        <v>24</v>
      </c>
      <c r="C32" s="29">
        <v>2.742749054224464E-2</v>
      </c>
      <c r="D32" s="29">
        <v>3.2581453634085211E-2</v>
      </c>
      <c r="E32" s="29">
        <v>1.9067796610169493E-2</v>
      </c>
      <c r="F32" s="29">
        <v>2.9637199795605518E-2</v>
      </c>
      <c r="G32" s="29">
        <v>4.8463646932093304E-2</v>
      </c>
      <c r="H32" s="29">
        <v>1.8552875695732839E-2</v>
      </c>
      <c r="I32" s="29">
        <v>3.3234326081721118E-2</v>
      </c>
      <c r="J32" s="29">
        <v>2.9165001997602878E-2</v>
      </c>
      <c r="K32" s="29">
        <v>7.2933884297520665E-2</v>
      </c>
      <c r="L32" s="29">
        <v>2.0172910662824207E-2</v>
      </c>
      <c r="M32" s="29">
        <v>3.1746031746031744E-2</v>
      </c>
      <c r="N32" s="29">
        <v>2.1052631578947368E-2</v>
      </c>
      <c r="O32" s="29">
        <v>1.6185042788044151E-2</v>
      </c>
      <c r="P32" s="29">
        <v>1.4064697609001406E-2</v>
      </c>
      <c r="Q32" s="29">
        <v>1.784197111299915E-2</v>
      </c>
      <c r="R32" s="29">
        <v>1.4426495147075844E-2</v>
      </c>
      <c r="S32" s="29">
        <v>1.8894778170396545E-2</v>
      </c>
      <c r="T32" s="29">
        <v>1.6672841793256763E-2</v>
      </c>
      <c r="U32" s="29">
        <v>2.3434605409410891E-2</v>
      </c>
      <c r="V32" s="29">
        <v>2.6658729647982497E-2</v>
      </c>
      <c r="W32" s="29">
        <v>2.8222653646920844E-2</v>
      </c>
      <c r="X32" s="29">
        <v>3.5535092379434509E-2</v>
      </c>
      <c r="Y32" s="29">
        <v>1.6885470538832163E-2</v>
      </c>
      <c r="Z32" s="29">
        <v>5.9317508858793264E-2</v>
      </c>
      <c r="AA32" s="29">
        <v>2.3743658149704416E-2</v>
      </c>
      <c r="AB32" s="29">
        <v>2.6202589167045348E-2</v>
      </c>
      <c r="AC32" s="29">
        <v>3.1984639052048108E-3</v>
      </c>
      <c r="AD32" s="29">
        <v>2.1004621016623657E-4</v>
      </c>
      <c r="AE32" s="29">
        <v>0.11197356969040302</v>
      </c>
      <c r="AF32" s="29">
        <v>1.4775824008525538E-2</v>
      </c>
      <c r="AG32" s="29">
        <v>2.5932405881786733E-2</v>
      </c>
      <c r="AH32" s="29">
        <v>1.8560857687411954E-2</v>
      </c>
      <c r="AI32" s="29">
        <v>1.3523261938116791E-2</v>
      </c>
      <c r="AJ32" s="29">
        <v>3.0592337387406084E-2</v>
      </c>
      <c r="AK32" s="29">
        <v>9.4991265951109953E-3</v>
      </c>
      <c r="AL32" s="29">
        <v>2.1301876197588325E-2</v>
      </c>
      <c r="AM32" s="29">
        <v>6.1586039319637728E-2</v>
      </c>
      <c r="AN32" s="30">
        <v>4.4828930835776493E-2</v>
      </c>
      <c r="AO32" s="14"/>
    </row>
    <row r="33" spans="1:41" ht="39.950000000000003" customHeight="1">
      <c r="A33" s="10" t="s">
        <v>209</v>
      </c>
      <c r="B33" s="3" t="s">
        <v>25</v>
      </c>
      <c r="C33" s="29">
        <v>3.7831021437578815E-3</v>
      </c>
      <c r="D33" s="29">
        <v>0</v>
      </c>
      <c r="E33" s="29">
        <v>4.9435028248587575E-3</v>
      </c>
      <c r="F33" s="29">
        <v>3.5769034236075624E-3</v>
      </c>
      <c r="G33" s="29">
        <v>4.3372688715635141E-3</v>
      </c>
      <c r="H33" s="29">
        <v>3.3395176252319111E-3</v>
      </c>
      <c r="I33" s="29">
        <v>3.371598298145621E-3</v>
      </c>
      <c r="J33" s="29">
        <v>6.1925689172992408E-3</v>
      </c>
      <c r="K33" s="29">
        <v>3.9256198347107441E-3</v>
      </c>
      <c r="L33" s="29">
        <v>2.881844380403458E-3</v>
      </c>
      <c r="M33" s="29">
        <v>2.1164021164021165E-3</v>
      </c>
      <c r="N33" s="29">
        <v>9.4117647058823521E-3</v>
      </c>
      <c r="O33" s="29">
        <v>7.3793873248170659E-3</v>
      </c>
      <c r="P33" s="29">
        <v>1.0511510844622103E-2</v>
      </c>
      <c r="Q33" s="29">
        <v>6.7969413763806288E-3</v>
      </c>
      <c r="R33" s="29">
        <v>4.8942608178045273E-3</v>
      </c>
      <c r="S33" s="29">
        <v>1.3692579505300354E-2</v>
      </c>
      <c r="T33" s="29">
        <v>9.262689885142646E-3</v>
      </c>
      <c r="U33" s="29">
        <v>4.1682104483141908E-3</v>
      </c>
      <c r="V33" s="29">
        <v>5.325310509041766E-3</v>
      </c>
      <c r="W33" s="29">
        <v>8.5008929602743751E-3</v>
      </c>
      <c r="X33" s="29">
        <v>1.222994510359483E-2</v>
      </c>
      <c r="Y33" s="29">
        <v>3.6349437887695416E-2</v>
      </c>
      <c r="Z33" s="29">
        <v>9.8053492548905389E-3</v>
      </c>
      <c r="AA33" s="29">
        <v>3.8884345188481904E-2</v>
      </c>
      <c r="AB33" s="29">
        <v>5.5599782698569432E-2</v>
      </c>
      <c r="AC33" s="29">
        <v>8.042446476436942E-3</v>
      </c>
      <c r="AD33" s="29">
        <v>0</v>
      </c>
      <c r="AE33" s="29">
        <v>1.3848677004328082E-2</v>
      </c>
      <c r="AF33" s="29">
        <v>0.18762731217172871</v>
      </c>
      <c r="AG33" s="29">
        <v>3.0614960393629008E-2</v>
      </c>
      <c r="AH33" s="29">
        <v>3.2410520581590746E-2</v>
      </c>
      <c r="AI33" s="29">
        <v>1.5916191017656858E-2</v>
      </c>
      <c r="AJ33" s="29">
        <v>6.6497862272217836E-2</v>
      </c>
      <c r="AK33" s="29">
        <v>0.11190768243356611</v>
      </c>
      <c r="AL33" s="29">
        <v>2.2448087621495517E-2</v>
      </c>
      <c r="AM33" s="29">
        <v>0</v>
      </c>
      <c r="AN33" s="30">
        <v>4.3442469057350414E-2</v>
      </c>
      <c r="AO33" s="14"/>
    </row>
    <row r="34" spans="1:41" ht="39.950000000000003" customHeight="1">
      <c r="A34" s="10" t="s">
        <v>210</v>
      </c>
      <c r="B34" s="3" t="s">
        <v>26</v>
      </c>
      <c r="C34" s="29">
        <v>0</v>
      </c>
      <c r="D34" s="29">
        <v>0</v>
      </c>
      <c r="E34" s="29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 s="29">
        <v>0</v>
      </c>
      <c r="AI34" s="29">
        <v>0</v>
      </c>
      <c r="AJ34" s="29">
        <v>0</v>
      </c>
      <c r="AK34" s="29">
        <v>0</v>
      </c>
      <c r="AL34" s="29">
        <v>0</v>
      </c>
      <c r="AM34" s="29">
        <v>0</v>
      </c>
      <c r="AN34" s="30">
        <v>0.10148611371875045</v>
      </c>
      <c r="AO34" s="14"/>
    </row>
    <row r="35" spans="1:41" ht="39.950000000000003" customHeight="1">
      <c r="A35" s="10" t="s">
        <v>211</v>
      </c>
      <c r="B35" s="3" t="s">
        <v>27</v>
      </c>
      <c r="C35" s="29">
        <v>0</v>
      </c>
      <c r="D35" s="29">
        <v>0</v>
      </c>
      <c r="E35" s="29">
        <v>0</v>
      </c>
      <c r="F35" s="29">
        <v>5.1098620337250899E-4</v>
      </c>
      <c r="G35" s="29">
        <v>2.2397372041680442E-4</v>
      </c>
      <c r="H35" s="29">
        <v>0</v>
      </c>
      <c r="I35" s="29">
        <v>1.6055229991169623E-4</v>
      </c>
      <c r="J35" s="29">
        <v>3.9952057530962844E-4</v>
      </c>
      <c r="K35" s="29">
        <v>2.5826446280991736E-4</v>
      </c>
      <c r="L35" s="29">
        <v>0</v>
      </c>
      <c r="M35" s="29">
        <v>0</v>
      </c>
      <c r="N35" s="29">
        <v>4.9535603715170279E-4</v>
      </c>
      <c r="O35" s="29">
        <v>1.1162098474513209E-3</v>
      </c>
      <c r="P35" s="29">
        <v>5.1817306980531498E-4</v>
      </c>
      <c r="Q35" s="29">
        <v>3.3984706881903142E-4</v>
      </c>
      <c r="R35" s="29">
        <v>8.3500057871327242E-4</v>
      </c>
      <c r="S35" s="29">
        <v>1.3741656851197488E-3</v>
      </c>
      <c r="T35" s="29">
        <v>7.4101519081141163E-4</v>
      </c>
      <c r="U35" s="29">
        <v>3.7050759540570581E-4</v>
      </c>
      <c r="V35" s="29">
        <v>3.217710277366626E-5</v>
      </c>
      <c r="W35" s="29">
        <v>1.7103965454432372E-4</v>
      </c>
      <c r="X35" s="29">
        <v>6.382444956023847E-4</v>
      </c>
      <c r="Y35" s="29">
        <v>1.1787413988713552E-4</v>
      </c>
      <c r="Z35" s="29">
        <v>2.5888710904001423E-4</v>
      </c>
      <c r="AA35" s="29">
        <v>2.3092075873367852E-4</v>
      </c>
      <c r="AB35" s="29">
        <v>2.1525141707182905E-4</v>
      </c>
      <c r="AC35" s="29">
        <v>4.1606034539249576E-6</v>
      </c>
      <c r="AD35" s="29">
        <v>0</v>
      </c>
      <c r="AE35" s="29">
        <v>9.2363985150713159E-4</v>
      </c>
      <c r="AF35" s="29">
        <v>4.7141660957600671E-3</v>
      </c>
      <c r="AG35" s="29">
        <v>2.1138496788647117E-4</v>
      </c>
      <c r="AH35" s="29">
        <v>6.7923800363799878E-6</v>
      </c>
      <c r="AI35" s="29">
        <v>1.2461144108263979E-4</v>
      </c>
      <c r="AJ35" s="29">
        <v>0</v>
      </c>
      <c r="AK35" s="29">
        <v>5.0118291112881267E-4</v>
      </c>
      <c r="AL35" s="29">
        <v>5.7165847530724837E-4</v>
      </c>
      <c r="AM35" s="29">
        <v>0</v>
      </c>
      <c r="AN35" s="30">
        <v>2.4696350428214499E-3</v>
      </c>
      <c r="AO35" s="14"/>
    </row>
    <row r="36" spans="1:41" ht="39.950000000000003" customHeight="1">
      <c r="A36" s="10" t="s">
        <v>212</v>
      </c>
      <c r="B36" s="3" t="s">
        <v>28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1.1787413988713552E-4</v>
      </c>
      <c r="Z36" s="29">
        <v>0</v>
      </c>
      <c r="AA36" s="29">
        <v>1.9286835379562313E-5</v>
      </c>
      <c r="AB36" s="29">
        <v>1.0933405311584968E-4</v>
      </c>
      <c r="AC36" s="29">
        <v>2.7043922450512224E-5</v>
      </c>
      <c r="AD36" s="29">
        <v>0</v>
      </c>
      <c r="AE36" s="29">
        <v>9.9616926292355693E-4</v>
      </c>
      <c r="AF36" s="29">
        <v>2.778412118444089E-4</v>
      </c>
      <c r="AG36" s="29">
        <v>2.2648389416407626E-5</v>
      </c>
      <c r="AH36" s="29">
        <v>9.5093320509319825E-6</v>
      </c>
      <c r="AI36" s="29">
        <v>1.5902561641288445E-2</v>
      </c>
      <c r="AJ36" s="29">
        <v>0</v>
      </c>
      <c r="AK36" s="29">
        <v>2.9321643771349823E-5</v>
      </c>
      <c r="AL36" s="29">
        <v>2.6918601622062834E-4</v>
      </c>
      <c r="AM36" s="29">
        <v>0</v>
      </c>
      <c r="AN36" s="30">
        <v>1.2998079172744473E-4</v>
      </c>
      <c r="AO36" s="14"/>
    </row>
    <row r="37" spans="1:41" ht="39.950000000000003" customHeight="1">
      <c r="A37" s="10" t="s">
        <v>213</v>
      </c>
      <c r="B37" s="3" t="s">
        <v>29</v>
      </c>
      <c r="C37" s="29">
        <v>2.2068095838587644E-3</v>
      </c>
      <c r="D37" s="29">
        <v>0</v>
      </c>
      <c r="E37" s="29">
        <v>1.3064971751412429E-2</v>
      </c>
      <c r="F37" s="29">
        <v>2.043944813490036E-3</v>
      </c>
      <c r="G37" s="29">
        <v>1.3047357998883687E-3</v>
      </c>
      <c r="H37" s="29">
        <v>1.484230055658627E-3</v>
      </c>
      <c r="I37" s="29">
        <v>2.4082844986754435E-4</v>
      </c>
      <c r="J37" s="29">
        <v>7.9904115061925688E-4</v>
      </c>
      <c r="K37" s="29">
        <v>1.6012396694214876E-3</v>
      </c>
      <c r="L37" s="29">
        <v>8.6455331412103745E-4</v>
      </c>
      <c r="M37" s="29">
        <v>1.0582010582010583E-3</v>
      </c>
      <c r="N37" s="29">
        <v>2.476780185758514E-4</v>
      </c>
      <c r="O37" s="29">
        <v>1.5502914547935011E-3</v>
      </c>
      <c r="P37" s="29">
        <v>5.9219779406321713E-4</v>
      </c>
      <c r="Q37" s="29">
        <v>5.0977060322854718E-4</v>
      </c>
      <c r="R37" s="29">
        <v>4.8777261528795121E-4</v>
      </c>
      <c r="S37" s="29">
        <v>6.870828425598744E-4</v>
      </c>
      <c r="T37" s="29">
        <v>0</v>
      </c>
      <c r="U37" s="29">
        <v>5.5576139310855872E-4</v>
      </c>
      <c r="V37" s="29">
        <v>6.274535040864921E-4</v>
      </c>
      <c r="W37" s="29">
        <v>9.9180786693559139E-4</v>
      </c>
      <c r="X37" s="29">
        <v>2.5123959624579421E-3</v>
      </c>
      <c r="Y37" s="29">
        <v>8.1480499196982421E-3</v>
      </c>
      <c r="Z37" s="29">
        <v>1.8931119848551042E-3</v>
      </c>
      <c r="AA37" s="29">
        <v>5.5566936525982234E-4</v>
      </c>
      <c r="AB37" s="29">
        <v>2.7606848411752044E-3</v>
      </c>
      <c r="AC37" s="29">
        <v>5.7416327664164409E-4</v>
      </c>
      <c r="AD37" s="29">
        <v>0</v>
      </c>
      <c r="AE37" s="29">
        <v>1.5867658987430209E-3</v>
      </c>
      <c r="AF37" s="29">
        <v>9.3324198827738453E-4</v>
      </c>
      <c r="AG37" s="29">
        <v>3.774731569401271E-6</v>
      </c>
      <c r="AH37" s="29">
        <v>2.5471425136424954E-3</v>
      </c>
      <c r="AI37" s="29">
        <v>1.1361058729956299E-3</v>
      </c>
      <c r="AJ37" s="29">
        <v>0</v>
      </c>
      <c r="AK37" s="29">
        <v>2.0351392750929467E-3</v>
      </c>
      <c r="AL37" s="29">
        <v>2.5645033373277067E-3</v>
      </c>
      <c r="AM37" s="29">
        <v>0</v>
      </c>
      <c r="AN37" s="30">
        <v>2.3107696307101284E-4</v>
      </c>
      <c r="AO37" s="14"/>
    </row>
    <row r="38" spans="1:41" ht="39.950000000000003" customHeight="1">
      <c r="A38" s="10" t="s">
        <v>214</v>
      </c>
      <c r="B38" s="3" t="s">
        <v>30</v>
      </c>
      <c r="C38" s="29">
        <v>4.3348045397225726E-2</v>
      </c>
      <c r="D38" s="29">
        <v>3.5087719298245612E-2</v>
      </c>
      <c r="E38" s="29">
        <v>2.2245762711864406E-2</v>
      </c>
      <c r="F38" s="29">
        <v>0.12161471640265713</v>
      </c>
      <c r="G38" s="29">
        <v>3.7275626326511026E-2</v>
      </c>
      <c r="H38" s="29">
        <v>5.0092764378478663E-2</v>
      </c>
      <c r="I38" s="29">
        <v>4.3991330175804769E-2</v>
      </c>
      <c r="J38" s="29">
        <v>5.0739113064322813E-2</v>
      </c>
      <c r="K38" s="29">
        <v>7.2985537190082647E-2</v>
      </c>
      <c r="L38" s="29">
        <v>1.0662824207492795E-2</v>
      </c>
      <c r="M38" s="29">
        <v>3.5978835978835978E-2</v>
      </c>
      <c r="N38" s="29">
        <v>3.2941176470588238E-2</v>
      </c>
      <c r="O38" s="29">
        <v>5.8228947042043906E-2</v>
      </c>
      <c r="P38" s="29">
        <v>3.693833740469317E-2</v>
      </c>
      <c r="Q38" s="29">
        <v>4.1121495327102804E-2</v>
      </c>
      <c r="R38" s="29">
        <v>5.5101770862613468E-2</v>
      </c>
      <c r="S38" s="29">
        <v>5.5212014134275615E-2</v>
      </c>
      <c r="T38" s="29">
        <v>4.3719896257873286E-2</v>
      </c>
      <c r="U38" s="29">
        <v>2.2508336420896627E-2</v>
      </c>
      <c r="V38" s="29">
        <v>4.4195250659630606E-2</v>
      </c>
      <c r="W38" s="29">
        <v>0.10829031426870551</v>
      </c>
      <c r="X38" s="29">
        <v>6.8399149991145741E-2</v>
      </c>
      <c r="Y38" s="29">
        <v>0.15694941725972092</v>
      </c>
      <c r="Z38" s="29">
        <v>7.0449654547513868E-2</v>
      </c>
      <c r="AA38" s="29">
        <v>8.8899279454255534E-2</v>
      </c>
      <c r="AB38" s="29">
        <v>0.12397798285505379</v>
      </c>
      <c r="AC38" s="29">
        <v>6.6477081835949484E-2</v>
      </c>
      <c r="AD38" s="29">
        <v>1.5523415151333293E-3</v>
      </c>
      <c r="AE38" s="29">
        <v>8.7691018786597755E-2</v>
      </c>
      <c r="AF38" s="29">
        <v>0.17435868158635914</v>
      </c>
      <c r="AG38" s="29">
        <v>0.10072682456368821</v>
      </c>
      <c r="AH38" s="29">
        <v>9.8940524561925453E-2</v>
      </c>
      <c r="AI38" s="29">
        <v>5.2031117813302857E-2</v>
      </c>
      <c r="AJ38" s="29">
        <v>8.6339296832842138E-2</v>
      </c>
      <c r="AK38" s="29">
        <v>0.14578015391691007</v>
      </c>
      <c r="AL38" s="29">
        <v>4.5366527153053962E-2</v>
      </c>
      <c r="AM38" s="29">
        <v>0</v>
      </c>
      <c r="AN38" s="30">
        <v>3.1022082292283475E-2</v>
      </c>
      <c r="AO38" s="14"/>
    </row>
    <row r="39" spans="1:41" ht="39.950000000000003" customHeight="1">
      <c r="A39" s="10" t="s">
        <v>215</v>
      </c>
      <c r="B39" s="3" t="s">
        <v>31</v>
      </c>
      <c r="C39" s="29">
        <v>1.2610340479192938E-3</v>
      </c>
      <c r="D39" s="29">
        <v>0</v>
      </c>
      <c r="E39" s="29">
        <v>1.0593220338983051E-3</v>
      </c>
      <c r="F39" s="29">
        <v>0</v>
      </c>
      <c r="G39" s="29">
        <v>2.5952510460994796E-4</v>
      </c>
      <c r="H39" s="29">
        <v>0</v>
      </c>
      <c r="I39" s="29">
        <v>0</v>
      </c>
      <c r="J39" s="29">
        <v>1.9976028765481422E-4</v>
      </c>
      <c r="K39" s="29">
        <v>5.165289256198347E-5</v>
      </c>
      <c r="L39" s="29">
        <v>0</v>
      </c>
      <c r="M39" s="29">
        <v>0</v>
      </c>
      <c r="N39" s="29">
        <v>0</v>
      </c>
      <c r="O39" s="29">
        <v>6.2011658191740043E-5</v>
      </c>
      <c r="P39" s="29">
        <v>7.4024724257902141E-5</v>
      </c>
      <c r="Q39" s="29">
        <v>0</v>
      </c>
      <c r="R39" s="29">
        <v>2.2321797648770648E-4</v>
      </c>
      <c r="S39" s="29">
        <v>4.9077345897133884E-5</v>
      </c>
      <c r="T39" s="29">
        <v>0</v>
      </c>
      <c r="U39" s="29">
        <v>3.7050759540570581E-4</v>
      </c>
      <c r="V39" s="29">
        <v>1.2870841109466504E-4</v>
      </c>
      <c r="W39" s="29">
        <v>2.965427776839898E-4</v>
      </c>
      <c r="X39" s="29">
        <v>1.0329968714951891E-4</v>
      </c>
      <c r="Y39" s="29">
        <v>3.8309095463319042E-4</v>
      </c>
      <c r="Z39" s="29">
        <v>6.4721777260003558E-5</v>
      </c>
      <c r="AA39" s="29">
        <v>6.8390075724285824E-4</v>
      </c>
      <c r="AB39" s="29">
        <v>2.6308506531001329E-4</v>
      </c>
      <c r="AC39" s="29">
        <v>1.3376340104368737E-3</v>
      </c>
      <c r="AD39" s="29">
        <v>4.3209506091340097E-4</v>
      </c>
      <c r="AE39" s="29">
        <v>7.3269507451286875E-4</v>
      </c>
      <c r="AF39" s="29">
        <v>5.8536956687219302E-3</v>
      </c>
      <c r="AG39" s="29">
        <v>4.907151040221652E-4</v>
      </c>
      <c r="AH39" s="29">
        <v>8.3817969648929038E-3</v>
      </c>
      <c r="AI39" s="29">
        <v>2.1466267780251617E-2</v>
      </c>
      <c r="AJ39" s="29">
        <v>2.3867834461002036E-3</v>
      </c>
      <c r="AK39" s="29">
        <v>3.358414198625901E-3</v>
      </c>
      <c r="AL39" s="29">
        <v>2.1958921635030073E-2</v>
      </c>
      <c r="AM39" s="29">
        <v>0</v>
      </c>
      <c r="AN39" s="30">
        <v>3.437269825681316E-3</v>
      </c>
      <c r="AO39" s="14"/>
    </row>
    <row r="40" spans="1:41" ht="39.950000000000003" customHeight="1">
      <c r="A40" s="10" t="s">
        <v>216</v>
      </c>
      <c r="B40" s="3" t="s">
        <v>32</v>
      </c>
      <c r="C40" s="29">
        <v>3.1525851197982345E-4</v>
      </c>
      <c r="D40" s="29">
        <v>2.5062656641604009E-3</v>
      </c>
      <c r="E40" s="29">
        <v>1.0593220338983051E-3</v>
      </c>
      <c r="F40" s="29">
        <v>1.021972406745018E-3</v>
      </c>
      <c r="G40" s="29">
        <v>6.0437353128344048E-4</v>
      </c>
      <c r="H40" s="29">
        <v>1.1131725417439704E-3</v>
      </c>
      <c r="I40" s="29">
        <v>1.1238660993818737E-3</v>
      </c>
      <c r="J40" s="29">
        <v>7.9904115061925688E-4</v>
      </c>
      <c r="K40" s="29">
        <v>6.1983471074380169E-4</v>
      </c>
      <c r="L40" s="29">
        <v>2.8818443804034583E-4</v>
      </c>
      <c r="M40" s="29">
        <v>0</v>
      </c>
      <c r="N40" s="29">
        <v>7.4303405572755414E-4</v>
      </c>
      <c r="O40" s="29">
        <v>1.1162098474513209E-3</v>
      </c>
      <c r="P40" s="29">
        <v>5.9219779406321713E-4</v>
      </c>
      <c r="Q40" s="29">
        <v>6.7969413763806284E-4</v>
      </c>
      <c r="R40" s="29">
        <v>9.6727789811339475E-4</v>
      </c>
      <c r="S40" s="29">
        <v>1.0306242638398115E-3</v>
      </c>
      <c r="T40" s="29">
        <v>1.1115227862171174E-3</v>
      </c>
      <c r="U40" s="29">
        <v>4.6313449425713227E-4</v>
      </c>
      <c r="V40" s="29">
        <v>8.3660467211532272E-4</v>
      </c>
      <c r="W40" s="29">
        <v>6.0641332065714763E-4</v>
      </c>
      <c r="X40" s="29">
        <v>7.0096216280030697E-5</v>
      </c>
      <c r="Y40" s="29">
        <v>9.5772738658297604E-4</v>
      </c>
      <c r="Z40" s="29">
        <v>2.8962995323851591E-3</v>
      </c>
      <c r="AA40" s="29">
        <v>1.944321512588309E-3</v>
      </c>
      <c r="AB40" s="29">
        <v>3.5567734154249848E-3</v>
      </c>
      <c r="AC40" s="29">
        <v>8.9973049691127207E-4</v>
      </c>
      <c r="AD40" s="29">
        <v>0</v>
      </c>
      <c r="AE40" s="29">
        <v>2.6643457255013411E-3</v>
      </c>
      <c r="AF40" s="29">
        <v>1.7066301286442871E-3</v>
      </c>
      <c r="AG40" s="29">
        <v>2.4686744463884311E-3</v>
      </c>
      <c r="AH40" s="29">
        <v>3.9069769969257689E-3</v>
      </c>
      <c r="AI40" s="29">
        <v>2.2585823696228461E-3</v>
      </c>
      <c r="AJ40" s="29">
        <v>4.7943215308621475E-3</v>
      </c>
      <c r="AK40" s="29">
        <v>1.4845439642753779E-3</v>
      </c>
      <c r="AL40" s="29">
        <v>1.714975425921745E-3</v>
      </c>
      <c r="AM40" s="29">
        <v>0</v>
      </c>
      <c r="AN40" s="30">
        <v>1.0109617134356811E-4</v>
      </c>
      <c r="AO40" s="14"/>
    </row>
    <row r="41" spans="1:41" ht="39.950000000000003" customHeight="1">
      <c r="A41" s="10" t="s">
        <v>217</v>
      </c>
      <c r="B41" s="3" t="s">
        <v>33</v>
      </c>
      <c r="C41" s="29">
        <v>6.4627994955863809E-3</v>
      </c>
      <c r="D41" s="29">
        <v>0</v>
      </c>
      <c r="E41" s="29">
        <v>7.7683615819209044E-3</v>
      </c>
      <c r="F41" s="29">
        <v>4.5988758303525806E-3</v>
      </c>
      <c r="G41" s="29">
        <v>5.3575935979067344E-3</v>
      </c>
      <c r="H41" s="29">
        <v>3.7105751391465678E-3</v>
      </c>
      <c r="I41" s="29">
        <v>2.649112948542988E-3</v>
      </c>
      <c r="J41" s="29">
        <v>9.9880143827407101E-4</v>
      </c>
      <c r="K41" s="29">
        <v>1.0743801652892562E-2</v>
      </c>
      <c r="L41" s="29">
        <v>4.6109510086455334E-3</v>
      </c>
      <c r="M41" s="29">
        <v>1.0582010582010583E-3</v>
      </c>
      <c r="N41" s="29">
        <v>4.0866873065015484E-3</v>
      </c>
      <c r="O41" s="29">
        <v>8.3715738558849066E-3</v>
      </c>
      <c r="P41" s="29">
        <v>6.5141757346953884E-3</v>
      </c>
      <c r="Q41" s="29">
        <v>2.3789294817332203E-3</v>
      </c>
      <c r="R41" s="29">
        <v>9.6727789811339475E-4</v>
      </c>
      <c r="S41" s="29">
        <v>1.1778563015312131E-3</v>
      </c>
      <c r="T41" s="29">
        <v>2.2230455724342349E-3</v>
      </c>
      <c r="U41" s="29">
        <v>2.8714338643942199E-3</v>
      </c>
      <c r="V41" s="29">
        <v>2.831585044082631E-3</v>
      </c>
      <c r="W41" s="29">
        <v>1.5164775604858415E-2</v>
      </c>
      <c r="X41" s="29">
        <v>3.0953013399445135E-3</v>
      </c>
      <c r="Y41" s="29">
        <v>6.9251057183692113E-3</v>
      </c>
      <c r="Z41" s="29">
        <v>7.5724479394204168E-3</v>
      </c>
      <c r="AA41" s="29">
        <v>4.5615972001770222E-3</v>
      </c>
      <c r="AB41" s="29">
        <v>9.0388511724368847E-3</v>
      </c>
      <c r="AC41" s="29">
        <v>8.8683262620410461E-3</v>
      </c>
      <c r="AD41" s="29">
        <v>8.2018043969673334E-5</v>
      </c>
      <c r="AE41" s="29">
        <v>4.2777550814993752E-3</v>
      </c>
      <c r="AF41" s="29">
        <v>6.2213595189160387E-3</v>
      </c>
      <c r="AG41" s="29">
        <v>4.5108042254345186E-4</v>
      </c>
      <c r="AH41" s="29">
        <v>4.5508946243745917E-3</v>
      </c>
      <c r="AI41" s="29">
        <v>3.0130657043028913E-3</v>
      </c>
      <c r="AJ41" s="29">
        <v>1.3096176995558506E-2</v>
      </c>
      <c r="AK41" s="29">
        <v>3.9844855924845365E-3</v>
      </c>
      <c r="AL41" s="29">
        <v>4.2997400762983156E-3</v>
      </c>
      <c r="AM41" s="29">
        <v>4.859730505853766E-4</v>
      </c>
      <c r="AN41" s="30">
        <v>0</v>
      </c>
      <c r="AO41" s="14"/>
    </row>
    <row r="42" spans="1:41" ht="39.950000000000003" customHeight="1">
      <c r="A42" s="21" t="s">
        <v>218</v>
      </c>
      <c r="B42" s="22" t="s">
        <v>34</v>
      </c>
      <c r="C42" s="32">
        <v>0.50677805800756626</v>
      </c>
      <c r="D42" s="32">
        <v>0.45112781954887216</v>
      </c>
      <c r="E42" s="32">
        <v>0.36122881355932202</v>
      </c>
      <c r="F42" s="32">
        <v>0.44353602452733776</v>
      </c>
      <c r="G42" s="32">
        <v>0.59718504139958695</v>
      </c>
      <c r="H42" s="32">
        <v>0.56029684601113172</v>
      </c>
      <c r="I42" s="32">
        <v>0.52291884081239459</v>
      </c>
      <c r="J42" s="32">
        <v>0.65161805833000397</v>
      </c>
      <c r="K42" s="32">
        <v>0.51002066115702482</v>
      </c>
      <c r="L42" s="32">
        <v>0.68040345821325643</v>
      </c>
      <c r="M42" s="32">
        <v>0.77777777777777779</v>
      </c>
      <c r="N42" s="32">
        <v>0.50315789473684214</v>
      </c>
      <c r="O42" s="32">
        <v>0.56827483566910575</v>
      </c>
      <c r="P42" s="32">
        <v>0.53556888000592195</v>
      </c>
      <c r="Q42" s="32">
        <v>0.55174171622769752</v>
      </c>
      <c r="R42" s="32">
        <v>0.58020139221878664</v>
      </c>
      <c r="S42" s="32">
        <v>0.62446014919513149</v>
      </c>
      <c r="T42" s="32">
        <v>0.65987402741756207</v>
      </c>
      <c r="U42" s="32">
        <v>0.74138569840681734</v>
      </c>
      <c r="V42" s="32">
        <v>0.4406171568311989</v>
      </c>
      <c r="W42" s="32">
        <v>0.51845562298417547</v>
      </c>
      <c r="X42" s="32">
        <v>0.60602237176081697</v>
      </c>
      <c r="Y42" s="32">
        <v>0.55253503072094767</v>
      </c>
      <c r="Z42" s="32">
        <v>0.35161723540928436</v>
      </c>
      <c r="AA42" s="32">
        <v>0.29445211573977786</v>
      </c>
      <c r="AB42" s="32">
        <v>0.36014295427444898</v>
      </c>
      <c r="AC42" s="32">
        <v>0.31095622109030696</v>
      </c>
      <c r="AD42" s="32">
        <v>0.10904198923763228</v>
      </c>
      <c r="AE42" s="32">
        <v>0.41270715288015775</v>
      </c>
      <c r="AF42" s="32">
        <v>0.49281647255842276</v>
      </c>
      <c r="AG42" s="32">
        <v>0.30230503983285489</v>
      </c>
      <c r="AH42" s="32">
        <v>0.29944614933183356</v>
      </c>
      <c r="AI42" s="32">
        <v>0.41735778962668163</v>
      </c>
      <c r="AJ42" s="32">
        <v>0.39853057158274874</v>
      </c>
      <c r="AK42" s="32">
        <v>0.39031831902274217</v>
      </c>
      <c r="AL42" s="32">
        <v>0.46313454090759104</v>
      </c>
      <c r="AM42" s="32">
        <v>1</v>
      </c>
      <c r="AN42" s="33">
        <v>0.34993717595066509</v>
      </c>
      <c r="AO42" s="14"/>
    </row>
    <row r="43" spans="1:41" ht="39.950000000000003" customHeight="1">
      <c r="A43" s="10" t="s">
        <v>219</v>
      </c>
      <c r="B43" s="3" t="s">
        <v>44</v>
      </c>
      <c r="C43" s="29">
        <v>1.8915510718789407E-3</v>
      </c>
      <c r="D43" s="29">
        <v>1.0025062656641603E-2</v>
      </c>
      <c r="E43" s="29">
        <v>3.6723163841807911E-2</v>
      </c>
      <c r="F43" s="29">
        <v>9.7087378640776691E-3</v>
      </c>
      <c r="G43" s="29">
        <v>4.4368127473043166E-3</v>
      </c>
      <c r="H43" s="29">
        <v>7.7922077922077922E-3</v>
      </c>
      <c r="I43" s="29">
        <v>8.9909287950549893E-3</v>
      </c>
      <c r="J43" s="29">
        <v>9.5884938074310821E-3</v>
      </c>
      <c r="K43" s="29">
        <v>9.0392561983471068E-3</v>
      </c>
      <c r="L43" s="29">
        <v>1.7291066282420749E-3</v>
      </c>
      <c r="M43" s="29">
        <v>7.4074074074074077E-3</v>
      </c>
      <c r="N43" s="29">
        <v>1.1145510835913313E-2</v>
      </c>
      <c r="O43" s="29">
        <v>8.4335855140766462E-3</v>
      </c>
      <c r="P43" s="29">
        <v>1.0585535568880006E-2</v>
      </c>
      <c r="Q43" s="29">
        <v>1.3254035683942227E-2</v>
      </c>
      <c r="R43" s="29">
        <v>1.1723077431835843E-2</v>
      </c>
      <c r="S43" s="29">
        <v>1.0846093443266588E-2</v>
      </c>
      <c r="T43" s="29">
        <v>9.6331974805483507E-3</v>
      </c>
      <c r="U43" s="29">
        <v>7.1322712115598373E-3</v>
      </c>
      <c r="V43" s="29">
        <v>1.2935195315013836E-2</v>
      </c>
      <c r="W43" s="29">
        <v>1.2279314419753525E-2</v>
      </c>
      <c r="X43" s="29">
        <v>5.2313912992149221E-3</v>
      </c>
      <c r="Y43" s="29">
        <v>8.2364555246135941E-3</v>
      </c>
      <c r="Z43" s="29">
        <v>1.7393977638625956E-2</v>
      </c>
      <c r="AA43" s="29">
        <v>1.430092780103492E-2</v>
      </c>
      <c r="AB43" s="29">
        <v>2.3096818720723243E-2</v>
      </c>
      <c r="AC43" s="29">
        <v>4.6245107390375899E-3</v>
      </c>
      <c r="AD43" s="29">
        <v>0</v>
      </c>
      <c r="AE43" s="29">
        <v>1.130866741268347E-2</v>
      </c>
      <c r="AF43" s="29">
        <v>6.9102534825302578E-3</v>
      </c>
      <c r="AG43" s="29">
        <v>1.0731561851807814E-2</v>
      </c>
      <c r="AH43" s="29">
        <v>3.7303751159798891E-3</v>
      </c>
      <c r="AI43" s="29">
        <v>8.9486591127470698E-3</v>
      </c>
      <c r="AJ43" s="29">
        <v>3.5013075422356897E-2</v>
      </c>
      <c r="AK43" s="29">
        <v>9.9215754627797019E-3</v>
      </c>
      <c r="AL43" s="29">
        <v>1.4567884082133574E-2</v>
      </c>
      <c r="AM43" s="29">
        <v>0</v>
      </c>
      <c r="AN43" s="30">
        <v>2.0219234268713622E-3</v>
      </c>
      <c r="AO43" s="14"/>
    </row>
    <row r="44" spans="1:41" ht="39.950000000000003" customHeight="1">
      <c r="A44" s="10" t="s">
        <v>238</v>
      </c>
      <c r="B44" s="3" t="s">
        <v>239</v>
      </c>
      <c r="C44" s="29">
        <v>0.17402269861286254</v>
      </c>
      <c r="D44" s="29">
        <v>0.21553884711779447</v>
      </c>
      <c r="E44" s="29">
        <v>0.1740819209039548</v>
      </c>
      <c r="F44" s="29">
        <v>0.23249872253449158</v>
      </c>
      <c r="G44" s="29">
        <v>9.4719552905792384E-2</v>
      </c>
      <c r="H44" s="29">
        <v>0.24230055658627087</v>
      </c>
      <c r="I44" s="29">
        <v>0.16255920366059243</v>
      </c>
      <c r="J44" s="29">
        <v>0.10247702756691969</v>
      </c>
      <c r="K44" s="29">
        <v>0.17592975206611569</v>
      </c>
      <c r="L44" s="29">
        <v>7.2046109510086456E-2</v>
      </c>
      <c r="M44" s="29">
        <v>0.18306878306878308</v>
      </c>
      <c r="N44" s="29">
        <v>0.24061919504643964</v>
      </c>
      <c r="O44" s="29">
        <v>0.23688453429244699</v>
      </c>
      <c r="P44" s="29">
        <v>0.23029091716633354</v>
      </c>
      <c r="Q44" s="29">
        <v>0.21784197111299916</v>
      </c>
      <c r="R44" s="29">
        <v>0.1669339770829544</v>
      </c>
      <c r="S44" s="29">
        <v>0.19576953278366707</v>
      </c>
      <c r="T44" s="29">
        <v>0.20340866987773248</v>
      </c>
      <c r="U44" s="29">
        <v>0.14792515746572804</v>
      </c>
      <c r="V44" s="29">
        <v>0.23136945749404725</v>
      </c>
      <c r="W44" s="29">
        <v>0.29495233102614909</v>
      </c>
      <c r="X44" s="29">
        <v>5.0550439761525297E-2</v>
      </c>
      <c r="Y44" s="29">
        <v>9.7850270373808362E-2</v>
      </c>
      <c r="Z44" s="29">
        <v>0.3945924955099267</v>
      </c>
      <c r="AA44" s="29">
        <v>0.36691901145064632</v>
      </c>
      <c r="AB44" s="29">
        <v>0.25203207587783288</v>
      </c>
      <c r="AC44" s="29">
        <v>0.13775550005772838</v>
      </c>
      <c r="AD44" s="29">
        <v>0</v>
      </c>
      <c r="AE44" s="29">
        <v>0.32158800926008158</v>
      </c>
      <c r="AF44" s="29">
        <v>0.19340488696049327</v>
      </c>
      <c r="AG44" s="29">
        <v>0.24765636353684797</v>
      </c>
      <c r="AH44" s="29">
        <v>0.40305032202673752</v>
      </c>
      <c r="AI44" s="29">
        <v>0.43215734530901201</v>
      </c>
      <c r="AJ44" s="29">
        <v>0.47119256153750361</v>
      </c>
      <c r="AK44" s="29">
        <v>0.31240745356184668</v>
      </c>
      <c r="AL44" s="29">
        <v>0.27976097439548925</v>
      </c>
      <c r="AM44" s="29">
        <v>0</v>
      </c>
      <c r="AN44" s="30">
        <v>6.8456550309787551E-3</v>
      </c>
      <c r="AO44" s="14"/>
    </row>
    <row r="45" spans="1:41" ht="39.950000000000003" customHeight="1">
      <c r="A45" s="10" t="s">
        <v>240</v>
      </c>
      <c r="B45" s="3" t="s">
        <v>53</v>
      </c>
      <c r="C45" s="29">
        <v>9.6153846153846159E-3</v>
      </c>
      <c r="D45" s="29">
        <v>1.5037593984962405E-2</v>
      </c>
      <c r="E45" s="29">
        <v>1.518361581920904E-2</v>
      </c>
      <c r="F45" s="29">
        <v>2.7593254982115484E-2</v>
      </c>
      <c r="G45" s="29">
        <v>1.385792955848736E-2</v>
      </c>
      <c r="H45" s="29">
        <v>3.2653061224489799E-2</v>
      </c>
      <c r="I45" s="29">
        <v>2.1594284338123142E-2</v>
      </c>
      <c r="J45" s="29">
        <v>1.3783459848182182E-2</v>
      </c>
      <c r="K45" s="29">
        <v>2.3553719008264463E-2</v>
      </c>
      <c r="L45" s="29">
        <v>9.5100864553314124E-3</v>
      </c>
      <c r="M45" s="29">
        <v>2.433862433862434E-2</v>
      </c>
      <c r="N45" s="29">
        <v>3.244582043343653E-2</v>
      </c>
      <c r="O45" s="29">
        <v>3.1687957335979164E-2</v>
      </c>
      <c r="P45" s="29">
        <v>3.0794285291287291E-2</v>
      </c>
      <c r="Q45" s="29">
        <v>2.9056924384027186E-2</v>
      </c>
      <c r="R45" s="29">
        <v>2.2321797648770649E-2</v>
      </c>
      <c r="S45" s="29">
        <v>2.6256380054966628E-2</v>
      </c>
      <c r="T45" s="29">
        <v>2.741756206002223E-2</v>
      </c>
      <c r="U45" s="29">
        <v>2.2137828825490924E-2</v>
      </c>
      <c r="V45" s="29">
        <v>3.0857841559945941E-2</v>
      </c>
      <c r="W45" s="29">
        <v>3.4632198103903257E-2</v>
      </c>
      <c r="X45" s="29">
        <v>1.3654005076441768E-2</v>
      </c>
      <c r="Y45" s="29">
        <v>1.4410113601202316E-2</v>
      </c>
      <c r="Z45" s="29">
        <v>5.1275828034237823E-2</v>
      </c>
      <c r="AA45" s="29">
        <v>4.8983870471698651E-2</v>
      </c>
      <c r="AB45" s="29">
        <v>3.6285238877822611E-2</v>
      </c>
      <c r="AC45" s="29">
        <v>1.290827221580218E-2</v>
      </c>
      <c r="AD45" s="29">
        <v>0</v>
      </c>
      <c r="AE45" s="29">
        <v>4.8430404329265764E-2</v>
      </c>
      <c r="AF45" s="29">
        <v>2.968333713937733E-2</v>
      </c>
      <c r="AG45" s="29">
        <v>5.6483195838735921E-2</v>
      </c>
      <c r="AH45" s="29">
        <v>5.9657473859525433E-2</v>
      </c>
      <c r="AI45" s="29">
        <v>5.8022202254104149E-2</v>
      </c>
      <c r="AJ45" s="29">
        <v>4.4186625710846375E-2</v>
      </c>
      <c r="AK45" s="29">
        <v>4.4377764854534783E-2</v>
      </c>
      <c r="AL45" s="29">
        <v>3.0174884076344628E-2</v>
      </c>
      <c r="AM45" s="29">
        <v>0</v>
      </c>
      <c r="AN45" s="30">
        <v>3.6105775479845754E-4</v>
      </c>
      <c r="AO45" s="14"/>
    </row>
    <row r="46" spans="1:41" ht="39.950000000000003" customHeight="1">
      <c r="A46" s="10" t="s">
        <v>241</v>
      </c>
      <c r="B46" s="3" t="s">
        <v>54</v>
      </c>
      <c r="C46" s="29">
        <v>1.2610340479192938E-3</v>
      </c>
      <c r="D46" s="29">
        <v>2.5062656641604009E-3</v>
      </c>
      <c r="E46" s="29">
        <v>3.1779661016949155E-3</v>
      </c>
      <c r="F46" s="29">
        <v>9.7087378640776691E-3</v>
      </c>
      <c r="G46" s="29">
        <v>4.6430107756245493E-3</v>
      </c>
      <c r="H46" s="29">
        <v>1.1873840445269016E-2</v>
      </c>
      <c r="I46" s="29">
        <v>8.5092718953199004E-3</v>
      </c>
      <c r="J46" s="29">
        <v>8.3899320815021966E-3</v>
      </c>
      <c r="K46" s="29">
        <v>5.526859504132231E-3</v>
      </c>
      <c r="L46" s="29">
        <v>3.1700288184438041E-3</v>
      </c>
      <c r="M46" s="29">
        <v>7.4074074074074077E-3</v>
      </c>
      <c r="N46" s="29">
        <v>1.0030959752321982E-2</v>
      </c>
      <c r="O46" s="29">
        <v>6.5732357683244451E-3</v>
      </c>
      <c r="P46" s="29">
        <v>1.0289436671848397E-2</v>
      </c>
      <c r="Q46" s="29">
        <v>1.427357689039932E-2</v>
      </c>
      <c r="R46" s="29">
        <v>1.1342780138560491E-2</v>
      </c>
      <c r="S46" s="29">
        <v>1.5213977228111504E-2</v>
      </c>
      <c r="T46" s="29">
        <v>1.0374212671359764E-2</v>
      </c>
      <c r="U46" s="29">
        <v>7.7806595035198219E-3</v>
      </c>
      <c r="V46" s="29">
        <v>1.1921616577643349E-2</v>
      </c>
      <c r="W46" s="29">
        <v>9.1917154610962528E-3</v>
      </c>
      <c r="X46" s="29">
        <v>8.1200932648603976E-3</v>
      </c>
      <c r="Y46" s="29">
        <v>4.7444341304572046E-3</v>
      </c>
      <c r="Z46" s="29">
        <v>7.7018914939404239E-3</v>
      </c>
      <c r="AA46" s="29">
        <v>1.8305813104309981E-2</v>
      </c>
      <c r="AB46" s="29">
        <v>1.7237196811545678E-2</v>
      </c>
      <c r="AC46" s="29">
        <v>4.9521582610341803E-3</v>
      </c>
      <c r="AD46" s="29">
        <v>0</v>
      </c>
      <c r="AE46" s="29">
        <v>1.3795390089818055E-2</v>
      </c>
      <c r="AF46" s="29">
        <v>9.4466012027099033E-3</v>
      </c>
      <c r="AG46" s="29">
        <v>3.0554564688518589E-2</v>
      </c>
      <c r="AH46" s="29">
        <v>3.3282662178261938E-2</v>
      </c>
      <c r="AI46" s="29">
        <v>1.3931169702285744E-2</v>
      </c>
      <c r="AJ46" s="29">
        <v>1.1705616205221868E-2</v>
      </c>
      <c r="AK46" s="29">
        <v>9.1369499951945085E-3</v>
      </c>
      <c r="AL46" s="29">
        <v>6.8410876272844631E-3</v>
      </c>
      <c r="AM46" s="29">
        <v>0</v>
      </c>
      <c r="AN46" s="30">
        <v>2.3107696307101284E-4</v>
      </c>
      <c r="AO46" s="14"/>
    </row>
    <row r="47" spans="1:41" ht="39.950000000000003" customHeight="1">
      <c r="A47" s="10" t="s">
        <v>242</v>
      </c>
      <c r="B47" s="3" t="s">
        <v>45</v>
      </c>
      <c r="C47" s="29">
        <v>0.14265447667087011</v>
      </c>
      <c r="D47" s="29">
        <v>0.19799498746867167</v>
      </c>
      <c r="E47" s="29">
        <v>0.2175141242937853</v>
      </c>
      <c r="F47" s="29">
        <v>0.11701584057230455</v>
      </c>
      <c r="G47" s="29">
        <v>9.0503158740485562E-2</v>
      </c>
      <c r="H47" s="29">
        <v>1.3729128014842301E-2</v>
      </c>
      <c r="I47" s="29">
        <v>0.15782291081319741</v>
      </c>
      <c r="J47" s="29">
        <v>0.12045545345585297</v>
      </c>
      <c r="K47" s="29">
        <v>0.13186983471074379</v>
      </c>
      <c r="L47" s="29">
        <v>0.18962536023054755</v>
      </c>
      <c r="M47" s="29">
        <v>-3.5978835978835978E-2</v>
      </c>
      <c r="N47" s="29">
        <v>7.9504643962848301E-2</v>
      </c>
      <c r="O47" s="29">
        <v>5.0043408160734215E-2</v>
      </c>
      <c r="P47" s="29">
        <v>6.0404174994448147E-2</v>
      </c>
      <c r="Q47" s="29">
        <v>2.9906542056074768E-2</v>
      </c>
      <c r="R47" s="29">
        <v>6.5683956414623254E-2</v>
      </c>
      <c r="S47" s="29">
        <v>-1.7667844522968199E-2</v>
      </c>
      <c r="T47" s="29">
        <v>1.2597258243793997E-2</v>
      </c>
      <c r="U47" s="29">
        <v>-2.1582067432382362E-2</v>
      </c>
      <c r="V47" s="29">
        <v>0.11400347512709956</v>
      </c>
      <c r="W47" s="29">
        <v>4.0479755124525757E-2</v>
      </c>
      <c r="X47" s="29">
        <v>8.829171831651024E-2</v>
      </c>
      <c r="Y47" s="29">
        <v>0.11704902090792556</v>
      </c>
      <c r="Z47" s="29">
        <v>5.5887254664013071E-2</v>
      </c>
      <c r="AA47" s="29">
        <v>0.1043454282641796</v>
      </c>
      <c r="AB47" s="29">
        <v>0.23031730792227714</v>
      </c>
      <c r="AC47" s="29">
        <v>0.19311544946479037</v>
      </c>
      <c r="AD47" s="29">
        <v>0.44350157034547599</v>
      </c>
      <c r="AE47" s="29">
        <v>-5.6291704411564447E-2</v>
      </c>
      <c r="AF47" s="29">
        <v>0.12676638501941082</v>
      </c>
      <c r="AG47" s="29">
        <v>0</v>
      </c>
      <c r="AH47" s="29">
        <v>1.8605687395652062E-2</v>
      </c>
      <c r="AI47" s="29">
        <v>1.2622749570918025E-2</v>
      </c>
      <c r="AJ47" s="29">
        <v>-1.1373541986634013E-2</v>
      </c>
      <c r="AK47" s="29">
        <v>7.8946353880746709E-2</v>
      </c>
      <c r="AL47" s="29">
        <v>2.3176047654608289E-2</v>
      </c>
      <c r="AM47" s="29">
        <v>0</v>
      </c>
      <c r="AN47" s="30">
        <v>0.57548273421816554</v>
      </c>
      <c r="AO47" s="14"/>
    </row>
    <row r="48" spans="1:41" ht="39.950000000000003" customHeight="1">
      <c r="A48" s="10" t="s">
        <v>243</v>
      </c>
      <c r="B48" s="3" t="s">
        <v>46</v>
      </c>
      <c r="C48" s="29">
        <v>0.17197351828499369</v>
      </c>
      <c r="D48" s="29">
        <v>8.5213032581453629E-2</v>
      </c>
      <c r="E48" s="29">
        <v>0.15360169491525424</v>
      </c>
      <c r="F48" s="29">
        <v>0.10781808891159939</v>
      </c>
      <c r="G48" s="29">
        <v>6.8432859433382037E-2</v>
      </c>
      <c r="H48" s="29">
        <v>0.10797773654916512</v>
      </c>
      <c r="I48" s="29">
        <v>7.2569639560086704E-2</v>
      </c>
      <c r="J48" s="29">
        <v>9.3687574910107874E-2</v>
      </c>
      <c r="K48" s="29">
        <v>9.4679752066115702E-2</v>
      </c>
      <c r="L48" s="29">
        <v>2.420749279538905E-2</v>
      </c>
      <c r="M48" s="29">
        <v>2.1164021164021163E-2</v>
      </c>
      <c r="N48" s="29">
        <v>8.0743034055727553E-2</v>
      </c>
      <c r="O48" s="29">
        <v>9.1839265781967008E-2</v>
      </c>
      <c r="P48" s="29">
        <v>0.11362795173587978</v>
      </c>
      <c r="Q48" s="29">
        <v>0.17451146983857263</v>
      </c>
      <c r="R48" s="29">
        <v>0.22457381901155773</v>
      </c>
      <c r="S48" s="29">
        <v>0.1764330585001963</v>
      </c>
      <c r="T48" s="29">
        <v>0.12856613560577992</v>
      </c>
      <c r="U48" s="29">
        <v>0.12189699888847721</v>
      </c>
      <c r="V48" s="29">
        <v>0.11876568633760216</v>
      </c>
      <c r="W48" s="29">
        <v>4.4977875909619984E-2</v>
      </c>
      <c r="X48" s="29">
        <v>0.19707735670857682</v>
      </c>
      <c r="Y48" s="29">
        <v>0.20268458353592952</v>
      </c>
      <c r="Z48" s="29">
        <v>7.871786159247933E-2</v>
      </c>
      <c r="AA48" s="29">
        <v>9.5787286013864631E-2</v>
      </c>
      <c r="AB48" s="29">
        <v>7.2025515834645906E-2</v>
      </c>
      <c r="AC48" s="29">
        <v>0.26534352542492762</v>
      </c>
      <c r="AD48" s="29">
        <v>0.375618636099942</v>
      </c>
      <c r="AE48" s="29">
        <v>0.22132127864911752</v>
      </c>
      <c r="AF48" s="29">
        <v>0.10683717743777119</v>
      </c>
      <c r="AG48" s="29">
        <v>0.35053101036352552</v>
      </c>
      <c r="AH48" s="29">
        <v>0.17091122495140051</v>
      </c>
      <c r="AI48" s="29">
        <v>5.8741638620979697E-2</v>
      </c>
      <c r="AJ48" s="29">
        <v>4.2484745340583621E-2</v>
      </c>
      <c r="AK48" s="29">
        <v>0.10106464716560158</v>
      </c>
      <c r="AL48" s="29">
        <v>0.12367794932356159</v>
      </c>
      <c r="AM48" s="29">
        <v>0</v>
      </c>
      <c r="AN48" s="30">
        <v>3.5181467627561705E-2</v>
      </c>
      <c r="AO48" s="14"/>
    </row>
    <row r="49" spans="1:41" ht="39.950000000000003" customHeight="1">
      <c r="A49" s="10" t="s">
        <v>244</v>
      </c>
      <c r="B49" s="3" t="s">
        <v>47</v>
      </c>
      <c r="C49" s="29">
        <v>2.6796973518284993E-2</v>
      </c>
      <c r="D49" s="29">
        <v>3.5087719298245612E-2</v>
      </c>
      <c r="E49" s="29">
        <v>4.1313559322033899E-2</v>
      </c>
      <c r="F49" s="29">
        <v>5.2120592743995914E-2</v>
      </c>
      <c r="G49" s="29">
        <v>0.12778945048225451</v>
      </c>
      <c r="H49" s="29">
        <v>2.3376623376623377E-2</v>
      </c>
      <c r="I49" s="29">
        <v>4.5034920125230797E-2</v>
      </c>
      <c r="J49" s="29">
        <v>0</v>
      </c>
      <c r="K49" s="29">
        <v>4.9380165289256199E-2</v>
      </c>
      <c r="L49" s="29">
        <v>1.9308357348703169E-2</v>
      </c>
      <c r="M49" s="29">
        <v>1.4814814814814815E-2</v>
      </c>
      <c r="N49" s="29">
        <v>4.2352941176470586E-2</v>
      </c>
      <c r="O49" s="29">
        <v>6.263177477365745E-3</v>
      </c>
      <c r="P49" s="29">
        <v>8.4388185654008432E-3</v>
      </c>
      <c r="Q49" s="29">
        <v>-3.058623619371283E-2</v>
      </c>
      <c r="R49" s="29">
        <v>-8.2780799947089076E-2</v>
      </c>
      <c r="S49" s="29">
        <v>-3.131134668237142E-2</v>
      </c>
      <c r="T49" s="29">
        <v>-5.1871063356798815E-2</v>
      </c>
      <c r="U49" s="29">
        <v>-2.667654686921082E-2</v>
      </c>
      <c r="V49" s="29">
        <v>3.9529570757448999E-2</v>
      </c>
      <c r="W49" s="29">
        <v>4.7825575093072226E-2</v>
      </c>
      <c r="X49" s="29">
        <v>3.1310873029927397E-2</v>
      </c>
      <c r="Y49" s="29">
        <v>3.7307165274278388E-2</v>
      </c>
      <c r="Z49" s="29">
        <v>4.2813455657492352E-2</v>
      </c>
      <c r="AA49" s="29">
        <v>5.7605607152184081E-2</v>
      </c>
      <c r="AB49" s="29">
        <v>1.8802040446766276E-2</v>
      </c>
      <c r="AC49" s="29">
        <v>7.091956617387786E-2</v>
      </c>
      <c r="AD49" s="29">
        <v>7.1837804316949735E-2</v>
      </c>
      <c r="AE49" s="29">
        <v>3.1462962634031394E-2</v>
      </c>
      <c r="AF49" s="29">
        <v>3.4140214660881477E-2</v>
      </c>
      <c r="AG49" s="29">
        <v>1.7382638877092853E-3</v>
      </c>
      <c r="AH49" s="29">
        <v>1.1748100510922826E-2</v>
      </c>
      <c r="AI49" s="29">
        <v>1.2056156924745398E-2</v>
      </c>
      <c r="AJ49" s="29">
        <v>3.0426300278112158E-2</v>
      </c>
      <c r="AK49" s="29">
        <v>5.3858429673937891E-2</v>
      </c>
      <c r="AL49" s="29">
        <v>5.86680791696335E-2</v>
      </c>
      <c r="AM49" s="29">
        <v>0</v>
      </c>
      <c r="AN49" s="30">
        <v>3.2885140307043516E-2</v>
      </c>
      <c r="AO49" s="14"/>
    </row>
    <row r="50" spans="1:41" ht="39.950000000000003" customHeight="1">
      <c r="A50" s="10" t="s">
        <v>245</v>
      </c>
      <c r="B50" s="3" t="s">
        <v>48</v>
      </c>
      <c r="C50" s="29">
        <v>-3.4993694829760405E-2</v>
      </c>
      <c r="D50" s="29">
        <v>-1.2531328320802004E-2</v>
      </c>
      <c r="E50" s="29">
        <v>-2.8248587570621469E-3</v>
      </c>
      <c r="F50" s="29">
        <v>0</v>
      </c>
      <c r="G50" s="29">
        <v>-1.5678160429176309E-3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-2.7943881222955744E-3</v>
      </c>
      <c r="X50" s="29">
        <v>-2.5824921787379729E-4</v>
      </c>
      <c r="Y50" s="29">
        <v>-3.4817074069162651E-2</v>
      </c>
      <c r="Z50" s="29">
        <v>0</v>
      </c>
      <c r="AA50" s="29">
        <v>-7.0005999769600508E-4</v>
      </c>
      <c r="AB50" s="29">
        <v>-9.9391487660627099E-3</v>
      </c>
      <c r="AC50" s="29">
        <v>-5.7520342750512531E-4</v>
      </c>
      <c r="AD50" s="29">
        <v>0</v>
      </c>
      <c r="AE50" s="29">
        <v>-4.3221608435910644E-3</v>
      </c>
      <c r="AF50" s="29">
        <v>-5.3284615970160617E-6</v>
      </c>
      <c r="AG50" s="29">
        <v>0</v>
      </c>
      <c r="AH50" s="29">
        <v>-4.3199537031376719E-4</v>
      </c>
      <c r="AI50" s="29">
        <v>-1.3837711121473764E-2</v>
      </c>
      <c r="AJ50" s="29">
        <v>-2.2165954090739279E-2</v>
      </c>
      <c r="AK50" s="29">
        <v>-3.14936173840424E-5</v>
      </c>
      <c r="AL50" s="29">
        <v>-1.4472366463474642E-6</v>
      </c>
      <c r="AM50" s="29">
        <v>0</v>
      </c>
      <c r="AN50" s="30">
        <v>-2.9462312791554137E-3</v>
      </c>
      <c r="AO50" s="14"/>
    </row>
    <row r="51" spans="1:41" ht="39.950000000000003" customHeight="1">
      <c r="A51" s="21" t="s">
        <v>246</v>
      </c>
      <c r="B51" s="22" t="s">
        <v>49</v>
      </c>
      <c r="C51" s="32">
        <v>0.4932219419924338</v>
      </c>
      <c r="D51" s="32">
        <v>0.54887218045112784</v>
      </c>
      <c r="E51" s="32">
        <v>0.63877118644067798</v>
      </c>
      <c r="F51" s="32">
        <v>0.55646397547266224</v>
      </c>
      <c r="G51" s="32">
        <v>0.40281495860041311</v>
      </c>
      <c r="H51" s="32">
        <v>0.43970315398886828</v>
      </c>
      <c r="I51" s="32">
        <v>0.47708115918760535</v>
      </c>
      <c r="J51" s="32">
        <v>0.34838194166999603</v>
      </c>
      <c r="K51" s="32">
        <v>0.48997933884297523</v>
      </c>
      <c r="L51" s="32">
        <v>0.31959654178674352</v>
      </c>
      <c r="M51" s="32">
        <v>0.22222222222222221</v>
      </c>
      <c r="N51" s="32">
        <v>0.49684210526315792</v>
      </c>
      <c r="O51" s="32">
        <v>0.4317251643308942</v>
      </c>
      <c r="P51" s="32">
        <v>0.46443111999407805</v>
      </c>
      <c r="Q51" s="32">
        <v>0.44825828377230248</v>
      </c>
      <c r="R51" s="32">
        <v>0.41979860778121331</v>
      </c>
      <c r="S51" s="32">
        <v>0.37553985080486846</v>
      </c>
      <c r="T51" s="32">
        <v>0.34012597258243793</v>
      </c>
      <c r="U51" s="32">
        <v>0.25861430159318266</v>
      </c>
      <c r="V51" s="32">
        <v>0.55938284316880105</v>
      </c>
      <c r="W51" s="32">
        <v>0.48154437701582448</v>
      </c>
      <c r="X51" s="32">
        <v>0.39397762823918303</v>
      </c>
      <c r="Y51" s="32">
        <v>0.44746496927905227</v>
      </c>
      <c r="Z51" s="32">
        <v>0.64838276459071564</v>
      </c>
      <c r="AA51" s="32">
        <v>0.70554788426022219</v>
      </c>
      <c r="AB51" s="32">
        <v>0.63985704572555102</v>
      </c>
      <c r="AC51" s="32">
        <v>0.68904377890969304</v>
      </c>
      <c r="AD51" s="32">
        <v>0.89095801076236769</v>
      </c>
      <c r="AE51" s="32">
        <v>0.58729284711984231</v>
      </c>
      <c r="AF51" s="32">
        <v>0.50718352744157724</v>
      </c>
      <c r="AG51" s="32">
        <v>0.69769496016714516</v>
      </c>
      <c r="AH51" s="32">
        <v>0.70055385066816644</v>
      </c>
      <c r="AI51" s="32">
        <v>0.58264221037331831</v>
      </c>
      <c r="AJ51" s="32">
        <v>0.60146942841725126</v>
      </c>
      <c r="AK51" s="32">
        <v>0.60968168097725783</v>
      </c>
      <c r="AL51" s="32">
        <v>0.5368654590924089</v>
      </c>
      <c r="AM51" s="32">
        <v>0</v>
      </c>
      <c r="AN51" s="33">
        <v>0.65006282404933491</v>
      </c>
      <c r="AO51" s="14"/>
    </row>
    <row r="52" spans="1:41" ht="39.950000000000003" customHeight="1">
      <c r="A52" s="21" t="s">
        <v>233</v>
      </c>
      <c r="B52" s="22" t="s">
        <v>43</v>
      </c>
      <c r="C52" s="32">
        <v>1</v>
      </c>
      <c r="D52" s="32">
        <v>1</v>
      </c>
      <c r="E52" s="32">
        <v>1</v>
      </c>
      <c r="F52" s="32">
        <v>1</v>
      </c>
      <c r="G52" s="32">
        <v>1</v>
      </c>
      <c r="H52" s="32">
        <v>1</v>
      </c>
      <c r="I52" s="32">
        <v>1</v>
      </c>
      <c r="J52" s="32">
        <v>1</v>
      </c>
      <c r="K52" s="32">
        <v>1</v>
      </c>
      <c r="L52" s="32">
        <v>1</v>
      </c>
      <c r="M52" s="32">
        <v>1</v>
      </c>
      <c r="N52" s="32">
        <v>1</v>
      </c>
      <c r="O52" s="32">
        <v>1</v>
      </c>
      <c r="P52" s="32">
        <v>1</v>
      </c>
      <c r="Q52" s="32">
        <v>1</v>
      </c>
      <c r="R52" s="32">
        <v>1</v>
      </c>
      <c r="S52" s="32">
        <v>1</v>
      </c>
      <c r="T52" s="32">
        <v>1</v>
      </c>
      <c r="U52" s="32">
        <v>1</v>
      </c>
      <c r="V52" s="32">
        <v>1</v>
      </c>
      <c r="W52" s="32">
        <v>1</v>
      </c>
      <c r="X52" s="32">
        <v>1</v>
      </c>
      <c r="Y52" s="32">
        <v>1</v>
      </c>
      <c r="Z52" s="32">
        <v>1</v>
      </c>
      <c r="AA52" s="32">
        <v>1</v>
      </c>
      <c r="AB52" s="32">
        <v>1</v>
      </c>
      <c r="AC52" s="32">
        <v>1</v>
      </c>
      <c r="AD52" s="32">
        <v>1</v>
      </c>
      <c r="AE52" s="32">
        <v>1</v>
      </c>
      <c r="AF52" s="32">
        <v>1</v>
      </c>
      <c r="AG52" s="32">
        <v>1</v>
      </c>
      <c r="AH52" s="32">
        <v>1</v>
      </c>
      <c r="AI52" s="32">
        <v>1</v>
      </c>
      <c r="AJ52" s="32">
        <v>1</v>
      </c>
      <c r="AK52" s="32">
        <v>1</v>
      </c>
      <c r="AL52" s="32">
        <v>1</v>
      </c>
      <c r="AM52" s="32">
        <v>1</v>
      </c>
      <c r="AN52" s="33">
        <v>1</v>
      </c>
      <c r="AO52" s="14"/>
    </row>
    <row r="54" spans="1:41">
      <c r="C54" s="34">
        <f>C51-C43</f>
        <v>0.49133039092055486</v>
      </c>
      <c r="D54" s="34">
        <f t="shared" ref="D54:AN54" si="0">D51-D43</f>
        <v>0.53884711779448624</v>
      </c>
      <c r="E54" s="34">
        <f t="shared" si="0"/>
        <v>0.60204802259887003</v>
      </c>
      <c r="F54" s="34">
        <f t="shared" si="0"/>
        <v>0.54675523760858458</v>
      </c>
      <c r="G54" s="34">
        <f t="shared" si="0"/>
        <v>0.39837814585310877</v>
      </c>
      <c r="H54" s="34">
        <f t="shared" si="0"/>
        <v>0.43191094619666048</v>
      </c>
      <c r="I54" s="34">
        <f t="shared" si="0"/>
        <v>0.46809023039255038</v>
      </c>
      <c r="J54" s="34">
        <f t="shared" si="0"/>
        <v>0.33879344786256493</v>
      </c>
      <c r="K54" s="34">
        <f t="shared" si="0"/>
        <v>0.48094008264462812</v>
      </c>
      <c r="L54" s="34">
        <f t="shared" si="0"/>
        <v>0.31786743515850147</v>
      </c>
      <c r="M54" s="34">
        <f t="shared" si="0"/>
        <v>0.21481481481481479</v>
      </c>
      <c r="N54" s="34">
        <f t="shared" si="0"/>
        <v>0.48569659442724461</v>
      </c>
      <c r="O54" s="34">
        <f t="shared" si="0"/>
        <v>0.42329157881681756</v>
      </c>
      <c r="P54" s="34">
        <f t="shared" si="0"/>
        <v>0.45384558442519807</v>
      </c>
      <c r="Q54" s="34">
        <f t="shared" si="0"/>
        <v>0.43500424808836025</v>
      </c>
      <c r="R54" s="34">
        <f t="shared" si="0"/>
        <v>0.40807553034937749</v>
      </c>
      <c r="S54" s="34">
        <f t="shared" si="0"/>
        <v>0.36469375736160187</v>
      </c>
      <c r="T54" s="34">
        <f t="shared" si="0"/>
        <v>0.33049277510188957</v>
      </c>
      <c r="U54" s="34">
        <f t="shared" si="0"/>
        <v>0.25148203038162281</v>
      </c>
      <c r="V54" s="34">
        <f t="shared" si="0"/>
        <v>0.54644764785378719</v>
      </c>
      <c r="W54" s="34">
        <f t="shared" si="0"/>
        <v>0.46926506259607093</v>
      </c>
      <c r="X54" s="34">
        <f t="shared" si="0"/>
        <v>0.38874623693996813</v>
      </c>
      <c r="Y54" s="34">
        <f t="shared" si="0"/>
        <v>0.43922851375443867</v>
      </c>
      <c r="Z54" s="34">
        <f t="shared" si="0"/>
        <v>0.63098878695208971</v>
      </c>
      <c r="AA54" s="34">
        <f t="shared" si="0"/>
        <v>0.69124695645918732</v>
      </c>
      <c r="AB54" s="34">
        <f t="shared" si="0"/>
        <v>0.6167602270048278</v>
      </c>
      <c r="AC54" s="34">
        <f t="shared" si="0"/>
        <v>0.68441926817065546</v>
      </c>
      <c r="AD54" s="34">
        <f t="shared" si="0"/>
        <v>0.89095801076236769</v>
      </c>
      <c r="AE54" s="34">
        <f t="shared" si="0"/>
        <v>0.57598417970715887</v>
      </c>
      <c r="AF54" s="34">
        <f t="shared" si="0"/>
        <v>0.50027327395904697</v>
      </c>
      <c r="AG54" s="34">
        <f t="shared" si="0"/>
        <v>0.68696339831533737</v>
      </c>
      <c r="AH54" s="34">
        <f t="shared" si="0"/>
        <v>0.6968234755521866</v>
      </c>
      <c r="AI54" s="34">
        <f t="shared" si="0"/>
        <v>0.5736935512605712</v>
      </c>
      <c r="AJ54" s="34">
        <f t="shared" si="0"/>
        <v>0.56645635299489439</v>
      </c>
      <c r="AK54" s="34">
        <f t="shared" si="0"/>
        <v>0.59976010551447811</v>
      </c>
      <c r="AL54" s="34">
        <f t="shared" si="0"/>
        <v>0.52229757501027529</v>
      </c>
      <c r="AM54" s="34">
        <f t="shared" si="0"/>
        <v>0</v>
      </c>
      <c r="AN54" s="34">
        <f t="shared" si="0"/>
        <v>0.64804090062246356</v>
      </c>
    </row>
    <row r="55" spans="1:41">
      <c r="C55" s="35">
        <v>0.49133039092055486</v>
      </c>
      <c r="D55" s="35">
        <v>0.53884711779448624</v>
      </c>
      <c r="E55" s="35">
        <v>0.60204802259887003</v>
      </c>
      <c r="F55" s="35">
        <v>0.54675523760858458</v>
      </c>
      <c r="G55" s="35">
        <v>0.39837814585310877</v>
      </c>
      <c r="H55" s="35">
        <v>0.43191094619666048</v>
      </c>
      <c r="I55" s="35">
        <v>0.46809023039255038</v>
      </c>
      <c r="J55" s="35">
        <v>0.33879344786256493</v>
      </c>
      <c r="K55" s="35">
        <v>0.48094008264462812</v>
      </c>
      <c r="L55" s="35">
        <v>0.31786743515850147</v>
      </c>
      <c r="M55" s="35">
        <v>0.21481481481481479</v>
      </c>
      <c r="N55" s="35">
        <v>0.48569659442724461</v>
      </c>
      <c r="O55" s="35">
        <v>0.42329157881681756</v>
      </c>
      <c r="P55" s="35">
        <v>0.45384558442519807</v>
      </c>
      <c r="Q55" s="35">
        <v>0.43500424808836025</v>
      </c>
      <c r="R55" s="35">
        <v>0.40807553034937749</v>
      </c>
      <c r="S55" s="35">
        <v>0.36469375736160187</v>
      </c>
      <c r="T55" s="35">
        <v>0.33049277510188957</v>
      </c>
      <c r="U55" s="35">
        <v>0.25148203038162281</v>
      </c>
      <c r="V55" s="35">
        <v>0.54644764785378719</v>
      </c>
      <c r="W55" s="35">
        <v>0.46926506259607093</v>
      </c>
      <c r="X55" s="35">
        <v>0.38874623693996813</v>
      </c>
      <c r="Y55" s="35">
        <v>0.43922851375443867</v>
      </c>
      <c r="Z55" s="35">
        <v>0.63098878695208971</v>
      </c>
      <c r="AA55" s="35">
        <v>0.69124695645918732</v>
      </c>
      <c r="AB55" s="35">
        <v>0.6167602270048278</v>
      </c>
      <c r="AC55" s="35">
        <v>0.68441926817065546</v>
      </c>
      <c r="AD55" s="35">
        <v>0.89095801076236769</v>
      </c>
      <c r="AE55" s="35">
        <v>0.57598417970715887</v>
      </c>
      <c r="AF55" s="35">
        <v>0.50027327395904697</v>
      </c>
      <c r="AG55" s="35">
        <v>0.68696339831533737</v>
      </c>
      <c r="AH55" s="35">
        <v>0.6968234755521866</v>
      </c>
      <c r="AI55" s="35">
        <v>0.5736935512605712</v>
      </c>
      <c r="AJ55" s="35">
        <v>0.56645635299489439</v>
      </c>
      <c r="AK55" s="35">
        <v>0.59976010551447811</v>
      </c>
      <c r="AL55" s="35">
        <v>0.52229757501027529</v>
      </c>
      <c r="AM55" s="35">
        <v>0</v>
      </c>
      <c r="AN55" s="35">
        <v>0.64804090062246356</v>
      </c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70BE5-CEFB-439D-B763-77B9AE61507E}">
  <dimension ref="A1:AP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36"/>
      <c r="B1" s="3"/>
    </row>
    <row r="2" spans="1:42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27" t="s">
        <v>217</v>
      </c>
    </row>
    <row r="3" spans="1:42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8" t="s">
        <v>33</v>
      </c>
    </row>
    <row r="4" spans="1:42" ht="39.950000000000003" customHeight="1">
      <c r="A4" s="10" t="s">
        <v>180</v>
      </c>
      <c r="B4" s="3" t="s">
        <v>50</v>
      </c>
      <c r="C4" s="37">
        <v>1</v>
      </c>
      <c r="D4" s="38">
        <v>0</v>
      </c>
      <c r="E4" s="38">
        <v>0</v>
      </c>
      <c r="F4" s="38">
        <v>0</v>
      </c>
      <c r="G4" s="38">
        <v>0</v>
      </c>
      <c r="H4" s="38">
        <v>0</v>
      </c>
      <c r="I4" s="38">
        <v>0</v>
      </c>
      <c r="J4" s="38">
        <v>0</v>
      </c>
      <c r="K4" s="38">
        <v>0</v>
      </c>
      <c r="L4" s="38">
        <v>0</v>
      </c>
      <c r="M4" s="38">
        <v>0</v>
      </c>
      <c r="N4" s="38">
        <v>0</v>
      </c>
      <c r="O4" s="38">
        <v>0</v>
      </c>
      <c r="P4" s="38">
        <v>0</v>
      </c>
      <c r="Q4" s="38">
        <v>0</v>
      </c>
      <c r="R4" s="38">
        <v>0</v>
      </c>
      <c r="S4" s="38">
        <v>0</v>
      </c>
      <c r="T4" s="38">
        <v>0</v>
      </c>
      <c r="U4" s="38">
        <v>0</v>
      </c>
      <c r="V4" s="38">
        <v>0</v>
      </c>
      <c r="W4" s="38">
        <v>0</v>
      </c>
      <c r="X4" s="38">
        <v>0</v>
      </c>
      <c r="Y4" s="38">
        <v>0</v>
      </c>
      <c r="Z4" s="38">
        <v>0</v>
      </c>
      <c r="AA4" s="38">
        <v>0</v>
      </c>
      <c r="AB4" s="38">
        <v>0</v>
      </c>
      <c r="AC4" s="38">
        <v>0</v>
      </c>
      <c r="AD4" s="38">
        <v>0</v>
      </c>
      <c r="AE4" s="38">
        <v>0</v>
      </c>
      <c r="AF4" s="38">
        <v>0</v>
      </c>
      <c r="AG4" s="38">
        <v>0</v>
      </c>
      <c r="AH4" s="38">
        <v>0</v>
      </c>
      <c r="AI4" s="38">
        <v>0</v>
      </c>
      <c r="AJ4" s="38">
        <v>0</v>
      </c>
      <c r="AK4" s="38">
        <v>0</v>
      </c>
      <c r="AL4" s="38">
        <v>0</v>
      </c>
      <c r="AM4" s="38">
        <v>0</v>
      </c>
      <c r="AN4" s="39">
        <v>0</v>
      </c>
      <c r="AO4" s="14"/>
    </row>
    <row r="5" spans="1:42" ht="39.950000000000003" customHeight="1">
      <c r="A5" s="10" t="s">
        <v>181</v>
      </c>
      <c r="B5" s="3" t="s">
        <v>51</v>
      </c>
      <c r="C5" s="40">
        <v>0</v>
      </c>
      <c r="D5" s="41">
        <v>1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  <c r="AG5" s="41">
        <v>0</v>
      </c>
      <c r="AH5" s="41">
        <v>0</v>
      </c>
      <c r="AI5" s="41">
        <v>0</v>
      </c>
      <c r="AJ5" s="41">
        <v>0</v>
      </c>
      <c r="AK5" s="41">
        <v>0</v>
      </c>
      <c r="AL5" s="41">
        <v>0</v>
      </c>
      <c r="AM5" s="41">
        <v>0</v>
      </c>
      <c r="AN5" s="42">
        <v>0</v>
      </c>
      <c r="AO5" s="14"/>
      <c r="AP5" s="31"/>
    </row>
    <row r="6" spans="1:42" ht="39.950000000000003" customHeight="1">
      <c r="A6" s="10" t="s">
        <v>182</v>
      </c>
      <c r="B6" s="3" t="s">
        <v>52</v>
      </c>
      <c r="C6" s="40">
        <v>0</v>
      </c>
      <c r="D6" s="41">
        <v>0</v>
      </c>
      <c r="E6" s="41">
        <v>1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  <c r="AG6" s="41">
        <v>0</v>
      </c>
      <c r="AH6" s="41">
        <v>0</v>
      </c>
      <c r="AI6" s="41">
        <v>0</v>
      </c>
      <c r="AJ6" s="41">
        <v>0</v>
      </c>
      <c r="AK6" s="41">
        <v>0</v>
      </c>
      <c r="AL6" s="41">
        <v>0</v>
      </c>
      <c r="AM6" s="41">
        <v>0</v>
      </c>
      <c r="AN6" s="42">
        <v>0</v>
      </c>
      <c r="AO6" s="14"/>
    </row>
    <row r="7" spans="1:42" ht="39.950000000000003" customHeight="1">
      <c r="A7" s="10" t="s">
        <v>183</v>
      </c>
      <c r="B7" s="3" t="s">
        <v>1</v>
      </c>
      <c r="C7" s="40">
        <v>0</v>
      </c>
      <c r="D7" s="41">
        <v>0</v>
      </c>
      <c r="E7" s="41">
        <v>0</v>
      </c>
      <c r="F7" s="41">
        <v>1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2">
        <v>0</v>
      </c>
      <c r="AO7" s="14"/>
    </row>
    <row r="8" spans="1:42" ht="39.950000000000003" customHeight="1">
      <c r="A8" s="10" t="s">
        <v>184</v>
      </c>
      <c r="B8" s="3" t="s">
        <v>2</v>
      </c>
      <c r="C8" s="40">
        <v>0</v>
      </c>
      <c r="D8" s="41">
        <v>0</v>
      </c>
      <c r="E8" s="41">
        <v>0</v>
      </c>
      <c r="F8" s="41">
        <v>0</v>
      </c>
      <c r="G8" s="41">
        <v>1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2">
        <v>0</v>
      </c>
      <c r="AO8" s="14"/>
    </row>
    <row r="9" spans="1:42" ht="39.950000000000003" customHeight="1">
      <c r="A9" s="10" t="s">
        <v>185</v>
      </c>
      <c r="B9" s="3" t="s">
        <v>3</v>
      </c>
      <c r="C9" s="40">
        <v>0</v>
      </c>
      <c r="D9" s="41">
        <v>0</v>
      </c>
      <c r="E9" s="41">
        <v>0</v>
      </c>
      <c r="F9" s="41">
        <v>0</v>
      </c>
      <c r="G9" s="41">
        <v>0</v>
      </c>
      <c r="H9" s="41">
        <v>1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2">
        <v>0</v>
      </c>
      <c r="AO9" s="14"/>
    </row>
    <row r="10" spans="1:42" ht="39.950000000000003" customHeight="1">
      <c r="A10" s="10" t="s">
        <v>186</v>
      </c>
      <c r="B10" s="3" t="s">
        <v>4</v>
      </c>
      <c r="C10" s="40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1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2">
        <v>0</v>
      </c>
      <c r="AO10" s="14"/>
    </row>
    <row r="11" spans="1:42" ht="39.950000000000003" customHeight="1">
      <c r="A11" s="10" t="s">
        <v>187</v>
      </c>
      <c r="B11" s="3" t="s">
        <v>5</v>
      </c>
      <c r="C11" s="40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1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2">
        <v>0</v>
      </c>
      <c r="AO11" s="14"/>
    </row>
    <row r="12" spans="1:42" ht="39.950000000000003" customHeight="1">
      <c r="A12" s="10" t="s">
        <v>188</v>
      </c>
      <c r="B12" s="3" t="s">
        <v>6</v>
      </c>
      <c r="C12" s="40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1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2">
        <v>0</v>
      </c>
      <c r="AO12" s="14"/>
    </row>
    <row r="13" spans="1:42" ht="39.950000000000003" customHeight="1">
      <c r="A13" s="10" t="s">
        <v>189</v>
      </c>
      <c r="B13" s="3" t="s">
        <v>7</v>
      </c>
      <c r="C13" s="40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1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2">
        <v>0</v>
      </c>
      <c r="AO13" s="14"/>
    </row>
    <row r="14" spans="1:42" ht="39.950000000000003" customHeight="1">
      <c r="A14" s="10" t="s">
        <v>190</v>
      </c>
      <c r="B14" s="3" t="s">
        <v>8</v>
      </c>
      <c r="C14" s="40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1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2">
        <v>0</v>
      </c>
      <c r="AO14" s="14"/>
    </row>
    <row r="15" spans="1:42" ht="39.950000000000003" customHeight="1">
      <c r="A15" s="10" t="s">
        <v>191</v>
      </c>
      <c r="B15" s="3" t="s">
        <v>9</v>
      </c>
      <c r="C15" s="40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1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2">
        <v>0</v>
      </c>
      <c r="AO15" s="14"/>
    </row>
    <row r="16" spans="1:42" ht="39.950000000000003" customHeight="1">
      <c r="A16" s="10" t="s">
        <v>192</v>
      </c>
      <c r="B16" s="3" t="s">
        <v>10</v>
      </c>
      <c r="C16" s="40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1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2">
        <v>0</v>
      </c>
      <c r="AO16" s="14"/>
    </row>
    <row r="17" spans="1:41" ht="39.950000000000003" customHeight="1">
      <c r="A17" s="10" t="s">
        <v>193</v>
      </c>
      <c r="B17" s="3" t="s">
        <v>11</v>
      </c>
      <c r="C17" s="40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1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2">
        <v>0</v>
      </c>
      <c r="AO17" s="14"/>
    </row>
    <row r="18" spans="1:41" ht="39.950000000000003" customHeight="1">
      <c r="A18" s="10" t="s">
        <v>194</v>
      </c>
      <c r="B18" s="3" t="s">
        <v>12</v>
      </c>
      <c r="C18" s="40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1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2">
        <v>0</v>
      </c>
      <c r="AO18" s="14"/>
    </row>
    <row r="19" spans="1:41" ht="39.950000000000003" customHeight="1">
      <c r="A19" s="10" t="s">
        <v>195</v>
      </c>
      <c r="B19" s="3" t="s">
        <v>13</v>
      </c>
      <c r="C19" s="40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1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2">
        <v>0</v>
      </c>
      <c r="AO19" s="14"/>
    </row>
    <row r="20" spans="1:41" ht="39.950000000000003" customHeight="1">
      <c r="A20" s="10" t="s">
        <v>196</v>
      </c>
      <c r="B20" s="3" t="s">
        <v>14</v>
      </c>
      <c r="C20" s="40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1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2">
        <v>0</v>
      </c>
      <c r="AO20" s="14"/>
    </row>
    <row r="21" spans="1:41" ht="39.950000000000003" customHeight="1">
      <c r="A21" s="10" t="s">
        <v>197</v>
      </c>
      <c r="B21" s="3" t="s">
        <v>15</v>
      </c>
      <c r="C21" s="40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1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2">
        <v>0</v>
      </c>
      <c r="AO21" s="14"/>
    </row>
    <row r="22" spans="1:41" ht="39.950000000000003" customHeight="1">
      <c r="A22" s="10" t="s">
        <v>198</v>
      </c>
      <c r="B22" s="3" t="s">
        <v>16</v>
      </c>
      <c r="C22" s="40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1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2">
        <v>0</v>
      </c>
      <c r="AO22" s="14"/>
    </row>
    <row r="23" spans="1:41" ht="39.950000000000003" customHeight="1">
      <c r="A23" s="10" t="s">
        <v>199</v>
      </c>
      <c r="B23" s="3" t="s">
        <v>17</v>
      </c>
      <c r="C23" s="40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1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2">
        <v>0</v>
      </c>
      <c r="AO23" s="14"/>
    </row>
    <row r="24" spans="1:41" ht="39.950000000000003" customHeight="1">
      <c r="A24" s="10" t="s">
        <v>200</v>
      </c>
      <c r="B24" s="3" t="s">
        <v>18</v>
      </c>
      <c r="C24" s="40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1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>
        <v>0</v>
      </c>
      <c r="AI24" s="41">
        <v>0</v>
      </c>
      <c r="AJ24" s="41">
        <v>0</v>
      </c>
      <c r="AK24" s="41">
        <v>0</v>
      </c>
      <c r="AL24" s="41">
        <v>0</v>
      </c>
      <c r="AM24" s="41">
        <v>0</v>
      </c>
      <c r="AN24" s="42">
        <v>0</v>
      </c>
      <c r="AO24" s="14"/>
    </row>
    <row r="25" spans="1:41" ht="39.950000000000003" customHeight="1">
      <c r="A25" s="10" t="s">
        <v>201</v>
      </c>
      <c r="B25" s="3" t="s">
        <v>19</v>
      </c>
      <c r="C25" s="40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1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>
        <v>0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2">
        <v>0</v>
      </c>
      <c r="AO25" s="14"/>
    </row>
    <row r="26" spans="1:41" ht="39.950000000000003" customHeight="1">
      <c r="A26" s="10" t="s">
        <v>202</v>
      </c>
      <c r="B26" s="3" t="s">
        <v>20</v>
      </c>
      <c r="C26" s="40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1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>
        <v>0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2">
        <v>0</v>
      </c>
      <c r="AO26" s="14"/>
    </row>
    <row r="27" spans="1:41" ht="39.950000000000003" customHeight="1">
      <c r="A27" s="10" t="s">
        <v>203</v>
      </c>
      <c r="B27" s="3" t="s">
        <v>21</v>
      </c>
      <c r="C27" s="40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1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>
        <v>0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2">
        <v>0</v>
      </c>
      <c r="AO27" s="14"/>
    </row>
    <row r="28" spans="1:41" ht="39.950000000000003" customHeight="1">
      <c r="A28" s="10" t="s">
        <v>204</v>
      </c>
      <c r="B28" s="3" t="s">
        <v>124</v>
      </c>
      <c r="C28" s="40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1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2">
        <v>0</v>
      </c>
      <c r="AO28" s="14"/>
    </row>
    <row r="29" spans="1:41" ht="39.950000000000003" customHeight="1">
      <c r="A29" s="10" t="s">
        <v>205</v>
      </c>
      <c r="B29" s="3" t="s">
        <v>22</v>
      </c>
      <c r="C29" s="40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1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2">
        <v>0</v>
      </c>
      <c r="AO29" s="14"/>
    </row>
    <row r="30" spans="1:41" ht="39.950000000000003" customHeight="1">
      <c r="A30" s="10" t="s">
        <v>206</v>
      </c>
      <c r="B30" s="3" t="s">
        <v>104</v>
      </c>
      <c r="C30" s="40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1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2">
        <v>0</v>
      </c>
      <c r="AO30" s="14"/>
    </row>
    <row r="31" spans="1:41" ht="39.950000000000003" customHeight="1">
      <c r="A31" s="10" t="s">
        <v>207</v>
      </c>
      <c r="B31" s="3" t="s">
        <v>103</v>
      </c>
      <c r="C31" s="40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1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2">
        <v>0</v>
      </c>
      <c r="AO31" s="14"/>
    </row>
    <row r="32" spans="1:41" ht="39.950000000000003" customHeight="1">
      <c r="A32" s="10" t="s">
        <v>208</v>
      </c>
      <c r="B32" s="3" t="s">
        <v>24</v>
      </c>
      <c r="C32" s="40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1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2">
        <v>0</v>
      </c>
      <c r="AO32" s="14"/>
    </row>
    <row r="33" spans="1:41" ht="39.950000000000003" customHeight="1">
      <c r="A33" s="10" t="s">
        <v>209</v>
      </c>
      <c r="B33" s="3" t="s">
        <v>25</v>
      </c>
      <c r="C33" s="40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1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2">
        <v>0</v>
      </c>
      <c r="AO33" s="14"/>
    </row>
    <row r="34" spans="1:41" ht="39.950000000000003" customHeight="1">
      <c r="A34" s="10" t="s">
        <v>210</v>
      </c>
      <c r="B34" s="3" t="s">
        <v>26</v>
      </c>
      <c r="C34" s="40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1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2">
        <v>0</v>
      </c>
      <c r="AO34" s="14"/>
    </row>
    <row r="35" spans="1:41" ht="39.950000000000003" customHeight="1">
      <c r="A35" s="10" t="s">
        <v>211</v>
      </c>
      <c r="B35" s="3" t="s">
        <v>27</v>
      </c>
      <c r="C35" s="40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1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2">
        <v>0</v>
      </c>
      <c r="AO35" s="14"/>
    </row>
    <row r="36" spans="1:41" ht="39.950000000000003" customHeight="1">
      <c r="A36" s="10" t="s">
        <v>212</v>
      </c>
      <c r="B36" s="3" t="s">
        <v>28</v>
      </c>
      <c r="C36" s="40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  <c r="AG36" s="41">
        <v>0</v>
      </c>
      <c r="AH36" s="41">
        <v>0</v>
      </c>
      <c r="AI36" s="41">
        <v>1</v>
      </c>
      <c r="AJ36" s="41">
        <v>0</v>
      </c>
      <c r="AK36" s="41">
        <v>0</v>
      </c>
      <c r="AL36" s="41">
        <v>0</v>
      </c>
      <c r="AM36" s="41">
        <v>0</v>
      </c>
      <c r="AN36" s="42">
        <v>0</v>
      </c>
      <c r="AO36" s="14"/>
    </row>
    <row r="37" spans="1:41" ht="39.950000000000003" customHeight="1">
      <c r="A37" s="10" t="s">
        <v>213</v>
      </c>
      <c r="B37" s="3" t="s">
        <v>29</v>
      </c>
      <c r="C37" s="40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  <c r="AG37" s="41">
        <v>0</v>
      </c>
      <c r="AH37" s="41">
        <v>0</v>
      </c>
      <c r="AI37" s="41">
        <v>0</v>
      </c>
      <c r="AJ37" s="41">
        <v>1</v>
      </c>
      <c r="AK37" s="41">
        <v>0</v>
      </c>
      <c r="AL37" s="41">
        <v>0</v>
      </c>
      <c r="AM37" s="41">
        <v>0</v>
      </c>
      <c r="AN37" s="42">
        <v>0</v>
      </c>
      <c r="AO37" s="14"/>
    </row>
    <row r="38" spans="1:41" ht="39.950000000000003" customHeight="1">
      <c r="A38" s="10" t="s">
        <v>214</v>
      </c>
      <c r="B38" s="3" t="s">
        <v>30</v>
      </c>
      <c r="C38" s="40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  <c r="AG38" s="41">
        <v>0</v>
      </c>
      <c r="AH38" s="41">
        <v>0</v>
      </c>
      <c r="AI38" s="41">
        <v>0</v>
      </c>
      <c r="AJ38" s="41">
        <v>0</v>
      </c>
      <c r="AK38" s="41">
        <v>1</v>
      </c>
      <c r="AL38" s="41">
        <v>0</v>
      </c>
      <c r="AM38" s="41">
        <v>0</v>
      </c>
      <c r="AN38" s="42">
        <v>0</v>
      </c>
      <c r="AO38" s="14"/>
    </row>
    <row r="39" spans="1:41" ht="39.950000000000003" customHeight="1">
      <c r="A39" s="10" t="s">
        <v>215</v>
      </c>
      <c r="B39" s="3" t="s">
        <v>31</v>
      </c>
      <c r="C39" s="40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  <c r="AG39" s="41">
        <v>0</v>
      </c>
      <c r="AH39" s="41">
        <v>0</v>
      </c>
      <c r="AI39" s="41">
        <v>0</v>
      </c>
      <c r="AJ39" s="41">
        <v>0</v>
      </c>
      <c r="AK39" s="41">
        <v>0</v>
      </c>
      <c r="AL39" s="41">
        <v>1</v>
      </c>
      <c r="AM39" s="41">
        <v>0</v>
      </c>
      <c r="AN39" s="42">
        <v>0</v>
      </c>
      <c r="AO39" s="14"/>
    </row>
    <row r="40" spans="1:41" ht="39.950000000000003" customHeight="1">
      <c r="A40" s="10" t="s">
        <v>216</v>
      </c>
      <c r="B40" s="3" t="s">
        <v>32</v>
      </c>
      <c r="C40" s="40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  <c r="AG40" s="41">
        <v>0</v>
      </c>
      <c r="AH40" s="41">
        <v>0</v>
      </c>
      <c r="AI40" s="41">
        <v>0</v>
      </c>
      <c r="AJ40" s="41">
        <v>0</v>
      </c>
      <c r="AK40" s="41">
        <v>0</v>
      </c>
      <c r="AL40" s="41">
        <v>0</v>
      </c>
      <c r="AM40" s="41">
        <v>1</v>
      </c>
      <c r="AN40" s="42">
        <v>0</v>
      </c>
      <c r="AO40" s="14"/>
    </row>
    <row r="41" spans="1:41" ht="39.950000000000003" customHeight="1">
      <c r="A41" s="43" t="s">
        <v>217</v>
      </c>
      <c r="B41" s="44" t="s">
        <v>33</v>
      </c>
      <c r="C41" s="45">
        <v>0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  <c r="R41" s="46">
        <v>0</v>
      </c>
      <c r="S41" s="46">
        <v>0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6">
        <v>0</v>
      </c>
      <c r="AD41" s="46">
        <v>0</v>
      </c>
      <c r="AE41" s="46">
        <v>0</v>
      </c>
      <c r="AF41" s="46">
        <v>0</v>
      </c>
      <c r="AG41" s="46">
        <v>0</v>
      </c>
      <c r="AH41" s="46">
        <v>0</v>
      </c>
      <c r="AI41" s="46">
        <v>0</v>
      </c>
      <c r="AJ41" s="46">
        <v>0</v>
      </c>
      <c r="AK41" s="46">
        <v>0</v>
      </c>
      <c r="AL41" s="46">
        <v>0</v>
      </c>
      <c r="AM41" s="46">
        <v>0</v>
      </c>
      <c r="AN41" s="47">
        <v>1</v>
      </c>
      <c r="AO41" s="14"/>
    </row>
  </sheetData>
  <phoneticPr fontId="1"/>
  <conditionalFormatting sqref="C4:AN41">
    <cfRule type="cellIs" dxfId="2" priority="1" operator="greaterThan">
      <formula>0</formula>
    </cfRule>
  </conditionalFormatting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9EDA8-2B90-424F-9AB1-530E8E56475B}">
  <dimension ref="A1:AP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36"/>
      <c r="B1" s="3"/>
    </row>
    <row r="2" spans="1:42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27" t="s">
        <v>217</v>
      </c>
    </row>
    <row r="3" spans="1:42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8" t="s">
        <v>33</v>
      </c>
    </row>
    <row r="4" spans="1:42" ht="39.950000000000003" customHeight="1">
      <c r="A4" s="10" t="s">
        <v>180</v>
      </c>
      <c r="B4" s="3" t="s">
        <v>50</v>
      </c>
      <c r="C4" s="37">
        <v>0.89959016393442626</v>
      </c>
      <c r="D4" s="38">
        <v>-2.5062656641604009E-3</v>
      </c>
      <c r="E4" s="38">
        <v>0</v>
      </c>
      <c r="F4" s="38">
        <v>0</v>
      </c>
      <c r="G4" s="38">
        <v>-0.16566945034004898</v>
      </c>
      <c r="H4" s="38">
        <v>-1.484230055658627E-3</v>
      </c>
      <c r="I4" s="38">
        <v>-8.0276149955848115E-5</v>
      </c>
      <c r="J4" s="38">
        <v>-1.9976028765481422E-4</v>
      </c>
      <c r="K4" s="38">
        <v>0</v>
      </c>
      <c r="L4" s="38">
        <v>0</v>
      </c>
      <c r="M4" s="38">
        <v>0</v>
      </c>
      <c r="N4" s="38">
        <v>0</v>
      </c>
      <c r="O4" s="38">
        <v>0</v>
      </c>
      <c r="P4" s="38">
        <v>0</v>
      </c>
      <c r="Q4" s="38">
        <v>0</v>
      </c>
      <c r="R4" s="38">
        <v>0</v>
      </c>
      <c r="S4" s="38">
        <v>0</v>
      </c>
      <c r="T4" s="38">
        <v>0</v>
      </c>
      <c r="U4" s="38">
        <v>0</v>
      </c>
      <c r="V4" s="38">
        <v>-1.8501834094858099E-3</v>
      </c>
      <c r="W4" s="38">
        <v>-8.1632562396154499E-4</v>
      </c>
      <c r="X4" s="38">
        <v>0</v>
      </c>
      <c r="Y4" s="38">
        <v>0</v>
      </c>
      <c r="Z4" s="38">
        <v>0</v>
      </c>
      <c r="AA4" s="38">
        <v>-1.1832734138272014E-4</v>
      </c>
      <c r="AB4" s="38">
        <v>0</v>
      </c>
      <c r="AC4" s="38">
        <v>-1.0401508634812394E-6</v>
      </c>
      <c r="AD4" s="38">
        <v>-8.0017603872852025E-6</v>
      </c>
      <c r="AE4" s="38">
        <v>-8.2890755904486168E-5</v>
      </c>
      <c r="AF4" s="38">
        <v>0</v>
      </c>
      <c r="AG4" s="38">
        <v>-2.8310486770509532E-5</v>
      </c>
      <c r="AH4" s="38">
        <v>-1.0908562338426259E-3</v>
      </c>
      <c r="AI4" s="38">
        <v>-1.3152348195519246E-3</v>
      </c>
      <c r="AJ4" s="38">
        <v>-2.0339545888506082E-3</v>
      </c>
      <c r="AK4" s="38">
        <v>-4.3439472253851591E-6</v>
      </c>
      <c r="AL4" s="38">
        <v>-1.2378215036209861E-2</v>
      </c>
      <c r="AM4" s="38">
        <v>0</v>
      </c>
      <c r="AN4" s="39">
        <v>0</v>
      </c>
      <c r="AO4" s="14"/>
    </row>
    <row r="5" spans="1:42" ht="39.950000000000003" customHeight="1">
      <c r="A5" s="10" t="s">
        <v>181</v>
      </c>
      <c r="B5" s="3" t="s">
        <v>51</v>
      </c>
      <c r="C5" s="40">
        <v>-7.8814627994955864E-4</v>
      </c>
      <c r="D5" s="41">
        <v>0.77192982456140347</v>
      </c>
      <c r="E5" s="41">
        <v>0</v>
      </c>
      <c r="F5" s="41">
        <v>0</v>
      </c>
      <c r="G5" s="41">
        <v>-3.6617925718937869E-4</v>
      </c>
      <c r="H5" s="41">
        <v>0</v>
      </c>
      <c r="I5" s="41">
        <v>-2.9702175483663803E-3</v>
      </c>
      <c r="J5" s="41">
        <v>-1.9976028765481422E-4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-4.8265654160499389E-5</v>
      </c>
      <c r="W5" s="41">
        <v>-2.9987471900628182E-5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  <c r="AG5" s="41">
        <v>-5.6620973541019064E-6</v>
      </c>
      <c r="AH5" s="41">
        <v>-4.3471232232831921E-5</v>
      </c>
      <c r="AI5" s="41">
        <v>-3.4073440921034314E-5</v>
      </c>
      <c r="AJ5" s="41">
        <v>0</v>
      </c>
      <c r="AK5" s="41">
        <v>0</v>
      </c>
      <c r="AL5" s="41">
        <v>-1.1679199736024037E-3</v>
      </c>
      <c r="AM5" s="41">
        <v>0</v>
      </c>
      <c r="AN5" s="42">
        <v>0</v>
      </c>
      <c r="AO5" s="14"/>
      <c r="AP5" s="31"/>
    </row>
    <row r="6" spans="1:42" ht="39.950000000000003" customHeight="1">
      <c r="A6" s="10" t="s">
        <v>182</v>
      </c>
      <c r="B6" s="3" t="s">
        <v>52</v>
      </c>
      <c r="C6" s="40">
        <v>0</v>
      </c>
      <c r="D6" s="41">
        <v>0</v>
      </c>
      <c r="E6" s="41">
        <v>0.99011299435028244</v>
      </c>
      <c r="F6" s="41">
        <v>0</v>
      </c>
      <c r="G6" s="41">
        <v>-3.4317751161641478E-2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-1.4479696248149816E-4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-7.4009603486148363E-6</v>
      </c>
      <c r="AF6" s="41">
        <v>0</v>
      </c>
      <c r="AG6" s="41">
        <v>-7.5494631388025419E-6</v>
      </c>
      <c r="AH6" s="41">
        <v>-9.5093320509319828E-5</v>
      </c>
      <c r="AI6" s="41">
        <v>-2.3267292514649146E-4</v>
      </c>
      <c r="AJ6" s="41">
        <v>0</v>
      </c>
      <c r="AK6" s="41">
        <v>0</v>
      </c>
      <c r="AL6" s="41">
        <v>-3.7772876469668814E-3</v>
      </c>
      <c r="AM6" s="41">
        <v>0</v>
      </c>
      <c r="AN6" s="42">
        <v>0</v>
      </c>
      <c r="AO6" s="14"/>
    </row>
    <row r="7" spans="1:42" ht="39.950000000000003" customHeight="1">
      <c r="A7" s="10" t="s">
        <v>183</v>
      </c>
      <c r="B7" s="3" t="s">
        <v>1</v>
      </c>
      <c r="C7" s="40">
        <v>0</v>
      </c>
      <c r="D7" s="41">
        <v>0</v>
      </c>
      <c r="E7" s="41">
        <v>0</v>
      </c>
      <c r="F7" s="41">
        <v>1</v>
      </c>
      <c r="G7" s="41">
        <v>-1.7064664412708909E-4</v>
      </c>
      <c r="H7" s="41">
        <v>0</v>
      </c>
      <c r="I7" s="41">
        <v>0</v>
      </c>
      <c r="J7" s="41">
        <v>-7.3911306432281262E-3</v>
      </c>
      <c r="K7" s="41">
        <v>-3.2283057851239666E-2</v>
      </c>
      <c r="L7" s="41">
        <v>-1.1527377521613833E-3</v>
      </c>
      <c r="M7" s="41">
        <v>-1.0582010582010583E-3</v>
      </c>
      <c r="N7" s="41">
        <v>0</v>
      </c>
      <c r="O7" s="41">
        <v>0</v>
      </c>
      <c r="P7" s="41">
        <v>0</v>
      </c>
      <c r="Q7" s="41">
        <v>0</v>
      </c>
      <c r="R7" s="41">
        <v>-6.6138659700061176E-5</v>
      </c>
      <c r="S7" s="41">
        <v>-4.9077345897133884E-5</v>
      </c>
      <c r="T7" s="41">
        <v>0</v>
      </c>
      <c r="U7" s="41">
        <v>0</v>
      </c>
      <c r="V7" s="41">
        <v>-2.236308642769805E-3</v>
      </c>
      <c r="W7" s="41">
        <v>-1.7337201346992813E-3</v>
      </c>
      <c r="X7" s="41">
        <v>-0.26697066288884952</v>
      </c>
      <c r="Y7" s="41">
        <v>0</v>
      </c>
      <c r="Z7" s="41">
        <v>0</v>
      </c>
      <c r="AA7" s="41">
        <v>-1.5637974632077551E-6</v>
      </c>
      <c r="AB7" s="41">
        <v>-1.7083445799351513E-6</v>
      </c>
      <c r="AC7" s="41">
        <v>-2.0803017269624788E-6</v>
      </c>
      <c r="AD7" s="41">
        <v>0</v>
      </c>
      <c r="AE7" s="41">
        <v>-1.4801920697229674E-6</v>
      </c>
      <c r="AF7" s="41">
        <v>0</v>
      </c>
      <c r="AG7" s="41">
        <v>-9.4368289235031774E-6</v>
      </c>
      <c r="AH7" s="41">
        <v>-4.3471232232831921E-5</v>
      </c>
      <c r="AI7" s="41">
        <v>-4.8676344172906166E-6</v>
      </c>
      <c r="AJ7" s="41">
        <v>-4.1509277323481797E-5</v>
      </c>
      <c r="AK7" s="41">
        <v>-1.6289802095194346E-6</v>
      </c>
      <c r="AL7" s="41">
        <v>-2.8944732926949284E-6</v>
      </c>
      <c r="AM7" s="41">
        <v>0</v>
      </c>
      <c r="AN7" s="42">
        <v>-1.2998079172744473E-4</v>
      </c>
      <c r="AO7" s="14"/>
    </row>
    <row r="8" spans="1:42" ht="39.950000000000003" customHeight="1">
      <c r="A8" s="10" t="s">
        <v>184</v>
      </c>
      <c r="B8" s="3" t="s">
        <v>2</v>
      </c>
      <c r="C8" s="40">
        <v>-8.8272383354350573E-2</v>
      </c>
      <c r="D8" s="41">
        <v>-2.5062656641604009E-2</v>
      </c>
      <c r="E8" s="41">
        <v>-5.2259887005649715E-2</v>
      </c>
      <c r="F8" s="41">
        <v>0</v>
      </c>
      <c r="G8" s="41">
        <v>0.84926213102107129</v>
      </c>
      <c r="H8" s="41">
        <v>-3.7105751391465676E-4</v>
      </c>
      <c r="I8" s="41">
        <v>-8.0276149955848115E-5</v>
      </c>
      <c r="J8" s="41">
        <v>-6.392329204954055E-3</v>
      </c>
      <c r="K8" s="41">
        <v>-1.5495867768595042E-4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-5.309221957654933E-4</v>
      </c>
      <c r="W8" s="41">
        <v>-2.3323589256044143E-5</v>
      </c>
      <c r="X8" s="41">
        <v>0</v>
      </c>
      <c r="Y8" s="41">
        <v>0</v>
      </c>
      <c r="Z8" s="41">
        <v>0</v>
      </c>
      <c r="AA8" s="41">
        <v>-1.4022050586762872E-4</v>
      </c>
      <c r="AB8" s="41">
        <v>0</v>
      </c>
      <c r="AC8" s="41">
        <v>0</v>
      </c>
      <c r="AD8" s="41">
        <v>0</v>
      </c>
      <c r="AE8" s="41">
        <v>-2.4423169150428962E-4</v>
      </c>
      <c r="AF8" s="41">
        <v>0</v>
      </c>
      <c r="AG8" s="41">
        <v>-6.8511377984633063E-4</v>
      </c>
      <c r="AH8" s="41">
        <v>-4.762816881509647E-3</v>
      </c>
      <c r="AI8" s="41">
        <v>-5.5783090422150466E-3</v>
      </c>
      <c r="AJ8" s="41">
        <v>-1.5150886223070856E-3</v>
      </c>
      <c r="AK8" s="41">
        <v>-4.3439472253851591E-6</v>
      </c>
      <c r="AL8" s="41">
        <v>-0.10998274893917553</v>
      </c>
      <c r="AM8" s="41">
        <v>0</v>
      </c>
      <c r="AN8" s="42">
        <v>-3.8849814416314033E-3</v>
      </c>
      <c r="AO8" s="14"/>
    </row>
    <row r="9" spans="1:42" ht="39.950000000000003" customHeight="1">
      <c r="A9" s="10" t="s">
        <v>185</v>
      </c>
      <c r="B9" s="3" t="s">
        <v>3</v>
      </c>
      <c r="C9" s="40">
        <v>-2.0491803278688526E-3</v>
      </c>
      <c r="D9" s="41">
        <v>0</v>
      </c>
      <c r="E9" s="41">
        <v>-2.6836158192090395E-2</v>
      </c>
      <c r="F9" s="41">
        <v>-3.0659172202350538E-3</v>
      </c>
      <c r="G9" s="41">
        <v>-7.6079962173327222E-4</v>
      </c>
      <c r="H9" s="41">
        <v>0.78552875695732838</v>
      </c>
      <c r="I9" s="41">
        <v>-2.4082844986754435E-3</v>
      </c>
      <c r="J9" s="41">
        <v>-7.9904115061925688E-4</v>
      </c>
      <c r="K9" s="41">
        <v>-9.8140495867768602E-4</v>
      </c>
      <c r="L9" s="41">
        <v>-5.7636887608069167E-4</v>
      </c>
      <c r="M9" s="41">
        <v>-3.1746031746031746E-3</v>
      </c>
      <c r="N9" s="41">
        <v>-8.6687306501547986E-4</v>
      </c>
      <c r="O9" s="41">
        <v>-1.3022448220265409E-3</v>
      </c>
      <c r="P9" s="41">
        <v>-9.6232141535272783E-4</v>
      </c>
      <c r="Q9" s="41">
        <v>-1.6992353440951572E-3</v>
      </c>
      <c r="R9" s="41">
        <v>-3.5797549562658114E-3</v>
      </c>
      <c r="S9" s="41">
        <v>-2.061248527679623E-3</v>
      </c>
      <c r="T9" s="41">
        <v>-2.2230455724342349E-3</v>
      </c>
      <c r="U9" s="41">
        <v>-3.7977028529084847E-3</v>
      </c>
      <c r="V9" s="41">
        <v>-2.5419911191196347E-3</v>
      </c>
      <c r="W9" s="41">
        <v>-3.943907878486321E-3</v>
      </c>
      <c r="X9" s="41">
        <v>-2.1028864884009208E-4</v>
      </c>
      <c r="Y9" s="41">
        <v>-8.3985324669584051E-4</v>
      </c>
      <c r="Z9" s="41">
        <v>-2.7668559778651521E-3</v>
      </c>
      <c r="AA9" s="41">
        <v>-4.2608268214200636E-3</v>
      </c>
      <c r="AB9" s="41">
        <v>-1.5340934327817658E-3</v>
      </c>
      <c r="AC9" s="41">
        <v>-1.2585825448122997E-4</v>
      </c>
      <c r="AD9" s="41">
        <v>0</v>
      </c>
      <c r="AE9" s="41">
        <v>-2.0500660165663096E-3</v>
      </c>
      <c r="AF9" s="41">
        <v>-8.517926467229961E-4</v>
      </c>
      <c r="AG9" s="41">
        <v>-3.9125092716844169E-3</v>
      </c>
      <c r="AH9" s="41">
        <v>-3.8852413808093526E-4</v>
      </c>
      <c r="AI9" s="41">
        <v>-3.505670307332702E-3</v>
      </c>
      <c r="AJ9" s="41">
        <v>-2.5237640612676932E-2</v>
      </c>
      <c r="AK9" s="41">
        <v>-1.6675327411447278E-3</v>
      </c>
      <c r="AL9" s="41">
        <v>-3.9625339376993573E-3</v>
      </c>
      <c r="AM9" s="41">
        <v>-2.0057433178705543E-2</v>
      </c>
      <c r="AN9" s="42">
        <v>-2.3107696307101284E-4</v>
      </c>
      <c r="AO9" s="14"/>
    </row>
    <row r="10" spans="1:42" ht="39.950000000000003" customHeight="1">
      <c r="A10" s="10" t="s">
        <v>186</v>
      </c>
      <c r="B10" s="3" t="s">
        <v>4</v>
      </c>
      <c r="C10" s="40">
        <v>-3.9722572509457758E-2</v>
      </c>
      <c r="D10" s="41">
        <v>-3.007518796992481E-2</v>
      </c>
      <c r="E10" s="41">
        <v>-2.1186440677966102E-3</v>
      </c>
      <c r="F10" s="41">
        <v>-5.1098620337250899E-4</v>
      </c>
      <c r="G10" s="41">
        <v>-1.2432319052342303E-2</v>
      </c>
      <c r="H10" s="41">
        <v>-3.3395176252319111E-3</v>
      </c>
      <c r="I10" s="41">
        <v>0.79569719836236652</v>
      </c>
      <c r="J10" s="41">
        <v>-1.278465840990811E-2</v>
      </c>
      <c r="K10" s="41">
        <v>-9.8140495867768602E-4</v>
      </c>
      <c r="L10" s="41">
        <v>-2.8818443804034583E-4</v>
      </c>
      <c r="M10" s="41">
        <v>-3.1746031746031746E-3</v>
      </c>
      <c r="N10" s="41">
        <v>-3.3436532507739938E-3</v>
      </c>
      <c r="O10" s="41">
        <v>-1.4262681384100211E-3</v>
      </c>
      <c r="P10" s="41">
        <v>-5.1817306980531498E-4</v>
      </c>
      <c r="Q10" s="41">
        <v>-3.3984706881903144E-3</v>
      </c>
      <c r="R10" s="41">
        <v>-3.0175763488152914E-3</v>
      </c>
      <c r="S10" s="41">
        <v>-4.367883784844916E-3</v>
      </c>
      <c r="T10" s="41">
        <v>-1.5561319007039644E-2</v>
      </c>
      <c r="U10" s="41">
        <v>-7.9659133012226751E-3</v>
      </c>
      <c r="V10" s="41">
        <v>-8.2260763240877791E-2</v>
      </c>
      <c r="W10" s="41">
        <v>-3.9445742667507798E-2</v>
      </c>
      <c r="X10" s="41">
        <v>-3.6154890502331622E-3</v>
      </c>
      <c r="Y10" s="41">
        <v>-3.580426999071741E-3</v>
      </c>
      <c r="Z10" s="41">
        <v>-4.5628852968302514E-3</v>
      </c>
      <c r="AA10" s="41">
        <v>-7.5646095953569806E-3</v>
      </c>
      <c r="AB10" s="41">
        <v>-4.4878212114896421E-3</v>
      </c>
      <c r="AC10" s="41">
        <v>-1.069275087658714E-3</v>
      </c>
      <c r="AD10" s="41">
        <v>-2.1604753045670048E-4</v>
      </c>
      <c r="AE10" s="41">
        <v>-5.16290993919371E-3</v>
      </c>
      <c r="AF10" s="41">
        <v>-8.7729314150871585E-3</v>
      </c>
      <c r="AG10" s="41">
        <v>-1.0946721551263687E-3</v>
      </c>
      <c r="AH10" s="41">
        <v>-8.544814085766024E-3</v>
      </c>
      <c r="AI10" s="41">
        <v>-5.624064805737578E-3</v>
      </c>
      <c r="AJ10" s="41">
        <v>-1.9052758291478147E-2</v>
      </c>
      <c r="AK10" s="41">
        <v>-5.4397079129885652E-3</v>
      </c>
      <c r="AL10" s="41">
        <v>-4.9741523534962339E-3</v>
      </c>
      <c r="AM10" s="41">
        <v>-0.43242765628451513</v>
      </c>
      <c r="AN10" s="42">
        <v>-6.0657702806140874E-4</v>
      </c>
      <c r="AO10" s="14"/>
    </row>
    <row r="11" spans="1:42" ht="39.950000000000003" customHeight="1">
      <c r="A11" s="10" t="s">
        <v>187</v>
      </c>
      <c r="B11" s="3" t="s">
        <v>5</v>
      </c>
      <c r="C11" s="40">
        <v>-4.555485498108449E-2</v>
      </c>
      <c r="D11" s="41">
        <v>0</v>
      </c>
      <c r="E11" s="41">
        <v>-4.5903954802259889E-3</v>
      </c>
      <c r="F11" s="41">
        <v>-2.5549310168625446E-3</v>
      </c>
      <c r="G11" s="41">
        <v>-6.1290586348979499E-3</v>
      </c>
      <c r="H11" s="41">
        <v>-9.0166975881261602E-2</v>
      </c>
      <c r="I11" s="41">
        <v>-3.0585213133178132E-2</v>
      </c>
      <c r="J11" s="41">
        <v>0.64842189372752701</v>
      </c>
      <c r="K11" s="41">
        <v>-1.0020661157024793E-2</v>
      </c>
      <c r="L11" s="41">
        <v>-1.440922190201729E-3</v>
      </c>
      <c r="M11" s="41">
        <v>-2.1164021164021165E-3</v>
      </c>
      <c r="N11" s="41">
        <v>-1.0526315789473684E-2</v>
      </c>
      <c r="O11" s="41">
        <v>-4.2167927570383231E-3</v>
      </c>
      <c r="P11" s="41">
        <v>-3.183063143089792E-3</v>
      </c>
      <c r="Q11" s="41">
        <v>-1.3593882752761258E-2</v>
      </c>
      <c r="R11" s="41">
        <v>-1.4897733097438781E-2</v>
      </c>
      <c r="S11" s="41">
        <v>-9.2265410286611702E-3</v>
      </c>
      <c r="T11" s="41">
        <v>-7.7806595035198219E-3</v>
      </c>
      <c r="U11" s="41">
        <v>-2.5935531678399407E-2</v>
      </c>
      <c r="V11" s="41">
        <v>-4.8828753459038546E-2</v>
      </c>
      <c r="W11" s="41">
        <v>-5.0978702231067909E-3</v>
      </c>
      <c r="X11" s="41">
        <v>-2.1545363319756803E-3</v>
      </c>
      <c r="Y11" s="41">
        <v>-8.6342807467326768E-3</v>
      </c>
      <c r="Z11" s="41">
        <v>-1.5581767875345856E-2</v>
      </c>
      <c r="AA11" s="41">
        <v>-1.1989113884592789E-5</v>
      </c>
      <c r="AB11" s="41">
        <v>-3.0750202438832721E-5</v>
      </c>
      <c r="AC11" s="41">
        <v>-2.1843168133106027E-5</v>
      </c>
      <c r="AD11" s="41">
        <v>-4.2009242033247316E-5</v>
      </c>
      <c r="AE11" s="41">
        <v>-5.5803241028555865E-4</v>
      </c>
      <c r="AF11" s="41">
        <v>-6.729085788231712E-4</v>
      </c>
      <c r="AG11" s="41">
        <v>-1.0003038658913368E-3</v>
      </c>
      <c r="AH11" s="41">
        <v>-1.0323059179290306E-2</v>
      </c>
      <c r="AI11" s="41">
        <v>-0.15541091109460442</v>
      </c>
      <c r="AJ11" s="41">
        <v>-2.4282927234236854E-3</v>
      </c>
      <c r="AK11" s="41">
        <v>-3.4159714993622541E-3</v>
      </c>
      <c r="AL11" s="41">
        <v>-9.3462542621119242E-3</v>
      </c>
      <c r="AM11" s="41">
        <v>-9.3660260658272581E-3</v>
      </c>
      <c r="AN11" s="42">
        <v>-3.6394621683684524E-3</v>
      </c>
      <c r="AO11" s="14"/>
    </row>
    <row r="12" spans="1:42" ht="39.950000000000003" customHeight="1">
      <c r="A12" s="10" t="s">
        <v>188</v>
      </c>
      <c r="B12" s="3" t="s">
        <v>6</v>
      </c>
      <c r="C12" s="40">
        <v>-3.7831021437578815E-3</v>
      </c>
      <c r="D12" s="41">
        <v>0</v>
      </c>
      <c r="E12" s="41">
        <v>0</v>
      </c>
      <c r="F12" s="41">
        <v>0</v>
      </c>
      <c r="G12" s="41">
        <v>-2.3392810799088464E-3</v>
      </c>
      <c r="H12" s="41">
        <v>-7.4211502782931351E-4</v>
      </c>
      <c r="I12" s="41">
        <v>-2.2477321987637473E-3</v>
      </c>
      <c r="J12" s="41">
        <v>-6.7918497802636835E-3</v>
      </c>
      <c r="K12" s="41">
        <v>0.83352272727272725</v>
      </c>
      <c r="L12" s="41">
        <v>-2.8818443804034583E-4</v>
      </c>
      <c r="M12" s="41">
        <v>-8.4656084656084662E-3</v>
      </c>
      <c r="N12" s="41">
        <v>-5.8204334365325079E-3</v>
      </c>
      <c r="O12" s="41">
        <v>-1.1162098474513209E-2</v>
      </c>
      <c r="P12" s="41">
        <v>-5.9219779406321713E-3</v>
      </c>
      <c r="Q12" s="41">
        <v>-1.8181818181818181E-2</v>
      </c>
      <c r="R12" s="41">
        <v>-1.7642487474991319E-2</v>
      </c>
      <c r="S12" s="41">
        <v>-7.1652925009815472E-3</v>
      </c>
      <c r="T12" s="41">
        <v>-2.9640607632456465E-3</v>
      </c>
      <c r="U12" s="41">
        <v>-3.1493145609484993E-3</v>
      </c>
      <c r="V12" s="41">
        <v>-2.6063453246669669E-3</v>
      </c>
      <c r="W12" s="41">
        <v>-5.2413658293868341E-2</v>
      </c>
      <c r="X12" s="41">
        <v>-6.6406941738976448E-5</v>
      </c>
      <c r="Y12" s="41">
        <v>-5.1422593525762865E-3</v>
      </c>
      <c r="Z12" s="41">
        <v>-5.1777421808002846E-4</v>
      </c>
      <c r="AA12" s="41">
        <v>-1.9234708797455388E-4</v>
      </c>
      <c r="AB12" s="41">
        <v>-1.3666756639481211E-5</v>
      </c>
      <c r="AC12" s="41">
        <v>-1.9762866406143547E-5</v>
      </c>
      <c r="AD12" s="41">
        <v>-9.6021124647422437E-5</v>
      </c>
      <c r="AE12" s="41">
        <v>-4.5885954161411982E-5</v>
      </c>
      <c r="AF12" s="41">
        <v>-3.8060439978686152E-6</v>
      </c>
      <c r="AG12" s="41">
        <v>-1.7741238376185972E-4</v>
      </c>
      <c r="AH12" s="41">
        <v>-1.8339426098225966E-3</v>
      </c>
      <c r="AI12" s="41">
        <v>-6.7660118400339562E-4</v>
      </c>
      <c r="AJ12" s="41">
        <v>-5.3962060520526339E-4</v>
      </c>
      <c r="AK12" s="41">
        <v>-3.0136133876109539E-4</v>
      </c>
      <c r="AL12" s="41">
        <v>-9.9425157604070779E-4</v>
      </c>
      <c r="AM12" s="41">
        <v>-5.389882924674177E-3</v>
      </c>
      <c r="AN12" s="42">
        <v>-2.7584812466602158E-3</v>
      </c>
      <c r="AO12" s="14"/>
    </row>
    <row r="13" spans="1:42" ht="39.950000000000003" customHeight="1">
      <c r="A13" s="10" t="s">
        <v>189</v>
      </c>
      <c r="B13" s="3" t="s">
        <v>7</v>
      </c>
      <c r="C13" s="40">
        <v>0</v>
      </c>
      <c r="D13" s="41">
        <v>0</v>
      </c>
      <c r="E13" s="41">
        <v>0</v>
      </c>
      <c r="F13" s="41">
        <v>-2.5549310168625446E-3</v>
      </c>
      <c r="G13" s="41">
        <v>0</v>
      </c>
      <c r="H13" s="41">
        <v>-3.7105751391465676E-4</v>
      </c>
      <c r="I13" s="41">
        <v>-1.8383238339889221E-2</v>
      </c>
      <c r="J13" s="41">
        <v>0</v>
      </c>
      <c r="K13" s="41">
        <v>-7.1797520661157025E-3</v>
      </c>
      <c r="L13" s="41">
        <v>0.43400576368876076</v>
      </c>
      <c r="M13" s="41">
        <v>-2.1164021164021165E-3</v>
      </c>
      <c r="N13" s="41">
        <v>-0.21226006191950464</v>
      </c>
      <c r="O13" s="41">
        <v>-8.7374426392161725E-2</v>
      </c>
      <c r="P13" s="41">
        <v>-8.779332296987194E-2</v>
      </c>
      <c r="Q13" s="41">
        <v>-2.3619371282922685E-2</v>
      </c>
      <c r="R13" s="41">
        <v>-3.1415863357529058E-4</v>
      </c>
      <c r="S13" s="41">
        <v>-4.6672555948174321E-2</v>
      </c>
      <c r="T13" s="41">
        <v>-1.2597258243793997E-2</v>
      </c>
      <c r="U13" s="41">
        <v>-0.19238606891441273</v>
      </c>
      <c r="V13" s="41">
        <v>-8.8487032627582217E-4</v>
      </c>
      <c r="W13" s="41">
        <v>-1.9732867157720775E-2</v>
      </c>
      <c r="X13" s="41">
        <v>0</v>
      </c>
      <c r="Y13" s="41">
        <v>-2.9468534971783879E-5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-1.761428562970331E-4</v>
      </c>
      <c r="AF13" s="41">
        <v>0</v>
      </c>
      <c r="AG13" s="41">
        <v>-4.9071510402216522E-5</v>
      </c>
      <c r="AH13" s="41">
        <v>0</v>
      </c>
      <c r="AI13" s="41">
        <v>-9.7352688345812336E-7</v>
      </c>
      <c r="AJ13" s="41">
        <v>0</v>
      </c>
      <c r="AK13" s="41">
        <v>-8.5249964298183739E-5</v>
      </c>
      <c r="AL13" s="41">
        <v>-4.7758809329466318E-5</v>
      </c>
      <c r="AM13" s="41">
        <v>0</v>
      </c>
      <c r="AN13" s="42">
        <v>-2.4985196632053264E-3</v>
      </c>
      <c r="AO13" s="14"/>
    </row>
    <row r="14" spans="1:42" ht="39.950000000000003" customHeight="1">
      <c r="A14" s="10" t="s">
        <v>190</v>
      </c>
      <c r="B14" s="3" t="s">
        <v>8</v>
      </c>
      <c r="C14" s="40">
        <v>0</v>
      </c>
      <c r="D14" s="41">
        <v>0</v>
      </c>
      <c r="E14" s="41">
        <v>0</v>
      </c>
      <c r="F14" s="41">
        <v>0</v>
      </c>
      <c r="G14" s="41">
        <v>-1.0807620794715642E-3</v>
      </c>
      <c r="H14" s="41">
        <v>0</v>
      </c>
      <c r="I14" s="41">
        <v>-4.8968451473067349E-3</v>
      </c>
      <c r="J14" s="41">
        <v>-9.1889732321214536E-3</v>
      </c>
      <c r="K14" s="41">
        <v>-5.1652892561983473E-4</v>
      </c>
      <c r="L14" s="41">
        <v>2.8818443804034583E-4</v>
      </c>
      <c r="M14" s="41">
        <v>0.43174603174603177</v>
      </c>
      <c r="N14" s="41">
        <v>-4.7554179566563465E-2</v>
      </c>
      <c r="O14" s="41">
        <v>-3.2184050601513081E-2</v>
      </c>
      <c r="P14" s="41">
        <v>-1.3398475090680288E-2</v>
      </c>
      <c r="Q14" s="41">
        <v>-4.2141036533559897E-2</v>
      </c>
      <c r="R14" s="41">
        <v>-1.7419269498503615E-2</v>
      </c>
      <c r="S14" s="41">
        <v>-5.4426776599921477E-2</v>
      </c>
      <c r="T14" s="41">
        <v>-1.8525379770285292E-2</v>
      </c>
      <c r="U14" s="41">
        <v>-2.5842904779547982E-2</v>
      </c>
      <c r="V14" s="41">
        <v>-3.5877469592637879E-3</v>
      </c>
      <c r="W14" s="41">
        <v>-7.3258283206127216E-3</v>
      </c>
      <c r="X14" s="41">
        <v>-3.2096688507171948E-4</v>
      </c>
      <c r="Y14" s="41">
        <v>-2.2101401228837909E-4</v>
      </c>
      <c r="Z14" s="41">
        <v>0</v>
      </c>
      <c r="AA14" s="41">
        <v>-1.3552911347800544E-5</v>
      </c>
      <c r="AB14" s="41">
        <v>0</v>
      </c>
      <c r="AC14" s="41">
        <v>0</v>
      </c>
      <c r="AD14" s="41">
        <v>0</v>
      </c>
      <c r="AE14" s="41">
        <v>-1.1841536557783739E-5</v>
      </c>
      <c r="AF14" s="41">
        <v>-5.4807033569308058E-5</v>
      </c>
      <c r="AG14" s="41">
        <v>-2.9631642819799976E-4</v>
      </c>
      <c r="AH14" s="41">
        <v>-1.0052722453842382E-4</v>
      </c>
      <c r="AI14" s="41">
        <v>-1.7523483902246219E-3</v>
      </c>
      <c r="AJ14" s="41">
        <v>-2.283010252791499E-4</v>
      </c>
      <c r="AK14" s="41">
        <v>-2.3077219634858655E-4</v>
      </c>
      <c r="AL14" s="41">
        <v>-3.7772876469668816E-4</v>
      </c>
      <c r="AM14" s="41">
        <v>-9.7194610117075321E-4</v>
      </c>
      <c r="AN14" s="42">
        <v>-2.1952311491746221E-3</v>
      </c>
      <c r="AO14" s="14"/>
    </row>
    <row r="15" spans="1:42" ht="39.950000000000003" customHeight="1">
      <c r="A15" s="10" t="s">
        <v>191</v>
      </c>
      <c r="B15" s="3" t="s">
        <v>9</v>
      </c>
      <c r="C15" s="40">
        <v>-2.6796973518284995E-3</v>
      </c>
      <c r="D15" s="41">
        <v>0</v>
      </c>
      <c r="E15" s="41">
        <v>-1.7655367231638418E-3</v>
      </c>
      <c r="F15" s="41">
        <v>-9.1977516607051613E-3</v>
      </c>
      <c r="G15" s="41">
        <v>-1.5496848369791278E-2</v>
      </c>
      <c r="H15" s="41">
        <v>-1.484230055658627E-3</v>
      </c>
      <c r="I15" s="41">
        <v>-2.9059966284017018E-2</v>
      </c>
      <c r="J15" s="41">
        <v>-1.8777467039552537E-2</v>
      </c>
      <c r="K15" s="41">
        <v>-5.4235537190082646E-3</v>
      </c>
      <c r="L15" s="41">
        <v>-2.8818443804034583E-4</v>
      </c>
      <c r="M15" s="41">
        <v>-6.3492063492063492E-3</v>
      </c>
      <c r="N15" s="41">
        <v>0.92904024767801863</v>
      </c>
      <c r="O15" s="41">
        <v>-2.0401835545082476E-2</v>
      </c>
      <c r="P15" s="41">
        <v>-2.8277444666518617E-2</v>
      </c>
      <c r="Q15" s="41">
        <v>-4.1971112999150385E-2</v>
      </c>
      <c r="R15" s="41">
        <v>-9.2428776930835489E-3</v>
      </c>
      <c r="S15" s="41">
        <v>-2.8906556733411855E-2</v>
      </c>
      <c r="T15" s="41">
        <v>-4.1496850685439055E-2</v>
      </c>
      <c r="U15" s="41">
        <v>-5.9466469062615782E-2</v>
      </c>
      <c r="V15" s="41">
        <v>-3.3625072398481243E-3</v>
      </c>
      <c r="W15" s="41">
        <v>-9.9934916079504568E-2</v>
      </c>
      <c r="X15" s="41">
        <v>-7.5999055545717493E-4</v>
      </c>
      <c r="Y15" s="41">
        <v>-7.367133742945969E-4</v>
      </c>
      <c r="Z15" s="41">
        <v>-1.45623998835008E-4</v>
      </c>
      <c r="AA15" s="41">
        <v>-2.9550559396415879E-3</v>
      </c>
      <c r="AB15" s="41">
        <v>-1.1445908685565514E-4</v>
      </c>
      <c r="AC15" s="41">
        <v>-1.5914308211262962E-4</v>
      </c>
      <c r="AD15" s="41">
        <v>-3.7208185800876193E-4</v>
      </c>
      <c r="AE15" s="41">
        <v>-1.4254249631432175E-3</v>
      </c>
      <c r="AF15" s="41">
        <v>-3.4711121260561773E-4</v>
      </c>
      <c r="AG15" s="41">
        <v>-4.8882773823746457E-3</v>
      </c>
      <c r="AH15" s="41">
        <v>-2.187146371714356E-4</v>
      </c>
      <c r="AI15" s="41">
        <v>-3.718872694810031E-4</v>
      </c>
      <c r="AJ15" s="41">
        <v>-2.4698020007471672E-3</v>
      </c>
      <c r="AK15" s="41">
        <v>-8.8399326036587981E-4</v>
      </c>
      <c r="AL15" s="41">
        <v>-2.6730460858037661E-3</v>
      </c>
      <c r="AM15" s="41">
        <v>-3.9761431411530816E-4</v>
      </c>
      <c r="AN15" s="42">
        <v>-3.0184428301151052E-3</v>
      </c>
      <c r="AO15" s="14"/>
    </row>
    <row r="16" spans="1:42" ht="39.950000000000003" customHeight="1">
      <c r="A16" s="10" t="s">
        <v>192</v>
      </c>
      <c r="B16" s="3" t="s">
        <v>10</v>
      </c>
      <c r="C16" s="40">
        <v>0</v>
      </c>
      <c r="D16" s="41">
        <v>0</v>
      </c>
      <c r="E16" s="41">
        <v>0</v>
      </c>
      <c r="F16" s="41">
        <v>-4.5988758303525806E-3</v>
      </c>
      <c r="G16" s="41">
        <v>0</v>
      </c>
      <c r="H16" s="41">
        <v>0</v>
      </c>
      <c r="I16" s="41">
        <v>-1.6055229991169623E-4</v>
      </c>
      <c r="J16" s="41">
        <v>0</v>
      </c>
      <c r="K16" s="41">
        <v>-1.0330578512396694E-4</v>
      </c>
      <c r="L16" s="41">
        <v>0</v>
      </c>
      <c r="M16" s="41">
        <v>0</v>
      </c>
      <c r="N16" s="41">
        <v>-6.1919504643962852E-4</v>
      </c>
      <c r="O16" s="41">
        <v>0.81886394642192739</v>
      </c>
      <c r="P16" s="41">
        <v>-4.9596565252794433E-2</v>
      </c>
      <c r="Q16" s="41">
        <v>-1.6142735768903994E-2</v>
      </c>
      <c r="R16" s="41">
        <v>-1.4798525107888689E-3</v>
      </c>
      <c r="S16" s="41">
        <v>-5.791126815861798E-3</v>
      </c>
      <c r="T16" s="41">
        <v>-3.3345683586513525E-3</v>
      </c>
      <c r="U16" s="41">
        <v>-3.6587625046313452E-2</v>
      </c>
      <c r="V16" s="41">
        <v>-6.4354205547332519E-5</v>
      </c>
      <c r="W16" s="41">
        <v>-7.6123752743298351E-3</v>
      </c>
      <c r="X16" s="41">
        <v>0</v>
      </c>
      <c r="Y16" s="41">
        <v>-1.1374854499108578E-2</v>
      </c>
      <c r="Z16" s="41">
        <v>0</v>
      </c>
      <c r="AA16" s="41">
        <v>-4.1701265685540137E-6</v>
      </c>
      <c r="AB16" s="41">
        <v>0</v>
      </c>
      <c r="AC16" s="41">
        <v>0</v>
      </c>
      <c r="AD16" s="41">
        <v>0</v>
      </c>
      <c r="AE16" s="41">
        <v>-1.1693517350811442E-4</v>
      </c>
      <c r="AF16" s="41">
        <v>-2.2836263987211692E-6</v>
      </c>
      <c r="AG16" s="41">
        <v>-4.3598149626584677E-4</v>
      </c>
      <c r="AH16" s="41">
        <v>0</v>
      </c>
      <c r="AI16" s="41">
        <v>0</v>
      </c>
      <c r="AJ16" s="41">
        <v>0</v>
      </c>
      <c r="AK16" s="41">
        <v>-5.6150947822134912E-3</v>
      </c>
      <c r="AL16" s="41">
        <v>-2.6050259634254356E-5</v>
      </c>
      <c r="AM16" s="41">
        <v>0</v>
      </c>
      <c r="AN16" s="42">
        <v>0</v>
      </c>
      <c r="AO16" s="14"/>
    </row>
    <row r="17" spans="1:41" ht="39.950000000000003" customHeight="1">
      <c r="A17" s="10" t="s">
        <v>193</v>
      </c>
      <c r="B17" s="3" t="s">
        <v>11</v>
      </c>
      <c r="C17" s="40">
        <v>0</v>
      </c>
      <c r="D17" s="41">
        <v>0</v>
      </c>
      <c r="E17" s="41">
        <v>0</v>
      </c>
      <c r="F17" s="41">
        <v>-5.1098620337250899E-4</v>
      </c>
      <c r="G17" s="41">
        <v>0</v>
      </c>
      <c r="H17" s="41">
        <v>0</v>
      </c>
      <c r="I17" s="41">
        <v>-3.2110459982339246E-4</v>
      </c>
      <c r="J17" s="41">
        <v>0</v>
      </c>
      <c r="K17" s="41">
        <v>-1.5495867768595042E-4</v>
      </c>
      <c r="L17" s="41">
        <v>-2.8818443804034583E-4</v>
      </c>
      <c r="M17" s="41">
        <v>-1.0582010582010583E-3</v>
      </c>
      <c r="N17" s="41">
        <v>-1.238390092879257E-4</v>
      </c>
      <c r="O17" s="41">
        <v>-7.8134689321592461E-3</v>
      </c>
      <c r="P17" s="41">
        <v>0.83137167814049895</v>
      </c>
      <c r="Q17" s="41">
        <v>-2.2090059473237043E-3</v>
      </c>
      <c r="R17" s="41">
        <v>-3.4805469667157194E-3</v>
      </c>
      <c r="S17" s="41">
        <v>-4.9568119356105224E-3</v>
      </c>
      <c r="T17" s="41">
        <v>-3.7050759540570581E-4</v>
      </c>
      <c r="U17" s="41">
        <v>-5.3723601333827342E-3</v>
      </c>
      <c r="V17" s="41">
        <v>-3.7003668189716197E-4</v>
      </c>
      <c r="W17" s="41">
        <v>-4.9979119834380304E-5</v>
      </c>
      <c r="X17" s="41">
        <v>-1.4757098164216989E-5</v>
      </c>
      <c r="Y17" s="41">
        <v>-3.0941961720373074E-4</v>
      </c>
      <c r="Z17" s="41">
        <v>0</v>
      </c>
      <c r="AA17" s="41">
        <v>-3.1275949264155103E-6</v>
      </c>
      <c r="AB17" s="41">
        <v>0</v>
      </c>
      <c r="AC17" s="41">
        <v>0</v>
      </c>
      <c r="AD17" s="41">
        <v>0</v>
      </c>
      <c r="AE17" s="41">
        <v>-7.2529411416425392E-5</v>
      </c>
      <c r="AF17" s="41">
        <v>-5.3284615970160617E-6</v>
      </c>
      <c r="AG17" s="41">
        <v>-2.6423120985808897E-5</v>
      </c>
      <c r="AH17" s="41">
        <v>0</v>
      </c>
      <c r="AI17" s="41">
        <v>0</v>
      </c>
      <c r="AJ17" s="41">
        <v>0</v>
      </c>
      <c r="AK17" s="41">
        <v>-8.8100679664842758E-3</v>
      </c>
      <c r="AL17" s="41">
        <v>-8.6834198780847847E-6</v>
      </c>
      <c r="AM17" s="41">
        <v>0</v>
      </c>
      <c r="AN17" s="42">
        <v>0</v>
      </c>
      <c r="AO17" s="14"/>
    </row>
    <row r="18" spans="1:41" ht="39.950000000000003" customHeight="1">
      <c r="A18" s="10" t="s">
        <v>194</v>
      </c>
      <c r="B18" s="3" t="s">
        <v>12</v>
      </c>
      <c r="C18" s="40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-3.3486295423539626E-3</v>
      </c>
      <c r="P18" s="41">
        <v>-3.7752609371530092E-3</v>
      </c>
      <c r="Q18" s="41">
        <v>0.9322005097706032</v>
      </c>
      <c r="R18" s="41">
        <v>0</v>
      </c>
      <c r="S18" s="41">
        <v>-1.7177071063996859E-3</v>
      </c>
      <c r="T18" s="41">
        <v>-3.3345683586513525E-3</v>
      </c>
      <c r="U18" s="41">
        <v>-1.7599110781771027E-3</v>
      </c>
      <c r="V18" s="41">
        <v>-1.608855138683313E-5</v>
      </c>
      <c r="W18" s="41">
        <v>-2.043590677672439E-4</v>
      </c>
      <c r="X18" s="41">
        <v>0</v>
      </c>
      <c r="Y18" s="41">
        <v>-1.1787413988713552E-4</v>
      </c>
      <c r="Z18" s="41">
        <v>-1.6180444315000889E-5</v>
      </c>
      <c r="AA18" s="41">
        <v>-1.0826691103608358E-3</v>
      </c>
      <c r="AB18" s="41">
        <v>-1.5375101219416361E-5</v>
      </c>
      <c r="AC18" s="41">
        <v>0</v>
      </c>
      <c r="AD18" s="41">
        <v>0</v>
      </c>
      <c r="AE18" s="41">
        <v>-7.2529411416425392E-5</v>
      </c>
      <c r="AF18" s="41">
        <v>-8.5255385552256987E-5</v>
      </c>
      <c r="AG18" s="41">
        <v>-5.1713822500797412E-3</v>
      </c>
      <c r="AH18" s="41">
        <v>0</v>
      </c>
      <c r="AI18" s="41">
        <v>-1.2574073226745121E-2</v>
      </c>
      <c r="AJ18" s="41">
        <v>0</v>
      </c>
      <c r="AK18" s="41">
        <v>-2.7149670158657241E-3</v>
      </c>
      <c r="AL18" s="41">
        <v>-8.0755804866188496E-4</v>
      </c>
      <c r="AM18" s="41">
        <v>-2.3459244532803181E-2</v>
      </c>
      <c r="AN18" s="42">
        <v>0</v>
      </c>
      <c r="AO18" s="14"/>
    </row>
    <row r="19" spans="1:41" ht="39.950000000000003" customHeight="1">
      <c r="A19" s="10" t="s">
        <v>195</v>
      </c>
      <c r="B19" s="3" t="s">
        <v>13</v>
      </c>
      <c r="C19" s="40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-1.1145510835913312E-3</v>
      </c>
      <c r="O19" s="41">
        <v>-1.9099590723055934E-2</v>
      </c>
      <c r="P19" s="41">
        <v>-3.7752609371530092E-3</v>
      </c>
      <c r="Q19" s="41">
        <v>-0.11231945624468989</v>
      </c>
      <c r="R19" s="41">
        <v>0.70161543676317395</v>
      </c>
      <c r="S19" s="41">
        <v>-0.19169611307420495</v>
      </c>
      <c r="T19" s="41">
        <v>-0.30344572063727304</v>
      </c>
      <c r="U19" s="41">
        <v>-5.1871063356798818E-3</v>
      </c>
      <c r="V19" s="41">
        <v>-1.6571207928438123E-3</v>
      </c>
      <c r="W19" s="41">
        <v>-4.0427554710476514E-4</v>
      </c>
      <c r="X19" s="41">
        <v>-3.6892745410542472E-6</v>
      </c>
      <c r="Y19" s="41">
        <v>-1.4734267485891939E-5</v>
      </c>
      <c r="Z19" s="41">
        <v>0</v>
      </c>
      <c r="AA19" s="41">
        <v>-2.3978227769185579E-5</v>
      </c>
      <c r="AB19" s="41">
        <v>-4.9541992818119389E-5</v>
      </c>
      <c r="AC19" s="41">
        <v>0</v>
      </c>
      <c r="AD19" s="41">
        <v>0</v>
      </c>
      <c r="AE19" s="41">
        <v>-7.4009603486148363E-6</v>
      </c>
      <c r="AF19" s="41">
        <v>-7.4446220598310112E-4</v>
      </c>
      <c r="AG19" s="41">
        <v>-2.5649301014081635E-3</v>
      </c>
      <c r="AH19" s="41">
        <v>-1.105799469922662E-3</v>
      </c>
      <c r="AI19" s="41">
        <v>-2.9205806503743699E-6</v>
      </c>
      <c r="AJ19" s="41">
        <v>0</v>
      </c>
      <c r="AK19" s="41">
        <v>-9.0028306246107415E-3</v>
      </c>
      <c r="AL19" s="41">
        <v>-2.4603022987906891E-5</v>
      </c>
      <c r="AM19" s="41">
        <v>-3.2030041970399825E-2</v>
      </c>
      <c r="AN19" s="42">
        <v>0</v>
      </c>
      <c r="AO19" s="14"/>
    </row>
    <row r="20" spans="1:41" ht="39.950000000000003" customHeight="1">
      <c r="A20" s="10" t="s">
        <v>196</v>
      </c>
      <c r="B20" s="3" t="s">
        <v>14</v>
      </c>
      <c r="C20" s="40">
        <v>0</v>
      </c>
      <c r="D20" s="41">
        <v>0</v>
      </c>
      <c r="E20" s="41">
        <v>-1.7655367231638418E-3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-6.1919504643962852E-4</v>
      </c>
      <c r="O20" s="41">
        <v>-1.4262681384100211E-2</v>
      </c>
      <c r="P20" s="41">
        <v>-1.7617884373380709E-2</v>
      </c>
      <c r="Q20" s="41">
        <v>-1.9031435853865762E-2</v>
      </c>
      <c r="R20" s="41">
        <v>-1.3450949916499942E-2</v>
      </c>
      <c r="S20" s="41">
        <v>0.93310757754220652</v>
      </c>
      <c r="T20" s="41">
        <v>-1.8895887365690995E-2</v>
      </c>
      <c r="U20" s="41">
        <v>-2.8158577250833643E-2</v>
      </c>
      <c r="V20" s="41">
        <v>-3.2177102773666257E-4</v>
      </c>
      <c r="W20" s="41">
        <v>-8.4042666619279054E-3</v>
      </c>
      <c r="X20" s="41">
        <v>-3.6892745410542472E-6</v>
      </c>
      <c r="Y20" s="41">
        <v>-2.5048254726016297E-4</v>
      </c>
      <c r="Z20" s="41">
        <v>0</v>
      </c>
      <c r="AA20" s="41">
        <v>-2.0902759424876993E-4</v>
      </c>
      <c r="AB20" s="41">
        <v>-3.4166891598703026E-6</v>
      </c>
      <c r="AC20" s="41">
        <v>-5.4087844901024448E-5</v>
      </c>
      <c r="AD20" s="41">
        <v>0</v>
      </c>
      <c r="AE20" s="41">
        <v>-2.7087514875930301E-4</v>
      </c>
      <c r="AF20" s="41">
        <v>-1.0504681434117378E-4</v>
      </c>
      <c r="AG20" s="41">
        <v>-2.1836822128986351E-3</v>
      </c>
      <c r="AH20" s="41">
        <v>-6.058802992450949E-4</v>
      </c>
      <c r="AI20" s="41">
        <v>-6.9120408725526747E-5</v>
      </c>
      <c r="AJ20" s="41">
        <v>0</v>
      </c>
      <c r="AK20" s="41">
        <v>-3.6885541877551731E-3</v>
      </c>
      <c r="AL20" s="41">
        <v>-1.172261683541446E-4</v>
      </c>
      <c r="AM20" s="41">
        <v>0</v>
      </c>
      <c r="AN20" s="42">
        <v>-2.3107696307101284E-4</v>
      </c>
      <c r="AO20" s="14"/>
    </row>
    <row r="21" spans="1:41" ht="39.950000000000003" customHeight="1">
      <c r="A21" s="10" t="s">
        <v>197</v>
      </c>
      <c r="B21" s="3" t="s">
        <v>15</v>
      </c>
      <c r="C21" s="40">
        <v>0</v>
      </c>
      <c r="D21" s="41">
        <v>0</v>
      </c>
      <c r="E21" s="41">
        <v>0</v>
      </c>
      <c r="F21" s="41">
        <v>0</v>
      </c>
      <c r="G21" s="41">
        <v>-1.4220553677257425E-5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-3.2866178841622225E-3</v>
      </c>
      <c r="P21" s="41">
        <v>-2.2207417277370642E-4</v>
      </c>
      <c r="Q21" s="41">
        <v>0</v>
      </c>
      <c r="R21" s="41">
        <v>-7.4405992162568821E-5</v>
      </c>
      <c r="S21" s="41">
        <v>0</v>
      </c>
      <c r="T21" s="41">
        <v>0.96887736198592067</v>
      </c>
      <c r="U21" s="41">
        <v>-8.2437939977769541E-3</v>
      </c>
      <c r="V21" s="41">
        <v>0</v>
      </c>
      <c r="W21" s="41">
        <v>-1.8203506090788738E-3</v>
      </c>
      <c r="X21" s="41">
        <v>-1.1067823623162741E-5</v>
      </c>
      <c r="Y21" s="41">
        <v>0</v>
      </c>
      <c r="Z21" s="41">
        <v>-3.2360888630001779E-5</v>
      </c>
      <c r="AA21" s="41">
        <v>-2.2831442962833226E-4</v>
      </c>
      <c r="AB21" s="41">
        <v>-1.1958412059546059E-4</v>
      </c>
      <c r="AC21" s="41">
        <v>-1.5394232779522343E-4</v>
      </c>
      <c r="AD21" s="41">
        <v>0</v>
      </c>
      <c r="AE21" s="41">
        <v>-1.2137574971728331E-4</v>
      </c>
      <c r="AF21" s="41">
        <v>-1.6670472710664534E-4</v>
      </c>
      <c r="AG21" s="41">
        <v>-2.8008508244957431E-3</v>
      </c>
      <c r="AH21" s="41">
        <v>-1.0596112856752781E-4</v>
      </c>
      <c r="AI21" s="41">
        <v>-2.2391118319536836E-5</v>
      </c>
      <c r="AJ21" s="41">
        <v>-6.22639159852227E-5</v>
      </c>
      <c r="AK21" s="41">
        <v>-9.1657286455626853E-4</v>
      </c>
      <c r="AL21" s="41">
        <v>-7.9598015549110535E-5</v>
      </c>
      <c r="AM21" s="41">
        <v>0</v>
      </c>
      <c r="AN21" s="42">
        <v>0</v>
      </c>
      <c r="AO21" s="14"/>
    </row>
    <row r="22" spans="1:41" ht="39.950000000000003" customHeight="1">
      <c r="A22" s="10" t="s">
        <v>198</v>
      </c>
      <c r="B22" s="3" t="s">
        <v>16</v>
      </c>
      <c r="C22" s="40">
        <v>0</v>
      </c>
      <c r="D22" s="41">
        <v>0</v>
      </c>
      <c r="E22" s="41">
        <v>-4.9081920903954801E-2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-7.4024724257902141E-4</v>
      </c>
      <c r="Q22" s="41">
        <v>0</v>
      </c>
      <c r="R22" s="41">
        <v>0</v>
      </c>
      <c r="S22" s="41">
        <v>0</v>
      </c>
      <c r="T22" s="41">
        <v>0</v>
      </c>
      <c r="U22" s="41">
        <v>0.8351241200444609</v>
      </c>
      <c r="V22" s="41">
        <v>0</v>
      </c>
      <c r="W22" s="41">
        <v>-1.1106471074306734E-6</v>
      </c>
      <c r="X22" s="41">
        <v>0</v>
      </c>
      <c r="Y22" s="41">
        <v>0</v>
      </c>
      <c r="Z22" s="41">
        <v>0</v>
      </c>
      <c r="AA22" s="41">
        <v>-5.2126582106925171E-6</v>
      </c>
      <c r="AB22" s="41">
        <v>0</v>
      </c>
      <c r="AC22" s="41">
        <v>0</v>
      </c>
      <c r="AD22" s="41">
        <v>0</v>
      </c>
      <c r="AE22" s="41">
        <v>-3.4561004635961561E-2</v>
      </c>
      <c r="AF22" s="41">
        <v>0</v>
      </c>
      <c r="AG22" s="41">
        <v>-1.1358167292328424E-2</v>
      </c>
      <c r="AH22" s="41">
        <v>-8.1508560436559851E-5</v>
      </c>
      <c r="AI22" s="41">
        <v>0</v>
      </c>
      <c r="AJ22" s="41">
        <v>0</v>
      </c>
      <c r="AK22" s="41">
        <v>-8.1763946649812159E-3</v>
      </c>
      <c r="AL22" s="41">
        <v>-9.2623145366237708E-5</v>
      </c>
      <c r="AM22" s="41">
        <v>0</v>
      </c>
      <c r="AN22" s="42">
        <v>0</v>
      </c>
      <c r="AO22" s="14"/>
    </row>
    <row r="23" spans="1:41" ht="39.950000000000003" customHeight="1">
      <c r="A23" s="10" t="s">
        <v>199</v>
      </c>
      <c r="B23" s="3" t="s">
        <v>17</v>
      </c>
      <c r="C23" s="40">
        <v>-4.2402269861286257E-2</v>
      </c>
      <c r="D23" s="41">
        <v>-3.7593984962406013E-2</v>
      </c>
      <c r="E23" s="41">
        <v>-8.8983050847457626E-2</v>
      </c>
      <c r="F23" s="41">
        <v>-0.11394992335206949</v>
      </c>
      <c r="G23" s="41">
        <v>-2.7299907921914938E-2</v>
      </c>
      <c r="H23" s="41">
        <v>-3.525046382189239E-2</v>
      </c>
      <c r="I23" s="41">
        <v>-3.9174761178453879E-2</v>
      </c>
      <c r="J23" s="41">
        <v>-3.2361166600079906E-2</v>
      </c>
      <c r="K23" s="41">
        <v>-2.365702479338843E-2</v>
      </c>
      <c r="L23" s="41">
        <v>-1.0086455331412104E-2</v>
      </c>
      <c r="M23" s="41">
        <v>-2.0105820105820106E-2</v>
      </c>
      <c r="N23" s="41">
        <v>-1.1640866873065016E-2</v>
      </c>
      <c r="O23" s="41">
        <v>-1.9099590723055934E-2</v>
      </c>
      <c r="P23" s="41">
        <v>-2.383596121104449E-2</v>
      </c>
      <c r="Q23" s="41">
        <v>-4.0781648258283773E-2</v>
      </c>
      <c r="R23" s="41">
        <v>-3.0134426825840374E-2</v>
      </c>
      <c r="S23" s="41">
        <v>-3.1998429524931295E-2</v>
      </c>
      <c r="T23" s="41">
        <v>-4.6313449425713228E-2</v>
      </c>
      <c r="U23" s="41">
        <v>-2.4546128195628011E-2</v>
      </c>
      <c r="V23" s="41">
        <v>0.8902921680931849</v>
      </c>
      <c r="W23" s="41">
        <v>-3.0837116937812648E-2</v>
      </c>
      <c r="X23" s="41">
        <v>-4.5068177793518682E-2</v>
      </c>
      <c r="Y23" s="41">
        <v>-5.5474517084383147E-2</v>
      </c>
      <c r="Z23" s="41">
        <v>-4.401080853680242E-2</v>
      </c>
      <c r="AA23" s="41">
        <v>-2.0156828034926896E-2</v>
      </c>
      <c r="AB23" s="41">
        <v>-1.8895999398662707E-2</v>
      </c>
      <c r="AC23" s="41">
        <v>-3.1474965128942302E-3</v>
      </c>
      <c r="AD23" s="41">
        <v>-6.0013202904639026E-4</v>
      </c>
      <c r="AE23" s="41">
        <v>-5.2828054968412703E-2</v>
      </c>
      <c r="AF23" s="41">
        <v>-2.1727182766232776E-2</v>
      </c>
      <c r="AG23" s="41">
        <v>-2.3129667691506289E-2</v>
      </c>
      <c r="AH23" s="41">
        <v>-2.6327265021008833E-2</v>
      </c>
      <c r="AI23" s="41">
        <v>-9.2708965111717081E-3</v>
      </c>
      <c r="AJ23" s="41">
        <v>-5.2052633763646175E-2</v>
      </c>
      <c r="AK23" s="41">
        <v>-1.6327811633416466E-2</v>
      </c>
      <c r="AL23" s="41">
        <v>-1.6061432301164157E-2</v>
      </c>
      <c r="AM23" s="41">
        <v>-0.17499447757897063</v>
      </c>
      <c r="AN23" s="42">
        <v>-1.3806848543493018E-2</v>
      </c>
      <c r="AO23" s="14"/>
    </row>
    <row r="24" spans="1:41" ht="39.950000000000003" customHeight="1">
      <c r="A24" s="10" t="s">
        <v>200</v>
      </c>
      <c r="B24" s="3" t="s">
        <v>18</v>
      </c>
      <c r="C24" s="40">
        <v>-5.2017654476670871E-3</v>
      </c>
      <c r="D24" s="41">
        <v>0</v>
      </c>
      <c r="E24" s="41">
        <v>-1.0593220338983051E-3</v>
      </c>
      <c r="F24" s="41">
        <v>-9.7087378640776691E-3</v>
      </c>
      <c r="G24" s="41">
        <v>-7.9635100592641576E-4</v>
      </c>
      <c r="H24" s="41">
        <v>-3.3395176252319111E-3</v>
      </c>
      <c r="I24" s="41">
        <v>-3.371598298145621E-3</v>
      </c>
      <c r="J24" s="41">
        <v>-3.1961646024770275E-3</v>
      </c>
      <c r="K24" s="41">
        <v>-4.5971074380165289E-3</v>
      </c>
      <c r="L24" s="41">
        <v>-3.1700288184438041E-3</v>
      </c>
      <c r="M24" s="41">
        <v>-4.2328042328042331E-3</v>
      </c>
      <c r="N24" s="41">
        <v>-5.6965944272445819E-3</v>
      </c>
      <c r="O24" s="41">
        <v>-2.6044896440530819E-3</v>
      </c>
      <c r="P24" s="41">
        <v>-3.4051373158634985E-3</v>
      </c>
      <c r="Q24" s="41">
        <v>-2.2090059473237043E-3</v>
      </c>
      <c r="R24" s="41">
        <v>-2.1081697779394499E-3</v>
      </c>
      <c r="S24" s="41">
        <v>-2.5520219866509621E-3</v>
      </c>
      <c r="T24" s="41">
        <v>-2.9640607632456465E-3</v>
      </c>
      <c r="U24" s="41">
        <v>-1.2967765839199705E-3</v>
      </c>
      <c r="V24" s="41">
        <v>-2.8154964926957976E-3</v>
      </c>
      <c r="W24" s="41">
        <v>0.99876607106364457</v>
      </c>
      <c r="X24" s="41">
        <v>-2.8208193140900773E-2</v>
      </c>
      <c r="Y24" s="41">
        <v>-4.8122117608923071E-2</v>
      </c>
      <c r="Z24" s="41">
        <v>-3.543517304985195E-3</v>
      </c>
      <c r="AA24" s="41">
        <v>-4.3171235300955429E-3</v>
      </c>
      <c r="AB24" s="41">
        <v>-3.3961890249110806E-3</v>
      </c>
      <c r="AC24" s="41">
        <v>-9.9001559186144353E-3</v>
      </c>
      <c r="AD24" s="41">
        <v>-1.5837484246534236E-2</v>
      </c>
      <c r="AE24" s="41">
        <v>-7.3195497847800732E-3</v>
      </c>
      <c r="AF24" s="41">
        <v>-4.36933850955317E-3</v>
      </c>
      <c r="AG24" s="41">
        <v>-7.6966776700091912E-3</v>
      </c>
      <c r="AH24" s="41">
        <v>-9.2091088533239867E-3</v>
      </c>
      <c r="AI24" s="41">
        <v>-2.906951274005956E-3</v>
      </c>
      <c r="AJ24" s="41">
        <v>-2.07546386617409E-3</v>
      </c>
      <c r="AK24" s="41">
        <v>-1.5306984035450954E-3</v>
      </c>
      <c r="AL24" s="41">
        <v>-3.1216894461714804E-3</v>
      </c>
      <c r="AM24" s="41">
        <v>0</v>
      </c>
      <c r="AN24" s="42">
        <v>-1.4774483326352884E-2</v>
      </c>
      <c r="AO24" s="14"/>
    </row>
    <row r="25" spans="1:41" ht="39.950000000000003" customHeight="1">
      <c r="A25" s="10" t="s">
        <v>201</v>
      </c>
      <c r="B25" s="3" t="s">
        <v>19</v>
      </c>
      <c r="C25" s="40">
        <v>-1.4817150063051702E-2</v>
      </c>
      <c r="D25" s="41">
        <v>-1.0025062656641603E-2</v>
      </c>
      <c r="E25" s="41">
        <v>-1.4124293785310734E-3</v>
      </c>
      <c r="F25" s="41">
        <v>-1.7373530914665303E-2</v>
      </c>
      <c r="G25" s="41">
        <v>-1.1166689775066392E-2</v>
      </c>
      <c r="H25" s="41">
        <v>-2.0779220779220779E-2</v>
      </c>
      <c r="I25" s="41">
        <v>-2.0952075138476359E-2</v>
      </c>
      <c r="J25" s="41">
        <v>-3.5557331202556934E-2</v>
      </c>
      <c r="K25" s="41">
        <v>-3.553719008264463E-2</v>
      </c>
      <c r="L25" s="41">
        <v>-2.0461095100864555E-2</v>
      </c>
      <c r="M25" s="41">
        <v>-3.0687830687830688E-2</v>
      </c>
      <c r="N25" s="41">
        <v>-1.5108359133126935E-2</v>
      </c>
      <c r="O25" s="41">
        <v>-1.1348133449088429E-2</v>
      </c>
      <c r="P25" s="41">
        <v>-8.4388185654008432E-3</v>
      </c>
      <c r="Q25" s="41">
        <v>-9.5157179269328811E-3</v>
      </c>
      <c r="R25" s="41">
        <v>-2.9737594867640008E-2</v>
      </c>
      <c r="S25" s="41">
        <v>-8.735767569689832E-3</v>
      </c>
      <c r="T25" s="41">
        <v>-5.928121526491293E-3</v>
      </c>
      <c r="U25" s="41">
        <v>-1.3986661726565394E-2</v>
      </c>
      <c r="V25" s="41">
        <v>-2.2668768904047881E-2</v>
      </c>
      <c r="W25" s="41">
        <v>-2.9143380098980869E-3</v>
      </c>
      <c r="X25" s="41">
        <v>0.91173410660527709</v>
      </c>
      <c r="Y25" s="41">
        <v>-5.3721139253562006E-2</v>
      </c>
      <c r="Z25" s="41">
        <v>-6.9155219002313806E-2</v>
      </c>
      <c r="AA25" s="41">
        <v>-2.101066144983833E-2</v>
      </c>
      <c r="AB25" s="41">
        <v>-4.6859891827621195E-3</v>
      </c>
      <c r="AC25" s="41">
        <v>-1.1469743571607627E-2</v>
      </c>
      <c r="AD25" s="41">
        <v>0</v>
      </c>
      <c r="AE25" s="41">
        <v>-1.2640840275434141E-2</v>
      </c>
      <c r="AF25" s="41">
        <v>-4.809317195706782E-3</v>
      </c>
      <c r="AG25" s="41">
        <v>-1.0790070191133533E-2</v>
      </c>
      <c r="AH25" s="41">
        <v>-1.2423263086538997E-2</v>
      </c>
      <c r="AI25" s="41">
        <v>-1.2671425915090932E-2</v>
      </c>
      <c r="AJ25" s="41">
        <v>-4.0056452617159939E-3</v>
      </c>
      <c r="AK25" s="41">
        <v>-5.575999257185024E-3</v>
      </c>
      <c r="AL25" s="41">
        <v>-2.8443989047313059E-2</v>
      </c>
      <c r="AM25" s="41">
        <v>0</v>
      </c>
      <c r="AN25" s="42">
        <v>-2.7584812466602158E-3</v>
      </c>
      <c r="AO25" s="14"/>
    </row>
    <row r="26" spans="1:41" ht="39.950000000000003" customHeight="1">
      <c r="A26" s="10" t="s">
        <v>202</v>
      </c>
      <c r="B26" s="3" t="s">
        <v>20</v>
      </c>
      <c r="C26" s="40">
        <v>-9.4577553593947036E-4</v>
      </c>
      <c r="D26" s="41">
        <v>0</v>
      </c>
      <c r="E26" s="41">
        <v>0</v>
      </c>
      <c r="F26" s="41">
        <v>-2.5549310168625446E-3</v>
      </c>
      <c r="G26" s="41">
        <v>-1.7242421333674627E-3</v>
      </c>
      <c r="H26" s="41">
        <v>-1.1131725417439704E-3</v>
      </c>
      <c r="I26" s="41">
        <v>-6.4220919964678492E-4</v>
      </c>
      <c r="J26" s="41">
        <v>-1.1985617259288853E-3</v>
      </c>
      <c r="K26" s="41">
        <v>-1.3946280991735537E-3</v>
      </c>
      <c r="L26" s="41">
        <v>-1.1527377521613833E-3</v>
      </c>
      <c r="M26" s="41">
        <v>0</v>
      </c>
      <c r="N26" s="41">
        <v>-3.7151702786377707E-4</v>
      </c>
      <c r="O26" s="41">
        <v>-4.9609326553392034E-4</v>
      </c>
      <c r="P26" s="41">
        <v>-5.1817306980531498E-4</v>
      </c>
      <c r="Q26" s="41">
        <v>-5.0977060322854718E-4</v>
      </c>
      <c r="R26" s="41">
        <v>-6.448519320755965E-4</v>
      </c>
      <c r="S26" s="41">
        <v>-3.9261876717707107E-4</v>
      </c>
      <c r="T26" s="41">
        <v>-3.7050759540570581E-4</v>
      </c>
      <c r="U26" s="41">
        <v>-7.4101519081141163E-4</v>
      </c>
      <c r="V26" s="41">
        <v>-4.8265654160499391E-4</v>
      </c>
      <c r="W26" s="41">
        <v>-1.0784383413151839E-3</v>
      </c>
      <c r="X26" s="41">
        <v>-1.3465852074848001E-3</v>
      </c>
      <c r="Y26" s="41">
        <v>0.90511131739085593</v>
      </c>
      <c r="Z26" s="41">
        <v>-8.4785528210604665E-3</v>
      </c>
      <c r="AA26" s="41">
        <v>-2.7006782189597932E-3</v>
      </c>
      <c r="AB26" s="41">
        <v>-1.2675916783118821E-3</v>
      </c>
      <c r="AC26" s="41">
        <v>-1.2991484284880679E-3</v>
      </c>
      <c r="AD26" s="41">
        <v>-6.0013202904639023E-6</v>
      </c>
      <c r="AE26" s="41">
        <v>-2.5518511282023957E-3</v>
      </c>
      <c r="AF26" s="41">
        <v>-1.4858795767679074E-3</v>
      </c>
      <c r="AG26" s="41">
        <v>-3.6954622064438443E-3</v>
      </c>
      <c r="AH26" s="41">
        <v>-7.9484431185718619E-3</v>
      </c>
      <c r="AI26" s="41">
        <v>-4.2562595344789152E-3</v>
      </c>
      <c r="AJ26" s="41">
        <v>-2.1584824208210535E-3</v>
      </c>
      <c r="AK26" s="41">
        <v>-7.3358408768691872E-4</v>
      </c>
      <c r="AL26" s="41">
        <v>-8.3476609761321732E-3</v>
      </c>
      <c r="AM26" s="41">
        <v>0</v>
      </c>
      <c r="AN26" s="42">
        <v>-9.5319247266792797E-4</v>
      </c>
      <c r="AO26" s="14"/>
    </row>
    <row r="27" spans="1:41" ht="39.950000000000003" customHeight="1">
      <c r="A27" s="10" t="s">
        <v>203</v>
      </c>
      <c r="B27" s="3" t="s">
        <v>21</v>
      </c>
      <c r="C27" s="40">
        <v>-1.5762925598991173E-4</v>
      </c>
      <c r="D27" s="41">
        <v>0</v>
      </c>
      <c r="E27" s="41">
        <v>0</v>
      </c>
      <c r="F27" s="41">
        <v>-1.021972406745018E-3</v>
      </c>
      <c r="G27" s="41">
        <v>-1.0238798647625345E-3</v>
      </c>
      <c r="H27" s="41">
        <v>-3.7105751391465676E-4</v>
      </c>
      <c r="I27" s="41">
        <v>-2.4082844986754435E-4</v>
      </c>
      <c r="J27" s="41">
        <v>-4.9940071913703553E-3</v>
      </c>
      <c r="K27" s="41">
        <v>-4.5971074380165289E-3</v>
      </c>
      <c r="L27" s="41">
        <v>0</v>
      </c>
      <c r="M27" s="41">
        <v>0</v>
      </c>
      <c r="N27" s="41">
        <v>-1.238390092879257E-4</v>
      </c>
      <c r="O27" s="41">
        <v>-2.4804663276696017E-4</v>
      </c>
      <c r="P27" s="41">
        <v>-7.4024724257902141E-5</v>
      </c>
      <c r="Q27" s="41">
        <v>-8.4961767204757861E-4</v>
      </c>
      <c r="R27" s="41">
        <v>-1.1408918798260553E-3</v>
      </c>
      <c r="S27" s="41">
        <v>-5.3985080486847268E-4</v>
      </c>
      <c r="T27" s="41">
        <v>0</v>
      </c>
      <c r="U27" s="41">
        <v>-1.7599110781771027E-3</v>
      </c>
      <c r="V27" s="41">
        <v>-6.1136495269965895E-4</v>
      </c>
      <c r="W27" s="41">
        <v>-2.0269309710609792E-3</v>
      </c>
      <c r="X27" s="41">
        <v>-1.3428959329437459E-2</v>
      </c>
      <c r="Y27" s="41">
        <v>-2.7847765548335763E-3</v>
      </c>
      <c r="Z27" s="41">
        <v>1</v>
      </c>
      <c r="AA27" s="41">
        <v>-1.488735184973783E-3</v>
      </c>
      <c r="AB27" s="41">
        <v>-4.7116143514611469E-3</v>
      </c>
      <c r="AC27" s="41">
        <v>-5.8248448354949401E-5</v>
      </c>
      <c r="AD27" s="41">
        <v>0</v>
      </c>
      <c r="AE27" s="41">
        <v>-9.8373564953788406E-3</v>
      </c>
      <c r="AF27" s="41">
        <v>-3.9582857577833601E-3</v>
      </c>
      <c r="AG27" s="41">
        <v>-2.4207353554570352E-2</v>
      </c>
      <c r="AH27" s="41">
        <v>-6.9051335449838956E-3</v>
      </c>
      <c r="AI27" s="41">
        <v>-5.1334072564746839E-3</v>
      </c>
      <c r="AJ27" s="41">
        <v>-6.22639159852227E-5</v>
      </c>
      <c r="AK27" s="41">
        <v>-1.2966682467774699E-3</v>
      </c>
      <c r="AL27" s="41">
        <v>-2.0552207614780337E-2</v>
      </c>
      <c r="AM27" s="41">
        <v>0</v>
      </c>
      <c r="AN27" s="42">
        <v>-1.2564809866986323E-2</v>
      </c>
      <c r="AO27" s="14"/>
    </row>
    <row r="28" spans="1:41" ht="39.950000000000003" customHeight="1">
      <c r="A28" s="10" t="s">
        <v>204</v>
      </c>
      <c r="B28" s="3" t="s">
        <v>124</v>
      </c>
      <c r="C28" s="40">
        <v>-6.6204287515762919E-2</v>
      </c>
      <c r="D28" s="41">
        <v>-3.007518796992481E-2</v>
      </c>
      <c r="E28" s="41">
        <v>-4.025423728813559E-2</v>
      </c>
      <c r="F28" s="41">
        <v>-3.2703117015840576E-2</v>
      </c>
      <c r="G28" s="41">
        <v>-5.5648581677527613E-2</v>
      </c>
      <c r="H28" s="41">
        <v>-8.3116883116883117E-2</v>
      </c>
      <c r="I28" s="41">
        <v>-6.3337882315164171E-2</v>
      </c>
      <c r="J28" s="41">
        <v>-6.1925689172992411E-2</v>
      </c>
      <c r="K28" s="41">
        <v>-3.543388429752066E-2</v>
      </c>
      <c r="L28" s="41">
        <v>-2.7953890489913546E-2</v>
      </c>
      <c r="M28" s="41">
        <v>-4.4444444444444446E-2</v>
      </c>
      <c r="N28" s="41">
        <v>-2.9226006191950465E-2</v>
      </c>
      <c r="O28" s="41">
        <v>-4.086568274835669E-2</v>
      </c>
      <c r="P28" s="41">
        <v>-3.4791620401214009E-2</v>
      </c>
      <c r="Q28" s="41">
        <v>-4.9447748513169076E-2</v>
      </c>
      <c r="R28" s="41">
        <v>-4.8876469518345213E-2</v>
      </c>
      <c r="S28" s="41">
        <v>-5.2414605418138985E-2</v>
      </c>
      <c r="T28" s="41">
        <v>-5.3723601333827344E-2</v>
      </c>
      <c r="U28" s="41">
        <v>-5.9744349759170062E-2</v>
      </c>
      <c r="V28" s="41">
        <v>-5.3285282193191327E-2</v>
      </c>
      <c r="W28" s="41">
        <v>-5.2157098812051855E-2</v>
      </c>
      <c r="X28" s="41">
        <v>-6.4894339177144203E-3</v>
      </c>
      <c r="Y28" s="41">
        <v>-1.9581841488750387E-2</v>
      </c>
      <c r="Z28" s="41">
        <v>-1.9481254955261072E-2</v>
      </c>
      <c r="AA28" s="41">
        <v>0.98769030763544963</v>
      </c>
      <c r="AB28" s="41">
        <v>-5.9621225839736778E-3</v>
      </c>
      <c r="AC28" s="41">
        <v>-2.9072216634300637E-3</v>
      </c>
      <c r="AD28" s="41">
        <v>-7.3416151553341738E-4</v>
      </c>
      <c r="AE28" s="41">
        <v>-8.0478042830837721E-3</v>
      </c>
      <c r="AF28" s="41">
        <v>-9.6605008753901187E-3</v>
      </c>
      <c r="AG28" s="41">
        <v>-1.021442362679984E-2</v>
      </c>
      <c r="AH28" s="41">
        <v>-1.8851571552969019E-2</v>
      </c>
      <c r="AI28" s="41">
        <v>-4.2422407473571178E-2</v>
      </c>
      <c r="AJ28" s="41">
        <v>-3.7939479473662364E-2</v>
      </c>
      <c r="AK28" s="41">
        <v>-1.5098474568632466E-2</v>
      </c>
      <c r="AL28" s="41">
        <v>-6.5808744782711884E-2</v>
      </c>
      <c r="AM28" s="41">
        <v>-0.2388336646785951</v>
      </c>
      <c r="AN28" s="42">
        <v>-4.6504238818041331E-3</v>
      </c>
      <c r="AO28" s="14"/>
    </row>
    <row r="29" spans="1:41" ht="39.950000000000003" customHeight="1">
      <c r="A29" s="10" t="s">
        <v>205</v>
      </c>
      <c r="B29" s="3" t="s">
        <v>22</v>
      </c>
      <c r="C29" s="40">
        <v>-8.0390920554854976E-3</v>
      </c>
      <c r="D29" s="41">
        <v>-1.5037593984962405E-2</v>
      </c>
      <c r="E29" s="41">
        <v>-1.1299435028248588E-2</v>
      </c>
      <c r="F29" s="41">
        <v>-7.2560040878896268E-2</v>
      </c>
      <c r="G29" s="41">
        <v>-8.9482834014142348E-3</v>
      </c>
      <c r="H29" s="41">
        <v>-1.9294990723562153E-2</v>
      </c>
      <c r="I29" s="41">
        <v>-1.0516175644216103E-2</v>
      </c>
      <c r="J29" s="41">
        <v>-7.191370355573312E-3</v>
      </c>
      <c r="K29" s="41">
        <v>-1.1260330578512397E-2</v>
      </c>
      <c r="L29" s="41">
        <v>-6.3400576368876083E-3</v>
      </c>
      <c r="M29" s="41">
        <v>-7.4074074074074077E-3</v>
      </c>
      <c r="N29" s="41">
        <v>-1.2631578947368421E-2</v>
      </c>
      <c r="O29" s="41">
        <v>-7.4413989830088055E-3</v>
      </c>
      <c r="P29" s="41">
        <v>-6.4401510104374858E-3</v>
      </c>
      <c r="Q29" s="41">
        <v>-1.3933729821580289E-2</v>
      </c>
      <c r="R29" s="41">
        <v>-5.0844094644422032E-3</v>
      </c>
      <c r="S29" s="41">
        <v>-8.6376128778955629E-3</v>
      </c>
      <c r="T29" s="41">
        <v>-7.4101519081141163E-3</v>
      </c>
      <c r="U29" s="41">
        <v>-1.43571693219711E-2</v>
      </c>
      <c r="V29" s="41">
        <v>-1.3450028959392497E-2</v>
      </c>
      <c r="W29" s="41">
        <v>-1.1078704896620967E-2</v>
      </c>
      <c r="X29" s="41">
        <v>-1.7239979930346497E-2</v>
      </c>
      <c r="Y29" s="41">
        <v>-1.8520974229766167E-2</v>
      </c>
      <c r="Z29" s="41">
        <v>-2.9189521544261604E-2</v>
      </c>
      <c r="AA29" s="41">
        <v>-2.0770357906325403E-2</v>
      </c>
      <c r="AB29" s="41">
        <v>0.92521550766875882</v>
      </c>
      <c r="AC29" s="41">
        <v>-9.2046070362045304E-2</v>
      </c>
      <c r="AD29" s="41">
        <v>-7.0615535417791919E-2</v>
      </c>
      <c r="AE29" s="41">
        <v>-2.2174757396519772E-2</v>
      </c>
      <c r="AF29" s="41">
        <v>-5.5964070944660117E-3</v>
      </c>
      <c r="AG29" s="41">
        <v>-2.0787446752692798E-2</v>
      </c>
      <c r="AH29" s="41">
        <v>-9.1343926729238068E-3</v>
      </c>
      <c r="AI29" s="41">
        <v>-7.8933559710784636E-3</v>
      </c>
      <c r="AJ29" s="41">
        <v>-2.4407455066207298E-2</v>
      </c>
      <c r="AK29" s="41">
        <v>-8.3148579827903666E-3</v>
      </c>
      <c r="AL29" s="41">
        <v>-1.2676345785357439E-2</v>
      </c>
      <c r="AM29" s="41">
        <v>0</v>
      </c>
      <c r="AN29" s="42">
        <v>-3.4878179113530999E-2</v>
      </c>
      <c r="AO29" s="14"/>
    </row>
    <row r="30" spans="1:41" ht="39.950000000000003" customHeight="1">
      <c r="A30" s="10" t="s">
        <v>206</v>
      </c>
      <c r="B30" s="3" t="s">
        <v>104</v>
      </c>
      <c r="C30" s="40">
        <v>-9.4577553593947036E-4</v>
      </c>
      <c r="D30" s="41">
        <v>-2.5062656641604009E-3</v>
      </c>
      <c r="E30" s="41">
        <v>-7.0621468926553672E-4</v>
      </c>
      <c r="F30" s="41">
        <v>-7.6647930505876344E-3</v>
      </c>
      <c r="G30" s="41">
        <v>-3.2351759615760639E-3</v>
      </c>
      <c r="H30" s="41">
        <v>-6.3079777365491647E-3</v>
      </c>
      <c r="I30" s="41">
        <v>-4.4151882475716468E-3</v>
      </c>
      <c r="J30" s="41">
        <v>-1.797842588893328E-3</v>
      </c>
      <c r="K30" s="41">
        <v>-6.1466942148760331E-3</v>
      </c>
      <c r="L30" s="41">
        <v>-1.7291066282420749E-3</v>
      </c>
      <c r="M30" s="41">
        <v>-3.1746031746031746E-3</v>
      </c>
      <c r="N30" s="41">
        <v>-5.5727554179566567E-3</v>
      </c>
      <c r="O30" s="41">
        <v>-5.1469676299144241E-3</v>
      </c>
      <c r="P30" s="41">
        <v>-3.8492856614109113E-3</v>
      </c>
      <c r="Q30" s="41">
        <v>-2.7187765505522514E-3</v>
      </c>
      <c r="R30" s="41">
        <v>-1.5211891731014072E-3</v>
      </c>
      <c r="S30" s="41">
        <v>-3.1409501374165686E-3</v>
      </c>
      <c r="T30" s="41">
        <v>-7.7806595035198219E-3</v>
      </c>
      <c r="U30" s="41">
        <v>-1.4820303816228233E-3</v>
      </c>
      <c r="V30" s="41">
        <v>-5.6470815367784281E-3</v>
      </c>
      <c r="W30" s="41">
        <v>-5.8897616107048611E-3</v>
      </c>
      <c r="X30" s="41">
        <v>-9.2600790980461607E-3</v>
      </c>
      <c r="Y30" s="41">
        <v>-1.3555526087020585E-3</v>
      </c>
      <c r="Z30" s="41">
        <v>-1.8769315405401032E-3</v>
      </c>
      <c r="AA30" s="41">
        <v>-3.5360066972232693E-2</v>
      </c>
      <c r="AB30" s="41">
        <v>-1.8344204099343654E-2</v>
      </c>
      <c r="AC30" s="41">
        <v>0.90090794768873272</v>
      </c>
      <c r="AD30" s="41">
        <v>-1.82380123627198E-2</v>
      </c>
      <c r="AE30" s="41">
        <v>-2.7623344405170013E-2</v>
      </c>
      <c r="AF30" s="41">
        <v>-3.2928370251960111E-2</v>
      </c>
      <c r="AG30" s="41">
        <v>-4.1654162868343027E-3</v>
      </c>
      <c r="AH30" s="41">
        <v>-9.9875156054931337E-3</v>
      </c>
      <c r="AI30" s="41">
        <v>-2.0255200337229714E-2</v>
      </c>
      <c r="AJ30" s="41">
        <v>-1.8513137686272881E-2</v>
      </c>
      <c r="AK30" s="41">
        <v>-1.1900786417345816E-2</v>
      </c>
      <c r="AL30" s="41">
        <v>-3.6785861076859841E-2</v>
      </c>
      <c r="AM30" s="41">
        <v>0</v>
      </c>
      <c r="AN30" s="42">
        <v>-1.9208272555277944E-2</v>
      </c>
      <c r="AO30" s="14"/>
    </row>
    <row r="31" spans="1:41" ht="39.950000000000003" customHeight="1">
      <c r="A31" s="10" t="s">
        <v>207</v>
      </c>
      <c r="B31" s="3" t="s">
        <v>103</v>
      </c>
      <c r="C31" s="40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1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2">
        <v>0</v>
      </c>
      <c r="AO31" s="14"/>
    </row>
    <row r="32" spans="1:41" ht="39.950000000000003" customHeight="1">
      <c r="A32" s="10" t="s">
        <v>208</v>
      </c>
      <c r="B32" s="3" t="s">
        <v>24</v>
      </c>
      <c r="C32" s="40">
        <v>-2.742749054224464E-2</v>
      </c>
      <c r="D32" s="41">
        <v>-3.2581453634085211E-2</v>
      </c>
      <c r="E32" s="41">
        <v>-1.9067796610169493E-2</v>
      </c>
      <c r="F32" s="41">
        <v>-2.9637199795605518E-2</v>
      </c>
      <c r="G32" s="41">
        <v>-4.8463646932093304E-2</v>
      </c>
      <c r="H32" s="41">
        <v>-1.8552875695732839E-2</v>
      </c>
      <c r="I32" s="41">
        <v>-3.3234326081721118E-2</v>
      </c>
      <c r="J32" s="41">
        <v>-2.9165001997602878E-2</v>
      </c>
      <c r="K32" s="41">
        <v>-7.2933884297520665E-2</v>
      </c>
      <c r="L32" s="41">
        <v>-2.0172910662824207E-2</v>
      </c>
      <c r="M32" s="41">
        <v>-3.1746031746031744E-2</v>
      </c>
      <c r="N32" s="41">
        <v>-2.1052631578947368E-2</v>
      </c>
      <c r="O32" s="41">
        <v>-1.6185042788044151E-2</v>
      </c>
      <c r="P32" s="41">
        <v>-1.4064697609001406E-2</v>
      </c>
      <c r="Q32" s="41">
        <v>-1.784197111299915E-2</v>
      </c>
      <c r="R32" s="41">
        <v>-1.4426495147075844E-2</v>
      </c>
      <c r="S32" s="41">
        <v>-1.8894778170396545E-2</v>
      </c>
      <c r="T32" s="41">
        <v>-1.6672841793256763E-2</v>
      </c>
      <c r="U32" s="41">
        <v>-2.3434605409410891E-2</v>
      </c>
      <c r="V32" s="41">
        <v>-2.6658729647982497E-2</v>
      </c>
      <c r="W32" s="41">
        <v>-2.8222653646920844E-2</v>
      </c>
      <c r="X32" s="41">
        <v>-3.5535092379434509E-2</v>
      </c>
      <c r="Y32" s="41">
        <v>-1.6885470538832163E-2</v>
      </c>
      <c r="Z32" s="41">
        <v>-5.9317508858793264E-2</v>
      </c>
      <c r="AA32" s="41">
        <v>-2.3743658149704416E-2</v>
      </c>
      <c r="AB32" s="41">
        <v>-2.6202589167045348E-2</v>
      </c>
      <c r="AC32" s="41">
        <v>-3.1984639052048108E-3</v>
      </c>
      <c r="AD32" s="41">
        <v>-2.1004621016623657E-4</v>
      </c>
      <c r="AE32" s="41">
        <v>0.88802643030959694</v>
      </c>
      <c r="AF32" s="41">
        <v>-1.4775824008525538E-2</v>
      </c>
      <c r="AG32" s="41">
        <v>-2.5932405881786733E-2</v>
      </c>
      <c r="AH32" s="41">
        <v>-1.8560857687411954E-2</v>
      </c>
      <c r="AI32" s="41">
        <v>-1.3523261938116791E-2</v>
      </c>
      <c r="AJ32" s="41">
        <v>-3.0592337387406084E-2</v>
      </c>
      <c r="AK32" s="41">
        <v>-9.4991265951109953E-3</v>
      </c>
      <c r="AL32" s="41">
        <v>-2.1301876197588325E-2</v>
      </c>
      <c r="AM32" s="41">
        <v>-6.1586039319637728E-2</v>
      </c>
      <c r="AN32" s="42">
        <v>-4.4828930835776493E-2</v>
      </c>
      <c r="AO32" s="14"/>
    </row>
    <row r="33" spans="1:41" ht="39.950000000000003" customHeight="1">
      <c r="A33" s="10" t="s">
        <v>209</v>
      </c>
      <c r="B33" s="3" t="s">
        <v>25</v>
      </c>
      <c r="C33" s="40">
        <v>-3.7831021437578815E-3</v>
      </c>
      <c r="D33" s="41">
        <v>0</v>
      </c>
      <c r="E33" s="41">
        <v>-4.9435028248587575E-3</v>
      </c>
      <c r="F33" s="41">
        <v>-3.5769034236075624E-3</v>
      </c>
      <c r="G33" s="41">
        <v>-4.3372688715635141E-3</v>
      </c>
      <c r="H33" s="41">
        <v>-3.3395176252319111E-3</v>
      </c>
      <c r="I33" s="41">
        <v>-3.371598298145621E-3</v>
      </c>
      <c r="J33" s="41">
        <v>-6.1925689172992408E-3</v>
      </c>
      <c r="K33" s="41">
        <v>-3.9256198347107441E-3</v>
      </c>
      <c r="L33" s="41">
        <v>-2.881844380403458E-3</v>
      </c>
      <c r="M33" s="41">
        <v>-2.1164021164021165E-3</v>
      </c>
      <c r="N33" s="41">
        <v>-9.4117647058823521E-3</v>
      </c>
      <c r="O33" s="41">
        <v>-7.3793873248170659E-3</v>
      </c>
      <c r="P33" s="41">
        <v>-1.0511510844622103E-2</v>
      </c>
      <c r="Q33" s="41">
        <v>-6.7969413763806288E-3</v>
      </c>
      <c r="R33" s="41">
        <v>-4.8942608178045273E-3</v>
      </c>
      <c r="S33" s="41">
        <v>-1.3692579505300354E-2</v>
      </c>
      <c r="T33" s="41">
        <v>-9.262689885142646E-3</v>
      </c>
      <c r="U33" s="41">
        <v>-4.1682104483141908E-3</v>
      </c>
      <c r="V33" s="41">
        <v>-5.325310509041766E-3</v>
      </c>
      <c r="W33" s="41">
        <v>-8.5008929602743751E-3</v>
      </c>
      <c r="X33" s="41">
        <v>-1.222994510359483E-2</v>
      </c>
      <c r="Y33" s="41">
        <v>-3.6349437887695416E-2</v>
      </c>
      <c r="Z33" s="41">
        <v>-9.8053492548905389E-3</v>
      </c>
      <c r="AA33" s="41">
        <v>-3.8884345188481904E-2</v>
      </c>
      <c r="AB33" s="41">
        <v>-5.5599782698569432E-2</v>
      </c>
      <c r="AC33" s="41">
        <v>-8.042446476436942E-3</v>
      </c>
      <c r="AD33" s="41">
        <v>0</v>
      </c>
      <c r="AE33" s="41">
        <v>-1.3848677004328082E-2</v>
      </c>
      <c r="AF33" s="41">
        <v>0.81237268782827132</v>
      </c>
      <c r="AG33" s="41">
        <v>-3.0614960393629008E-2</v>
      </c>
      <c r="AH33" s="41">
        <v>-3.2410520581590746E-2</v>
      </c>
      <c r="AI33" s="41">
        <v>-1.5916191017656858E-2</v>
      </c>
      <c r="AJ33" s="41">
        <v>-6.6497862272217836E-2</v>
      </c>
      <c r="AK33" s="41">
        <v>-0.11190768243356611</v>
      </c>
      <c r="AL33" s="41">
        <v>-2.2448087621495517E-2</v>
      </c>
      <c r="AM33" s="41">
        <v>0</v>
      </c>
      <c r="AN33" s="42">
        <v>-4.3442469057350414E-2</v>
      </c>
      <c r="AO33" s="14"/>
    </row>
    <row r="34" spans="1:41" ht="39.950000000000003" customHeight="1">
      <c r="A34" s="10" t="s">
        <v>210</v>
      </c>
      <c r="B34" s="3" t="s">
        <v>26</v>
      </c>
      <c r="C34" s="40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1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2">
        <v>-0.10148611371875045</v>
      </c>
      <c r="AO34" s="14"/>
    </row>
    <row r="35" spans="1:41" ht="39.950000000000003" customHeight="1">
      <c r="A35" s="10" t="s">
        <v>211</v>
      </c>
      <c r="B35" s="3" t="s">
        <v>27</v>
      </c>
      <c r="C35" s="40">
        <v>0</v>
      </c>
      <c r="D35" s="41">
        <v>0</v>
      </c>
      <c r="E35" s="41">
        <v>0</v>
      </c>
      <c r="F35" s="41">
        <v>-5.1098620337250899E-4</v>
      </c>
      <c r="G35" s="41">
        <v>-2.2397372041680442E-4</v>
      </c>
      <c r="H35" s="41">
        <v>0</v>
      </c>
      <c r="I35" s="41">
        <v>-1.6055229991169623E-4</v>
      </c>
      <c r="J35" s="41">
        <v>-3.9952057530962844E-4</v>
      </c>
      <c r="K35" s="41">
        <v>-2.5826446280991736E-4</v>
      </c>
      <c r="L35" s="41">
        <v>0</v>
      </c>
      <c r="M35" s="41">
        <v>0</v>
      </c>
      <c r="N35" s="41">
        <v>-4.9535603715170279E-4</v>
      </c>
      <c r="O35" s="41">
        <v>-1.1162098474513209E-3</v>
      </c>
      <c r="P35" s="41">
        <v>-5.1817306980531498E-4</v>
      </c>
      <c r="Q35" s="41">
        <v>-3.3984706881903142E-4</v>
      </c>
      <c r="R35" s="41">
        <v>-8.3500057871327242E-4</v>
      </c>
      <c r="S35" s="41">
        <v>-1.3741656851197488E-3</v>
      </c>
      <c r="T35" s="41">
        <v>-7.4101519081141163E-4</v>
      </c>
      <c r="U35" s="41">
        <v>-3.7050759540570581E-4</v>
      </c>
      <c r="V35" s="41">
        <v>-3.217710277366626E-5</v>
      </c>
      <c r="W35" s="41">
        <v>-1.7103965454432372E-4</v>
      </c>
      <c r="X35" s="41">
        <v>-6.382444956023847E-4</v>
      </c>
      <c r="Y35" s="41">
        <v>-1.1787413988713552E-4</v>
      </c>
      <c r="Z35" s="41">
        <v>-2.5888710904001423E-4</v>
      </c>
      <c r="AA35" s="41">
        <v>-2.3092075873367852E-4</v>
      </c>
      <c r="AB35" s="41">
        <v>-2.1525141707182905E-4</v>
      </c>
      <c r="AC35" s="41">
        <v>-4.1606034539249576E-6</v>
      </c>
      <c r="AD35" s="41">
        <v>0</v>
      </c>
      <c r="AE35" s="41">
        <v>-9.2363985150713159E-4</v>
      </c>
      <c r="AF35" s="41">
        <v>-4.7141660957600671E-3</v>
      </c>
      <c r="AG35" s="41">
        <v>-2.1138496788647117E-4</v>
      </c>
      <c r="AH35" s="41">
        <v>0.99999320761996358</v>
      </c>
      <c r="AI35" s="41">
        <v>-1.2461144108263979E-4</v>
      </c>
      <c r="AJ35" s="41">
        <v>0</v>
      </c>
      <c r="AK35" s="41">
        <v>-5.0118291112881267E-4</v>
      </c>
      <c r="AL35" s="41">
        <v>-5.7165847530724837E-4</v>
      </c>
      <c r="AM35" s="41">
        <v>0</v>
      </c>
      <c r="AN35" s="42">
        <v>-2.4696350428214499E-3</v>
      </c>
      <c r="AO35" s="14"/>
    </row>
    <row r="36" spans="1:41" ht="39.950000000000003" customHeight="1">
      <c r="A36" s="10" t="s">
        <v>212</v>
      </c>
      <c r="B36" s="3" t="s">
        <v>28</v>
      </c>
      <c r="C36" s="40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-1.1787413988713552E-4</v>
      </c>
      <c r="Z36" s="41">
        <v>0</v>
      </c>
      <c r="AA36" s="41">
        <v>-1.9286835379562313E-5</v>
      </c>
      <c r="AB36" s="41">
        <v>-1.0933405311584968E-4</v>
      </c>
      <c r="AC36" s="41">
        <v>-2.7043922450512224E-5</v>
      </c>
      <c r="AD36" s="41">
        <v>0</v>
      </c>
      <c r="AE36" s="41">
        <v>-9.9616926292355693E-4</v>
      </c>
      <c r="AF36" s="41">
        <v>-2.778412118444089E-4</v>
      </c>
      <c r="AG36" s="41">
        <v>-2.2648389416407626E-5</v>
      </c>
      <c r="AH36" s="41">
        <v>-9.5093320509319825E-6</v>
      </c>
      <c r="AI36" s="41">
        <v>0.98409743835871155</v>
      </c>
      <c r="AJ36" s="41">
        <v>0</v>
      </c>
      <c r="AK36" s="41">
        <v>-2.9321643771349823E-5</v>
      </c>
      <c r="AL36" s="41">
        <v>-2.6918601622062834E-4</v>
      </c>
      <c r="AM36" s="41">
        <v>0</v>
      </c>
      <c r="AN36" s="42">
        <v>-1.2998079172744473E-4</v>
      </c>
      <c r="AO36" s="14"/>
    </row>
    <row r="37" spans="1:41" ht="39.950000000000003" customHeight="1">
      <c r="A37" s="10" t="s">
        <v>213</v>
      </c>
      <c r="B37" s="3" t="s">
        <v>29</v>
      </c>
      <c r="C37" s="40">
        <v>-2.2068095838587644E-3</v>
      </c>
      <c r="D37" s="41">
        <v>0</v>
      </c>
      <c r="E37" s="41">
        <v>-1.3064971751412429E-2</v>
      </c>
      <c r="F37" s="41">
        <v>-2.043944813490036E-3</v>
      </c>
      <c r="G37" s="41">
        <v>-1.3047357998883687E-3</v>
      </c>
      <c r="H37" s="41">
        <v>-1.484230055658627E-3</v>
      </c>
      <c r="I37" s="41">
        <v>-2.4082844986754435E-4</v>
      </c>
      <c r="J37" s="41">
        <v>-7.9904115061925688E-4</v>
      </c>
      <c r="K37" s="41">
        <v>-1.6012396694214876E-3</v>
      </c>
      <c r="L37" s="41">
        <v>-8.6455331412103745E-4</v>
      </c>
      <c r="M37" s="41">
        <v>-1.0582010582010583E-3</v>
      </c>
      <c r="N37" s="41">
        <v>-2.476780185758514E-4</v>
      </c>
      <c r="O37" s="41">
        <v>-1.5502914547935011E-3</v>
      </c>
      <c r="P37" s="41">
        <v>-5.9219779406321713E-4</v>
      </c>
      <c r="Q37" s="41">
        <v>-5.0977060322854718E-4</v>
      </c>
      <c r="R37" s="41">
        <v>-4.8777261528795121E-4</v>
      </c>
      <c r="S37" s="41">
        <v>-6.870828425598744E-4</v>
      </c>
      <c r="T37" s="41">
        <v>0</v>
      </c>
      <c r="U37" s="41">
        <v>-5.5576139310855872E-4</v>
      </c>
      <c r="V37" s="41">
        <v>-6.274535040864921E-4</v>
      </c>
      <c r="W37" s="41">
        <v>-9.9180786693559139E-4</v>
      </c>
      <c r="X37" s="41">
        <v>-2.5123959624579421E-3</v>
      </c>
      <c r="Y37" s="41">
        <v>-8.1480499196982421E-3</v>
      </c>
      <c r="Z37" s="41">
        <v>-1.8931119848551042E-3</v>
      </c>
      <c r="AA37" s="41">
        <v>-5.5566936525982234E-4</v>
      </c>
      <c r="AB37" s="41">
        <v>-2.7606848411752044E-3</v>
      </c>
      <c r="AC37" s="41">
        <v>-5.7416327664164409E-4</v>
      </c>
      <c r="AD37" s="41">
        <v>0</v>
      </c>
      <c r="AE37" s="41">
        <v>-1.5867658987430209E-3</v>
      </c>
      <c r="AF37" s="41">
        <v>-9.3324198827738453E-4</v>
      </c>
      <c r="AG37" s="41">
        <v>-3.774731569401271E-6</v>
      </c>
      <c r="AH37" s="41">
        <v>-2.5471425136424954E-3</v>
      </c>
      <c r="AI37" s="41">
        <v>-1.1361058729956299E-3</v>
      </c>
      <c r="AJ37" s="41">
        <v>1</v>
      </c>
      <c r="AK37" s="41">
        <v>-2.0351392750929467E-3</v>
      </c>
      <c r="AL37" s="41">
        <v>-2.5645033373277067E-3</v>
      </c>
      <c r="AM37" s="41">
        <v>0</v>
      </c>
      <c r="AN37" s="42">
        <v>-2.3107696307101284E-4</v>
      </c>
      <c r="AO37" s="14"/>
    </row>
    <row r="38" spans="1:41" ht="39.950000000000003" customHeight="1">
      <c r="A38" s="10" t="s">
        <v>214</v>
      </c>
      <c r="B38" s="3" t="s">
        <v>30</v>
      </c>
      <c r="C38" s="40">
        <v>-4.3348045397225726E-2</v>
      </c>
      <c r="D38" s="41">
        <v>-3.5087719298245612E-2</v>
      </c>
      <c r="E38" s="41">
        <v>-2.2245762711864406E-2</v>
      </c>
      <c r="F38" s="41">
        <v>-0.12161471640265713</v>
      </c>
      <c r="G38" s="41">
        <v>-3.7275626326511026E-2</v>
      </c>
      <c r="H38" s="41">
        <v>-5.0092764378478663E-2</v>
      </c>
      <c r="I38" s="41">
        <v>-4.3991330175804769E-2</v>
      </c>
      <c r="J38" s="41">
        <v>-5.0739113064322813E-2</v>
      </c>
      <c r="K38" s="41">
        <v>-7.2985537190082647E-2</v>
      </c>
      <c r="L38" s="41">
        <v>-1.0662824207492795E-2</v>
      </c>
      <c r="M38" s="41">
        <v>-3.5978835978835978E-2</v>
      </c>
      <c r="N38" s="41">
        <v>-3.2941176470588238E-2</v>
      </c>
      <c r="O38" s="41">
        <v>-5.8228947042043906E-2</v>
      </c>
      <c r="P38" s="41">
        <v>-3.693833740469317E-2</v>
      </c>
      <c r="Q38" s="41">
        <v>-4.1121495327102804E-2</v>
      </c>
      <c r="R38" s="41">
        <v>-5.5101770862613468E-2</v>
      </c>
      <c r="S38" s="41">
        <v>-5.5212014134275615E-2</v>
      </c>
      <c r="T38" s="41">
        <v>-4.3719896257873286E-2</v>
      </c>
      <c r="U38" s="41">
        <v>-2.2508336420896627E-2</v>
      </c>
      <c r="V38" s="41">
        <v>-4.4195250659630606E-2</v>
      </c>
      <c r="W38" s="41">
        <v>-0.10829031426870551</v>
      </c>
      <c r="X38" s="41">
        <v>-6.8399149991145741E-2</v>
      </c>
      <c r="Y38" s="41">
        <v>-0.15694941725972092</v>
      </c>
      <c r="Z38" s="41">
        <v>-7.0449654547513868E-2</v>
      </c>
      <c r="AA38" s="41">
        <v>-8.8899279454255534E-2</v>
      </c>
      <c r="AB38" s="41">
        <v>-0.12397798285505379</v>
      </c>
      <c r="AC38" s="41">
        <v>-6.6477081835949484E-2</v>
      </c>
      <c r="AD38" s="41">
        <v>-1.5523415151333293E-3</v>
      </c>
      <c r="AE38" s="41">
        <v>-8.7691018786597755E-2</v>
      </c>
      <c r="AF38" s="41">
        <v>-0.17435868158635914</v>
      </c>
      <c r="AG38" s="41">
        <v>-0.10072682456368821</v>
      </c>
      <c r="AH38" s="41">
        <v>-9.8940524561925453E-2</v>
      </c>
      <c r="AI38" s="41">
        <v>-5.2031117813302857E-2</v>
      </c>
      <c r="AJ38" s="41">
        <v>-8.6339296832842138E-2</v>
      </c>
      <c r="AK38" s="41">
        <v>0.85421984608308987</v>
      </c>
      <c r="AL38" s="41">
        <v>-4.5366527153053962E-2</v>
      </c>
      <c r="AM38" s="41">
        <v>0</v>
      </c>
      <c r="AN38" s="42">
        <v>-3.1022082292283475E-2</v>
      </c>
      <c r="AO38" s="14"/>
    </row>
    <row r="39" spans="1:41" ht="39.950000000000003" customHeight="1">
      <c r="A39" s="10" t="s">
        <v>215</v>
      </c>
      <c r="B39" s="3" t="s">
        <v>31</v>
      </c>
      <c r="C39" s="40">
        <v>-1.2610340479192938E-3</v>
      </c>
      <c r="D39" s="41">
        <v>0</v>
      </c>
      <c r="E39" s="41">
        <v>-1.0593220338983051E-3</v>
      </c>
      <c r="F39" s="41">
        <v>0</v>
      </c>
      <c r="G39" s="41">
        <v>-2.5952510460994796E-4</v>
      </c>
      <c r="H39" s="41">
        <v>0</v>
      </c>
      <c r="I39" s="41">
        <v>0</v>
      </c>
      <c r="J39" s="41">
        <v>-1.9976028765481422E-4</v>
      </c>
      <c r="K39" s="41">
        <v>-5.165289256198347E-5</v>
      </c>
      <c r="L39" s="41">
        <v>0</v>
      </c>
      <c r="M39" s="41">
        <v>0</v>
      </c>
      <c r="N39" s="41">
        <v>0</v>
      </c>
      <c r="O39" s="41">
        <v>-6.2011658191740043E-5</v>
      </c>
      <c r="P39" s="41">
        <v>-7.4024724257902141E-5</v>
      </c>
      <c r="Q39" s="41">
        <v>0</v>
      </c>
      <c r="R39" s="41">
        <v>-2.2321797648770648E-4</v>
      </c>
      <c r="S39" s="41">
        <v>-4.9077345897133884E-5</v>
      </c>
      <c r="T39" s="41">
        <v>0</v>
      </c>
      <c r="U39" s="41">
        <v>-3.7050759540570581E-4</v>
      </c>
      <c r="V39" s="41">
        <v>-1.2870841109466504E-4</v>
      </c>
      <c r="W39" s="41">
        <v>-2.965427776839898E-4</v>
      </c>
      <c r="X39" s="41">
        <v>-1.0329968714951891E-4</v>
      </c>
      <c r="Y39" s="41">
        <v>-3.8309095463319042E-4</v>
      </c>
      <c r="Z39" s="41">
        <v>-6.4721777260003558E-5</v>
      </c>
      <c r="AA39" s="41">
        <v>-6.8390075724285824E-4</v>
      </c>
      <c r="AB39" s="41">
        <v>-2.6308506531001329E-4</v>
      </c>
      <c r="AC39" s="41">
        <v>-1.3376340104368737E-3</v>
      </c>
      <c r="AD39" s="41">
        <v>-4.3209506091340097E-4</v>
      </c>
      <c r="AE39" s="41">
        <v>-7.3269507451286875E-4</v>
      </c>
      <c r="AF39" s="41">
        <v>-5.8536956687219302E-3</v>
      </c>
      <c r="AG39" s="41">
        <v>-4.907151040221652E-4</v>
      </c>
      <c r="AH39" s="41">
        <v>-8.3817969648929038E-3</v>
      </c>
      <c r="AI39" s="41">
        <v>-2.1466267780251617E-2</v>
      </c>
      <c r="AJ39" s="41">
        <v>-2.3867834461002036E-3</v>
      </c>
      <c r="AK39" s="41">
        <v>-3.358414198625901E-3</v>
      </c>
      <c r="AL39" s="41">
        <v>0.9780410783649699</v>
      </c>
      <c r="AM39" s="41">
        <v>0</v>
      </c>
      <c r="AN39" s="42">
        <v>-3.437269825681316E-3</v>
      </c>
      <c r="AO39" s="14"/>
    </row>
    <row r="40" spans="1:41" ht="39.950000000000003" customHeight="1">
      <c r="A40" s="10" t="s">
        <v>216</v>
      </c>
      <c r="B40" s="3" t="s">
        <v>32</v>
      </c>
      <c r="C40" s="40">
        <v>-3.1525851197982345E-4</v>
      </c>
      <c r="D40" s="41">
        <v>-2.5062656641604009E-3</v>
      </c>
      <c r="E40" s="41">
        <v>-1.0593220338983051E-3</v>
      </c>
      <c r="F40" s="41">
        <v>-1.021972406745018E-3</v>
      </c>
      <c r="G40" s="41">
        <v>-6.0437353128344048E-4</v>
      </c>
      <c r="H40" s="41">
        <v>-1.1131725417439704E-3</v>
      </c>
      <c r="I40" s="41">
        <v>-1.1238660993818737E-3</v>
      </c>
      <c r="J40" s="41">
        <v>-7.9904115061925688E-4</v>
      </c>
      <c r="K40" s="41">
        <v>-6.1983471074380169E-4</v>
      </c>
      <c r="L40" s="41">
        <v>-2.8818443804034583E-4</v>
      </c>
      <c r="M40" s="41">
        <v>0</v>
      </c>
      <c r="N40" s="41">
        <v>-7.4303405572755414E-4</v>
      </c>
      <c r="O40" s="41">
        <v>-1.1162098474513209E-3</v>
      </c>
      <c r="P40" s="41">
        <v>-5.9219779406321713E-4</v>
      </c>
      <c r="Q40" s="41">
        <v>-6.7969413763806284E-4</v>
      </c>
      <c r="R40" s="41">
        <v>-9.6727789811339475E-4</v>
      </c>
      <c r="S40" s="41">
        <v>-1.0306242638398115E-3</v>
      </c>
      <c r="T40" s="41">
        <v>-1.1115227862171174E-3</v>
      </c>
      <c r="U40" s="41">
        <v>-4.6313449425713227E-4</v>
      </c>
      <c r="V40" s="41">
        <v>-8.3660467211532272E-4</v>
      </c>
      <c r="W40" s="41">
        <v>-6.0641332065714763E-4</v>
      </c>
      <c r="X40" s="41">
        <v>-7.0096216280030697E-5</v>
      </c>
      <c r="Y40" s="41">
        <v>-9.5772738658297604E-4</v>
      </c>
      <c r="Z40" s="41">
        <v>-2.8962995323851591E-3</v>
      </c>
      <c r="AA40" s="41">
        <v>-1.944321512588309E-3</v>
      </c>
      <c r="AB40" s="41">
        <v>-3.5567734154249848E-3</v>
      </c>
      <c r="AC40" s="41">
        <v>-8.9973049691127207E-4</v>
      </c>
      <c r="AD40" s="41">
        <v>0</v>
      </c>
      <c r="AE40" s="41">
        <v>-2.6643457255013411E-3</v>
      </c>
      <c r="AF40" s="41">
        <v>-1.7066301286442871E-3</v>
      </c>
      <c r="AG40" s="41">
        <v>-2.4686744463884311E-3</v>
      </c>
      <c r="AH40" s="41">
        <v>-3.9069769969257689E-3</v>
      </c>
      <c r="AI40" s="41">
        <v>-2.2585823696228461E-3</v>
      </c>
      <c r="AJ40" s="41">
        <v>-4.7943215308621475E-3</v>
      </c>
      <c r="AK40" s="41">
        <v>-1.4845439642753779E-3</v>
      </c>
      <c r="AL40" s="41">
        <v>-1.714975425921745E-3</v>
      </c>
      <c r="AM40" s="41">
        <v>1</v>
      </c>
      <c r="AN40" s="42">
        <v>-1.0109617134356811E-4</v>
      </c>
      <c r="AO40" s="14"/>
    </row>
    <row r="41" spans="1:41" ht="39.950000000000003" customHeight="1">
      <c r="A41" s="43" t="s">
        <v>217</v>
      </c>
      <c r="B41" s="44" t="s">
        <v>33</v>
      </c>
      <c r="C41" s="45">
        <v>-6.4627994955863809E-3</v>
      </c>
      <c r="D41" s="46">
        <v>0</v>
      </c>
      <c r="E41" s="46">
        <v>-7.7683615819209044E-3</v>
      </c>
      <c r="F41" s="46">
        <v>-4.5988758303525806E-3</v>
      </c>
      <c r="G41" s="46">
        <v>-5.3575935979067344E-3</v>
      </c>
      <c r="H41" s="46">
        <v>-3.7105751391465678E-3</v>
      </c>
      <c r="I41" s="46">
        <v>-2.649112948542988E-3</v>
      </c>
      <c r="J41" s="46">
        <v>-9.9880143827407101E-4</v>
      </c>
      <c r="K41" s="46">
        <v>-1.0743801652892562E-2</v>
      </c>
      <c r="L41" s="46">
        <v>-4.6109510086455334E-3</v>
      </c>
      <c r="M41" s="46">
        <v>-1.0582010582010583E-3</v>
      </c>
      <c r="N41" s="46">
        <v>-4.0866873065015484E-3</v>
      </c>
      <c r="O41" s="46">
        <v>-8.3715738558849066E-3</v>
      </c>
      <c r="P41" s="46">
        <v>-6.5141757346953884E-3</v>
      </c>
      <c r="Q41" s="46">
        <v>-2.3789294817332203E-3</v>
      </c>
      <c r="R41" s="46">
        <v>-9.6727789811339475E-4</v>
      </c>
      <c r="S41" s="46">
        <v>-1.1778563015312131E-3</v>
      </c>
      <c r="T41" s="46">
        <v>-2.2230455724342349E-3</v>
      </c>
      <c r="U41" s="46">
        <v>-2.8714338643942199E-3</v>
      </c>
      <c r="V41" s="46">
        <v>-2.831585044082631E-3</v>
      </c>
      <c r="W41" s="46">
        <v>-1.5164775604858415E-2</v>
      </c>
      <c r="X41" s="46">
        <v>-3.0953013399445135E-3</v>
      </c>
      <c r="Y41" s="46">
        <v>-6.9251057183692113E-3</v>
      </c>
      <c r="Z41" s="46">
        <v>-7.5724479394204168E-3</v>
      </c>
      <c r="AA41" s="46">
        <v>-4.5615972001770222E-3</v>
      </c>
      <c r="AB41" s="46">
        <v>-9.0388511724368847E-3</v>
      </c>
      <c r="AC41" s="46">
        <v>-8.8683262620410461E-3</v>
      </c>
      <c r="AD41" s="46">
        <v>-8.2018043969673334E-5</v>
      </c>
      <c r="AE41" s="46">
        <v>-4.2777550814993752E-3</v>
      </c>
      <c r="AF41" s="46">
        <v>-6.2213595189160387E-3</v>
      </c>
      <c r="AG41" s="46">
        <v>-4.5108042254345186E-4</v>
      </c>
      <c r="AH41" s="46">
        <v>-4.5508946243745917E-3</v>
      </c>
      <c r="AI41" s="46">
        <v>-3.0130657043028913E-3</v>
      </c>
      <c r="AJ41" s="46">
        <v>-1.3096176995558506E-2</v>
      </c>
      <c r="AK41" s="46">
        <v>-3.9844855924845365E-3</v>
      </c>
      <c r="AL41" s="46">
        <v>-4.2997400762983156E-3</v>
      </c>
      <c r="AM41" s="46">
        <v>-4.859730505853766E-4</v>
      </c>
      <c r="AN41" s="47">
        <v>1</v>
      </c>
      <c r="AO41" s="14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F41B9-B35A-48DF-9AFD-160F23750135}">
  <dimension ref="A1:AP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2" t="s">
        <v>248</v>
      </c>
      <c r="B1" s="3"/>
    </row>
    <row r="2" spans="1:42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27" t="s">
        <v>217</v>
      </c>
    </row>
    <row r="3" spans="1:42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8" t="s">
        <v>33</v>
      </c>
    </row>
    <row r="4" spans="1:42" ht="39.950000000000003" customHeight="1">
      <c r="A4" s="10" t="s">
        <v>180</v>
      </c>
      <c r="B4" s="3" t="s">
        <v>50</v>
      </c>
      <c r="C4" s="37">
        <v>1.1338622664904343</v>
      </c>
      <c r="D4" s="38">
        <v>1.1108687149072066E-2</v>
      </c>
      <c r="E4" s="38">
        <v>1.2208696374786325E-2</v>
      </c>
      <c r="F4" s="38">
        <v>4.6205927553256954E-4</v>
      </c>
      <c r="G4" s="38">
        <v>0.22191923020121052</v>
      </c>
      <c r="H4" s="38">
        <v>2.815965626092654E-3</v>
      </c>
      <c r="I4" s="38">
        <v>5.4839795034174481E-4</v>
      </c>
      <c r="J4" s="38">
        <v>2.8594518338627343E-3</v>
      </c>
      <c r="K4" s="38">
        <v>3.2867527582655393E-4</v>
      </c>
      <c r="L4" s="38">
        <v>1.9162489300461968E-4</v>
      </c>
      <c r="M4" s="38">
        <v>3.440604645221442E-4</v>
      </c>
      <c r="N4" s="38">
        <v>2.0354182653001477E-4</v>
      </c>
      <c r="O4" s="38">
        <v>2.4477969679941806E-4</v>
      </c>
      <c r="P4" s="38">
        <v>2.303442331273442E-4</v>
      </c>
      <c r="Q4" s="38">
        <v>3.2561897273633995E-4</v>
      </c>
      <c r="R4" s="38">
        <v>3.3758898400735113E-4</v>
      </c>
      <c r="S4" s="38">
        <v>3.2483054488627409E-4</v>
      </c>
      <c r="T4" s="38">
        <v>3.7033577908358227E-4</v>
      </c>
      <c r="U4" s="38">
        <v>3.8088963827144582E-4</v>
      </c>
      <c r="V4" s="38">
        <v>2.8013835362679126E-3</v>
      </c>
      <c r="W4" s="38">
        <v>1.2321292217669694E-3</v>
      </c>
      <c r="X4" s="38">
        <v>4.0720492576317926E-4</v>
      </c>
      <c r="Y4" s="38">
        <v>4.5964593732941228E-4</v>
      </c>
      <c r="Z4" s="38">
        <v>3.0867697348480847E-4</v>
      </c>
      <c r="AA4" s="38">
        <v>3.6942541544756214E-4</v>
      </c>
      <c r="AB4" s="38">
        <v>2.0864174094384748E-4</v>
      </c>
      <c r="AC4" s="38">
        <v>1.6044021555761326E-4</v>
      </c>
      <c r="AD4" s="38">
        <v>6.6400648976545112E-5</v>
      </c>
      <c r="AE4" s="38">
        <v>4.9248434839048319E-4</v>
      </c>
      <c r="AF4" s="38">
        <v>5.1374184530086312E-4</v>
      </c>
      <c r="AG4" s="38">
        <v>3.9273078956911169E-4</v>
      </c>
      <c r="AH4" s="38">
        <v>2.8483840066209657E-3</v>
      </c>
      <c r="AI4" s="38">
        <v>4.2131030341097039E-3</v>
      </c>
      <c r="AJ4" s="38">
        <v>3.0994267613585007E-3</v>
      </c>
      <c r="AK4" s="38">
        <v>3.5661590442434663E-4</v>
      </c>
      <c r="AL4" s="38">
        <v>3.9571647522261583E-2</v>
      </c>
      <c r="AM4" s="38">
        <v>9.5041042287692722E-4</v>
      </c>
      <c r="AN4" s="39">
        <v>1.1905598080742463E-3</v>
      </c>
      <c r="AO4" s="14"/>
    </row>
    <row r="5" spans="1:42" ht="39.950000000000003" customHeight="1">
      <c r="A5" s="10" t="s">
        <v>181</v>
      </c>
      <c r="B5" s="3" t="s">
        <v>51</v>
      </c>
      <c r="C5" s="40">
        <v>1.5267512821958535E-3</v>
      </c>
      <c r="D5" s="41">
        <v>1.2957320820261431</v>
      </c>
      <c r="E5" s="41">
        <v>1.4312735348899147E-4</v>
      </c>
      <c r="F5" s="41">
        <v>1.0057435983013883E-4</v>
      </c>
      <c r="G5" s="41">
        <v>9.790309658539993E-4</v>
      </c>
      <c r="H5" s="41">
        <v>1.4228279909502811E-4</v>
      </c>
      <c r="I5" s="41">
        <v>4.9160035933383693E-3</v>
      </c>
      <c r="J5" s="41">
        <v>5.723149437020671E-4</v>
      </c>
      <c r="K5" s="41">
        <v>6.438694638018604E-5</v>
      </c>
      <c r="L5" s="41">
        <v>4.2287833896956841E-5</v>
      </c>
      <c r="M5" s="41">
        <v>1.0445221793282911E-4</v>
      </c>
      <c r="N5" s="41">
        <v>6.2716580672579275E-5</v>
      </c>
      <c r="O5" s="41">
        <v>6.1849921169685896E-5</v>
      </c>
      <c r="P5" s="41">
        <v>5.2876030753833182E-5</v>
      </c>
      <c r="Q5" s="41">
        <v>9.1303139301859615E-5</v>
      </c>
      <c r="R5" s="41">
        <v>9.1030556914955383E-5</v>
      </c>
      <c r="S5" s="41">
        <v>9.7507209339989733E-5</v>
      </c>
      <c r="T5" s="41">
        <v>1.6394726361588328E-4</v>
      </c>
      <c r="U5" s="41">
        <v>1.259389437373382E-4</v>
      </c>
      <c r="V5" s="41">
        <v>5.8126867762074502E-4</v>
      </c>
      <c r="W5" s="41">
        <v>2.8977176604870339E-4</v>
      </c>
      <c r="X5" s="41">
        <v>1.0430729023742763E-4</v>
      </c>
      <c r="Y5" s="41">
        <v>1.1242962895581778E-4</v>
      </c>
      <c r="Z5" s="41">
        <v>9.0151198695562592E-5</v>
      </c>
      <c r="AA5" s="41">
        <v>7.7471918290739433E-5</v>
      </c>
      <c r="AB5" s="41">
        <v>6.9985809884145277E-5</v>
      </c>
      <c r="AC5" s="41">
        <v>3.2802469997601902E-5</v>
      </c>
      <c r="AD5" s="41">
        <v>1.2567718056681237E-5</v>
      </c>
      <c r="AE5" s="41">
        <v>9.6968790033215575E-5</v>
      </c>
      <c r="AF5" s="41">
        <v>1.130396897278299E-4</v>
      </c>
      <c r="AG5" s="41">
        <v>6.0132208946155333E-5</v>
      </c>
      <c r="AH5" s="41">
        <v>1.7177672577534944E-4</v>
      </c>
      <c r="AI5" s="41">
        <v>2.3718574660764352E-4</v>
      </c>
      <c r="AJ5" s="41">
        <v>1.7337769108790538E-4</v>
      </c>
      <c r="AK5" s="41">
        <v>8.0510444444604709E-5</v>
      </c>
      <c r="AL5" s="41">
        <v>1.7456738899475264E-3</v>
      </c>
      <c r="AM5" s="41">
        <v>2.2657798245054551E-3</v>
      </c>
      <c r="AN5" s="42">
        <v>5.14868525112502E-5</v>
      </c>
      <c r="AO5" s="14"/>
      <c r="AP5" s="31"/>
    </row>
    <row r="6" spans="1:42" ht="39.950000000000003" customHeight="1">
      <c r="A6" s="10" t="s">
        <v>182</v>
      </c>
      <c r="B6" s="3" t="s">
        <v>52</v>
      </c>
      <c r="C6" s="40">
        <v>4.1563066175775215E-3</v>
      </c>
      <c r="D6" s="41">
        <v>1.3901547578856618E-3</v>
      </c>
      <c r="E6" s="41">
        <v>1.0122350622434573</v>
      </c>
      <c r="F6" s="41">
        <v>4.4300898942814717E-5</v>
      </c>
      <c r="G6" s="41">
        <v>4.1740940861568807E-2</v>
      </c>
      <c r="H6" s="41">
        <v>1.0228950405036119E-4</v>
      </c>
      <c r="I6" s="41">
        <v>5.2002075377216541E-5</v>
      </c>
      <c r="J6" s="41">
        <v>4.4608866823296666E-4</v>
      </c>
      <c r="K6" s="41">
        <v>4.0593416589616084E-5</v>
      </c>
      <c r="L6" s="41">
        <v>1.9536569177002314E-5</v>
      </c>
      <c r="M6" s="41">
        <v>3.3437433450800194E-5</v>
      </c>
      <c r="N6" s="41">
        <v>2.2864833124897985E-5</v>
      </c>
      <c r="O6" s="41">
        <v>2.7321753930200237E-5</v>
      </c>
      <c r="P6" s="41">
        <v>2.5018668290733658E-5</v>
      </c>
      <c r="Q6" s="41">
        <v>3.4953076798147102E-5</v>
      </c>
      <c r="R6" s="41">
        <v>3.8081059515574587E-5</v>
      </c>
      <c r="S6" s="41">
        <v>3.5373201009650244E-5</v>
      </c>
      <c r="T6" s="41">
        <v>3.8922807187829419E-5</v>
      </c>
      <c r="U6" s="41">
        <v>4.4626875164257228E-5</v>
      </c>
      <c r="V6" s="41">
        <v>2.3935280169728884E-4</v>
      </c>
      <c r="W6" s="41">
        <v>3.9506156039615722E-5</v>
      </c>
      <c r="X6" s="41">
        <v>3.9127886777299751E-5</v>
      </c>
      <c r="Y6" s="41">
        <v>4.7279518227865147E-5</v>
      </c>
      <c r="Z6" s="41">
        <v>3.3966330177877389E-5</v>
      </c>
      <c r="AA6" s="41">
        <v>3.253018809318289E-5</v>
      </c>
      <c r="AB6" s="41">
        <v>2.7028346012562507E-5</v>
      </c>
      <c r="AC6" s="41">
        <v>2.5356692856270044E-5</v>
      </c>
      <c r="AD6" s="41">
        <v>7.1118027357321208E-6</v>
      </c>
      <c r="AE6" s="41">
        <v>5.7471929760115522E-5</v>
      </c>
      <c r="AF6" s="41">
        <v>9.0535915357591062E-5</v>
      </c>
      <c r="AG6" s="41">
        <v>6.1482919612723379E-5</v>
      </c>
      <c r="AH6" s="41">
        <v>3.9798924038957436E-4</v>
      </c>
      <c r="AI6" s="41">
        <v>7.5434338272221762E-4</v>
      </c>
      <c r="AJ6" s="41">
        <v>1.2840010481989794E-4</v>
      </c>
      <c r="AK6" s="41">
        <v>5.8698685707856205E-5</v>
      </c>
      <c r="AL6" s="41">
        <v>8.6802987237388999E-3</v>
      </c>
      <c r="AM6" s="41">
        <v>8.4316005581865709E-5</v>
      </c>
      <c r="AN6" s="42">
        <v>2.1573362019921343E-4</v>
      </c>
      <c r="AO6" s="14"/>
    </row>
    <row r="7" spans="1:42" ht="39.950000000000003" customHeight="1">
      <c r="A7" s="10" t="s">
        <v>183</v>
      </c>
      <c r="B7" s="3" t="s">
        <v>1</v>
      </c>
      <c r="C7" s="40">
        <v>1.0131242877340208E-2</v>
      </c>
      <c r="D7" s="41">
        <v>6.2981861046312636E-3</v>
      </c>
      <c r="E7" s="41">
        <v>4.2789499395936769E-3</v>
      </c>
      <c r="F7" s="41">
        <v>1.0086559137636395</v>
      </c>
      <c r="G7" s="41">
        <v>8.8803154666259494E-3</v>
      </c>
      <c r="H7" s="41">
        <v>1.3903256632347382E-2</v>
      </c>
      <c r="I7" s="41">
        <v>1.2406517649551555E-2</v>
      </c>
      <c r="J7" s="41">
        <v>3.2021773659733105E-2</v>
      </c>
      <c r="K7" s="41">
        <v>5.4556665425648854E-2</v>
      </c>
      <c r="L7" s="41">
        <v>1.8444210854946661E-2</v>
      </c>
      <c r="M7" s="41">
        <v>2.7942988337134853E-2</v>
      </c>
      <c r="N7" s="41">
        <v>1.2244962900884174E-2</v>
      </c>
      <c r="O7" s="41">
        <v>1.0638996929474761E-2</v>
      </c>
      <c r="P7" s="41">
        <v>8.6623948925143059E-3</v>
      </c>
      <c r="Q7" s="41">
        <v>1.1076633931072204E-2</v>
      </c>
      <c r="R7" s="41">
        <v>1.7886635255330224E-2</v>
      </c>
      <c r="S7" s="41">
        <v>1.1926314383529124E-2</v>
      </c>
      <c r="T7" s="41">
        <v>1.1303341259777245E-2</v>
      </c>
      <c r="U7" s="41">
        <v>1.5033278740282052E-2</v>
      </c>
      <c r="V7" s="41">
        <v>1.4551029556576488E-2</v>
      </c>
      <c r="W7" s="41">
        <v>9.9609278047752686E-3</v>
      </c>
      <c r="X7" s="41">
        <v>0.29774365512661738</v>
      </c>
      <c r="Y7" s="41">
        <v>2.1345573324793029E-2</v>
      </c>
      <c r="Z7" s="41">
        <v>2.3158112570377174E-2</v>
      </c>
      <c r="AA7" s="41">
        <v>7.9895131882333423E-3</v>
      </c>
      <c r="AB7" s="41">
        <v>3.3250637194917089E-3</v>
      </c>
      <c r="AC7" s="41">
        <v>4.8088660017396988E-3</v>
      </c>
      <c r="AD7" s="41">
        <v>5.224891516545071E-4</v>
      </c>
      <c r="AE7" s="41">
        <v>7.1182540120890547E-3</v>
      </c>
      <c r="AF7" s="41">
        <v>4.0749370622757131E-3</v>
      </c>
      <c r="AG7" s="41">
        <v>5.7301977951918241E-3</v>
      </c>
      <c r="AH7" s="41">
        <v>6.2579874006725884E-3</v>
      </c>
      <c r="AI7" s="41">
        <v>1.0864842537294174E-2</v>
      </c>
      <c r="AJ7" s="41">
        <v>4.2777825299485615E-3</v>
      </c>
      <c r="AK7" s="41">
        <v>4.1157681461348287E-3</v>
      </c>
      <c r="AL7" s="41">
        <v>1.2548063707508661E-2</v>
      </c>
      <c r="AM7" s="41">
        <v>1.1997184252559315E-2</v>
      </c>
      <c r="AN7" s="42">
        <v>3.5842768101439939E-3</v>
      </c>
      <c r="AO7" s="14"/>
    </row>
    <row r="8" spans="1:42" ht="39.950000000000003" customHeight="1">
      <c r="A8" s="10" t="s">
        <v>184</v>
      </c>
      <c r="B8" s="3" t="s">
        <v>2</v>
      </c>
      <c r="C8" s="40">
        <v>0.11930880903003008</v>
      </c>
      <c r="D8" s="41">
        <v>3.9728784263585538E-2</v>
      </c>
      <c r="E8" s="41">
        <v>6.4189405725332979E-2</v>
      </c>
      <c r="F8" s="41">
        <v>5.1933556920545512E-4</v>
      </c>
      <c r="G8" s="41">
        <v>1.2037917733553718</v>
      </c>
      <c r="H8" s="41">
        <v>2.5165999208004493E-3</v>
      </c>
      <c r="I8" s="41">
        <v>1.0735971015196934E-3</v>
      </c>
      <c r="J8" s="41">
        <v>1.2353012369344345E-2</v>
      </c>
      <c r="K8" s="41">
        <v>7.7167993088883709E-4</v>
      </c>
      <c r="L8" s="41">
        <v>3.0513649051658862E-4</v>
      </c>
      <c r="M8" s="41">
        <v>4.8230438699293739E-4</v>
      </c>
      <c r="N8" s="41">
        <v>4.0719379712574814E-4</v>
      </c>
      <c r="O8" s="41">
        <v>4.4579166065289883E-4</v>
      </c>
      <c r="P8" s="41">
        <v>3.858853724253174E-4</v>
      </c>
      <c r="Q8" s="41">
        <v>5.6782989456953948E-4</v>
      </c>
      <c r="R8" s="41">
        <v>6.4772539563941829E-4</v>
      </c>
      <c r="S8" s="41">
        <v>5.6719650312140994E-4</v>
      </c>
      <c r="T8" s="41">
        <v>5.9997722360465001E-4</v>
      </c>
      <c r="U8" s="41">
        <v>8.3431627711551021E-4</v>
      </c>
      <c r="V8" s="41">
        <v>1.9514783801862282E-3</v>
      </c>
      <c r="W8" s="41">
        <v>7.1143324705451175E-4</v>
      </c>
      <c r="X8" s="41">
        <v>5.0038076375472855E-4</v>
      </c>
      <c r="Y8" s="41">
        <v>7.1125671852153162E-4</v>
      </c>
      <c r="Z8" s="41">
        <v>5.4974838877545451E-4</v>
      </c>
      <c r="AA8" s="41">
        <v>5.7379774119693154E-4</v>
      </c>
      <c r="AB8" s="41">
        <v>4.149155893929572E-4</v>
      </c>
      <c r="AC8" s="41">
        <v>4.155144746685792E-4</v>
      </c>
      <c r="AD8" s="41">
        <v>1.1320042957443935E-4</v>
      </c>
      <c r="AE8" s="41">
        <v>8.467192835890792E-4</v>
      </c>
      <c r="AF8" s="41">
        <v>1.4180031026529366E-3</v>
      </c>
      <c r="AG8" s="41">
        <v>1.1941806327826431E-3</v>
      </c>
      <c r="AH8" s="41">
        <v>7.4490128222190503E-3</v>
      </c>
      <c r="AI8" s="41">
        <v>1.2152843215766722E-2</v>
      </c>
      <c r="AJ8" s="41">
        <v>2.9358851324753094E-3</v>
      </c>
      <c r="AK8" s="41">
        <v>9.343963723347829E-4</v>
      </c>
      <c r="AL8" s="41">
        <v>0.13757303026026135</v>
      </c>
      <c r="AM8" s="41">
        <v>1.2026658198173524E-3</v>
      </c>
      <c r="AN8" s="42">
        <v>5.5432093894329897E-3</v>
      </c>
      <c r="AO8" s="14"/>
    </row>
    <row r="9" spans="1:42" ht="39.950000000000003" customHeight="1">
      <c r="A9" s="10" t="s">
        <v>185</v>
      </c>
      <c r="B9" s="3" t="s">
        <v>3</v>
      </c>
      <c r="C9" s="40">
        <v>5.2114627962161087E-3</v>
      </c>
      <c r="D9" s="41">
        <v>1.5111976253151338E-3</v>
      </c>
      <c r="E9" s="41">
        <v>3.6826235129550015E-2</v>
      </c>
      <c r="F9" s="41">
        <v>5.9417858256471503E-3</v>
      </c>
      <c r="G9" s="41">
        <v>5.0913624916135063E-3</v>
      </c>
      <c r="H9" s="41">
        <v>1.2751683337085877</v>
      </c>
      <c r="I9" s="41">
        <v>5.7347962508154582E-3</v>
      </c>
      <c r="J9" s="41">
        <v>3.9280970572437264E-3</v>
      </c>
      <c r="K9" s="41">
        <v>3.4125985534554011E-3</v>
      </c>
      <c r="L9" s="41">
        <v>2.9883156281028727E-3</v>
      </c>
      <c r="M9" s="41">
        <v>1.1657101102342625E-2</v>
      </c>
      <c r="N9" s="41">
        <v>3.3158374221775636E-3</v>
      </c>
      <c r="O9" s="41">
        <v>4.4497649551242455E-3</v>
      </c>
      <c r="P9" s="41">
        <v>3.4935345696239539E-3</v>
      </c>
      <c r="Q9" s="41">
        <v>5.5011691419280849E-3</v>
      </c>
      <c r="R9" s="41">
        <v>8.5739161622279524E-3</v>
      </c>
      <c r="S9" s="41">
        <v>6.7316237240413086E-3</v>
      </c>
      <c r="T9" s="41">
        <v>7.3408241947268589E-3</v>
      </c>
      <c r="U9" s="41">
        <v>8.9260401167068001E-3</v>
      </c>
      <c r="V9" s="41">
        <v>5.4839206097699652E-3</v>
      </c>
      <c r="W9" s="41">
        <v>7.2903584433206539E-3</v>
      </c>
      <c r="X9" s="41">
        <v>3.379653682010539E-3</v>
      </c>
      <c r="Y9" s="41">
        <v>3.6944241553357893E-3</v>
      </c>
      <c r="Z9" s="41">
        <v>5.1191768414768409E-3</v>
      </c>
      <c r="AA9" s="41">
        <v>6.5709892708680478E-3</v>
      </c>
      <c r="AB9" s="41">
        <v>3.4478743921317833E-3</v>
      </c>
      <c r="AC9" s="41">
        <v>1.1120618266486221E-3</v>
      </c>
      <c r="AD9" s="41">
        <v>4.0053953213910757E-4</v>
      </c>
      <c r="AE9" s="41">
        <v>4.6178634062438847E-3</v>
      </c>
      <c r="AF9" s="41">
        <v>2.878550365843884E-3</v>
      </c>
      <c r="AG9" s="41">
        <v>6.3828908983195477E-3</v>
      </c>
      <c r="AH9" s="41">
        <v>1.9579713505010724E-3</v>
      </c>
      <c r="AI9" s="41">
        <v>6.4168786371421906E-3</v>
      </c>
      <c r="AJ9" s="41">
        <v>3.3860536028221311E-2</v>
      </c>
      <c r="AK9" s="41">
        <v>3.764501736683302E-3</v>
      </c>
      <c r="AL9" s="41">
        <v>7.4158246695094909E-3</v>
      </c>
      <c r="AM9" s="41">
        <v>3.1342373975740231E-2</v>
      </c>
      <c r="AN9" s="42">
        <v>1.958565417903551E-3</v>
      </c>
      <c r="AO9" s="14"/>
    </row>
    <row r="10" spans="1:42" ht="39.950000000000003" customHeight="1">
      <c r="A10" s="10" t="s">
        <v>186</v>
      </c>
      <c r="B10" s="3" t="s">
        <v>4</v>
      </c>
      <c r="C10" s="40">
        <v>7.2657439909340329E-2</v>
      </c>
      <c r="D10" s="41">
        <v>6.214075503895191E-2</v>
      </c>
      <c r="E10" s="41">
        <v>2.15216969759058E-2</v>
      </c>
      <c r="F10" s="41">
        <v>2.1678645761946325E-2</v>
      </c>
      <c r="G10" s="41">
        <v>4.2790856351714167E-2</v>
      </c>
      <c r="H10" s="41">
        <v>2.1715539964071513E-2</v>
      </c>
      <c r="I10" s="41">
        <v>1.2710505630533457</v>
      </c>
      <c r="J10" s="41">
        <v>3.9926051009873648E-2</v>
      </c>
      <c r="K10" s="41">
        <v>1.3237012220411397E-2</v>
      </c>
      <c r="L10" s="41">
        <v>9.1588820799750892E-3</v>
      </c>
      <c r="M10" s="41">
        <v>2.3798972899221334E-2</v>
      </c>
      <c r="N10" s="41">
        <v>1.3518400228004447E-2</v>
      </c>
      <c r="O10" s="41">
        <v>1.342209485521274E-2</v>
      </c>
      <c r="P10" s="41">
        <v>1.128500411939542E-2</v>
      </c>
      <c r="Q10" s="41">
        <v>1.9302438474789161E-2</v>
      </c>
      <c r="R10" s="41">
        <v>1.8823681672513855E-2</v>
      </c>
      <c r="S10" s="41">
        <v>2.1198908585642537E-2</v>
      </c>
      <c r="T10" s="41">
        <v>3.7965221206973467E-2</v>
      </c>
      <c r="U10" s="41">
        <v>2.6618030989971904E-2</v>
      </c>
      <c r="V10" s="41">
        <v>0.12461068047675197</v>
      </c>
      <c r="W10" s="41">
        <v>6.1713580163482676E-2</v>
      </c>
      <c r="X10" s="41">
        <v>2.3065257110954338E-2</v>
      </c>
      <c r="Y10" s="41">
        <v>2.4174501788768708E-2</v>
      </c>
      <c r="Z10" s="41">
        <v>1.9399682625347681E-2</v>
      </c>
      <c r="AA10" s="41">
        <v>1.814594969305991E-2</v>
      </c>
      <c r="AB10" s="41">
        <v>1.6284301966855576E-2</v>
      </c>
      <c r="AC10" s="41">
        <v>6.9646635256169383E-3</v>
      </c>
      <c r="AD10" s="41">
        <v>2.6667116488402125E-3</v>
      </c>
      <c r="AE10" s="41">
        <v>2.1858881986470548E-2</v>
      </c>
      <c r="AF10" s="41">
        <v>2.4050649962984533E-2</v>
      </c>
      <c r="AG10" s="41">
        <v>1.1423956603400297E-2</v>
      </c>
      <c r="AH10" s="41">
        <v>2.2118379551038122E-2</v>
      </c>
      <c r="AI10" s="41">
        <v>2.0672554050395971E-2</v>
      </c>
      <c r="AJ10" s="41">
        <v>3.9784779253608661E-2</v>
      </c>
      <c r="AK10" s="41">
        <v>1.7077008891510599E-2</v>
      </c>
      <c r="AL10" s="41">
        <v>2.1127659910715236E-2</v>
      </c>
      <c r="AM10" s="41">
        <v>0.57909309438672141</v>
      </c>
      <c r="AN10" s="42">
        <v>8.9080801693894058E-3</v>
      </c>
      <c r="AO10" s="14"/>
    </row>
    <row r="11" spans="1:42" ht="39.950000000000003" customHeight="1">
      <c r="A11" s="10" t="s">
        <v>187</v>
      </c>
      <c r="B11" s="3" t="s">
        <v>5</v>
      </c>
      <c r="C11" s="40">
        <v>9.2740619227093701E-2</v>
      </c>
      <c r="D11" s="41">
        <v>1.0792676615405887E-2</v>
      </c>
      <c r="E11" s="41">
        <v>2.7483481338335509E-2</v>
      </c>
      <c r="F11" s="41">
        <v>1.9171232415194094E-2</v>
      </c>
      <c r="G11" s="41">
        <v>3.7552513624983692E-2</v>
      </c>
      <c r="H11" s="41">
        <v>0.18602612641346147</v>
      </c>
      <c r="I11" s="41">
        <v>6.8995662819784309E-2</v>
      </c>
      <c r="J11" s="41">
        <v>1.5542839432936801</v>
      </c>
      <c r="K11" s="41">
        <v>2.6701264073172172E-2</v>
      </c>
      <c r="L11" s="41">
        <v>1.0486835372628154E-2</v>
      </c>
      <c r="M11" s="41">
        <v>1.930373257097107E-2</v>
      </c>
      <c r="N11" s="41">
        <v>2.4554293047013901E-2</v>
      </c>
      <c r="O11" s="41">
        <v>1.7768862800595434E-2</v>
      </c>
      <c r="P11" s="41">
        <v>1.5250552946841398E-2</v>
      </c>
      <c r="Q11" s="41">
        <v>3.8112028490658881E-2</v>
      </c>
      <c r="R11" s="41">
        <v>4.3420970164378514E-2</v>
      </c>
      <c r="S11" s="41">
        <v>3.3121535157101062E-2</v>
      </c>
      <c r="T11" s="41">
        <v>3.6251052573162856E-2</v>
      </c>
      <c r="U11" s="41">
        <v>6.1978257061672683E-2</v>
      </c>
      <c r="V11" s="41">
        <v>9.5013585957879024E-2</v>
      </c>
      <c r="W11" s="41">
        <v>2.1771619888862816E-2</v>
      </c>
      <c r="X11" s="41">
        <v>1.7418818997776621E-2</v>
      </c>
      <c r="Y11" s="41">
        <v>2.7248534896817996E-2</v>
      </c>
      <c r="Z11" s="41">
        <v>3.3157407933564302E-2</v>
      </c>
      <c r="AA11" s="41">
        <v>6.3075908821860803E-3</v>
      </c>
      <c r="AB11" s="41">
        <v>6.2048278828177351E-3</v>
      </c>
      <c r="AC11" s="41">
        <v>2.9446933176734873E-3</v>
      </c>
      <c r="AD11" s="41">
        <v>1.0259292416705543E-3</v>
      </c>
      <c r="AE11" s="41">
        <v>1.3144360263255045E-2</v>
      </c>
      <c r="AF11" s="41">
        <v>9.1182732148246595E-3</v>
      </c>
      <c r="AG11" s="41">
        <v>9.466810717103414E-3</v>
      </c>
      <c r="AH11" s="41">
        <v>2.3076614784936878E-2</v>
      </c>
      <c r="AI11" s="41">
        <v>0.25106124728060414</v>
      </c>
      <c r="AJ11" s="41">
        <v>1.8319235913300088E-2</v>
      </c>
      <c r="AK11" s="41">
        <v>1.2627170066309252E-2</v>
      </c>
      <c r="AL11" s="41">
        <v>2.668513688798213E-2</v>
      </c>
      <c r="AM11" s="41">
        <v>6.9529807319922393E-2</v>
      </c>
      <c r="AN11" s="42">
        <v>1.1070879323996689E-2</v>
      </c>
      <c r="AO11" s="14"/>
    </row>
    <row r="12" spans="1:42" ht="39.950000000000003" customHeight="1">
      <c r="A12" s="10" t="s">
        <v>188</v>
      </c>
      <c r="B12" s="3" t="s">
        <v>6</v>
      </c>
      <c r="C12" s="40">
        <v>7.698700910117773E-3</v>
      </c>
      <c r="D12" s="41">
        <v>1.0410040282958757E-3</v>
      </c>
      <c r="E12" s="41">
        <v>1.852673666434544E-3</v>
      </c>
      <c r="F12" s="41">
        <v>2.0983777737090042E-3</v>
      </c>
      <c r="G12" s="41">
        <v>5.9612177789513466E-3</v>
      </c>
      <c r="H12" s="41">
        <v>3.9187861602977322E-3</v>
      </c>
      <c r="I12" s="41">
        <v>5.5746870285982497E-3</v>
      </c>
      <c r="J12" s="41">
        <v>1.4697054394993043E-2</v>
      </c>
      <c r="K12" s="41">
        <v>1.2013066270340327</v>
      </c>
      <c r="L12" s="41">
        <v>1.9774819205598928E-3</v>
      </c>
      <c r="M12" s="41">
        <v>2.5532792797437698E-2</v>
      </c>
      <c r="N12" s="41">
        <v>1.0299690840628782E-2</v>
      </c>
      <c r="O12" s="41">
        <v>2.0087436322920326E-2</v>
      </c>
      <c r="P12" s="41">
        <v>1.2225412274557108E-2</v>
      </c>
      <c r="Q12" s="41">
        <v>3.0742226588775259E-2</v>
      </c>
      <c r="R12" s="41">
        <v>3.2740042549990404E-2</v>
      </c>
      <c r="S12" s="41">
        <v>1.8986064537648343E-2</v>
      </c>
      <c r="T12" s="41">
        <v>1.6401113863580893E-2</v>
      </c>
      <c r="U12" s="41">
        <v>9.6600505671823357E-3</v>
      </c>
      <c r="V12" s="41">
        <v>5.6886910192738135E-3</v>
      </c>
      <c r="W12" s="41">
        <v>6.5640793226072164E-2</v>
      </c>
      <c r="X12" s="41">
        <v>3.4468512172596507E-3</v>
      </c>
      <c r="Y12" s="41">
        <v>1.1880128576446675E-2</v>
      </c>
      <c r="Z12" s="41">
        <v>2.1129439920484173E-3</v>
      </c>
      <c r="AA12" s="41">
        <v>1.2747685145374577E-3</v>
      </c>
      <c r="AB12" s="41">
        <v>9.9819328943348551E-4</v>
      </c>
      <c r="AC12" s="41">
        <v>1.1831237608666456E-3</v>
      </c>
      <c r="AD12" s="41">
        <v>1.2624310688084952E-3</v>
      </c>
      <c r="AE12" s="41">
        <v>1.8776357394450999E-3</v>
      </c>
      <c r="AF12" s="41">
        <v>1.3335370227608061E-3</v>
      </c>
      <c r="AG12" s="41">
        <v>1.8954101329245378E-3</v>
      </c>
      <c r="AH12" s="41">
        <v>3.8267011771564315E-3</v>
      </c>
      <c r="AI12" s="41">
        <v>4.3918820706379692E-3</v>
      </c>
      <c r="AJ12" s="41">
        <v>1.9651355775881572E-3</v>
      </c>
      <c r="AK12" s="41">
        <v>2.0076399424699275E-3</v>
      </c>
      <c r="AL12" s="41">
        <v>3.1608667646223728E-3</v>
      </c>
      <c r="AM12" s="41">
        <v>1.2318618034891395E-2</v>
      </c>
      <c r="AN12" s="42">
        <v>5.0699884518217199E-3</v>
      </c>
      <c r="AO12" s="14"/>
    </row>
    <row r="13" spans="1:42" ht="39.950000000000003" customHeight="1">
      <c r="A13" s="10" t="s">
        <v>189</v>
      </c>
      <c r="B13" s="3" t="s">
        <v>7</v>
      </c>
      <c r="C13" s="40">
        <v>1.2244999387202209E-2</v>
      </c>
      <c r="D13" s="41">
        <v>7.1270370891896983E-3</v>
      </c>
      <c r="E13" s="41">
        <v>3.5366932719225565E-2</v>
      </c>
      <c r="F13" s="41">
        <v>1.9041840042099859E-2</v>
      </c>
      <c r="G13" s="41">
        <v>1.8852906312880051E-2</v>
      </c>
      <c r="H13" s="41">
        <v>9.4640684710168912E-3</v>
      </c>
      <c r="I13" s="41">
        <v>7.8666051016188385E-2</v>
      </c>
      <c r="J13" s="41">
        <v>2.3659167000371972E-2</v>
      </c>
      <c r="K13" s="41">
        <v>3.0845800551286204E-2</v>
      </c>
      <c r="L13" s="41">
        <v>2.3092025861671646</v>
      </c>
      <c r="M13" s="41">
        <v>2.8372126812860714E-2</v>
      </c>
      <c r="N13" s="41">
        <v>0.53291563701139266</v>
      </c>
      <c r="O13" s="41">
        <v>0.27113697149634564</v>
      </c>
      <c r="P13" s="41">
        <v>0.28594277358808939</v>
      </c>
      <c r="Q13" s="41">
        <v>9.8605507178375282E-2</v>
      </c>
      <c r="R13" s="41">
        <v>1.9268718220959907E-2</v>
      </c>
      <c r="S13" s="41">
        <v>0.14496772833671487</v>
      </c>
      <c r="T13" s="41">
        <v>6.8183997329430715E-2</v>
      </c>
      <c r="U13" s="41">
        <v>0.59485227760459547</v>
      </c>
      <c r="V13" s="41">
        <v>1.6383936912347505E-2</v>
      </c>
      <c r="W13" s="41">
        <v>0.11131427049065494</v>
      </c>
      <c r="X13" s="41">
        <v>1.3422731014525029E-2</v>
      </c>
      <c r="Y13" s="41">
        <v>1.6481104675765249E-2</v>
      </c>
      <c r="Z13" s="41">
        <v>6.451549700631342E-3</v>
      </c>
      <c r="AA13" s="41">
        <v>6.3215683047282709E-3</v>
      </c>
      <c r="AB13" s="41">
        <v>5.0776175885337413E-3</v>
      </c>
      <c r="AC13" s="41">
        <v>3.7157723915564791E-3</v>
      </c>
      <c r="AD13" s="41">
        <v>2.4578895023378245E-3</v>
      </c>
      <c r="AE13" s="41">
        <v>2.9440571605780438E-2</v>
      </c>
      <c r="AF13" s="41">
        <v>6.7351387127741738E-3</v>
      </c>
      <c r="AG13" s="41">
        <v>1.5256107459142439E-2</v>
      </c>
      <c r="AH13" s="41">
        <v>5.9737607378849457E-3</v>
      </c>
      <c r="AI13" s="41">
        <v>8.7089682940109502E-3</v>
      </c>
      <c r="AJ13" s="41">
        <v>7.8793868084956805E-3</v>
      </c>
      <c r="AK13" s="41">
        <v>1.529867336952216E-2</v>
      </c>
      <c r="AL13" s="41">
        <v>8.4585345923706701E-3</v>
      </c>
      <c r="AM13" s="41">
        <v>4.3961615388897896E-2</v>
      </c>
      <c r="AN13" s="42">
        <v>1.3739735958992852E-2</v>
      </c>
      <c r="AO13" s="14"/>
    </row>
    <row r="14" spans="1:42" ht="39.950000000000003" customHeight="1">
      <c r="A14" s="10" t="s">
        <v>190</v>
      </c>
      <c r="B14" s="3" t="s">
        <v>8</v>
      </c>
      <c r="C14" s="40">
        <v>6.0310404500775209E-3</v>
      </c>
      <c r="D14" s="41">
        <v>2.738042073248779E-3</v>
      </c>
      <c r="E14" s="41">
        <v>8.0186313476556855E-3</v>
      </c>
      <c r="F14" s="41">
        <v>5.1719442868977221E-3</v>
      </c>
      <c r="G14" s="41">
        <v>8.8059204242290964E-3</v>
      </c>
      <c r="H14" s="41">
        <v>6.7892131379432476E-3</v>
      </c>
      <c r="I14" s="41">
        <v>2.2252440876080838E-2</v>
      </c>
      <c r="J14" s="41">
        <v>3.9397740140274085E-2</v>
      </c>
      <c r="K14" s="41">
        <v>5.2090613763506582E-3</v>
      </c>
      <c r="L14" s="41">
        <v>3.827162359597305E-4</v>
      </c>
      <c r="M14" s="41">
        <v>2.3213457268651885</v>
      </c>
      <c r="N14" s="41">
        <v>0.12077915812019599</v>
      </c>
      <c r="O14" s="41">
        <v>0.10157883409157503</v>
      </c>
      <c r="P14" s="41">
        <v>5.3359070593684624E-2</v>
      </c>
      <c r="Q14" s="41">
        <v>0.12555449525407117</v>
      </c>
      <c r="R14" s="41">
        <v>6.565419506178026E-2</v>
      </c>
      <c r="S14" s="41">
        <v>0.15574654929279735</v>
      </c>
      <c r="T14" s="41">
        <v>7.6157819314652681E-2</v>
      </c>
      <c r="U14" s="41">
        <v>9.4692922621787023E-2</v>
      </c>
      <c r="V14" s="41">
        <v>1.529676315620637E-2</v>
      </c>
      <c r="W14" s="41">
        <v>3.4449925097377113E-2</v>
      </c>
      <c r="X14" s="41">
        <v>5.3503608984058438E-3</v>
      </c>
      <c r="Y14" s="41">
        <v>7.1215902012465712E-3</v>
      </c>
      <c r="Z14" s="41">
        <v>3.0568506699065398E-3</v>
      </c>
      <c r="AA14" s="41">
        <v>2.3803572387014376E-3</v>
      </c>
      <c r="AB14" s="41">
        <v>2.0293085964583728E-3</v>
      </c>
      <c r="AC14" s="41">
        <v>1.4021341988682391E-3</v>
      </c>
      <c r="AD14" s="41">
        <v>7.9072655615834773E-4</v>
      </c>
      <c r="AE14" s="41">
        <v>6.3852590146990058E-3</v>
      </c>
      <c r="AF14" s="41">
        <v>2.9336860005653594E-3</v>
      </c>
      <c r="AG14" s="41">
        <v>5.6436688215721377E-3</v>
      </c>
      <c r="AH14" s="41">
        <v>3.0224808264098227E-3</v>
      </c>
      <c r="AI14" s="41">
        <v>1.3372778860463327E-2</v>
      </c>
      <c r="AJ14" s="41">
        <v>3.7521695026393183E-3</v>
      </c>
      <c r="AK14" s="41">
        <v>6.0745081565826359E-3</v>
      </c>
      <c r="AL14" s="41">
        <v>4.4480713725975713E-3</v>
      </c>
      <c r="AM14" s="41">
        <v>2.1150778393287325E-2</v>
      </c>
      <c r="AN14" s="42">
        <v>7.7964091125331337E-3</v>
      </c>
      <c r="AO14" s="14"/>
    </row>
    <row r="15" spans="1:42" ht="39.950000000000003" customHeight="1">
      <c r="A15" s="10" t="s">
        <v>191</v>
      </c>
      <c r="B15" s="3" t="s">
        <v>9</v>
      </c>
      <c r="C15" s="40">
        <v>1.1988298435011601E-2</v>
      </c>
      <c r="D15" s="41">
        <v>4.2237517985247884E-3</v>
      </c>
      <c r="E15" s="41">
        <v>1.0032687837100641E-2</v>
      </c>
      <c r="F15" s="41">
        <v>1.4280116497602375E-2</v>
      </c>
      <c r="G15" s="41">
        <v>2.5290666930990028E-2</v>
      </c>
      <c r="H15" s="41">
        <v>9.0494210730402893E-3</v>
      </c>
      <c r="I15" s="41">
        <v>4.3736409600069762E-2</v>
      </c>
      <c r="J15" s="41">
        <v>3.6218291680390806E-2</v>
      </c>
      <c r="K15" s="41">
        <v>1.1193769740658728E-2</v>
      </c>
      <c r="L15" s="41">
        <v>3.619563275211732E-3</v>
      </c>
      <c r="M15" s="41">
        <v>2.0973369950382414E-2</v>
      </c>
      <c r="N15" s="41">
        <v>1.0807136638742738</v>
      </c>
      <c r="O15" s="41">
        <v>3.2415814121761706E-2</v>
      </c>
      <c r="P15" s="41">
        <v>4.2676455587540275E-2</v>
      </c>
      <c r="Q15" s="41">
        <v>5.6196495001722122E-2</v>
      </c>
      <c r="R15" s="41">
        <v>1.9520016492770482E-2</v>
      </c>
      <c r="S15" s="41">
        <v>4.1842043808860453E-2</v>
      </c>
      <c r="T15" s="41">
        <v>5.6833671139610041E-2</v>
      </c>
      <c r="U15" s="41">
        <v>8.5581713818079622E-2</v>
      </c>
      <c r="V15" s="41">
        <v>1.200754540135511E-2</v>
      </c>
      <c r="W15" s="41">
        <v>0.11336531234840806</v>
      </c>
      <c r="X15" s="41">
        <v>1.0437021815024662E-2</v>
      </c>
      <c r="Y15" s="41">
        <v>1.0812919374927595E-2</v>
      </c>
      <c r="Z15" s="41">
        <v>3.9099017222772349E-3</v>
      </c>
      <c r="AA15" s="41">
        <v>5.7332217213703933E-3</v>
      </c>
      <c r="AB15" s="41">
        <v>2.5316530619588066E-3</v>
      </c>
      <c r="AC15" s="41">
        <v>2.5215767023753677E-3</v>
      </c>
      <c r="AD15" s="41">
        <v>2.4598967272354017E-3</v>
      </c>
      <c r="AE15" s="41">
        <v>8.1734935246136481E-3</v>
      </c>
      <c r="AF15" s="41">
        <v>3.6759403655414595E-3</v>
      </c>
      <c r="AG15" s="41">
        <v>9.432041887364245E-3</v>
      </c>
      <c r="AH15" s="41">
        <v>3.9598392946827996E-3</v>
      </c>
      <c r="AI15" s="41">
        <v>9.0296656181773228E-3</v>
      </c>
      <c r="AJ15" s="41">
        <v>6.3205235084288509E-3</v>
      </c>
      <c r="AK15" s="41">
        <v>5.0494129335111387E-3</v>
      </c>
      <c r="AL15" s="41">
        <v>8.8302253295661475E-3</v>
      </c>
      <c r="AM15" s="41">
        <v>2.586505009975475E-2</v>
      </c>
      <c r="AN15" s="42">
        <v>7.3959163586429138E-3</v>
      </c>
      <c r="AO15" s="14"/>
    </row>
    <row r="16" spans="1:42" ht="39.950000000000003" customHeight="1">
      <c r="A16" s="10" t="s">
        <v>192</v>
      </c>
      <c r="B16" s="3" t="s">
        <v>10</v>
      </c>
      <c r="C16" s="40">
        <v>1.2790119844117887E-3</v>
      </c>
      <c r="D16" s="41">
        <v>9.4675667920462558E-4</v>
      </c>
      <c r="E16" s="41">
        <v>3.475175751913273E-3</v>
      </c>
      <c r="F16" s="41">
        <v>7.6176479789463918E-3</v>
      </c>
      <c r="G16" s="41">
        <v>1.4190293784380008E-3</v>
      </c>
      <c r="H16" s="41">
        <v>1.4160043411957596E-3</v>
      </c>
      <c r="I16" s="41">
        <v>1.5738483471236916E-3</v>
      </c>
      <c r="J16" s="41">
        <v>1.7695252508556831E-3</v>
      </c>
      <c r="K16" s="41">
        <v>2.1510104532940716E-3</v>
      </c>
      <c r="L16" s="41">
        <v>1.001829210028035E-3</v>
      </c>
      <c r="M16" s="41">
        <v>2.0734878657069546E-3</v>
      </c>
      <c r="N16" s="41">
        <v>1.9230899377496481E-3</v>
      </c>
      <c r="O16" s="41">
        <v>1.2236648062318212</v>
      </c>
      <c r="P16" s="41">
        <v>7.4395101379684248E-2</v>
      </c>
      <c r="Q16" s="41">
        <v>2.3196588534892232E-2</v>
      </c>
      <c r="R16" s="41">
        <v>4.6116024450297693E-3</v>
      </c>
      <c r="S16" s="41">
        <v>1.0196676919381874E-2</v>
      </c>
      <c r="T16" s="41">
        <v>6.9309979582568649E-3</v>
      </c>
      <c r="U16" s="41">
        <v>5.5770134276838551E-2</v>
      </c>
      <c r="V16" s="41">
        <v>1.3257478086939488E-3</v>
      </c>
      <c r="W16" s="41">
        <v>1.1290416020604299E-2</v>
      </c>
      <c r="X16" s="41">
        <v>3.7167180217306155E-3</v>
      </c>
      <c r="Y16" s="41">
        <v>1.8374593723715166E-2</v>
      </c>
      <c r="Z16" s="41">
        <v>1.6159848167925637E-3</v>
      </c>
      <c r="AA16" s="41">
        <v>1.4604949540932494E-3</v>
      </c>
      <c r="AB16" s="41">
        <v>1.8042846192038856E-3</v>
      </c>
      <c r="AC16" s="41">
        <v>1.1941921292987212E-3</v>
      </c>
      <c r="AD16" s="41">
        <v>3.4850634779006509E-4</v>
      </c>
      <c r="AE16" s="41">
        <v>3.8079513682247306E-3</v>
      </c>
      <c r="AF16" s="41">
        <v>2.542526782659549E-3</v>
      </c>
      <c r="AG16" s="41">
        <v>2.8847184493078037E-3</v>
      </c>
      <c r="AH16" s="41">
        <v>1.6418771471215421E-3</v>
      </c>
      <c r="AI16" s="41">
        <v>1.5599178471055002E-3</v>
      </c>
      <c r="AJ16" s="41">
        <v>1.5375594441720296E-3</v>
      </c>
      <c r="AK16" s="41">
        <v>1.0085394632486658E-2</v>
      </c>
      <c r="AL16" s="41">
        <v>1.4361240619644856E-3</v>
      </c>
      <c r="AM16" s="41">
        <v>2.2477501080412736E-3</v>
      </c>
      <c r="AN16" s="42">
        <v>1.2577861774210697E-3</v>
      </c>
      <c r="AO16" s="14"/>
    </row>
    <row r="17" spans="1:41" ht="39.950000000000003" customHeight="1">
      <c r="A17" s="10" t="s">
        <v>193</v>
      </c>
      <c r="B17" s="3" t="s">
        <v>11</v>
      </c>
      <c r="C17" s="40">
        <v>1.3519399825763485E-3</v>
      </c>
      <c r="D17" s="41">
        <v>1.05913733471886E-3</v>
      </c>
      <c r="E17" s="41">
        <v>1.3092028039609033E-3</v>
      </c>
      <c r="F17" s="41">
        <v>2.9257054302869491E-3</v>
      </c>
      <c r="G17" s="41">
        <v>1.3771637739164501E-3</v>
      </c>
      <c r="H17" s="41">
        <v>1.5538103187883573E-3</v>
      </c>
      <c r="I17" s="41">
        <v>1.8814482310695628E-3</v>
      </c>
      <c r="J17" s="41">
        <v>1.8379408421731218E-3</v>
      </c>
      <c r="K17" s="41">
        <v>2.0779950482127441E-3</v>
      </c>
      <c r="L17" s="41">
        <v>1.6058851258547071E-3</v>
      </c>
      <c r="M17" s="41">
        <v>4.8536439459938557E-3</v>
      </c>
      <c r="N17" s="41">
        <v>1.5732211633738193E-3</v>
      </c>
      <c r="O17" s="41">
        <v>1.3574167097688499E-2</v>
      </c>
      <c r="P17" s="41">
        <v>1.2051071367170902</v>
      </c>
      <c r="Q17" s="41">
        <v>5.543354003548987E-3</v>
      </c>
      <c r="R17" s="41">
        <v>7.8893633182387929E-3</v>
      </c>
      <c r="S17" s="41">
        <v>9.6752824167360679E-3</v>
      </c>
      <c r="T17" s="41">
        <v>4.3279195952162612E-3</v>
      </c>
      <c r="U17" s="41">
        <v>1.0203627642010171E-2</v>
      </c>
      <c r="V17" s="41">
        <v>1.8084213245850452E-3</v>
      </c>
      <c r="W17" s="41">
        <v>2.4346843477841842E-3</v>
      </c>
      <c r="X17" s="41">
        <v>2.2934738174181612E-3</v>
      </c>
      <c r="Y17" s="41">
        <v>3.606075524180726E-3</v>
      </c>
      <c r="Z17" s="41">
        <v>1.5416745762665703E-3</v>
      </c>
      <c r="AA17" s="41">
        <v>1.6358896679091227E-3</v>
      </c>
      <c r="AB17" s="41">
        <v>2.1910309744416329E-3</v>
      </c>
      <c r="AC17" s="41">
        <v>1.3401696263287146E-3</v>
      </c>
      <c r="AD17" s="41">
        <v>2.4321239174226642E-4</v>
      </c>
      <c r="AE17" s="41">
        <v>2.2092593763331217E-3</v>
      </c>
      <c r="AF17" s="41">
        <v>3.1669405760177457E-3</v>
      </c>
      <c r="AG17" s="41">
        <v>1.9685695649778426E-3</v>
      </c>
      <c r="AH17" s="41">
        <v>1.7628916038620948E-3</v>
      </c>
      <c r="AI17" s="41">
        <v>1.4206846880262546E-3</v>
      </c>
      <c r="AJ17" s="41">
        <v>1.8083212242312916E-3</v>
      </c>
      <c r="AK17" s="41">
        <v>1.3376479069787247E-2</v>
      </c>
      <c r="AL17" s="41">
        <v>1.3506080430790077E-3</v>
      </c>
      <c r="AM17" s="41">
        <v>2.1050171031450579E-3</v>
      </c>
      <c r="AN17" s="42">
        <v>1.1023258118746605E-3</v>
      </c>
      <c r="AO17" s="14"/>
    </row>
    <row r="18" spans="1:41" ht="39.950000000000003" customHeight="1">
      <c r="A18" s="10" t="s">
        <v>194</v>
      </c>
      <c r="B18" s="3" t="s">
        <v>12</v>
      </c>
      <c r="C18" s="40">
        <v>5.2965043739023829E-4</v>
      </c>
      <c r="D18" s="41">
        <v>4.5230509384038545E-4</v>
      </c>
      <c r="E18" s="41">
        <v>4.9371237409443468E-4</v>
      </c>
      <c r="F18" s="41">
        <v>7.6336348483062582E-4</v>
      </c>
      <c r="G18" s="41">
        <v>5.4711500628168051E-4</v>
      </c>
      <c r="H18" s="41">
        <v>6.4754356937820636E-4</v>
      </c>
      <c r="I18" s="41">
        <v>5.5302706561633592E-4</v>
      </c>
      <c r="J18" s="41">
        <v>6.8677724379378048E-4</v>
      </c>
      <c r="K18" s="41">
        <v>6.3490647382251028E-4</v>
      </c>
      <c r="L18" s="41">
        <v>3.5620104629622618E-4</v>
      </c>
      <c r="M18" s="41">
        <v>7.1367461005380367E-4</v>
      </c>
      <c r="N18" s="41">
        <v>4.2213118355527288E-4</v>
      </c>
      <c r="O18" s="41">
        <v>5.0830101029055276E-3</v>
      </c>
      <c r="P18" s="41">
        <v>5.6456679435808186E-3</v>
      </c>
      <c r="Q18" s="41">
        <v>1.0734093699533369</v>
      </c>
      <c r="R18" s="41">
        <v>6.9780320828270498E-4</v>
      </c>
      <c r="S18" s="41">
        <v>2.6937539507256364E-3</v>
      </c>
      <c r="T18" s="41">
        <v>4.4070124823853444E-3</v>
      </c>
      <c r="U18" s="41">
        <v>3.1445794579277888E-3</v>
      </c>
      <c r="V18" s="41">
        <v>5.141510183987604E-4</v>
      </c>
      <c r="W18" s="41">
        <v>1.0089857379739179E-3</v>
      </c>
      <c r="X18" s="41">
        <v>6.699024801505428E-4</v>
      </c>
      <c r="Y18" s="41">
        <v>1.17041080810227E-3</v>
      </c>
      <c r="Z18" s="41">
        <v>5.8704292992753859E-4</v>
      </c>
      <c r="AA18" s="41">
        <v>1.7192930248398788E-3</v>
      </c>
      <c r="AB18" s="41">
        <v>7.8297618419216836E-4</v>
      </c>
      <c r="AC18" s="41">
        <v>4.449528180343734E-4</v>
      </c>
      <c r="AD18" s="41">
        <v>8.8170192653183179E-5</v>
      </c>
      <c r="AE18" s="41">
        <v>8.2444621340165382E-4</v>
      </c>
      <c r="AF18" s="41">
        <v>1.1151701498179343E-3</v>
      </c>
      <c r="AG18" s="41">
        <v>6.2050690827939476E-3</v>
      </c>
      <c r="AH18" s="41">
        <v>6.5979080988183103E-4</v>
      </c>
      <c r="AI18" s="41">
        <v>1.4276863685269762E-2</v>
      </c>
      <c r="AJ18" s="41">
        <v>7.3038412602634696E-4</v>
      </c>
      <c r="AK18" s="41">
        <v>3.8407459432298189E-3</v>
      </c>
      <c r="AL18" s="41">
        <v>1.4459534257480085E-3</v>
      </c>
      <c r="AM18" s="41">
        <v>2.6018398217947204E-2</v>
      </c>
      <c r="AN18" s="42">
        <v>9.3304618637832758E-4</v>
      </c>
      <c r="AO18" s="14"/>
    </row>
    <row r="19" spans="1:41" ht="39.950000000000003" customHeight="1">
      <c r="A19" s="10" t="s">
        <v>195</v>
      </c>
      <c r="B19" s="3" t="s">
        <v>13</v>
      </c>
      <c r="C19" s="40">
        <v>2.2614901783977229E-3</v>
      </c>
      <c r="D19" s="41">
        <v>1.8915182841126035E-3</v>
      </c>
      <c r="E19" s="41">
        <v>3.4241643785631105E-3</v>
      </c>
      <c r="F19" s="41">
        <v>3.9490035653339216E-3</v>
      </c>
      <c r="G19" s="41">
        <v>2.386269443074122E-3</v>
      </c>
      <c r="H19" s="41">
        <v>2.6181050582194262E-3</v>
      </c>
      <c r="I19" s="41">
        <v>2.3824478413599602E-3</v>
      </c>
      <c r="J19" s="41">
        <v>2.9986105282160595E-3</v>
      </c>
      <c r="K19" s="41">
        <v>2.977234535372996E-3</v>
      </c>
      <c r="L19" s="41">
        <v>1.435479838330559E-3</v>
      </c>
      <c r="M19" s="41">
        <v>3.1507371881968269E-3</v>
      </c>
      <c r="N19" s="41">
        <v>3.7388962697429582E-3</v>
      </c>
      <c r="O19" s="41">
        <v>4.3844183979905846E-2</v>
      </c>
      <c r="P19" s="41">
        <v>1.8228420808378481E-2</v>
      </c>
      <c r="Q19" s="41">
        <v>0.18163684899428148</v>
      </c>
      <c r="R19" s="41">
        <v>1.4338908462651414</v>
      </c>
      <c r="S19" s="41">
        <v>0.29755997438888609</v>
      </c>
      <c r="T19" s="41">
        <v>0.45756342282943618</v>
      </c>
      <c r="U19" s="41">
        <v>2.7938373735070056E-2</v>
      </c>
      <c r="V19" s="41">
        <v>4.8015738423993265E-3</v>
      </c>
      <c r="W19" s="41">
        <v>7.7480683422772104E-3</v>
      </c>
      <c r="X19" s="41">
        <v>3.5658897779031213E-3</v>
      </c>
      <c r="Y19" s="41">
        <v>5.6407183418841645E-3</v>
      </c>
      <c r="Z19" s="41">
        <v>2.6545160339482444E-3</v>
      </c>
      <c r="AA19" s="41">
        <v>3.0565345119981584E-3</v>
      </c>
      <c r="AB19" s="41">
        <v>3.7390036769899488E-3</v>
      </c>
      <c r="AC19" s="41">
        <v>2.2427543669398587E-3</v>
      </c>
      <c r="AD19" s="41">
        <v>4.6760714744454278E-4</v>
      </c>
      <c r="AE19" s="41">
        <v>4.1551430937741196E-3</v>
      </c>
      <c r="AF19" s="41">
        <v>6.3108729123003138E-3</v>
      </c>
      <c r="AG19" s="41">
        <v>9.7357840198045408E-3</v>
      </c>
      <c r="AH19" s="41">
        <v>4.770101089910714E-3</v>
      </c>
      <c r="AI19" s="41">
        <v>4.619932001659402E-3</v>
      </c>
      <c r="AJ19" s="41">
        <v>3.2345594936557349E-3</v>
      </c>
      <c r="AK19" s="41">
        <v>1.9504811016293609E-2</v>
      </c>
      <c r="AL19" s="41">
        <v>2.5483130589805257E-3</v>
      </c>
      <c r="AM19" s="41">
        <v>5.3147501033589728E-2</v>
      </c>
      <c r="AN19" s="42">
        <v>2.6193641142983532E-3</v>
      </c>
      <c r="AO19" s="14"/>
    </row>
    <row r="20" spans="1:41" ht="39.950000000000003" customHeight="1">
      <c r="A20" s="10" t="s">
        <v>196</v>
      </c>
      <c r="B20" s="3" t="s">
        <v>14</v>
      </c>
      <c r="C20" s="40">
        <v>8.4228050415446822E-4</v>
      </c>
      <c r="D20" s="41">
        <v>6.1819056239496015E-4</v>
      </c>
      <c r="E20" s="41">
        <v>4.3288060153873313E-3</v>
      </c>
      <c r="F20" s="41">
        <v>1.3701500292884784E-3</v>
      </c>
      <c r="G20" s="41">
        <v>1.004471675838881E-3</v>
      </c>
      <c r="H20" s="41">
        <v>9.0416236255617857E-4</v>
      </c>
      <c r="I20" s="41">
        <v>8.6314595656057267E-4</v>
      </c>
      <c r="J20" s="41">
        <v>1.0710822527001302E-3</v>
      </c>
      <c r="K20" s="41">
        <v>1.1329478604029909E-3</v>
      </c>
      <c r="L20" s="41">
        <v>6.0781780279307255E-4</v>
      </c>
      <c r="M20" s="41">
        <v>1.2628443242962088E-3</v>
      </c>
      <c r="N20" s="41">
        <v>1.4550027064607288E-3</v>
      </c>
      <c r="O20" s="41">
        <v>2.0586497248847258E-2</v>
      </c>
      <c r="P20" s="41">
        <v>2.4970933701345312E-2</v>
      </c>
      <c r="Q20" s="41">
        <v>2.5723312831653151E-2</v>
      </c>
      <c r="R20" s="41">
        <v>2.1729705513537402E-2</v>
      </c>
      <c r="S20" s="41">
        <v>1.0772484730434657</v>
      </c>
      <c r="T20" s="41">
        <v>2.8631579698198767E-2</v>
      </c>
      <c r="U20" s="41">
        <v>3.8631266636710605E-2</v>
      </c>
      <c r="V20" s="41">
        <v>1.1728898151940955E-3</v>
      </c>
      <c r="W20" s="41">
        <v>1.0466283086405327E-2</v>
      </c>
      <c r="X20" s="41">
        <v>1.4525884325808061E-3</v>
      </c>
      <c r="Y20" s="41">
        <v>2.5676388004056087E-3</v>
      </c>
      <c r="Z20" s="41">
        <v>9.2676073319758652E-4</v>
      </c>
      <c r="AA20" s="41">
        <v>1.1423943428753006E-3</v>
      </c>
      <c r="AB20" s="41">
        <v>1.1490354522550842E-3</v>
      </c>
      <c r="AC20" s="41">
        <v>8.2972394842528632E-4</v>
      </c>
      <c r="AD20" s="41">
        <v>2.7512856744077527E-4</v>
      </c>
      <c r="AE20" s="41">
        <v>2.7658702044949758E-3</v>
      </c>
      <c r="AF20" s="41">
        <v>1.7427233509231604E-3</v>
      </c>
      <c r="AG20" s="41">
        <v>4.029226318783892E-3</v>
      </c>
      <c r="AH20" s="41">
        <v>1.6645173039909467E-3</v>
      </c>
      <c r="AI20" s="41">
        <v>1.1691914643618044E-3</v>
      </c>
      <c r="AJ20" s="41">
        <v>9.9431528743258572E-4</v>
      </c>
      <c r="AK20" s="41">
        <v>6.1433861663994531E-3</v>
      </c>
      <c r="AL20" s="41">
        <v>9.8101268605283224E-4</v>
      </c>
      <c r="AM20" s="41">
        <v>2.3578557536565957E-3</v>
      </c>
      <c r="AN20" s="42">
        <v>1.3269928192083294E-3</v>
      </c>
      <c r="AO20" s="14"/>
    </row>
    <row r="21" spans="1:41" ht="39.950000000000003" customHeight="1">
      <c r="A21" s="10" t="s">
        <v>197</v>
      </c>
      <c r="B21" s="3" t="s">
        <v>15</v>
      </c>
      <c r="C21" s="40">
        <v>2.1223619632746284E-4</v>
      </c>
      <c r="D21" s="41">
        <v>1.5351492981145328E-4</v>
      </c>
      <c r="E21" s="41">
        <v>6.4775743660069982E-4</v>
      </c>
      <c r="F21" s="41">
        <v>3.1673493244418121E-4</v>
      </c>
      <c r="G21" s="41">
        <v>2.5521106951951409E-4</v>
      </c>
      <c r="H21" s="41">
        <v>2.3265866140752557E-4</v>
      </c>
      <c r="I21" s="41">
        <v>2.099093730310198E-4</v>
      </c>
      <c r="J21" s="41">
        <v>2.634560035292385E-4</v>
      </c>
      <c r="K21" s="41">
        <v>2.7896199082726603E-4</v>
      </c>
      <c r="L21" s="41">
        <v>1.5697357562178402E-4</v>
      </c>
      <c r="M21" s="41">
        <v>3.0302544412080747E-4</v>
      </c>
      <c r="N21" s="41">
        <v>1.7902691872693453E-4</v>
      </c>
      <c r="O21" s="41">
        <v>4.3737430543130161E-3</v>
      </c>
      <c r="P21" s="41">
        <v>7.1415984338362663E-4</v>
      </c>
      <c r="Q21" s="41">
        <v>2.9152993136322624E-4</v>
      </c>
      <c r="R21" s="41">
        <v>3.476380349819467E-4</v>
      </c>
      <c r="S21" s="41">
        <v>2.9375018490306244E-4</v>
      </c>
      <c r="T21" s="41">
        <v>1.0324073813125347</v>
      </c>
      <c r="U21" s="41">
        <v>1.0590482656108052E-2</v>
      </c>
      <c r="V21" s="41">
        <v>1.8887427639186229E-4</v>
      </c>
      <c r="W21" s="41">
        <v>2.1888049921450878E-3</v>
      </c>
      <c r="X21" s="41">
        <v>3.4682356233750323E-4</v>
      </c>
      <c r="Y21" s="41">
        <v>5.11251424427204E-4</v>
      </c>
      <c r="Z21" s="41">
        <v>2.5843381614034121E-4</v>
      </c>
      <c r="AA21" s="41">
        <v>4.5462393178143529E-4</v>
      </c>
      <c r="AB21" s="41">
        <v>4.0812084612998784E-4</v>
      </c>
      <c r="AC21" s="41">
        <v>3.6475652289526961E-4</v>
      </c>
      <c r="AD21" s="41">
        <v>7.3200721472062123E-5</v>
      </c>
      <c r="AE21" s="41">
        <v>7.6973666420960358E-4</v>
      </c>
      <c r="AF21" s="41">
        <v>5.7654933845567807E-4</v>
      </c>
      <c r="AG21" s="41">
        <v>3.2441755565675808E-3</v>
      </c>
      <c r="AH21" s="41">
        <v>3.4421945201211816E-4</v>
      </c>
      <c r="AI21" s="41">
        <v>2.2184104285763359E-4</v>
      </c>
      <c r="AJ21" s="41">
        <v>3.1615739462775329E-4</v>
      </c>
      <c r="AK21" s="41">
        <v>1.3711683831914671E-3</v>
      </c>
      <c r="AL21" s="41">
        <v>3.0192853737330723E-4</v>
      </c>
      <c r="AM21" s="41">
        <v>3.0702783834702079E-4</v>
      </c>
      <c r="AN21" s="42">
        <v>5.0094954429773383E-4</v>
      </c>
      <c r="AO21" s="14"/>
    </row>
    <row r="22" spans="1:41" ht="39.950000000000003" customHeight="1">
      <c r="A22" s="10" t="s">
        <v>198</v>
      </c>
      <c r="B22" s="3" t="s">
        <v>16</v>
      </c>
      <c r="C22" s="40">
        <v>3.8563332282296392E-3</v>
      </c>
      <c r="D22" s="41">
        <v>3.4810353680281175E-3</v>
      </c>
      <c r="E22" s="41">
        <v>6.1888216975780952E-2</v>
      </c>
      <c r="F22" s="41">
        <v>4.0488566484336444E-3</v>
      </c>
      <c r="G22" s="41">
        <v>7.2719335120810021E-3</v>
      </c>
      <c r="H22" s="41">
        <v>3.3139154957292144E-3</v>
      </c>
      <c r="I22" s="41">
        <v>3.8464601198729114E-3</v>
      </c>
      <c r="J22" s="41">
        <v>4.5275196041586153E-3</v>
      </c>
      <c r="K22" s="41">
        <v>6.3150112215029867E-3</v>
      </c>
      <c r="L22" s="41">
        <v>3.3051214512903925E-3</v>
      </c>
      <c r="M22" s="41">
        <v>5.8981620122343353E-3</v>
      </c>
      <c r="N22" s="41">
        <v>3.1113143825342577E-3</v>
      </c>
      <c r="O22" s="41">
        <v>3.3358310077222274E-3</v>
      </c>
      <c r="P22" s="41">
        <v>3.8216141600855721E-3</v>
      </c>
      <c r="Q22" s="41">
        <v>3.2158681077782874E-3</v>
      </c>
      <c r="R22" s="41">
        <v>3.2513544906182723E-3</v>
      </c>
      <c r="S22" s="41">
        <v>3.6575570383605019E-3</v>
      </c>
      <c r="T22" s="41">
        <v>3.4209407843382644E-3</v>
      </c>
      <c r="U22" s="41">
        <v>1.2014016927982547</v>
      </c>
      <c r="V22" s="41">
        <v>3.2512567011110799E-3</v>
      </c>
      <c r="W22" s="41">
        <v>4.261804583880183E-3</v>
      </c>
      <c r="X22" s="41">
        <v>4.6586929679960235E-3</v>
      </c>
      <c r="Y22" s="41">
        <v>4.4232439772660939E-3</v>
      </c>
      <c r="Z22" s="41">
        <v>4.702477381156072E-3</v>
      </c>
      <c r="AA22" s="41">
        <v>2.961008949446156E-3</v>
      </c>
      <c r="AB22" s="41">
        <v>3.6786021203962802E-3</v>
      </c>
      <c r="AC22" s="41">
        <v>1.7523037668146842E-3</v>
      </c>
      <c r="AD22" s="41">
        <v>3.9872497229027259E-4</v>
      </c>
      <c r="AE22" s="41">
        <v>4.8746285832324217E-2</v>
      </c>
      <c r="AF22" s="41">
        <v>4.1435175372242766E-3</v>
      </c>
      <c r="AG22" s="41">
        <v>1.6863514552205354E-2</v>
      </c>
      <c r="AH22" s="41">
        <v>3.018427177125001E-3</v>
      </c>
      <c r="AI22" s="41">
        <v>2.7509026529548434E-3</v>
      </c>
      <c r="AJ22" s="41">
        <v>3.638278125546116E-3</v>
      </c>
      <c r="AK22" s="41">
        <v>1.3049351455092806E-2</v>
      </c>
      <c r="AL22" s="41">
        <v>3.7795473682399662E-3</v>
      </c>
      <c r="AM22" s="41">
        <v>6.2734211024353557E-3</v>
      </c>
      <c r="AN22" s="42">
        <v>4.960713766806275E-3</v>
      </c>
      <c r="AO22" s="14"/>
    </row>
    <row r="23" spans="1:41" ht="39.950000000000003" customHeight="1">
      <c r="A23" s="10" t="s">
        <v>199</v>
      </c>
      <c r="B23" s="3" t="s">
        <v>17</v>
      </c>
      <c r="C23" s="40">
        <v>7.9577988321370294E-2</v>
      </c>
      <c r="D23" s="41">
        <v>7.0989944627708801E-2</v>
      </c>
      <c r="E23" s="41">
        <v>0.11941067528580403</v>
      </c>
      <c r="F23" s="41">
        <v>0.14631825047109015</v>
      </c>
      <c r="G23" s="41">
        <v>7.1685670582075645E-2</v>
      </c>
      <c r="H23" s="41">
        <v>7.4970380466171424E-2</v>
      </c>
      <c r="I23" s="41">
        <v>7.6081761554923744E-2</v>
      </c>
      <c r="J23" s="41">
        <v>8.2623328040276209E-2</v>
      </c>
      <c r="K23" s="41">
        <v>5.9185915512520261E-2</v>
      </c>
      <c r="L23" s="41">
        <v>4.2071078158281164E-2</v>
      </c>
      <c r="M23" s="41">
        <v>7.9871913180169507E-2</v>
      </c>
      <c r="N23" s="41">
        <v>3.7845850434019321E-2</v>
      </c>
      <c r="O23" s="41">
        <v>5.0477044192998893E-2</v>
      </c>
      <c r="P23" s="41">
        <v>5.3506506092658647E-2</v>
      </c>
      <c r="Q23" s="41">
        <v>7.8115857401491254E-2</v>
      </c>
      <c r="R23" s="41">
        <v>7.0814565086485218E-2</v>
      </c>
      <c r="S23" s="41">
        <v>7.3004109046757179E-2</v>
      </c>
      <c r="T23" s="41">
        <v>9.2037630622898658E-2</v>
      </c>
      <c r="U23" s="41">
        <v>6.8280113377763144E-2</v>
      </c>
      <c r="V23" s="41">
        <v>1.1473448988880104</v>
      </c>
      <c r="W23" s="41">
        <v>5.9320635272409543E-2</v>
      </c>
      <c r="X23" s="41">
        <v>0.1111640625374295</v>
      </c>
      <c r="Y23" s="41">
        <v>9.4925778714927744E-2</v>
      </c>
      <c r="Z23" s="41">
        <v>7.1890404402946168E-2</v>
      </c>
      <c r="AA23" s="41">
        <v>3.6604034072069393E-2</v>
      </c>
      <c r="AB23" s="41">
        <v>3.7161077843216428E-2</v>
      </c>
      <c r="AC23" s="41">
        <v>1.4301858411469283E-2</v>
      </c>
      <c r="AD23" s="41">
        <v>4.6758534323761165E-3</v>
      </c>
      <c r="AE23" s="41">
        <v>8.2018093167468817E-2</v>
      </c>
      <c r="AF23" s="41">
        <v>4.523041242790151E-2</v>
      </c>
      <c r="AG23" s="41">
        <v>4.1837117515044313E-2</v>
      </c>
      <c r="AH23" s="41">
        <v>4.506197567809346E-2</v>
      </c>
      <c r="AI23" s="41">
        <v>3.6382922912957708E-2</v>
      </c>
      <c r="AJ23" s="41">
        <v>7.7400695782312207E-2</v>
      </c>
      <c r="AK23" s="41">
        <v>3.5973387413787097E-2</v>
      </c>
      <c r="AL23" s="41">
        <v>4.4770054171151839E-2</v>
      </c>
      <c r="AM23" s="41">
        <v>0.25427800975751075</v>
      </c>
      <c r="AN23" s="42">
        <v>3.2312683338663474E-2</v>
      </c>
      <c r="AO23" s="14"/>
    </row>
    <row r="24" spans="1:41" ht="39.950000000000003" customHeight="1">
      <c r="A24" s="10" t="s">
        <v>200</v>
      </c>
      <c r="B24" s="3" t="s">
        <v>18</v>
      </c>
      <c r="C24" s="40">
        <v>9.7602873454628227E-3</v>
      </c>
      <c r="D24" s="41">
        <v>2.5306786312592551E-3</v>
      </c>
      <c r="E24" s="41">
        <v>3.8168134975734109E-3</v>
      </c>
      <c r="F24" s="41">
        <v>1.3404344478407078E-2</v>
      </c>
      <c r="G24" s="41">
        <v>5.9223928584370986E-3</v>
      </c>
      <c r="H24" s="41">
        <v>8.6676360345670795E-3</v>
      </c>
      <c r="I24" s="41">
        <v>8.4393056645838162E-3</v>
      </c>
      <c r="J24" s="41">
        <v>1.0364741341495069E-2</v>
      </c>
      <c r="K24" s="41">
        <v>1.0478640940703977E-2</v>
      </c>
      <c r="L24" s="41">
        <v>1.1017606754654083E-2</v>
      </c>
      <c r="M24" s="41">
        <v>1.5733657818532344E-2</v>
      </c>
      <c r="N24" s="41">
        <v>1.1431077112316017E-2</v>
      </c>
      <c r="O24" s="41">
        <v>8.0254556052533482E-3</v>
      </c>
      <c r="P24" s="41">
        <v>8.4698790928736979E-3</v>
      </c>
      <c r="Q24" s="41">
        <v>7.3091733547303401E-3</v>
      </c>
      <c r="R24" s="41">
        <v>7.5719424023523709E-3</v>
      </c>
      <c r="S24" s="41">
        <v>8.2787744913866371E-3</v>
      </c>
      <c r="T24" s="41">
        <v>8.5495352881371552E-3</v>
      </c>
      <c r="U24" s="41">
        <v>8.8228489079036319E-3</v>
      </c>
      <c r="V24" s="41">
        <v>7.0551808367457546E-3</v>
      </c>
      <c r="W24" s="41">
        <v>1.0059622607847254</v>
      </c>
      <c r="X24" s="41">
        <v>3.6959882583177506E-2</v>
      </c>
      <c r="Y24" s="41">
        <v>5.8278072170882579E-2</v>
      </c>
      <c r="Z24" s="41">
        <v>8.7427375570481528E-3</v>
      </c>
      <c r="AA24" s="41">
        <v>7.3525551655627868E-3</v>
      </c>
      <c r="AB24" s="41">
        <v>6.1520936509082101E-3</v>
      </c>
      <c r="AC24" s="41">
        <v>1.2946550096307859E-2</v>
      </c>
      <c r="AD24" s="41">
        <v>1.6634261060200516E-2</v>
      </c>
      <c r="AE24" s="41">
        <v>1.1290876739918711E-2</v>
      </c>
      <c r="AF24" s="41">
        <v>8.2029768432102766E-3</v>
      </c>
      <c r="AG24" s="41">
        <v>1.0341359858447188E-2</v>
      </c>
      <c r="AH24" s="41">
        <v>1.2129124221808226E-2</v>
      </c>
      <c r="AI24" s="41">
        <v>7.1206501751872988E-3</v>
      </c>
      <c r="AJ24" s="41">
        <v>5.4409802701688298E-3</v>
      </c>
      <c r="AK24" s="41">
        <v>4.4678079542801851E-3</v>
      </c>
      <c r="AL24" s="41">
        <v>7.944272459834827E-3</v>
      </c>
      <c r="AM24" s="41">
        <v>8.1054086717383955E-3</v>
      </c>
      <c r="AN24" s="42">
        <v>1.8032651552826112E-2</v>
      </c>
      <c r="AO24" s="14"/>
    </row>
    <row r="25" spans="1:41" ht="39.950000000000003" customHeight="1">
      <c r="A25" s="10" t="s">
        <v>201</v>
      </c>
      <c r="B25" s="3" t="s">
        <v>19</v>
      </c>
      <c r="C25" s="40">
        <v>3.3558805299284226E-2</v>
      </c>
      <c r="D25" s="41">
        <v>2.2485156687656639E-2</v>
      </c>
      <c r="E25" s="41">
        <v>1.3781812522645612E-2</v>
      </c>
      <c r="F25" s="41">
        <v>3.021393780622179E-2</v>
      </c>
      <c r="G25" s="41">
        <v>2.9969074111302344E-2</v>
      </c>
      <c r="H25" s="41">
        <v>4.5692596497555145E-2</v>
      </c>
      <c r="I25" s="41">
        <v>4.2760313613931185E-2</v>
      </c>
      <c r="J25" s="41">
        <v>7.4104989041758676E-2</v>
      </c>
      <c r="K25" s="41">
        <v>5.7618986273875641E-2</v>
      </c>
      <c r="L25" s="41">
        <v>5.8152441610133741E-2</v>
      </c>
      <c r="M25" s="41">
        <v>9.0942096229525149E-2</v>
      </c>
      <c r="N25" s="41">
        <v>4.0762102710378084E-2</v>
      </c>
      <c r="O25" s="41">
        <v>3.4856851995175235E-2</v>
      </c>
      <c r="P25" s="41">
        <v>2.8579715020935485E-2</v>
      </c>
      <c r="Q25" s="41">
        <v>3.5036646890824009E-2</v>
      </c>
      <c r="R25" s="41">
        <v>6.0487183895091896E-2</v>
      </c>
      <c r="S25" s="41">
        <v>3.9273698666558714E-2</v>
      </c>
      <c r="T25" s="41">
        <v>3.7804903608181069E-2</v>
      </c>
      <c r="U25" s="41">
        <v>4.9831283875416216E-2</v>
      </c>
      <c r="V25" s="41">
        <v>4.1390157013898032E-2</v>
      </c>
      <c r="W25" s="41">
        <v>2.1107081856979213E-2</v>
      </c>
      <c r="X25" s="41">
        <v>1.1131091398649688</v>
      </c>
      <c r="Y25" s="41">
        <v>7.647805523630638E-2</v>
      </c>
      <c r="Z25" s="41">
        <v>8.4862887400412396E-2</v>
      </c>
      <c r="AA25" s="41">
        <v>2.919380130186067E-2</v>
      </c>
      <c r="AB25" s="41">
        <v>1.1764101493993068E-2</v>
      </c>
      <c r="AC25" s="41">
        <v>1.7545055520074307E-2</v>
      </c>
      <c r="AD25" s="41">
        <v>1.6131770032467494E-3</v>
      </c>
      <c r="AE25" s="41">
        <v>2.5144692096063116E-2</v>
      </c>
      <c r="AF25" s="41">
        <v>1.4364936274777423E-2</v>
      </c>
      <c r="AG25" s="41">
        <v>2.0423938943628074E-2</v>
      </c>
      <c r="AH25" s="41">
        <v>2.167020519098551E-2</v>
      </c>
      <c r="AI25" s="41">
        <v>3.2740302074460277E-2</v>
      </c>
      <c r="AJ25" s="41">
        <v>1.4377243895007108E-2</v>
      </c>
      <c r="AK25" s="41">
        <v>1.4384592536486291E-2</v>
      </c>
      <c r="AL25" s="41">
        <v>4.5292865694015028E-2</v>
      </c>
      <c r="AM25" s="41">
        <v>3.9045462484431949E-2</v>
      </c>
      <c r="AN25" s="42">
        <v>1.1529586688212983E-2</v>
      </c>
      <c r="AO25" s="14"/>
    </row>
    <row r="26" spans="1:41" ht="39.950000000000003" customHeight="1">
      <c r="A26" s="10" t="s">
        <v>202</v>
      </c>
      <c r="B26" s="3" t="s">
        <v>20</v>
      </c>
      <c r="C26" s="40">
        <v>2.5183665437612519E-3</v>
      </c>
      <c r="D26" s="41">
        <v>7.8741217895080353E-4</v>
      </c>
      <c r="E26" s="41">
        <v>9.9108813950596125E-4</v>
      </c>
      <c r="F26" s="41">
        <v>3.8423174791761779E-3</v>
      </c>
      <c r="G26" s="41">
        <v>3.6224965537531763E-3</v>
      </c>
      <c r="H26" s="41">
        <v>2.8746134297223786E-3</v>
      </c>
      <c r="I26" s="41">
        <v>2.0317120171240138E-3</v>
      </c>
      <c r="J26" s="41">
        <v>3.401716908822793E-3</v>
      </c>
      <c r="K26" s="41">
        <v>3.1324843103106089E-3</v>
      </c>
      <c r="L26" s="41">
        <v>3.7579618861248994E-3</v>
      </c>
      <c r="M26" s="41">
        <v>1.4395416928291427E-3</v>
      </c>
      <c r="N26" s="41">
        <v>1.9071151744931938E-3</v>
      </c>
      <c r="O26" s="41">
        <v>1.9590672945910786E-3</v>
      </c>
      <c r="P26" s="41">
        <v>1.8853617276929358E-3</v>
      </c>
      <c r="Q26" s="41">
        <v>1.8569449395672022E-3</v>
      </c>
      <c r="R26" s="41">
        <v>2.0976882563100026E-3</v>
      </c>
      <c r="S26" s="41">
        <v>1.9202774146244151E-3</v>
      </c>
      <c r="T26" s="41">
        <v>1.908514870135884E-3</v>
      </c>
      <c r="U26" s="41">
        <v>3.0158716636617443E-3</v>
      </c>
      <c r="V26" s="41">
        <v>1.6482247514805148E-3</v>
      </c>
      <c r="W26" s="41">
        <v>2.4811705692943092E-3</v>
      </c>
      <c r="X26" s="41">
        <v>3.5363967961567514E-3</v>
      </c>
      <c r="Y26" s="41">
        <v>1.1060919660587352</v>
      </c>
      <c r="Z26" s="41">
        <v>1.0348572907119316E-2</v>
      </c>
      <c r="AA26" s="41">
        <v>3.7241043943638387E-3</v>
      </c>
      <c r="AB26" s="41">
        <v>2.2903283156581042E-3</v>
      </c>
      <c r="AC26" s="41">
        <v>2.1403226166172994E-3</v>
      </c>
      <c r="AD26" s="41">
        <v>2.6057246513543449E-4</v>
      </c>
      <c r="AE26" s="41">
        <v>4.0372506189197861E-3</v>
      </c>
      <c r="AF26" s="41">
        <v>2.950431863112498E-3</v>
      </c>
      <c r="AG26" s="41">
        <v>5.0070112086224566E-3</v>
      </c>
      <c r="AH26" s="41">
        <v>9.6380415993950076E-3</v>
      </c>
      <c r="AI26" s="41">
        <v>6.1960396520651237E-3</v>
      </c>
      <c r="AJ26" s="41">
        <v>3.410184468702099E-3</v>
      </c>
      <c r="AK26" s="41">
        <v>1.7820546730851834E-3</v>
      </c>
      <c r="AL26" s="41">
        <v>1.0936107199400658E-2</v>
      </c>
      <c r="AM26" s="41">
        <v>2.5255476611499013E-3</v>
      </c>
      <c r="AN26" s="42">
        <v>2.3838960935328593E-3</v>
      </c>
      <c r="AO26" s="14"/>
    </row>
    <row r="27" spans="1:41" ht="39.950000000000003" customHeight="1">
      <c r="A27" s="10" t="s">
        <v>203</v>
      </c>
      <c r="B27" s="3" t="s">
        <v>21</v>
      </c>
      <c r="C27" s="40">
        <v>2.7144641698326256E-3</v>
      </c>
      <c r="D27" s="41">
        <v>1.5523606947012258E-3</v>
      </c>
      <c r="E27" s="41">
        <v>1.6339495130158678E-3</v>
      </c>
      <c r="F27" s="41">
        <v>3.2879151881860034E-3</v>
      </c>
      <c r="G27" s="41">
        <v>3.6327829233139151E-3</v>
      </c>
      <c r="H27" s="41">
        <v>3.4627412499362215E-3</v>
      </c>
      <c r="I27" s="41">
        <v>2.6703783110670312E-3</v>
      </c>
      <c r="J27" s="41">
        <v>1.0492977760989314E-2</v>
      </c>
      <c r="K27" s="41">
        <v>8.5657963676182263E-3</v>
      </c>
      <c r="L27" s="41">
        <v>2.1878311301414743E-3</v>
      </c>
      <c r="M27" s="41">
        <v>3.4532038274507565E-3</v>
      </c>
      <c r="N27" s="41">
        <v>2.1021454463151816E-3</v>
      </c>
      <c r="O27" s="41">
        <v>2.3874314755793257E-3</v>
      </c>
      <c r="P27" s="41">
        <v>1.8606798719232787E-3</v>
      </c>
      <c r="Q27" s="41">
        <v>3.230605804154572E-3</v>
      </c>
      <c r="R27" s="41">
        <v>4.0443801166501819E-3</v>
      </c>
      <c r="S27" s="41">
        <v>3.1181732554226224E-3</v>
      </c>
      <c r="T27" s="41">
        <v>2.6748941583790826E-3</v>
      </c>
      <c r="U27" s="41">
        <v>4.8378594082211382E-3</v>
      </c>
      <c r="V27" s="41">
        <v>2.9935765494868115E-3</v>
      </c>
      <c r="W27" s="41">
        <v>4.4305223276186346E-3</v>
      </c>
      <c r="X27" s="41">
        <v>1.7133905085129374E-2</v>
      </c>
      <c r="Y27" s="41">
        <v>6.1586670419912469E-3</v>
      </c>
      <c r="Z27" s="41">
        <v>1.0030252666638022</v>
      </c>
      <c r="AA27" s="41">
        <v>3.183012148464576E-3</v>
      </c>
      <c r="AB27" s="41">
        <v>6.7380399555042525E-3</v>
      </c>
      <c r="AC27" s="41">
        <v>1.6047263263719389E-3</v>
      </c>
      <c r="AD27" s="41">
        <v>6.0123220836979575E-4</v>
      </c>
      <c r="AE27" s="41">
        <v>1.26192423894925E-2</v>
      </c>
      <c r="AF27" s="41">
        <v>6.5905976201942182E-3</v>
      </c>
      <c r="AG27" s="41">
        <v>2.579846501651031E-2</v>
      </c>
      <c r="AH27" s="41">
        <v>8.6843522667146844E-3</v>
      </c>
      <c r="AI27" s="41">
        <v>8.5334811598018739E-3</v>
      </c>
      <c r="AJ27" s="41">
        <v>2.2093920380022235E-3</v>
      </c>
      <c r="AK27" s="41">
        <v>3.2624393522189227E-3</v>
      </c>
      <c r="AL27" s="41">
        <v>2.3322952887140046E-2</v>
      </c>
      <c r="AM27" s="41">
        <v>3.6475784139421577E-3</v>
      </c>
      <c r="AN27" s="42">
        <v>1.6817289394448341E-2</v>
      </c>
      <c r="AO27" s="14"/>
    </row>
    <row r="28" spans="1:41" ht="39.950000000000003" customHeight="1">
      <c r="A28" s="10" t="s">
        <v>204</v>
      </c>
      <c r="B28" s="3" t="s">
        <v>124</v>
      </c>
      <c r="C28" s="40">
        <v>0.1045359269050993</v>
      </c>
      <c r="D28" s="41">
        <v>5.5900479666677737E-2</v>
      </c>
      <c r="E28" s="41">
        <v>6.7961327245598641E-2</v>
      </c>
      <c r="F28" s="41">
        <v>5.3022149454229936E-2</v>
      </c>
      <c r="G28" s="41">
        <v>0.1012082543500949</v>
      </c>
      <c r="H28" s="41">
        <v>0.13158658568441731</v>
      </c>
      <c r="I28" s="41">
        <v>0.1007469901530345</v>
      </c>
      <c r="J28" s="41">
        <v>0.11719953661140441</v>
      </c>
      <c r="K28" s="41">
        <v>5.90955625565701E-2</v>
      </c>
      <c r="L28" s="41">
        <v>7.4032031053673911E-2</v>
      </c>
      <c r="M28" s="41">
        <v>0.12281545910562433</v>
      </c>
      <c r="N28" s="41">
        <v>6.2589668074446478E-2</v>
      </c>
      <c r="O28" s="41">
        <v>7.9162663925879589E-2</v>
      </c>
      <c r="P28" s="41">
        <v>6.9507977523319928E-2</v>
      </c>
      <c r="Q28" s="41">
        <v>8.9593264850587814E-2</v>
      </c>
      <c r="R28" s="41">
        <v>9.2012591195983026E-2</v>
      </c>
      <c r="S28" s="41">
        <v>9.9472624127237133E-2</v>
      </c>
      <c r="T28" s="41">
        <v>0.1043630128245428</v>
      </c>
      <c r="U28" s="41">
        <v>0.11865849890172078</v>
      </c>
      <c r="V28" s="41">
        <v>8.3450025391627242E-2</v>
      </c>
      <c r="W28" s="41">
        <v>8.0074447767622528E-2</v>
      </c>
      <c r="X28" s="41">
        <v>3.5264112486888662E-2</v>
      </c>
      <c r="Y28" s="41">
        <v>4.5177695952069399E-2</v>
      </c>
      <c r="Z28" s="41">
        <v>3.5167236211312028E-2</v>
      </c>
      <c r="AA28" s="41">
        <v>1.0231822213762523</v>
      </c>
      <c r="AB28" s="41">
        <v>1.803753750117499E-2</v>
      </c>
      <c r="AC28" s="41">
        <v>1.0279818239459003E-2</v>
      </c>
      <c r="AD28" s="41">
        <v>3.6825042907861648E-3</v>
      </c>
      <c r="AE28" s="41">
        <v>2.7282936237552752E-2</v>
      </c>
      <c r="AF28" s="41">
        <v>2.6205663560718757E-2</v>
      </c>
      <c r="AG28" s="41">
        <v>2.4048239424537991E-2</v>
      </c>
      <c r="AH28" s="41">
        <v>3.3221001889750912E-2</v>
      </c>
      <c r="AI28" s="41">
        <v>7.333279542262619E-2</v>
      </c>
      <c r="AJ28" s="41">
        <v>5.7508023070666221E-2</v>
      </c>
      <c r="AK28" s="41">
        <v>3.100801995453259E-2</v>
      </c>
      <c r="AL28" s="41">
        <v>9.2280993976532749E-2</v>
      </c>
      <c r="AM28" s="41">
        <v>0.31347640405914096</v>
      </c>
      <c r="AN28" s="42">
        <v>1.6467649942270565E-2</v>
      </c>
      <c r="AO28" s="14"/>
    </row>
    <row r="29" spans="1:41" ht="39.950000000000003" customHeight="1">
      <c r="A29" s="10" t="s">
        <v>205</v>
      </c>
      <c r="B29" s="3" t="s">
        <v>22</v>
      </c>
      <c r="C29" s="40">
        <v>2.2923166453569763E-2</v>
      </c>
      <c r="D29" s="41">
        <v>2.956497095488677E-2</v>
      </c>
      <c r="E29" s="41">
        <v>2.3378944929328536E-2</v>
      </c>
      <c r="F29" s="41">
        <v>9.0166531698004648E-2</v>
      </c>
      <c r="G29" s="41">
        <v>2.6169816272942528E-2</v>
      </c>
      <c r="H29" s="41">
        <v>4.0138953159470664E-2</v>
      </c>
      <c r="I29" s="41">
        <v>2.6911934810039586E-2</v>
      </c>
      <c r="J29" s="41">
        <v>2.7680209993203173E-2</v>
      </c>
      <c r="K29" s="41">
        <v>3.0821450645679198E-2</v>
      </c>
      <c r="L29" s="41">
        <v>2.5530320513604522E-2</v>
      </c>
      <c r="M29" s="41">
        <v>3.5270319924661619E-2</v>
      </c>
      <c r="N29" s="41">
        <v>2.8352740432410553E-2</v>
      </c>
      <c r="O29" s="41">
        <v>2.3614092429551054E-2</v>
      </c>
      <c r="P29" s="41">
        <v>2.0919187909036855E-2</v>
      </c>
      <c r="Q29" s="41">
        <v>3.0351822358247831E-2</v>
      </c>
      <c r="R29" s="41">
        <v>2.0397458138244357E-2</v>
      </c>
      <c r="S29" s="41">
        <v>2.5748787343879781E-2</v>
      </c>
      <c r="T29" s="41">
        <v>2.4909679527220799E-2</v>
      </c>
      <c r="U29" s="41">
        <v>3.8061721771145057E-2</v>
      </c>
      <c r="V29" s="41">
        <v>2.8015248243789939E-2</v>
      </c>
      <c r="W29" s="41">
        <v>2.7023550703139432E-2</v>
      </c>
      <c r="X29" s="41">
        <v>5.5057003465522579E-2</v>
      </c>
      <c r="Y29" s="41">
        <v>3.628934706708032E-2</v>
      </c>
      <c r="Z29" s="41">
        <v>4.3199005029639692E-2</v>
      </c>
      <c r="AA29" s="41">
        <v>3.3361699538884432E-2</v>
      </c>
      <c r="AB29" s="41">
        <v>1.0903281777716163</v>
      </c>
      <c r="AC29" s="41">
        <v>0.1150100792625733</v>
      </c>
      <c r="AD29" s="41">
        <v>7.9636801047578018E-2</v>
      </c>
      <c r="AE29" s="41">
        <v>3.8844532173003543E-2</v>
      </c>
      <c r="AF29" s="41">
        <v>2.0073598414637669E-2</v>
      </c>
      <c r="AG29" s="41">
        <v>3.093438891771973E-2</v>
      </c>
      <c r="AH29" s="41">
        <v>1.8739731203124759E-2</v>
      </c>
      <c r="AI29" s="41">
        <v>2.212323380653923E-2</v>
      </c>
      <c r="AJ29" s="41">
        <v>3.8623102847922045E-2</v>
      </c>
      <c r="AK29" s="41">
        <v>1.9008998255595256E-2</v>
      </c>
      <c r="AL29" s="41">
        <v>3.0722841348642182E-2</v>
      </c>
      <c r="AM29" s="41">
        <v>2.9565335496454636E-2</v>
      </c>
      <c r="AN29" s="42">
        <v>4.8974948648415659E-2</v>
      </c>
      <c r="AO29" s="14"/>
    </row>
    <row r="30" spans="1:41" ht="39.950000000000003" customHeight="1">
      <c r="A30" s="10" t="s">
        <v>206</v>
      </c>
      <c r="B30" s="3" t="s">
        <v>104</v>
      </c>
      <c r="C30" s="40">
        <v>1.2936770475227758E-2</v>
      </c>
      <c r="D30" s="41">
        <v>1.1592491161614683E-2</v>
      </c>
      <c r="E30" s="41">
        <v>9.6117739311277102E-3</v>
      </c>
      <c r="F30" s="41">
        <v>2.0347535781439895E-2</v>
      </c>
      <c r="G30" s="41">
        <v>1.6505954330471272E-2</v>
      </c>
      <c r="H30" s="41">
        <v>2.1593165874624912E-2</v>
      </c>
      <c r="I30" s="41">
        <v>1.7509403250386722E-2</v>
      </c>
      <c r="J30" s="41">
        <v>1.6875064324194996E-2</v>
      </c>
      <c r="K30" s="41">
        <v>2.0475820719834083E-2</v>
      </c>
      <c r="L30" s="41">
        <v>1.3290744805332284E-2</v>
      </c>
      <c r="M30" s="41">
        <v>2.3319759975672698E-2</v>
      </c>
      <c r="N30" s="41">
        <v>1.6672562227010277E-2</v>
      </c>
      <c r="O30" s="41">
        <v>1.8243489644326951E-2</v>
      </c>
      <c r="P30" s="41">
        <v>1.5315282915693833E-2</v>
      </c>
      <c r="Q30" s="41">
        <v>1.5056387433398984E-2</v>
      </c>
      <c r="R30" s="41">
        <v>1.3621659958567867E-2</v>
      </c>
      <c r="S30" s="41">
        <v>1.6978926691564367E-2</v>
      </c>
      <c r="T30" s="41">
        <v>2.2031049641319401E-2</v>
      </c>
      <c r="U30" s="41">
        <v>1.6918231880188886E-2</v>
      </c>
      <c r="V30" s="41">
        <v>1.7149758875452125E-2</v>
      </c>
      <c r="W30" s="41">
        <v>1.9542976346928944E-2</v>
      </c>
      <c r="X30" s="41">
        <v>2.4613632130637868E-2</v>
      </c>
      <c r="Y30" s="41">
        <v>1.5704053567363593E-2</v>
      </c>
      <c r="Z30" s="41">
        <v>1.2311215652028314E-2</v>
      </c>
      <c r="AA30" s="41">
        <v>4.7773926501496658E-2</v>
      </c>
      <c r="AB30" s="41">
        <v>3.173313995635213E-2</v>
      </c>
      <c r="AC30" s="41">
        <v>1.1170391317587396</v>
      </c>
      <c r="AD30" s="41">
        <v>2.305647825112386E-2</v>
      </c>
      <c r="AE30" s="41">
        <v>4.2392022624125836E-2</v>
      </c>
      <c r="AF30" s="41">
        <v>5.4379719925765263E-2</v>
      </c>
      <c r="AG30" s="41">
        <v>1.3133209855073141E-2</v>
      </c>
      <c r="AH30" s="41">
        <v>1.9921710690073102E-2</v>
      </c>
      <c r="AI30" s="41">
        <v>3.3396449039189695E-2</v>
      </c>
      <c r="AJ30" s="41">
        <v>3.3203538302304048E-2</v>
      </c>
      <c r="AK30" s="41">
        <v>2.6337658286046263E-2</v>
      </c>
      <c r="AL30" s="41">
        <v>5.3276881173046776E-2</v>
      </c>
      <c r="AM30" s="41">
        <v>2.6128613705312227E-2</v>
      </c>
      <c r="AN30" s="42">
        <v>3.0547004175976517E-2</v>
      </c>
      <c r="AO30" s="14"/>
    </row>
    <row r="31" spans="1:41" ht="39.950000000000003" customHeight="1">
      <c r="A31" s="10" t="s">
        <v>207</v>
      </c>
      <c r="B31" s="3" t="s">
        <v>103</v>
      </c>
      <c r="C31" s="40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1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2">
        <v>0</v>
      </c>
      <c r="AO31" s="14"/>
    </row>
    <row r="32" spans="1:41" ht="39.950000000000003" customHeight="1">
      <c r="A32" s="10" t="s">
        <v>208</v>
      </c>
      <c r="B32" s="3" t="s">
        <v>24</v>
      </c>
      <c r="C32" s="40">
        <v>5.9938946088166627E-2</v>
      </c>
      <c r="D32" s="41">
        <v>6.0997946739382872E-2</v>
      </c>
      <c r="E32" s="41">
        <v>4.0961760408576936E-2</v>
      </c>
      <c r="F32" s="41">
        <v>5.0888095391001691E-2</v>
      </c>
      <c r="G32" s="41">
        <v>8.8956563661636207E-2</v>
      </c>
      <c r="H32" s="41">
        <v>4.770070279739963E-2</v>
      </c>
      <c r="I32" s="41">
        <v>6.5330417879416541E-2</v>
      </c>
      <c r="J32" s="41">
        <v>7.2304342104581892E-2</v>
      </c>
      <c r="K32" s="41">
        <v>0.11454935936528371</v>
      </c>
      <c r="L32" s="41">
        <v>6.3289693856814669E-2</v>
      </c>
      <c r="M32" s="41">
        <v>0.10359400177856808</v>
      </c>
      <c r="N32" s="41">
        <v>5.3108018493174279E-2</v>
      </c>
      <c r="O32" s="41">
        <v>4.7227447493693488E-2</v>
      </c>
      <c r="P32" s="41">
        <v>4.1600474712398167E-2</v>
      </c>
      <c r="Q32" s="41">
        <v>4.8842240068838319E-2</v>
      </c>
      <c r="R32" s="41">
        <v>4.3905065687347734E-2</v>
      </c>
      <c r="S32" s="41">
        <v>5.2940547125579142E-2</v>
      </c>
      <c r="T32" s="41">
        <v>4.9214810868900984E-2</v>
      </c>
      <c r="U32" s="41">
        <v>6.9614656001140848E-2</v>
      </c>
      <c r="V32" s="41">
        <v>5.2433942204530161E-2</v>
      </c>
      <c r="W32" s="41">
        <v>5.8247839959676778E-2</v>
      </c>
      <c r="X32" s="41">
        <v>6.9352495737991349E-2</v>
      </c>
      <c r="Y32" s="41">
        <v>4.2497875626470859E-2</v>
      </c>
      <c r="Z32" s="41">
        <v>8.1857335791974337E-2</v>
      </c>
      <c r="AA32" s="41">
        <v>3.6815310711766337E-2</v>
      </c>
      <c r="AB32" s="41">
        <v>4.172410468026945E-2</v>
      </c>
      <c r="AC32" s="41">
        <v>1.3220244146595153E-2</v>
      </c>
      <c r="AD32" s="41">
        <v>4.5200697935647476E-3</v>
      </c>
      <c r="AE32" s="41">
        <v>1.1406493498981101</v>
      </c>
      <c r="AF32" s="41">
        <v>3.2006917527622705E-2</v>
      </c>
      <c r="AG32" s="41">
        <v>4.1314146023087604E-2</v>
      </c>
      <c r="AH32" s="41">
        <v>3.2907680116701116E-2</v>
      </c>
      <c r="AI32" s="41">
        <v>3.688636134934354E-2</v>
      </c>
      <c r="AJ32" s="41">
        <v>4.9611685676546113E-2</v>
      </c>
      <c r="AK32" s="41">
        <v>2.3911802565839507E-2</v>
      </c>
      <c r="AL32" s="41">
        <v>4.857730567966722E-2</v>
      </c>
      <c r="AM32" s="41">
        <v>0.1214234970858957</v>
      </c>
      <c r="AN32" s="42">
        <v>6.4001277581799132E-2</v>
      </c>
      <c r="AO32" s="14"/>
    </row>
    <row r="33" spans="1:41" ht="39.950000000000003" customHeight="1">
      <c r="A33" s="10" t="s">
        <v>209</v>
      </c>
      <c r="B33" s="3" t="s">
        <v>25</v>
      </c>
      <c r="C33" s="40">
        <v>3.3007677756835628E-2</v>
      </c>
      <c r="D33" s="41">
        <v>2.0001640972932007E-2</v>
      </c>
      <c r="E33" s="41">
        <v>2.5981813277309595E-2</v>
      </c>
      <c r="F33" s="41">
        <v>4.4596884171705702E-2</v>
      </c>
      <c r="G33" s="41">
        <v>3.5008501280915857E-2</v>
      </c>
      <c r="H33" s="41">
        <v>3.7935641481252835E-2</v>
      </c>
      <c r="I33" s="41">
        <v>3.2555290698174734E-2</v>
      </c>
      <c r="J33" s="41">
        <v>4.5662360364613609E-2</v>
      </c>
      <c r="K33" s="41">
        <v>3.8416421762712545E-2</v>
      </c>
      <c r="L33" s="41">
        <v>2.6832411830401203E-2</v>
      </c>
      <c r="M33" s="41">
        <v>4.2719006808846778E-2</v>
      </c>
      <c r="N33" s="41">
        <v>3.5633440919764427E-2</v>
      </c>
      <c r="O33" s="41">
        <v>4.1552322695097683E-2</v>
      </c>
      <c r="P33" s="41">
        <v>4.056630740899967E-2</v>
      </c>
      <c r="Q33" s="41">
        <v>3.847354466665711E-2</v>
      </c>
      <c r="R33" s="41">
        <v>3.9065342064207073E-2</v>
      </c>
      <c r="S33" s="41">
        <v>5.1984669307192102E-2</v>
      </c>
      <c r="T33" s="41">
        <v>4.5837898157031882E-2</v>
      </c>
      <c r="U33" s="41">
        <v>3.8851464976785863E-2</v>
      </c>
      <c r="V33" s="41">
        <v>3.2407846461461637E-2</v>
      </c>
      <c r="W33" s="41">
        <v>4.825279948524807E-2</v>
      </c>
      <c r="X33" s="41">
        <v>5.2884953709977083E-2</v>
      </c>
      <c r="Y33" s="41">
        <v>9.7304183137102512E-2</v>
      </c>
      <c r="Z33" s="41">
        <v>4.0354370791662805E-2</v>
      </c>
      <c r="AA33" s="41">
        <v>7.426516665368256E-2</v>
      </c>
      <c r="AB33" s="41">
        <v>0.1057757145230639</v>
      </c>
      <c r="AC33" s="41">
        <v>3.803052736109979E-2</v>
      </c>
      <c r="AD33" s="41">
        <v>9.3407909588018451E-3</v>
      </c>
      <c r="AE33" s="41">
        <v>4.831988312194585E-2</v>
      </c>
      <c r="AF33" s="41">
        <v>1.2765496422702731</v>
      </c>
      <c r="AG33" s="41">
        <v>6.5766166080717725E-2</v>
      </c>
      <c r="AH33" s="41">
        <v>6.778300634048115E-2</v>
      </c>
      <c r="AI33" s="41">
        <v>4.7268585515908554E-2</v>
      </c>
      <c r="AJ33" s="41">
        <v>0.11310171624933263</v>
      </c>
      <c r="AK33" s="41">
        <v>0.17521155462065566</v>
      </c>
      <c r="AL33" s="41">
        <v>5.6384181001703712E-2</v>
      </c>
      <c r="AM33" s="41">
        <v>4.4104669338987962E-2</v>
      </c>
      <c r="AN33" s="42">
        <v>7.752435283212071E-2</v>
      </c>
      <c r="AO33" s="14"/>
    </row>
    <row r="34" spans="1:41" ht="39.950000000000003" customHeight="1">
      <c r="A34" s="10" t="s">
        <v>210</v>
      </c>
      <c r="B34" s="3" t="s">
        <v>26</v>
      </c>
      <c r="C34" s="40">
        <v>1.1031070746992792E-3</v>
      </c>
      <c r="D34" s="41">
        <v>2.3384836367745831E-4</v>
      </c>
      <c r="E34" s="41">
        <v>1.1021205820383607E-3</v>
      </c>
      <c r="F34" s="41">
        <v>8.4756666811003399E-4</v>
      </c>
      <c r="G34" s="41">
        <v>1.1287821496401796E-3</v>
      </c>
      <c r="H34" s="41">
        <v>8.066028229809101E-4</v>
      </c>
      <c r="I34" s="41">
        <v>6.6208328742466637E-4</v>
      </c>
      <c r="J34" s="41">
        <v>5.3953161447502598E-4</v>
      </c>
      <c r="K34" s="41">
        <v>1.6459069162608748E-3</v>
      </c>
      <c r="L34" s="41">
        <v>1.2983501869416312E-3</v>
      </c>
      <c r="M34" s="41">
        <v>6.6594965487727165E-4</v>
      </c>
      <c r="N34" s="41">
        <v>9.392563842507951E-4</v>
      </c>
      <c r="O34" s="41">
        <v>1.4678416428107622E-3</v>
      </c>
      <c r="P34" s="41">
        <v>1.2424546017229298E-3</v>
      </c>
      <c r="Q34" s="41">
        <v>6.6650082310517548E-4</v>
      </c>
      <c r="R34" s="41">
        <v>4.7037633457816985E-4</v>
      </c>
      <c r="S34" s="41">
        <v>5.6992992438394249E-4</v>
      </c>
      <c r="T34" s="41">
        <v>6.519040818959525E-4</v>
      </c>
      <c r="U34" s="41">
        <v>1.0367810535842792E-3</v>
      </c>
      <c r="V34" s="41">
        <v>6.0605466051748692E-4</v>
      </c>
      <c r="W34" s="41">
        <v>2.0083170107076868E-3</v>
      </c>
      <c r="X34" s="41">
        <v>8.5743817077190679E-4</v>
      </c>
      <c r="Y34" s="41">
        <v>1.2635476165705423E-3</v>
      </c>
      <c r="Z34" s="41">
        <v>1.0588250357329971E-3</v>
      </c>
      <c r="AA34" s="41">
        <v>7.3126419065266111E-4</v>
      </c>
      <c r="AB34" s="41">
        <v>1.2567084593393786E-3</v>
      </c>
      <c r="AC34" s="41">
        <v>1.2420995945563542E-3</v>
      </c>
      <c r="AD34" s="41">
        <v>1.5485772939616375E-4</v>
      </c>
      <c r="AE34" s="41">
        <v>7.9505920337709466E-4</v>
      </c>
      <c r="AF34" s="41">
        <v>1.0866652028464422E-3</v>
      </c>
      <c r="AG34" s="41">
        <v>1.000316441743488</v>
      </c>
      <c r="AH34" s="41">
        <v>7.2486918778826709E-4</v>
      </c>
      <c r="AI34" s="41">
        <v>6.1491870979065149E-4</v>
      </c>
      <c r="AJ34" s="41">
        <v>1.6651129331374105E-3</v>
      </c>
      <c r="AK34" s="41">
        <v>7.5344609848173509E-4</v>
      </c>
      <c r="AL34" s="41">
        <v>8.8003228218081191E-4</v>
      </c>
      <c r="AM34" s="41">
        <v>7.2725974053909756E-4</v>
      </c>
      <c r="AN34" s="42">
        <v>0.10177506801042521</v>
      </c>
      <c r="AO34" s="14"/>
    </row>
    <row r="35" spans="1:41" ht="39.950000000000003" customHeight="1">
      <c r="A35" s="10" t="s">
        <v>211</v>
      </c>
      <c r="B35" s="3" t="s">
        <v>27</v>
      </c>
      <c r="C35" s="40">
        <v>4.4768553916618242E-4</v>
      </c>
      <c r="D35" s="41">
        <v>2.7251841178196077E-4</v>
      </c>
      <c r="E35" s="41">
        <v>3.3143842752612988E-4</v>
      </c>
      <c r="F35" s="41">
        <v>9.8809191339342337E-4</v>
      </c>
      <c r="G35" s="41">
        <v>7.0483566484205739E-4</v>
      </c>
      <c r="H35" s="41">
        <v>4.8266599862001357E-4</v>
      </c>
      <c r="I35" s="41">
        <v>6.1853967273971168E-4</v>
      </c>
      <c r="J35" s="41">
        <v>1.1380102852405437E-3</v>
      </c>
      <c r="K35" s="41">
        <v>8.375133750783112E-4</v>
      </c>
      <c r="L35" s="41">
        <v>3.3813158702440042E-4</v>
      </c>
      <c r="M35" s="41">
        <v>5.5086278830812781E-4</v>
      </c>
      <c r="N35" s="41">
        <v>9.0287079531751937E-4</v>
      </c>
      <c r="O35" s="41">
        <v>1.8746679455456405E-3</v>
      </c>
      <c r="P35" s="41">
        <v>1.1528641824868179E-3</v>
      </c>
      <c r="Q35" s="41">
        <v>9.9999091753732506E-4</v>
      </c>
      <c r="R35" s="41">
        <v>1.6646160667468811E-3</v>
      </c>
      <c r="S35" s="41">
        <v>2.2373224616311087E-3</v>
      </c>
      <c r="T35" s="41">
        <v>1.6653106330456475E-3</v>
      </c>
      <c r="U35" s="41">
        <v>1.0808794625732795E-3</v>
      </c>
      <c r="V35" s="41">
        <v>4.4440434758139945E-4</v>
      </c>
      <c r="W35" s="41">
        <v>7.7295225406949215E-4</v>
      </c>
      <c r="X35" s="41">
        <v>1.3526543402126176E-3</v>
      </c>
      <c r="Y35" s="41">
        <v>9.4483266263399178E-4</v>
      </c>
      <c r="Z35" s="41">
        <v>7.3414160574731538E-4</v>
      </c>
      <c r="AA35" s="41">
        <v>7.6308098746348594E-4</v>
      </c>
      <c r="AB35" s="41">
        <v>9.3685524689981212E-4</v>
      </c>
      <c r="AC35" s="41">
        <v>3.4279920854664525E-4</v>
      </c>
      <c r="AD35" s="41">
        <v>8.9559740573184145E-5</v>
      </c>
      <c r="AE35" s="41">
        <v>1.4680309004485258E-3</v>
      </c>
      <c r="AF35" s="41">
        <v>6.2735373720392215E-3</v>
      </c>
      <c r="AG35" s="41">
        <v>7.2557079953796256E-4</v>
      </c>
      <c r="AH35" s="41">
        <v>1.0005217364018804</v>
      </c>
      <c r="AI35" s="41">
        <v>6.5121284212332688E-4</v>
      </c>
      <c r="AJ35" s="41">
        <v>7.656299341062357E-4</v>
      </c>
      <c r="AK35" s="41">
        <v>1.5723763622754123E-3</v>
      </c>
      <c r="AL35" s="41">
        <v>1.1069184529466066E-3</v>
      </c>
      <c r="AM35" s="41">
        <v>7.2189667661521077E-4</v>
      </c>
      <c r="AN35" s="42">
        <v>3.0251476797952376E-3</v>
      </c>
      <c r="AO35" s="14"/>
    </row>
    <row r="36" spans="1:41" ht="39.950000000000003" customHeight="1">
      <c r="A36" s="10" t="s">
        <v>212</v>
      </c>
      <c r="B36" s="3" t="s">
        <v>28</v>
      </c>
      <c r="C36" s="40">
        <v>8.0737550112441205E-5</v>
      </c>
      <c r="D36" s="41">
        <v>7.530932324316507E-5</v>
      </c>
      <c r="E36" s="41">
        <v>5.7138328251879116E-5</v>
      </c>
      <c r="F36" s="41">
        <v>8.3487329102717174E-5</v>
      </c>
      <c r="G36" s="41">
        <v>1.1103170654041866E-4</v>
      </c>
      <c r="H36" s="41">
        <v>7.2327358982026343E-5</v>
      </c>
      <c r="I36" s="41">
        <v>8.5550378564048143E-5</v>
      </c>
      <c r="J36" s="41">
        <v>9.7984802641238713E-5</v>
      </c>
      <c r="K36" s="41">
        <v>1.3951965835819143E-4</v>
      </c>
      <c r="L36" s="41">
        <v>8.0654450930156202E-5</v>
      </c>
      <c r="M36" s="41">
        <v>1.3010449348315094E-4</v>
      </c>
      <c r="N36" s="41">
        <v>7.3061163984689364E-5</v>
      </c>
      <c r="O36" s="41">
        <v>7.0792303556632314E-5</v>
      </c>
      <c r="P36" s="41">
        <v>6.287776906757422E-5</v>
      </c>
      <c r="Q36" s="41">
        <v>7.0785826797913385E-5</v>
      </c>
      <c r="R36" s="41">
        <v>6.5463922482999934E-5</v>
      </c>
      <c r="S36" s="41">
        <v>7.9270340815687756E-5</v>
      </c>
      <c r="T36" s="41">
        <v>7.3745661908585376E-5</v>
      </c>
      <c r="U36" s="41">
        <v>9.3812779634779792E-5</v>
      </c>
      <c r="V36" s="41">
        <v>7.191507082372791E-5</v>
      </c>
      <c r="W36" s="41">
        <v>8.659325822413957E-5</v>
      </c>
      <c r="X36" s="41">
        <v>9.993153858476018E-5</v>
      </c>
      <c r="Y36" s="41">
        <v>2.1863865932080927E-4</v>
      </c>
      <c r="Z36" s="41">
        <v>1.069410348839345E-4</v>
      </c>
      <c r="AA36" s="41">
        <v>8.9537910250119115E-5</v>
      </c>
      <c r="AB36" s="41">
        <v>2.0276982430594403E-4</v>
      </c>
      <c r="AC36" s="41">
        <v>7.3932066237998006E-5</v>
      </c>
      <c r="AD36" s="41">
        <v>1.7814972263816043E-5</v>
      </c>
      <c r="AE36" s="41">
        <v>1.1810045805793657E-3</v>
      </c>
      <c r="AF36" s="41">
        <v>4.0982956465969537E-4</v>
      </c>
      <c r="AG36" s="41">
        <v>9.3820498832003989E-5</v>
      </c>
      <c r="AH36" s="41">
        <v>7.4788231009093246E-5</v>
      </c>
      <c r="AI36" s="41">
        <v>1.0162265082140058</v>
      </c>
      <c r="AJ36" s="41">
        <v>9.6892993156626132E-5</v>
      </c>
      <c r="AK36" s="41">
        <v>1.1644652012388968E-4</v>
      </c>
      <c r="AL36" s="41">
        <v>3.5768605041542874E-4</v>
      </c>
      <c r="AM36" s="41">
        <v>1.508434195733787E-4</v>
      </c>
      <c r="AN36" s="42">
        <v>2.3240985146534335E-4</v>
      </c>
      <c r="AO36" s="14"/>
    </row>
    <row r="37" spans="1:41" ht="39.950000000000003" customHeight="1">
      <c r="A37" s="10" t="s">
        <v>213</v>
      </c>
      <c r="B37" s="3" t="s">
        <v>29</v>
      </c>
      <c r="C37" s="40">
        <v>3.5370079896016524E-3</v>
      </c>
      <c r="D37" s="41">
        <v>6.820479525949224E-4</v>
      </c>
      <c r="E37" s="41">
        <v>1.398793081135051E-2</v>
      </c>
      <c r="F37" s="41">
        <v>3.1798991504016962E-3</v>
      </c>
      <c r="G37" s="41">
        <v>3.4378106528486158E-3</v>
      </c>
      <c r="H37" s="41">
        <v>2.9047783196423579E-3</v>
      </c>
      <c r="I37" s="41">
        <v>1.2167612792616689E-3</v>
      </c>
      <c r="J37" s="41">
        <v>2.378412553385056E-3</v>
      </c>
      <c r="K37" s="41">
        <v>3.0243506362992753E-3</v>
      </c>
      <c r="L37" s="41">
        <v>2.6669357227357255E-3</v>
      </c>
      <c r="M37" s="41">
        <v>3.6696755912041953E-3</v>
      </c>
      <c r="N37" s="41">
        <v>1.5255347034996427E-3</v>
      </c>
      <c r="O37" s="41">
        <v>3.046296145492395E-3</v>
      </c>
      <c r="P37" s="41">
        <v>1.7933332288954493E-3</v>
      </c>
      <c r="Q37" s="41">
        <v>1.715965223522631E-3</v>
      </c>
      <c r="R37" s="41">
        <v>1.7156825031829717E-3</v>
      </c>
      <c r="S37" s="41">
        <v>2.0627600190785632E-3</v>
      </c>
      <c r="T37" s="41">
        <v>1.2495125348376845E-3</v>
      </c>
      <c r="U37" s="41">
        <v>2.3239671639385395E-3</v>
      </c>
      <c r="V37" s="41">
        <v>1.5280198071594151E-3</v>
      </c>
      <c r="W37" s="41">
        <v>2.1388335901175327E-3</v>
      </c>
      <c r="X37" s="41">
        <v>4.3597588342496564E-3</v>
      </c>
      <c r="Y37" s="41">
        <v>1.0347148947123979E-2</v>
      </c>
      <c r="Z37" s="41">
        <v>2.9493539129958482E-3</v>
      </c>
      <c r="AA37" s="41">
        <v>1.3157425314278082E-3</v>
      </c>
      <c r="AB37" s="41">
        <v>3.7450512018367241E-3</v>
      </c>
      <c r="AC37" s="41">
        <v>1.3929001240762116E-3</v>
      </c>
      <c r="AD37" s="41">
        <v>3.3389960139220873E-4</v>
      </c>
      <c r="AE37" s="41">
        <v>2.6290431358738917E-3</v>
      </c>
      <c r="AF37" s="41">
        <v>2.1297178955280108E-3</v>
      </c>
      <c r="AG37" s="41">
        <v>8.2685454252696272E-4</v>
      </c>
      <c r="AH37" s="41">
        <v>3.3635612253143901E-3</v>
      </c>
      <c r="AI37" s="41">
        <v>2.1806687379949761E-3</v>
      </c>
      <c r="AJ37" s="41">
        <v>1.0009216831400496</v>
      </c>
      <c r="AK37" s="41">
        <v>2.9927931852716068E-3</v>
      </c>
      <c r="AL37" s="41">
        <v>3.9151203753459143E-3</v>
      </c>
      <c r="AM37" s="41">
        <v>1.4664040132251832E-3</v>
      </c>
      <c r="AN37" s="42">
        <v>9.677368703187374E-4</v>
      </c>
      <c r="AO37" s="14"/>
    </row>
    <row r="38" spans="1:41" ht="39.950000000000003" customHeight="1">
      <c r="A38" s="10" t="s">
        <v>214</v>
      </c>
      <c r="B38" s="3" t="s">
        <v>30</v>
      </c>
      <c r="C38" s="40">
        <v>0.11381910472473003</v>
      </c>
      <c r="D38" s="41">
        <v>8.8902699308867864E-2</v>
      </c>
      <c r="E38" s="41">
        <v>6.9980378269545424E-2</v>
      </c>
      <c r="F38" s="41">
        <v>0.19667697351868696</v>
      </c>
      <c r="G38" s="41">
        <v>0.1143831838777891</v>
      </c>
      <c r="H38" s="41">
        <v>0.13487487286092364</v>
      </c>
      <c r="I38" s="41">
        <v>0.11524169643599101</v>
      </c>
      <c r="J38" s="41">
        <v>0.15311222188623114</v>
      </c>
      <c r="K38" s="41">
        <v>0.15803566780129094</v>
      </c>
      <c r="L38" s="41">
        <v>6.7934076646081226E-2</v>
      </c>
      <c r="M38" s="41">
        <v>0.16288139473415253</v>
      </c>
      <c r="N38" s="41">
        <v>9.165822859999434E-2</v>
      </c>
      <c r="O38" s="41">
        <v>0.13757578913347621</v>
      </c>
      <c r="P38" s="41">
        <v>0.10344451397800164</v>
      </c>
      <c r="Q38" s="41">
        <v>0.1202956301622163</v>
      </c>
      <c r="R38" s="41">
        <v>0.14481812287835513</v>
      </c>
      <c r="S38" s="41">
        <v>0.14782150530524801</v>
      </c>
      <c r="T38" s="41">
        <v>0.13975463816630193</v>
      </c>
      <c r="U38" s="41">
        <v>0.10899914770594975</v>
      </c>
      <c r="V38" s="41">
        <v>0.10793262132986363</v>
      </c>
      <c r="W38" s="41">
        <v>0.18562527887035202</v>
      </c>
      <c r="X38" s="41">
        <v>0.18099480395215062</v>
      </c>
      <c r="Y38" s="41">
        <v>0.26971163404724785</v>
      </c>
      <c r="Z38" s="41">
        <v>0.13244267508647625</v>
      </c>
      <c r="AA38" s="41">
        <v>0.14477661193642336</v>
      </c>
      <c r="AB38" s="41">
        <v>0.19721391294909804</v>
      </c>
      <c r="AC38" s="41">
        <v>0.12106000668595807</v>
      </c>
      <c r="AD38" s="41">
        <v>2.1326523825268794E-2</v>
      </c>
      <c r="AE38" s="41">
        <v>0.15572587784034833</v>
      </c>
      <c r="AF38" s="41">
        <v>0.28540101983306049</v>
      </c>
      <c r="AG38" s="41">
        <v>0.1576113499695653</v>
      </c>
      <c r="AH38" s="41">
        <v>0.15553728115412369</v>
      </c>
      <c r="AI38" s="41">
        <v>0.11922850840937387</v>
      </c>
      <c r="AJ38" s="41">
        <v>0.15856648971011897</v>
      </c>
      <c r="AK38" s="41">
        <v>1.2290593698712402</v>
      </c>
      <c r="AL38" s="41">
        <v>0.11558702379152316</v>
      </c>
      <c r="AM38" s="41">
        <v>0.12558113290072842</v>
      </c>
      <c r="AN38" s="42">
        <v>9.3281757470482798E-2</v>
      </c>
      <c r="AO38" s="14"/>
    </row>
    <row r="39" spans="1:41" ht="39.950000000000003" customHeight="1">
      <c r="A39" s="10" t="s">
        <v>215</v>
      </c>
      <c r="B39" s="3" t="s">
        <v>31</v>
      </c>
      <c r="C39" s="40">
        <v>2.3210381991859829E-3</v>
      </c>
      <c r="D39" s="41">
        <v>5.9089578343225779E-4</v>
      </c>
      <c r="E39" s="41">
        <v>1.7488261314864335E-3</v>
      </c>
      <c r="F39" s="41">
        <v>1.1536381189723871E-3</v>
      </c>
      <c r="G39" s="41">
        <v>1.5042017572181308E-3</v>
      </c>
      <c r="H39" s="41">
        <v>9.6280371097389556E-4</v>
      </c>
      <c r="I39" s="41">
        <v>8.1033118078342509E-4</v>
      </c>
      <c r="J39" s="41">
        <v>1.3546135956487503E-3</v>
      </c>
      <c r="K39" s="41">
        <v>1.1033057718481244E-3</v>
      </c>
      <c r="L39" s="41">
        <v>5.9590960923082317E-4</v>
      </c>
      <c r="M39" s="41">
        <v>1.0948721845334779E-3</v>
      </c>
      <c r="N39" s="41">
        <v>7.0998861998145273E-4</v>
      </c>
      <c r="O39" s="41">
        <v>1.0295175451250846E-3</v>
      </c>
      <c r="P39" s="41">
        <v>8.840967854116885E-4</v>
      </c>
      <c r="Q39" s="41">
        <v>8.8207156476449223E-4</v>
      </c>
      <c r="R39" s="41">
        <v>1.249659317218277E-3</v>
      </c>
      <c r="S39" s="41">
        <v>1.1543924231824495E-3</v>
      </c>
      <c r="T39" s="41">
        <v>1.0792563917489048E-3</v>
      </c>
      <c r="U39" s="41">
        <v>1.3288326183328305E-3</v>
      </c>
      <c r="V39" s="41">
        <v>9.0866364963241891E-4</v>
      </c>
      <c r="W39" s="41">
        <v>1.4749788365662705E-3</v>
      </c>
      <c r="X39" s="41">
        <v>1.2710813775035031E-3</v>
      </c>
      <c r="Y39" s="41">
        <v>2.1691721314982702E-3</v>
      </c>
      <c r="Z39" s="41">
        <v>9.653364848656561E-4</v>
      </c>
      <c r="AA39" s="41">
        <v>1.8122990019694041E-3</v>
      </c>
      <c r="AB39" s="41">
        <v>1.7702601551053477E-3</v>
      </c>
      <c r="AC39" s="41">
        <v>2.2816857760755136E-3</v>
      </c>
      <c r="AD39" s="41">
        <v>6.439465131695978E-4</v>
      </c>
      <c r="AE39" s="41">
        <v>1.8817580468647411E-3</v>
      </c>
      <c r="AF39" s="41">
        <v>8.8666450682286166E-3</v>
      </c>
      <c r="AG39" s="41">
        <v>1.5585557598991381E-3</v>
      </c>
      <c r="AH39" s="41">
        <v>9.6595123632213301E-3</v>
      </c>
      <c r="AI39" s="41">
        <v>2.3236472955353912E-2</v>
      </c>
      <c r="AJ39" s="41">
        <v>3.8903988991003478E-3</v>
      </c>
      <c r="AK39" s="41">
        <v>5.4228957673443474E-3</v>
      </c>
      <c r="AL39" s="41">
        <v>1.0235498825583367</v>
      </c>
      <c r="AM39" s="41">
        <v>1.1603610194638808E-3</v>
      </c>
      <c r="AN39" s="42">
        <v>4.529079740800932E-3</v>
      </c>
      <c r="AO39" s="14"/>
    </row>
    <row r="40" spans="1:41" ht="39.950000000000003" customHeight="1">
      <c r="A40" s="10" t="s">
        <v>216</v>
      </c>
      <c r="B40" s="3" t="s">
        <v>32</v>
      </c>
      <c r="C40" s="40">
        <v>1.4278210802596209E-3</v>
      </c>
      <c r="D40" s="41">
        <v>4.0020830099987944E-3</v>
      </c>
      <c r="E40" s="41">
        <v>1.9332139834414076E-3</v>
      </c>
      <c r="F40" s="41">
        <v>2.2293261479245136E-3</v>
      </c>
      <c r="G40" s="41">
        <v>1.8516088618326365E-3</v>
      </c>
      <c r="H40" s="41">
        <v>2.544175760563875E-3</v>
      </c>
      <c r="I40" s="41">
        <v>2.384595083619281E-3</v>
      </c>
      <c r="J40" s="41">
        <v>2.3608420619521901E-3</v>
      </c>
      <c r="K40" s="41">
        <v>1.8314247229072847E-3</v>
      </c>
      <c r="L40" s="41">
        <v>1.3543186430764037E-3</v>
      </c>
      <c r="M40" s="41">
        <v>1.2313648446883455E-3</v>
      </c>
      <c r="N40" s="41">
        <v>1.6653659093057494E-3</v>
      </c>
      <c r="O40" s="41">
        <v>2.3502816221607748E-3</v>
      </c>
      <c r="P40" s="41">
        <v>1.6413694042045279E-3</v>
      </c>
      <c r="Q40" s="41">
        <v>1.8918799947670564E-3</v>
      </c>
      <c r="R40" s="41">
        <v>2.3091356601863478E-3</v>
      </c>
      <c r="S40" s="41">
        <v>2.4263263220564379E-3</v>
      </c>
      <c r="T40" s="41">
        <v>2.6381992540825414E-3</v>
      </c>
      <c r="U40" s="41">
        <v>1.9514025314738097E-3</v>
      </c>
      <c r="V40" s="41">
        <v>1.8911067258216934E-3</v>
      </c>
      <c r="W40" s="41">
        <v>1.7828578661158729E-3</v>
      </c>
      <c r="X40" s="41">
        <v>1.484111269575318E-3</v>
      </c>
      <c r="Y40" s="41">
        <v>2.2999951919173865E-3</v>
      </c>
      <c r="Z40" s="41">
        <v>3.8191580012646481E-3</v>
      </c>
      <c r="AA40" s="41">
        <v>2.7141004997587787E-3</v>
      </c>
      <c r="AB40" s="41">
        <v>4.6587303681179517E-3</v>
      </c>
      <c r="AC40" s="41">
        <v>1.7851687295801927E-3</v>
      </c>
      <c r="AD40" s="41">
        <v>4.0037251856891895E-4</v>
      </c>
      <c r="AE40" s="41">
        <v>3.8273082315225327E-3</v>
      </c>
      <c r="AF40" s="41">
        <v>3.0437089811952891E-3</v>
      </c>
      <c r="AG40" s="41">
        <v>3.3071641385704147E-3</v>
      </c>
      <c r="AH40" s="41">
        <v>4.6853687863613177E-3</v>
      </c>
      <c r="AI40" s="41">
        <v>3.3087542766953915E-3</v>
      </c>
      <c r="AJ40" s="41">
        <v>5.8551799229443029E-3</v>
      </c>
      <c r="AK40" s="41">
        <v>2.5191347142173429E-3</v>
      </c>
      <c r="AL40" s="41">
        <v>2.834909751196327E-3</v>
      </c>
      <c r="AM40" s="41">
        <v>1.0024498204677554</v>
      </c>
      <c r="AN40" s="42">
        <v>1.1929829564212035E-3</v>
      </c>
      <c r="AO40" s="14"/>
    </row>
    <row r="41" spans="1:41" ht="39.950000000000003" customHeight="1">
      <c r="A41" s="43" t="s">
        <v>217</v>
      </c>
      <c r="B41" s="44" t="s">
        <v>33</v>
      </c>
      <c r="C41" s="45">
        <v>1.0869537065497764E-2</v>
      </c>
      <c r="D41" s="46">
        <v>2.3042400098748955E-3</v>
      </c>
      <c r="E41" s="46">
        <v>1.0859816596117565E-2</v>
      </c>
      <c r="F41" s="46">
        <v>8.351553104682918E-3</v>
      </c>
      <c r="G41" s="46">
        <v>1.112252808072231E-2</v>
      </c>
      <c r="H41" s="46">
        <v>7.9479132013691757E-3</v>
      </c>
      <c r="I41" s="46">
        <v>6.523880589806649E-3</v>
      </c>
      <c r="J41" s="46">
        <v>5.316309736425967E-3</v>
      </c>
      <c r="K41" s="46">
        <v>1.6218050489372311E-2</v>
      </c>
      <c r="L41" s="46">
        <v>1.2793377727910272E-2</v>
      </c>
      <c r="M41" s="46">
        <v>6.5619780921242592E-3</v>
      </c>
      <c r="N41" s="46">
        <v>9.2550236661319632E-3</v>
      </c>
      <c r="O41" s="46">
        <v>1.4463472774990748E-2</v>
      </c>
      <c r="P41" s="46">
        <v>1.2242606955727535E-2</v>
      </c>
      <c r="Q41" s="46">
        <v>6.567409063985407E-3</v>
      </c>
      <c r="R41" s="46">
        <v>4.6348837032200172E-3</v>
      </c>
      <c r="S41" s="46">
        <v>5.615841453574578E-3</v>
      </c>
      <c r="T41" s="46">
        <v>6.4235791282990819E-3</v>
      </c>
      <c r="U41" s="46">
        <v>1.0215989317095359E-2</v>
      </c>
      <c r="V41" s="46">
        <v>5.971798882722543E-3</v>
      </c>
      <c r="W41" s="46">
        <v>1.9789081846934814E-2</v>
      </c>
      <c r="X41" s="46">
        <v>8.4488225960463355E-3</v>
      </c>
      <c r="Y41" s="46">
        <v>1.2450448344807304E-2</v>
      </c>
      <c r="Z41" s="46">
        <v>1.0433201124119603E-2</v>
      </c>
      <c r="AA41" s="46">
        <v>7.2055591041669141E-3</v>
      </c>
      <c r="AB41" s="46">
        <v>1.2383058265706263E-2</v>
      </c>
      <c r="AC41" s="46">
        <v>1.223910886959962E-2</v>
      </c>
      <c r="AD41" s="46">
        <v>1.525900674700409E-3</v>
      </c>
      <c r="AE41" s="46">
        <v>7.8341673973293599E-3</v>
      </c>
      <c r="AF41" s="46">
        <v>1.0707526015410631E-2</v>
      </c>
      <c r="AG41" s="46">
        <v>3.1180792316567747E-3</v>
      </c>
      <c r="AH41" s="46">
        <v>7.1425455289095491E-3</v>
      </c>
      <c r="AI41" s="46">
        <v>6.0591413668157823E-3</v>
      </c>
      <c r="AJ41" s="46">
        <v>1.6407298221626218E-2</v>
      </c>
      <c r="AK41" s="46">
        <v>7.4241299708230849E-3</v>
      </c>
      <c r="AL41" s="46">
        <v>8.6714551373959867E-3</v>
      </c>
      <c r="AM41" s="46">
        <v>7.1661009953988405E-3</v>
      </c>
      <c r="AN41" s="47">
        <v>1.0028472298434399</v>
      </c>
      <c r="AO41" s="14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ED938-175C-4A4C-A76C-89502E0F05AB}"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36"/>
      <c r="B1" s="3"/>
    </row>
    <row r="2" spans="1:43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27" t="s">
        <v>217</v>
      </c>
    </row>
    <row r="3" spans="1:43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8" t="s">
        <v>33</v>
      </c>
      <c r="AP3" s="48" t="s">
        <v>105</v>
      </c>
    </row>
    <row r="4" spans="1:43" ht="39.950000000000003" customHeight="1">
      <c r="A4" s="10" t="s">
        <v>180</v>
      </c>
      <c r="B4" s="3" t="s">
        <v>50</v>
      </c>
      <c r="C4" s="37">
        <v>3.1508549365692251E-2</v>
      </c>
      <c r="D4" s="38">
        <v>0</v>
      </c>
      <c r="E4" s="38">
        <v>0</v>
      </c>
      <c r="F4" s="38">
        <v>0</v>
      </c>
      <c r="G4" s="38">
        <v>0</v>
      </c>
      <c r="H4" s="38">
        <v>0</v>
      </c>
      <c r="I4" s="38">
        <v>0</v>
      </c>
      <c r="J4" s="38">
        <v>0</v>
      </c>
      <c r="K4" s="38">
        <v>0</v>
      </c>
      <c r="L4" s="38">
        <v>0</v>
      </c>
      <c r="M4" s="38">
        <v>0</v>
      </c>
      <c r="N4" s="38">
        <v>0</v>
      </c>
      <c r="O4" s="38">
        <v>0</v>
      </c>
      <c r="P4" s="38">
        <v>0</v>
      </c>
      <c r="Q4" s="38">
        <v>0</v>
      </c>
      <c r="R4" s="38">
        <v>0</v>
      </c>
      <c r="S4" s="38">
        <v>0</v>
      </c>
      <c r="T4" s="38">
        <v>0</v>
      </c>
      <c r="U4" s="38">
        <v>0</v>
      </c>
      <c r="V4" s="38">
        <v>0</v>
      </c>
      <c r="W4" s="38">
        <v>0</v>
      </c>
      <c r="X4" s="38">
        <v>0</v>
      </c>
      <c r="Y4" s="38">
        <v>0</v>
      </c>
      <c r="Z4" s="38">
        <v>0</v>
      </c>
      <c r="AA4" s="38">
        <v>0</v>
      </c>
      <c r="AB4" s="38">
        <v>0</v>
      </c>
      <c r="AC4" s="38">
        <v>0</v>
      </c>
      <c r="AD4" s="38">
        <v>0</v>
      </c>
      <c r="AE4" s="38">
        <v>0</v>
      </c>
      <c r="AF4" s="38">
        <v>0</v>
      </c>
      <c r="AG4" s="38">
        <v>0</v>
      </c>
      <c r="AH4" s="38">
        <v>0</v>
      </c>
      <c r="AI4" s="38">
        <v>0</v>
      </c>
      <c r="AJ4" s="38">
        <v>0</v>
      </c>
      <c r="AK4" s="38">
        <v>0</v>
      </c>
      <c r="AL4" s="38">
        <v>0</v>
      </c>
      <c r="AM4" s="38">
        <v>0</v>
      </c>
      <c r="AN4" s="39">
        <v>0</v>
      </c>
      <c r="AO4" s="14"/>
      <c r="AP4" s="20">
        <v>3.1508549365692251E-2</v>
      </c>
    </row>
    <row r="5" spans="1:43" ht="39.950000000000003" customHeight="1">
      <c r="A5" s="10" t="s">
        <v>181</v>
      </c>
      <c r="B5" s="3" t="s">
        <v>51</v>
      </c>
      <c r="C5" s="40">
        <v>0</v>
      </c>
      <c r="D5" s="41">
        <v>6.7279113753039743E-2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  <c r="AG5" s="41">
        <v>0</v>
      </c>
      <c r="AH5" s="41">
        <v>0</v>
      </c>
      <c r="AI5" s="41">
        <v>0</v>
      </c>
      <c r="AJ5" s="41">
        <v>0</v>
      </c>
      <c r="AK5" s="41">
        <v>0</v>
      </c>
      <c r="AL5" s="41">
        <v>0</v>
      </c>
      <c r="AM5" s="41">
        <v>0</v>
      </c>
      <c r="AN5" s="42">
        <v>0</v>
      </c>
      <c r="AO5" s="14"/>
      <c r="AP5" s="20">
        <v>6.7279113753039743E-2</v>
      </c>
    </row>
    <row r="6" spans="1:43" ht="39.950000000000003" customHeight="1">
      <c r="A6" s="10" t="s">
        <v>182</v>
      </c>
      <c r="B6" s="3" t="s">
        <v>52</v>
      </c>
      <c r="C6" s="40">
        <v>0</v>
      </c>
      <c r="D6" s="41">
        <v>0</v>
      </c>
      <c r="E6" s="41">
        <v>0.10301376226699954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  <c r="AG6" s="41">
        <v>0</v>
      </c>
      <c r="AH6" s="41">
        <v>0</v>
      </c>
      <c r="AI6" s="41">
        <v>0</v>
      </c>
      <c r="AJ6" s="41">
        <v>0</v>
      </c>
      <c r="AK6" s="41">
        <v>0</v>
      </c>
      <c r="AL6" s="41">
        <v>0</v>
      </c>
      <c r="AM6" s="41">
        <v>0</v>
      </c>
      <c r="AN6" s="42">
        <v>0</v>
      </c>
      <c r="AO6" s="14"/>
      <c r="AP6" s="20">
        <v>0.10301376226699954</v>
      </c>
    </row>
    <row r="7" spans="1:43" ht="39.950000000000003" customHeight="1">
      <c r="A7" s="10" t="s">
        <v>183</v>
      </c>
      <c r="B7" s="3" t="s">
        <v>1</v>
      </c>
      <c r="C7" s="40">
        <v>0</v>
      </c>
      <c r="D7" s="41">
        <v>0</v>
      </c>
      <c r="E7" s="41">
        <v>0</v>
      </c>
      <c r="F7" s="41">
        <v>2.2771019654571845E-2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2">
        <v>0</v>
      </c>
      <c r="AO7" s="14"/>
      <c r="AP7" s="20">
        <v>2.2771019654571845E-2</v>
      </c>
    </row>
    <row r="8" spans="1:43" ht="39.950000000000003" customHeight="1">
      <c r="A8" s="10" t="s">
        <v>184</v>
      </c>
      <c r="B8" s="3" t="s">
        <v>2</v>
      </c>
      <c r="C8" s="40">
        <v>0</v>
      </c>
      <c r="D8" s="41">
        <v>0</v>
      </c>
      <c r="E8" s="41">
        <v>0</v>
      </c>
      <c r="F8" s="41">
        <v>0</v>
      </c>
      <c r="G8" s="41">
        <v>0.15144383141360074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2">
        <v>0</v>
      </c>
      <c r="AO8" s="14"/>
      <c r="AP8" s="20">
        <v>0.15144383141360074</v>
      </c>
    </row>
    <row r="9" spans="1:43" ht="39.950000000000003" customHeight="1">
      <c r="A9" s="10" t="s">
        <v>185</v>
      </c>
      <c r="B9" s="3" t="s">
        <v>3</v>
      </c>
      <c r="C9" s="40">
        <v>0</v>
      </c>
      <c r="D9" s="41">
        <v>0</v>
      </c>
      <c r="E9" s="41">
        <v>0</v>
      </c>
      <c r="F9" s="41">
        <v>0</v>
      </c>
      <c r="G9" s="41">
        <v>0</v>
      </c>
      <c r="H9" s="41">
        <v>1.3506212857914646E-2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2">
        <v>0</v>
      </c>
      <c r="AO9" s="14"/>
      <c r="AP9" s="20">
        <v>1.3506212857914646E-2</v>
      </c>
    </row>
    <row r="10" spans="1:43" ht="39.950000000000003" customHeight="1">
      <c r="A10" s="10" t="s">
        <v>186</v>
      </c>
      <c r="B10" s="3" t="s">
        <v>4</v>
      </c>
      <c r="C10" s="40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1.1182799018321532E-2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2">
        <v>0</v>
      </c>
      <c r="AO10" s="14"/>
      <c r="AP10" s="20">
        <v>1.1182799018321532E-2</v>
      </c>
    </row>
    <row r="11" spans="1:43" ht="39.950000000000003" customHeight="1">
      <c r="A11" s="10" t="s">
        <v>187</v>
      </c>
      <c r="B11" s="3" t="s">
        <v>5</v>
      </c>
      <c r="C11" s="40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8.3982042093990739E-3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2">
        <v>0</v>
      </c>
      <c r="AO11" s="14"/>
      <c r="AP11" s="20">
        <v>8.3982042093990739E-3</v>
      </c>
    </row>
    <row r="12" spans="1:43" ht="39.950000000000003" customHeight="1">
      <c r="A12" s="10" t="s">
        <v>188</v>
      </c>
      <c r="B12" s="3" t="s">
        <v>6</v>
      </c>
      <c r="C12" s="40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1.401830625876177E-3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2">
        <v>0</v>
      </c>
      <c r="AO12" s="14"/>
      <c r="AP12" s="20">
        <v>1.401830625876177E-3</v>
      </c>
    </row>
    <row r="13" spans="1:43" ht="39.950000000000003" customHeight="1">
      <c r="A13" s="10" t="s">
        <v>189</v>
      </c>
      <c r="B13" s="3" t="s">
        <v>7</v>
      </c>
      <c r="C13" s="40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2">
        <v>0</v>
      </c>
      <c r="AO13" s="14"/>
      <c r="AP13" s="49">
        <v>0</v>
      </c>
      <c r="AQ13" s="48" t="s">
        <v>249</v>
      </c>
    </row>
    <row r="14" spans="1:43" ht="39.950000000000003" customHeight="1">
      <c r="A14" s="10" t="s">
        <v>190</v>
      </c>
      <c r="B14" s="3" t="s">
        <v>8</v>
      </c>
      <c r="C14" s="40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2">
        <v>0</v>
      </c>
      <c r="AO14" s="14"/>
      <c r="AP14" s="49">
        <v>0</v>
      </c>
      <c r="AQ14" s="48" t="s">
        <v>249</v>
      </c>
    </row>
    <row r="15" spans="1:43" ht="39.950000000000003" customHeight="1">
      <c r="A15" s="10" t="s">
        <v>191</v>
      </c>
      <c r="B15" s="3" t="s">
        <v>9</v>
      </c>
      <c r="C15" s="40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3.7493696829708711E-2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2">
        <v>0</v>
      </c>
      <c r="AO15" s="14"/>
      <c r="AP15" s="20">
        <v>3.7493696829708711E-2</v>
      </c>
    </row>
    <row r="16" spans="1:43" ht="39.950000000000003" customHeight="1">
      <c r="A16" s="10" t="s">
        <v>192</v>
      </c>
      <c r="B16" s="3" t="s">
        <v>10</v>
      </c>
      <c r="C16" s="40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3.2331262183235898E-2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2">
        <v>0</v>
      </c>
      <c r="AO16" s="14"/>
      <c r="AP16" s="20">
        <v>3.2331262183235898E-2</v>
      </c>
    </row>
    <row r="17" spans="1:42" ht="39.950000000000003" customHeight="1">
      <c r="A17" s="10" t="s">
        <v>193</v>
      </c>
      <c r="B17" s="3" t="s">
        <v>11</v>
      </c>
      <c r="C17" s="40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1.6313660977448796E-2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2">
        <v>0</v>
      </c>
      <c r="AO17" s="14"/>
      <c r="AP17" s="20">
        <v>1.6313660977448796E-2</v>
      </c>
    </row>
    <row r="18" spans="1:42" ht="39.950000000000003" customHeight="1">
      <c r="A18" s="10" t="s">
        <v>194</v>
      </c>
      <c r="B18" s="3" t="s">
        <v>12</v>
      </c>
      <c r="C18" s="40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2.422977075120536E-2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2">
        <v>0</v>
      </c>
      <c r="AO18" s="14"/>
      <c r="AP18" s="20">
        <v>2.422977075120536E-2</v>
      </c>
    </row>
    <row r="19" spans="1:42" ht="39.950000000000003" customHeight="1">
      <c r="A19" s="10" t="s">
        <v>195</v>
      </c>
      <c r="B19" s="3" t="s">
        <v>13</v>
      </c>
      <c r="C19" s="40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4.9710151577723738E-2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2">
        <v>0</v>
      </c>
      <c r="AO19" s="14"/>
      <c r="AP19" s="20">
        <v>4.9710151577723738E-2</v>
      </c>
    </row>
    <row r="20" spans="1:42" ht="39.950000000000003" customHeight="1">
      <c r="A20" s="10" t="s">
        <v>196</v>
      </c>
      <c r="B20" s="3" t="s">
        <v>14</v>
      </c>
      <c r="C20" s="40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1.4542889198653652E-2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2">
        <v>0</v>
      </c>
      <c r="AO20" s="14"/>
      <c r="AP20" s="20">
        <v>1.4542889198653652E-2</v>
      </c>
    </row>
    <row r="21" spans="1:42" ht="39.950000000000003" customHeight="1">
      <c r="A21" s="10" t="s">
        <v>197</v>
      </c>
      <c r="B21" s="3" t="s">
        <v>15</v>
      </c>
      <c r="C21" s="40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8.4822104193541525E-3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2">
        <v>0</v>
      </c>
      <c r="AO21" s="14"/>
      <c r="AP21" s="20">
        <v>8.4822104193541525E-3</v>
      </c>
    </row>
    <row r="22" spans="1:42" ht="39.950000000000003" customHeight="1">
      <c r="A22" s="10" t="s">
        <v>198</v>
      </c>
      <c r="B22" s="3" t="s">
        <v>16</v>
      </c>
      <c r="C22" s="40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2.0911743379027015E-2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2">
        <v>0</v>
      </c>
      <c r="AO22" s="14"/>
      <c r="AP22" s="20">
        <v>2.0911743379027015E-2</v>
      </c>
    </row>
    <row r="23" spans="1:42" ht="39.950000000000003" customHeight="1">
      <c r="A23" s="10" t="s">
        <v>199</v>
      </c>
      <c r="B23" s="3" t="s">
        <v>17</v>
      </c>
      <c r="C23" s="40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9.0001735353354761E-2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2">
        <v>0</v>
      </c>
      <c r="AO23" s="14"/>
      <c r="AP23" s="20">
        <v>9.0001735353354761E-2</v>
      </c>
    </row>
    <row r="24" spans="1:42" ht="39.950000000000003" customHeight="1">
      <c r="A24" s="10" t="s">
        <v>200</v>
      </c>
      <c r="B24" s="3" t="s">
        <v>18</v>
      </c>
      <c r="C24" s="40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1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>
        <v>0</v>
      </c>
      <c r="AI24" s="41">
        <v>0</v>
      </c>
      <c r="AJ24" s="41">
        <v>0</v>
      </c>
      <c r="AK24" s="41">
        <v>0</v>
      </c>
      <c r="AL24" s="41">
        <v>0</v>
      </c>
      <c r="AM24" s="41">
        <v>0</v>
      </c>
      <c r="AN24" s="42">
        <v>0</v>
      </c>
      <c r="AO24" s="14"/>
      <c r="AP24" s="20">
        <v>1</v>
      </c>
    </row>
    <row r="25" spans="1:42" ht="39.950000000000003" customHeight="1">
      <c r="A25" s="10" t="s">
        <v>201</v>
      </c>
      <c r="B25" s="3" t="s">
        <v>19</v>
      </c>
      <c r="C25" s="40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0.51398083873558598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>
        <v>0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2">
        <v>0</v>
      </c>
      <c r="AO25" s="14"/>
      <c r="AP25" s="20">
        <v>0.51398083873558598</v>
      </c>
    </row>
    <row r="26" spans="1:42" ht="39.950000000000003" customHeight="1">
      <c r="A26" s="10" t="s">
        <v>202</v>
      </c>
      <c r="B26" s="3" t="s">
        <v>20</v>
      </c>
      <c r="C26" s="40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0.97821581274005365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>
        <v>0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2">
        <v>0</v>
      </c>
      <c r="AO26" s="14"/>
      <c r="AP26" s="20">
        <v>0.97821581274005365</v>
      </c>
    </row>
    <row r="27" spans="1:42" ht="39.950000000000003" customHeight="1">
      <c r="A27" s="10" t="s">
        <v>203</v>
      </c>
      <c r="B27" s="3" t="s">
        <v>21</v>
      </c>
      <c r="C27" s="40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0.80863607184499087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>
        <v>0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2">
        <v>0</v>
      </c>
      <c r="AO27" s="14"/>
      <c r="AP27" s="20">
        <v>0.80863607184499087</v>
      </c>
    </row>
    <row r="28" spans="1:42" ht="39.950000000000003" customHeight="1">
      <c r="A28" s="10" t="s">
        <v>204</v>
      </c>
      <c r="B28" s="3" t="s">
        <v>124</v>
      </c>
      <c r="C28" s="40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0.73034918386020831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2">
        <v>0</v>
      </c>
      <c r="AO28" s="14"/>
      <c r="AP28" s="20">
        <v>0.73034918386020831</v>
      </c>
    </row>
    <row r="29" spans="1:42" ht="39.950000000000003" customHeight="1">
      <c r="A29" s="10" t="s">
        <v>205</v>
      </c>
      <c r="B29" s="3" t="s">
        <v>22</v>
      </c>
      <c r="C29" s="40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0.73562600566542868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2">
        <v>0</v>
      </c>
      <c r="AO29" s="14"/>
      <c r="AP29" s="20">
        <v>0.73562600566542868</v>
      </c>
    </row>
    <row r="30" spans="1:42" ht="39.950000000000003" customHeight="1">
      <c r="A30" s="10" t="s">
        <v>206</v>
      </c>
      <c r="B30" s="3" t="s">
        <v>104</v>
      </c>
      <c r="C30" s="40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0.99996084503982441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2">
        <v>0</v>
      </c>
      <c r="AO30" s="14"/>
      <c r="AP30" s="20">
        <v>0.99996084503982441</v>
      </c>
    </row>
    <row r="31" spans="1:42" ht="39.950000000000003" customHeight="1">
      <c r="A31" s="10" t="s">
        <v>207</v>
      </c>
      <c r="B31" s="3" t="s">
        <v>103</v>
      </c>
      <c r="C31" s="40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1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2">
        <v>0</v>
      </c>
      <c r="AO31" s="14"/>
      <c r="AP31" s="20">
        <v>1</v>
      </c>
    </row>
    <row r="32" spans="1:42" ht="39.950000000000003" customHeight="1">
      <c r="A32" s="10" t="s">
        <v>208</v>
      </c>
      <c r="B32" s="3" t="s">
        <v>24</v>
      </c>
      <c r="C32" s="40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0.73444351883723824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2">
        <v>0</v>
      </c>
      <c r="AO32" s="14"/>
      <c r="AP32" s="20">
        <v>0.73444351883723824</v>
      </c>
    </row>
    <row r="33" spans="1:42" ht="39.950000000000003" customHeight="1">
      <c r="A33" s="10" t="s">
        <v>209</v>
      </c>
      <c r="B33" s="3" t="s">
        <v>25</v>
      </c>
      <c r="C33" s="40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0.77730511314239559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2">
        <v>0</v>
      </c>
      <c r="AO33" s="14"/>
      <c r="AP33" s="20">
        <v>0.77730511314239559</v>
      </c>
    </row>
    <row r="34" spans="1:42" ht="39.950000000000003" customHeight="1">
      <c r="A34" s="10" t="s">
        <v>210</v>
      </c>
      <c r="B34" s="3" t="s">
        <v>26</v>
      </c>
      <c r="C34" s="40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1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2">
        <v>0</v>
      </c>
      <c r="AO34" s="14"/>
      <c r="AP34" s="20">
        <v>1</v>
      </c>
    </row>
    <row r="35" spans="1:42" ht="39.950000000000003" customHeight="1">
      <c r="A35" s="10" t="s">
        <v>211</v>
      </c>
      <c r="B35" s="3" t="s">
        <v>27</v>
      </c>
      <c r="C35" s="40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0.87881908535405762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2">
        <v>0</v>
      </c>
      <c r="AO35" s="14"/>
      <c r="AP35" s="20">
        <v>0.87881908535405762</v>
      </c>
    </row>
    <row r="36" spans="1:42" ht="39.950000000000003" customHeight="1">
      <c r="A36" s="10" t="s">
        <v>212</v>
      </c>
      <c r="B36" s="3" t="s">
        <v>28</v>
      </c>
      <c r="C36" s="40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  <c r="AG36" s="41">
        <v>0</v>
      </c>
      <c r="AH36" s="41">
        <v>0</v>
      </c>
      <c r="AI36" s="41">
        <v>0.923581302495733</v>
      </c>
      <c r="AJ36" s="41">
        <v>0</v>
      </c>
      <c r="AK36" s="41">
        <v>0</v>
      </c>
      <c r="AL36" s="41">
        <v>0</v>
      </c>
      <c r="AM36" s="41">
        <v>0</v>
      </c>
      <c r="AN36" s="42">
        <v>0</v>
      </c>
      <c r="AO36" s="14"/>
      <c r="AP36" s="20">
        <v>0.923581302495733</v>
      </c>
    </row>
    <row r="37" spans="1:42" ht="39.950000000000003" customHeight="1">
      <c r="A37" s="10" t="s">
        <v>213</v>
      </c>
      <c r="B37" s="3" t="s">
        <v>29</v>
      </c>
      <c r="C37" s="40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  <c r="AG37" s="41">
        <v>0</v>
      </c>
      <c r="AH37" s="41">
        <v>0</v>
      </c>
      <c r="AI37" s="41">
        <v>0</v>
      </c>
      <c r="AJ37" s="41">
        <v>0.78953162723322068</v>
      </c>
      <c r="AK37" s="41">
        <v>0</v>
      </c>
      <c r="AL37" s="41">
        <v>0</v>
      </c>
      <c r="AM37" s="41">
        <v>0</v>
      </c>
      <c r="AN37" s="42">
        <v>0</v>
      </c>
      <c r="AO37" s="14"/>
      <c r="AP37" s="20">
        <v>0.78953162723322068</v>
      </c>
    </row>
    <row r="38" spans="1:42" ht="39.950000000000003" customHeight="1">
      <c r="A38" s="10" t="s">
        <v>214</v>
      </c>
      <c r="B38" s="3" t="s">
        <v>30</v>
      </c>
      <c r="C38" s="40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  <c r="AG38" s="41">
        <v>0</v>
      </c>
      <c r="AH38" s="41">
        <v>0</v>
      </c>
      <c r="AI38" s="41">
        <v>0</v>
      </c>
      <c r="AJ38" s="41">
        <v>0</v>
      </c>
      <c r="AK38" s="41">
        <v>0.83225303744368306</v>
      </c>
      <c r="AL38" s="41">
        <v>0</v>
      </c>
      <c r="AM38" s="41">
        <v>0</v>
      </c>
      <c r="AN38" s="42">
        <v>0</v>
      </c>
      <c r="AO38" s="14"/>
      <c r="AP38" s="20">
        <v>0.83225303744368306</v>
      </c>
    </row>
    <row r="39" spans="1:42" ht="39.950000000000003" customHeight="1">
      <c r="A39" s="10" t="s">
        <v>215</v>
      </c>
      <c r="B39" s="3" t="s">
        <v>31</v>
      </c>
      <c r="C39" s="40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  <c r="AG39" s="41">
        <v>0</v>
      </c>
      <c r="AH39" s="41">
        <v>0</v>
      </c>
      <c r="AI39" s="41">
        <v>0</v>
      </c>
      <c r="AJ39" s="41">
        <v>0</v>
      </c>
      <c r="AK39" s="41">
        <v>0</v>
      </c>
      <c r="AL39" s="41">
        <v>0.83531292081214292</v>
      </c>
      <c r="AM39" s="41">
        <v>0</v>
      </c>
      <c r="AN39" s="42">
        <v>0</v>
      </c>
      <c r="AO39" s="14"/>
      <c r="AP39" s="20">
        <v>0.83531292081214292</v>
      </c>
    </row>
    <row r="40" spans="1:42" ht="39.950000000000003" customHeight="1">
      <c r="A40" s="10" t="s">
        <v>216</v>
      </c>
      <c r="B40" s="3" t="s">
        <v>32</v>
      </c>
      <c r="C40" s="40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  <c r="AG40" s="41">
        <v>0</v>
      </c>
      <c r="AH40" s="41">
        <v>0</v>
      </c>
      <c r="AI40" s="41">
        <v>0</v>
      </c>
      <c r="AJ40" s="41">
        <v>0</v>
      </c>
      <c r="AK40" s="41">
        <v>0</v>
      </c>
      <c r="AL40" s="41">
        <v>0</v>
      </c>
      <c r="AM40" s="41">
        <v>1</v>
      </c>
      <c r="AN40" s="42">
        <v>0</v>
      </c>
      <c r="AO40" s="14"/>
      <c r="AP40" s="20">
        <v>1</v>
      </c>
    </row>
    <row r="41" spans="1:42" ht="39.950000000000003" customHeight="1">
      <c r="A41" s="43" t="s">
        <v>217</v>
      </c>
      <c r="B41" s="44" t="s">
        <v>33</v>
      </c>
      <c r="C41" s="45">
        <v>0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  <c r="R41" s="46">
        <v>0</v>
      </c>
      <c r="S41" s="46">
        <v>0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6">
        <v>0</v>
      </c>
      <c r="AD41" s="46">
        <v>0</v>
      </c>
      <c r="AE41" s="46">
        <v>0</v>
      </c>
      <c r="AF41" s="46">
        <v>0</v>
      </c>
      <c r="AG41" s="46">
        <v>0</v>
      </c>
      <c r="AH41" s="46">
        <v>0</v>
      </c>
      <c r="AI41" s="46">
        <v>0</v>
      </c>
      <c r="AJ41" s="46">
        <v>0</v>
      </c>
      <c r="AK41" s="46">
        <v>0</v>
      </c>
      <c r="AL41" s="46">
        <v>0</v>
      </c>
      <c r="AM41" s="46">
        <v>0</v>
      </c>
      <c r="AN41" s="47">
        <v>0.80491327392729739</v>
      </c>
      <c r="AO41" s="14"/>
      <c r="AP41" s="20">
        <v>0.80491327392729739</v>
      </c>
    </row>
  </sheetData>
  <phoneticPr fontId="1"/>
  <conditionalFormatting sqref="C4:AN41">
    <cfRule type="cellIs" dxfId="1" priority="1" operator="greaterThan">
      <formula>0</formula>
    </cfRule>
  </conditionalFormatting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BF076-0985-40CE-83A1-537AD84AC16F}"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36"/>
      <c r="B1" s="3"/>
    </row>
    <row r="2" spans="1:43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27" t="s">
        <v>217</v>
      </c>
    </row>
    <row r="3" spans="1:43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8" t="s">
        <v>33</v>
      </c>
      <c r="AP3" s="48"/>
    </row>
    <row r="4" spans="1:43" ht="39.950000000000003" customHeight="1">
      <c r="A4" s="10" t="s">
        <v>180</v>
      </c>
      <c r="B4" s="3" t="s">
        <v>50</v>
      </c>
      <c r="C4" s="37">
        <v>3.1637682764731972E-3</v>
      </c>
      <c r="D4" s="38">
        <v>7.896879540273747E-5</v>
      </c>
      <c r="E4" s="38">
        <v>0</v>
      </c>
      <c r="F4" s="38">
        <v>0</v>
      </c>
      <c r="G4" s="38">
        <v>5.2200040544265339E-3</v>
      </c>
      <c r="H4" s="38">
        <v>4.6765935978764007E-5</v>
      </c>
      <c r="I4" s="38">
        <v>2.5293850337715539E-6</v>
      </c>
      <c r="J4" s="38">
        <v>6.2941568848765983E-6</v>
      </c>
      <c r="K4" s="38">
        <v>0</v>
      </c>
      <c r="L4" s="38">
        <v>0</v>
      </c>
      <c r="M4" s="38">
        <v>0</v>
      </c>
      <c r="N4" s="38">
        <v>0</v>
      </c>
      <c r="O4" s="38">
        <v>0</v>
      </c>
      <c r="P4" s="38">
        <v>0</v>
      </c>
      <c r="Q4" s="38">
        <v>0</v>
      </c>
      <c r="R4" s="38">
        <v>0</v>
      </c>
      <c r="S4" s="38">
        <v>0</v>
      </c>
      <c r="T4" s="38">
        <v>0</v>
      </c>
      <c r="U4" s="38">
        <v>0</v>
      </c>
      <c r="V4" s="38">
        <v>5.8296595293368438E-5</v>
      </c>
      <c r="W4" s="38">
        <v>2.5721236221071871E-5</v>
      </c>
      <c r="X4" s="38">
        <v>0</v>
      </c>
      <c r="Y4" s="38">
        <v>0</v>
      </c>
      <c r="Z4" s="38">
        <v>0</v>
      </c>
      <c r="AA4" s="38">
        <v>3.7283228772685571E-6</v>
      </c>
      <c r="AB4" s="38">
        <v>0</v>
      </c>
      <c r="AC4" s="38">
        <v>3.2773644829766053E-8</v>
      </c>
      <c r="AD4" s="38">
        <v>2.5212386217521654E-7</v>
      </c>
      <c r="AE4" s="38">
        <v>2.6117674743760488E-6</v>
      </c>
      <c r="AF4" s="38">
        <v>0</v>
      </c>
      <c r="AG4" s="38">
        <v>8.92022369975377E-7</v>
      </c>
      <c r="AH4" s="38">
        <v>3.4371297494903508E-5</v>
      </c>
      <c r="AI4" s="38">
        <v>4.1441141239329157E-5</v>
      </c>
      <c r="AJ4" s="38">
        <v>6.4086958570375673E-5</v>
      </c>
      <c r="AK4" s="38">
        <v>1.3687147559301016E-7</v>
      </c>
      <c r="AL4" s="38">
        <v>3.9001959952757252E-4</v>
      </c>
      <c r="AM4" s="38">
        <v>0</v>
      </c>
      <c r="AN4" s="39">
        <v>0</v>
      </c>
      <c r="AO4" s="14"/>
      <c r="AP4" s="20"/>
    </row>
    <row r="5" spans="1:43" ht="39.950000000000003" customHeight="1">
      <c r="A5" s="10" t="s">
        <v>181</v>
      </c>
      <c r="B5" s="3" t="s">
        <v>51</v>
      </c>
      <c r="C5" s="40">
        <v>5.3025783222761462E-5</v>
      </c>
      <c r="D5" s="41">
        <v>1.5344359277009063E-2</v>
      </c>
      <c r="E5" s="41">
        <v>0</v>
      </c>
      <c r="F5" s="41">
        <v>0</v>
      </c>
      <c r="G5" s="41">
        <v>2.4636215898447804E-5</v>
      </c>
      <c r="H5" s="41">
        <v>0</v>
      </c>
      <c r="I5" s="41">
        <v>1.9983360430781652E-4</v>
      </c>
      <c r="J5" s="41">
        <v>1.3439695116468186E-5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3.2472704366291144E-6</v>
      </c>
      <c r="W5" s="41">
        <v>2.0175305331684463E-6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  <c r="AG5" s="41">
        <v>3.8094089196740752E-7</v>
      </c>
      <c r="AH5" s="41">
        <v>2.9247059783775065E-6</v>
      </c>
      <c r="AI5" s="41">
        <v>2.2924309076837469E-6</v>
      </c>
      <c r="AJ5" s="41">
        <v>0</v>
      </c>
      <c r="AK5" s="41">
        <v>0</v>
      </c>
      <c r="AL5" s="41">
        <v>7.8576620758443293E-5</v>
      </c>
      <c r="AM5" s="41">
        <v>0</v>
      </c>
      <c r="AN5" s="42">
        <v>0</v>
      </c>
      <c r="AO5" s="14"/>
      <c r="AP5" s="20"/>
    </row>
    <row r="6" spans="1:43" ht="39.950000000000003" customHeight="1">
      <c r="A6" s="10" t="s">
        <v>182</v>
      </c>
      <c r="B6" s="3" t="s">
        <v>52</v>
      </c>
      <c r="C6" s="40">
        <v>0</v>
      </c>
      <c r="D6" s="41">
        <v>0</v>
      </c>
      <c r="E6" s="41">
        <v>1.0184976495324813E-3</v>
      </c>
      <c r="F6" s="41">
        <v>0</v>
      </c>
      <c r="G6" s="41">
        <v>3.5352006597033827E-3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1.4916079870052704E-5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7.6240076989969884E-7</v>
      </c>
      <c r="AF6" s="41">
        <v>0</v>
      </c>
      <c r="AG6" s="41">
        <v>7.7769860102408124E-7</v>
      </c>
      <c r="AH6" s="41">
        <v>9.7959207121266639E-6</v>
      </c>
      <c r="AI6" s="41">
        <v>2.3968513397008051E-5</v>
      </c>
      <c r="AJ6" s="41">
        <v>0</v>
      </c>
      <c r="AK6" s="41">
        <v>0</v>
      </c>
      <c r="AL6" s="41">
        <v>3.8911261167872042E-4</v>
      </c>
      <c r="AM6" s="41">
        <v>0</v>
      </c>
      <c r="AN6" s="42">
        <v>0</v>
      </c>
      <c r="AO6" s="14"/>
      <c r="AP6" s="20"/>
    </row>
    <row r="7" spans="1:43" ht="39.950000000000003" customHeight="1">
      <c r="A7" s="10" t="s">
        <v>183</v>
      </c>
      <c r="B7" s="3" t="s">
        <v>1</v>
      </c>
      <c r="C7" s="40">
        <v>0</v>
      </c>
      <c r="D7" s="41">
        <v>0</v>
      </c>
      <c r="E7" s="41">
        <v>0</v>
      </c>
      <c r="F7" s="41">
        <v>0</v>
      </c>
      <c r="G7" s="41">
        <v>3.885798087404673E-6</v>
      </c>
      <c r="H7" s="41">
        <v>0</v>
      </c>
      <c r="I7" s="41">
        <v>0</v>
      </c>
      <c r="J7" s="41">
        <v>1.683035811464559E-4</v>
      </c>
      <c r="K7" s="41">
        <v>7.3511814484025838E-4</v>
      </c>
      <c r="L7" s="41">
        <v>2.6249014011033828E-5</v>
      </c>
      <c r="M7" s="41">
        <v>2.4096317094785021E-5</v>
      </c>
      <c r="N7" s="41">
        <v>0</v>
      </c>
      <c r="O7" s="41">
        <v>0</v>
      </c>
      <c r="P7" s="41">
        <v>0</v>
      </c>
      <c r="Q7" s="41">
        <v>0</v>
      </c>
      <c r="R7" s="41">
        <v>1.5060447199571317E-6</v>
      </c>
      <c r="S7" s="41">
        <v>1.1175412080178566E-6</v>
      </c>
      <c r="T7" s="41">
        <v>0</v>
      </c>
      <c r="U7" s="41">
        <v>0</v>
      </c>
      <c r="V7" s="41">
        <v>5.0923028058200118E-5</v>
      </c>
      <c r="W7" s="41">
        <v>3.9478575262764281E-5</v>
      </c>
      <c r="X7" s="41">
        <v>6.0791942118360665E-3</v>
      </c>
      <c r="Y7" s="41">
        <v>0</v>
      </c>
      <c r="Z7" s="41">
        <v>0</v>
      </c>
      <c r="AA7" s="41">
        <v>3.560926277047338E-8</v>
      </c>
      <c r="AB7" s="41">
        <v>3.8900748006484611E-8</v>
      </c>
      <c r="AC7" s="41">
        <v>4.7370591512102355E-8</v>
      </c>
      <c r="AD7" s="41">
        <v>0</v>
      </c>
      <c r="AE7" s="41">
        <v>3.3705482712203068E-8</v>
      </c>
      <c r="AF7" s="41">
        <v>0</v>
      </c>
      <c r="AG7" s="41">
        <v>2.1488621689392292E-7</v>
      </c>
      <c r="AH7" s="41">
        <v>9.8988428358227278E-7</v>
      </c>
      <c r="AI7" s="41">
        <v>1.10840998987395E-7</v>
      </c>
      <c r="AJ7" s="41">
        <v>9.4520856978007735E-7</v>
      </c>
      <c r="AK7" s="41">
        <v>3.7093540367875607E-8</v>
      </c>
      <c r="AL7" s="41">
        <v>6.5910108237589493E-8</v>
      </c>
      <c r="AM7" s="41">
        <v>0</v>
      </c>
      <c r="AN7" s="42">
        <v>2.9597951631424531E-6</v>
      </c>
      <c r="AO7" s="14"/>
      <c r="AP7" s="20"/>
    </row>
    <row r="8" spans="1:43" ht="39.950000000000003" customHeight="1">
      <c r="A8" s="10" t="s">
        <v>184</v>
      </c>
      <c r="B8" s="3" t="s">
        <v>2</v>
      </c>
      <c r="C8" s="40">
        <v>1.3368307943193004E-2</v>
      </c>
      <c r="D8" s="41">
        <v>3.7955847472080383E-3</v>
      </c>
      <c r="E8" s="41">
        <v>7.9144375173774394E-3</v>
      </c>
      <c r="F8" s="41">
        <v>0</v>
      </c>
      <c r="G8" s="41">
        <v>2.2828320417290313E-2</v>
      </c>
      <c r="H8" s="41">
        <v>5.6194371582041088E-5</v>
      </c>
      <c r="I8" s="41">
        <v>1.2157327720446394E-5</v>
      </c>
      <c r="J8" s="41">
        <v>9.6807882645529833E-4</v>
      </c>
      <c r="K8" s="41">
        <v>2.346753585954557E-5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8.0404891509248095E-5</v>
      </c>
      <c r="W8" s="41">
        <v>3.5322137192524185E-6</v>
      </c>
      <c r="X8" s="41">
        <v>0</v>
      </c>
      <c r="Y8" s="41">
        <v>0</v>
      </c>
      <c r="Z8" s="41">
        <v>0</v>
      </c>
      <c r="AA8" s="41">
        <v>2.1235530651346977E-5</v>
      </c>
      <c r="AB8" s="41">
        <v>0</v>
      </c>
      <c r="AC8" s="41">
        <v>0</v>
      </c>
      <c r="AD8" s="41">
        <v>0</v>
      </c>
      <c r="AE8" s="41">
        <v>3.698738311403418E-5</v>
      </c>
      <c r="AF8" s="41">
        <v>0</v>
      </c>
      <c r="AG8" s="41">
        <v>1.0375625577418246E-4</v>
      </c>
      <c r="AH8" s="41">
        <v>7.2129923685719858E-4</v>
      </c>
      <c r="AI8" s="41">
        <v>8.4480049416218008E-4</v>
      </c>
      <c r="AJ8" s="41">
        <v>2.2945082589333887E-4</v>
      </c>
      <c r="AK8" s="41">
        <v>6.578640112708087E-7</v>
      </c>
      <c r="AL8" s="41">
        <v>1.6656208888748875E-2</v>
      </c>
      <c r="AM8" s="41">
        <v>0</v>
      </c>
      <c r="AN8" s="42">
        <v>5.8835647449139382E-4</v>
      </c>
      <c r="AO8" s="14"/>
      <c r="AP8" s="20"/>
    </row>
    <row r="9" spans="1:43" ht="39.950000000000003" customHeight="1">
      <c r="A9" s="10" t="s">
        <v>185</v>
      </c>
      <c r="B9" s="3" t="s">
        <v>3</v>
      </c>
      <c r="C9" s="40">
        <v>2.7676665692448045E-5</v>
      </c>
      <c r="D9" s="41">
        <v>0</v>
      </c>
      <c r="E9" s="41">
        <v>3.6245486483104273E-4</v>
      </c>
      <c r="F9" s="41">
        <v>4.1408930581240613E-5</v>
      </c>
      <c r="G9" s="41">
        <v>1.027552163335052E-5</v>
      </c>
      <c r="H9" s="41">
        <v>2.8966942604358686E-3</v>
      </c>
      <c r="I9" s="41">
        <v>3.2526803061526803E-5</v>
      </c>
      <c r="J9" s="41">
        <v>1.0792019862496721E-5</v>
      </c>
      <c r="K9" s="41">
        <v>1.3255064271713754E-5</v>
      </c>
      <c r="L9" s="41">
        <v>7.784560725022851E-6</v>
      </c>
      <c r="M9" s="41">
        <v>4.2876866215602048E-5</v>
      </c>
      <c r="N9" s="41">
        <v>1.1708172136891953E-5</v>
      </c>
      <c r="O9" s="41">
        <v>1.7588395759407635E-5</v>
      </c>
      <c r="P9" s="41">
        <v>1.2997317873483633E-5</v>
      </c>
      <c r="Q9" s="41">
        <v>2.2950234253041029E-5</v>
      </c>
      <c r="R9" s="41">
        <v>4.8348932418500983E-5</v>
      </c>
      <c r="S9" s="41">
        <v>2.7839661367904157E-5</v>
      </c>
      <c r="T9" s="41">
        <v>3.0024926694141487E-5</v>
      </c>
      <c r="U9" s="41">
        <v>5.1292583102491709E-5</v>
      </c>
      <c r="V9" s="41">
        <v>3.4332673137758447E-5</v>
      </c>
      <c r="W9" s="41">
        <v>5.3267259298842818E-5</v>
      </c>
      <c r="X9" s="41">
        <v>2.8402032528375494E-6</v>
      </c>
      <c r="Y9" s="41">
        <v>1.1343236719284722E-5</v>
      </c>
      <c r="Z9" s="41">
        <v>3.736974578424032E-5</v>
      </c>
      <c r="AA9" s="41">
        <v>5.7547634000811252E-5</v>
      </c>
      <c r="AB9" s="41">
        <v>2.0719792447079503E-5</v>
      </c>
      <c r="AC9" s="41">
        <v>1.6998683749490816E-6</v>
      </c>
      <c r="AD9" s="41">
        <v>0</v>
      </c>
      <c r="AE9" s="41">
        <v>2.768862799252175E-5</v>
      </c>
      <c r="AF9" s="41">
        <v>1.1504492797447277E-5</v>
      </c>
      <c r="AG9" s="41">
        <v>5.2843183031934337E-5</v>
      </c>
      <c r="AH9" s="41">
        <v>5.2474897093589327E-6</v>
      </c>
      <c r="AI9" s="41">
        <v>4.7348329380506527E-5</v>
      </c>
      <c r="AJ9" s="41">
        <v>3.4086494614636603E-4</v>
      </c>
      <c r="AK9" s="41">
        <v>2.2522052149442576E-5</v>
      </c>
      <c r="AL9" s="41">
        <v>5.351882681927821E-5</v>
      </c>
      <c r="AM9" s="41">
        <v>2.7089996189499661E-4</v>
      </c>
      <c r="AN9" s="42">
        <v>3.1209746497975812E-6</v>
      </c>
      <c r="AO9" s="14"/>
      <c r="AP9" s="20"/>
    </row>
    <row r="10" spans="1:43" ht="39.950000000000003" customHeight="1">
      <c r="A10" s="10" t="s">
        <v>186</v>
      </c>
      <c r="B10" s="3" t="s">
        <v>4</v>
      </c>
      <c r="C10" s="40">
        <v>4.4420954486397012E-4</v>
      </c>
      <c r="D10" s="41">
        <v>3.363247825059107E-4</v>
      </c>
      <c r="E10" s="41">
        <v>2.3692370801528669E-5</v>
      </c>
      <c r="F10" s="41">
        <v>5.7142560134499406E-6</v>
      </c>
      <c r="G10" s="41">
        <v>1.3902812529399358E-4</v>
      </c>
      <c r="H10" s="41">
        <v>3.734515442111087E-5</v>
      </c>
      <c r="I10" s="41">
        <v>2.2846771695936661E-3</v>
      </c>
      <c r="J10" s="41">
        <v>1.4296826551589653E-4</v>
      </c>
      <c r="K10" s="41">
        <v>1.0974854408476711E-5</v>
      </c>
      <c r="L10" s="41">
        <v>3.2227086508131219E-6</v>
      </c>
      <c r="M10" s="41">
        <v>3.5500949264512802E-5</v>
      </c>
      <c r="N10" s="41">
        <v>3.7391402290363018E-5</v>
      </c>
      <c r="O10" s="41">
        <v>1.5949669938074863E-5</v>
      </c>
      <c r="P10" s="41">
        <v>5.7946252963395313E-6</v>
      </c>
      <c r="Q10" s="41">
        <v>3.8004414675689149E-5</v>
      </c>
      <c r="R10" s="41">
        <v>3.3744949831241912E-5</v>
      </c>
      <c r="S10" s="41">
        <v>4.8845166501306263E-5</v>
      </c>
      <c r="T10" s="41">
        <v>1.7401910291571111E-4</v>
      </c>
      <c r="U10" s="41">
        <v>8.9081207444947365E-5</v>
      </c>
      <c r="V10" s="41">
        <v>9.1990558241646808E-4</v>
      </c>
      <c r="W10" s="41">
        <v>4.4111381237916999E-4</v>
      </c>
      <c r="X10" s="41">
        <v>4.0431287401699654E-5</v>
      </c>
      <c r="Y10" s="41">
        <v>4.0039195530391372E-5</v>
      </c>
      <c r="Z10" s="41">
        <v>5.1025829218107089E-5</v>
      </c>
      <c r="AA10" s="41">
        <v>8.4593508756943686E-5</v>
      </c>
      <c r="AB10" s="41">
        <v>5.0186402638248917E-5</v>
      </c>
      <c r="AC10" s="41">
        <v>1.1957488400585537E-5</v>
      </c>
      <c r="AD10" s="41">
        <v>2.4160161115019813E-6</v>
      </c>
      <c r="AE10" s="41">
        <v>5.7735784199697904E-5</v>
      </c>
      <c r="AF10" s="41">
        <v>9.810592881643881E-5</v>
      </c>
      <c r="AG10" s="41">
        <v>1.2241498701731071E-5</v>
      </c>
      <c r="AH10" s="41">
        <v>9.5554938570044289E-5</v>
      </c>
      <c r="AI10" s="41">
        <v>6.2892786388578869E-5</v>
      </c>
      <c r="AJ10" s="41">
        <v>2.1306316671825925E-4</v>
      </c>
      <c r="AK10" s="41">
        <v>6.0831160309324396E-5</v>
      </c>
      <c r="AL10" s="41">
        <v>5.5624946055659425E-5</v>
      </c>
      <c r="AM10" s="41">
        <v>4.8357515701935565E-3</v>
      </c>
      <c r="AN10" s="42">
        <v>6.7832289939415137E-6</v>
      </c>
      <c r="AO10" s="14"/>
      <c r="AP10" s="20"/>
    </row>
    <row r="11" spans="1:43" ht="39.950000000000003" customHeight="1">
      <c r="A11" s="10" t="s">
        <v>187</v>
      </c>
      <c r="B11" s="3" t="s">
        <v>5</v>
      </c>
      <c r="C11" s="40">
        <v>3.8257897486070812E-4</v>
      </c>
      <c r="D11" s="41">
        <v>0</v>
      </c>
      <c r="E11" s="41">
        <v>3.8551078644840386E-5</v>
      </c>
      <c r="F11" s="41">
        <v>2.145683242053928E-5</v>
      </c>
      <c r="G11" s="41">
        <v>5.1473086027253707E-5</v>
      </c>
      <c r="H11" s="41">
        <v>7.5724067639479592E-4</v>
      </c>
      <c r="I11" s="41">
        <v>2.568608656804244E-4</v>
      </c>
      <c r="J11" s="41">
        <v>2.9526247320300382E-3</v>
      </c>
      <c r="K11" s="41">
        <v>8.4155558709887406E-5</v>
      </c>
      <c r="L11" s="41">
        <v>1.2101158803168694E-5</v>
      </c>
      <c r="M11" s="41">
        <v>1.7773977162749364E-5</v>
      </c>
      <c r="N11" s="41">
        <v>8.8402149572621824E-5</v>
      </c>
      <c r="O11" s="41">
        <v>3.5413486682322773E-5</v>
      </c>
      <c r="P11" s="41">
        <v>2.673201428707974E-5</v>
      </c>
      <c r="Q11" s="41">
        <v>1.1416420335631707E-4</v>
      </c>
      <c r="R11" s="41">
        <v>1.2511420480941428E-4</v>
      </c>
      <c r="S11" s="41">
        <v>7.7486375705095503E-5</v>
      </c>
      <c r="T11" s="41">
        <v>6.534356739436107E-5</v>
      </c>
      <c r="U11" s="41">
        <v>2.1781189131453693E-4</v>
      </c>
      <c r="V11" s="41">
        <v>4.100738428394071E-4</v>
      </c>
      <c r="W11" s="41">
        <v>4.2812955166665647E-5</v>
      </c>
      <c r="X11" s="41">
        <v>1.8094236092501397E-5</v>
      </c>
      <c r="Y11" s="41">
        <v>7.2512452912343751E-5</v>
      </c>
      <c r="Z11" s="41">
        <v>1.3085886856060882E-4</v>
      </c>
      <c r="AA11" s="41">
        <v>1.0068702669255204E-7</v>
      </c>
      <c r="AB11" s="41">
        <v>2.5824647956167862E-7</v>
      </c>
      <c r="AC11" s="41">
        <v>1.8344338656206275E-7</v>
      </c>
      <c r="AD11" s="41">
        <v>3.5280219327728211E-7</v>
      </c>
      <c r="AE11" s="41">
        <v>4.6864701370412898E-6</v>
      </c>
      <c r="AF11" s="41">
        <v>5.6512236592135046E-6</v>
      </c>
      <c r="AG11" s="41">
        <v>8.4007561372067918E-6</v>
      </c>
      <c r="AH11" s="41">
        <v>8.6695159053391588E-5</v>
      </c>
      <c r="AI11" s="41">
        <v>1.3051725677412521E-3</v>
      </c>
      <c r="AJ11" s="41">
        <v>2.0393298171509936E-5</v>
      </c>
      <c r="AK11" s="41">
        <v>2.8688026225131347E-5</v>
      </c>
      <c r="AL11" s="41">
        <v>7.8491751886182402E-5</v>
      </c>
      <c r="AM11" s="41">
        <v>7.8657799531371925E-5</v>
      </c>
      <c r="AN11" s="42">
        <v>3.0564946502340616E-5</v>
      </c>
      <c r="AO11" s="14"/>
      <c r="AP11" s="20"/>
    </row>
    <row r="12" spans="1:43" ht="39.950000000000003" customHeight="1">
      <c r="A12" s="10" t="s">
        <v>188</v>
      </c>
      <c r="B12" s="3" t="s">
        <v>6</v>
      </c>
      <c r="C12" s="40">
        <v>5.3032684459376184E-6</v>
      </c>
      <c r="D12" s="41">
        <v>0</v>
      </c>
      <c r="E12" s="41">
        <v>0</v>
      </c>
      <c r="F12" s="41">
        <v>0</v>
      </c>
      <c r="G12" s="41">
        <v>3.2792758603489172E-6</v>
      </c>
      <c r="H12" s="41">
        <v>1.0403195739340831E-6</v>
      </c>
      <c r="I12" s="41">
        <v>3.1509398349950194E-6</v>
      </c>
      <c r="J12" s="41">
        <v>9.5210230283240148E-6</v>
      </c>
      <c r="K12" s="41">
        <v>2.3337293942143173E-4</v>
      </c>
      <c r="L12" s="41">
        <v>4.0398577114587238E-7</v>
      </c>
      <c r="M12" s="41">
        <v>1.1867349213766579E-5</v>
      </c>
      <c r="N12" s="41">
        <v>8.1592618472049931E-6</v>
      </c>
      <c r="O12" s="41">
        <v>1.5647371490618372E-5</v>
      </c>
      <c r="P12" s="41">
        <v>8.3016100429413103E-6</v>
      </c>
      <c r="Q12" s="41">
        <v>2.5487829561385034E-5</v>
      </c>
      <c r="R12" s="41">
        <v>2.4731779259079696E-5</v>
      </c>
      <c r="S12" s="41">
        <v>1.0044526471236841E-5</v>
      </c>
      <c r="T12" s="41">
        <v>4.1551111548756633E-6</v>
      </c>
      <c r="U12" s="41">
        <v>4.414805602055392E-6</v>
      </c>
      <c r="V12" s="41">
        <v>3.6536546977273418E-6</v>
      </c>
      <c r="W12" s="41">
        <v>7.3475071410553534E-5</v>
      </c>
      <c r="X12" s="41">
        <v>9.3091284700472181E-8</v>
      </c>
      <c r="Y12" s="41">
        <v>7.2085766466396404E-6</v>
      </c>
      <c r="Z12" s="41">
        <v>7.2583175619367451E-7</v>
      </c>
      <c r="AA12" s="41">
        <v>2.6963803872082896E-7</v>
      </c>
      <c r="AB12" s="41">
        <v>1.9158478013621344E-8</v>
      </c>
      <c r="AC12" s="41">
        <v>2.7704191383231483E-8</v>
      </c>
      <c r="AD12" s="41">
        <v>1.3460535326183061E-7</v>
      </c>
      <c r="AE12" s="41">
        <v>6.4324335841017728E-8</v>
      </c>
      <c r="AF12" s="41">
        <v>5.3354290396444281E-9</v>
      </c>
      <c r="AG12" s="41">
        <v>2.4870211296707232E-7</v>
      </c>
      <c r="AH12" s="41">
        <v>2.5708769165485999E-6</v>
      </c>
      <c r="AI12" s="41">
        <v>9.4848026124004244E-7</v>
      </c>
      <c r="AJ12" s="41">
        <v>7.5645669073057576E-7</v>
      </c>
      <c r="AK12" s="41">
        <v>4.2245755413034895E-7</v>
      </c>
      <c r="AL12" s="41">
        <v>1.3937723091195207E-6</v>
      </c>
      <c r="AM12" s="41">
        <v>7.5557029536953212E-6</v>
      </c>
      <c r="AN12" s="42">
        <v>3.8669234924733875E-6</v>
      </c>
      <c r="AO12" s="14"/>
      <c r="AP12" s="20"/>
    </row>
    <row r="13" spans="1:43" ht="39.950000000000003" customHeight="1">
      <c r="A13" s="10" t="s">
        <v>189</v>
      </c>
      <c r="B13" s="3" t="s">
        <v>7</v>
      </c>
      <c r="C13" s="40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2">
        <v>0</v>
      </c>
      <c r="AO13" s="14"/>
      <c r="AP13" s="49"/>
      <c r="AQ13" s="48"/>
    </row>
    <row r="14" spans="1:43" ht="39.950000000000003" customHeight="1">
      <c r="A14" s="10" t="s">
        <v>190</v>
      </c>
      <c r="B14" s="3" t="s">
        <v>8</v>
      </c>
      <c r="C14" s="40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2">
        <v>0</v>
      </c>
      <c r="AO14" s="14"/>
      <c r="AP14" s="49"/>
      <c r="AQ14" s="48"/>
    </row>
    <row r="15" spans="1:43" ht="39.950000000000003" customHeight="1">
      <c r="A15" s="10" t="s">
        <v>191</v>
      </c>
      <c r="B15" s="3" t="s">
        <v>9</v>
      </c>
      <c r="C15" s="40">
        <v>1.0047176010483104E-4</v>
      </c>
      <c r="D15" s="41">
        <v>0</v>
      </c>
      <c r="E15" s="41">
        <v>6.6196498640022449E-5</v>
      </c>
      <c r="F15" s="41">
        <v>3.4485771228142916E-4</v>
      </c>
      <c r="G15" s="41">
        <v>5.8103413459291984E-4</v>
      </c>
      <c r="H15" s="41">
        <v>5.5649271732406245E-5</v>
      </c>
      <c r="I15" s="41">
        <v>1.089565565734491E-3</v>
      </c>
      <c r="J15" s="41">
        <v>7.0403665641083075E-4</v>
      </c>
      <c r="K15" s="41">
        <v>2.0334907888013506E-4</v>
      </c>
      <c r="L15" s="41">
        <v>1.0805099950924701E-5</v>
      </c>
      <c r="M15" s="41">
        <v>2.3805521796640451E-4</v>
      </c>
      <c r="N15" s="41">
        <v>2.6605434406715904E-3</v>
      </c>
      <c r="O15" s="41">
        <v>7.649402366968973E-4</v>
      </c>
      <c r="P15" s="41">
        <v>1.0602259374453125E-3</v>
      </c>
      <c r="Q15" s="41">
        <v>1.5736521863955908E-3</v>
      </c>
      <c r="R15" s="41">
        <v>3.4654965405855203E-4</v>
      </c>
      <c r="S15" s="41">
        <v>1.0838136745533191E-3</v>
      </c>
      <c r="T15" s="41">
        <v>1.555870338987542E-3</v>
      </c>
      <c r="U15" s="41">
        <v>2.2296177625669685E-3</v>
      </c>
      <c r="V15" s="41">
        <v>1.2607282703856621E-4</v>
      </c>
      <c r="W15" s="41">
        <v>3.7469294461873266E-3</v>
      </c>
      <c r="X15" s="41">
        <v>2.8494855479753242E-5</v>
      </c>
      <c r="Y15" s="41">
        <v>2.7622107906193333E-5</v>
      </c>
      <c r="Z15" s="41">
        <v>5.459982063449645E-6</v>
      </c>
      <c r="AA15" s="41">
        <v>1.107959715157517E-4</v>
      </c>
      <c r="AB15" s="41">
        <v>4.2914943019712307E-6</v>
      </c>
      <c r="AC15" s="41">
        <v>5.9668624732763743E-6</v>
      </c>
      <c r="AD15" s="41">
        <v>1.3950724380015244E-5</v>
      </c>
      <c r="AE15" s="41">
        <v>5.3444451421590509E-5</v>
      </c>
      <c r="AF15" s="41">
        <v>1.3014482571627596E-5</v>
      </c>
      <c r="AG15" s="41">
        <v>1.8327959019427705E-4</v>
      </c>
      <c r="AH15" s="41">
        <v>8.2004202983255461E-6</v>
      </c>
      <c r="AI15" s="41">
        <v>1.3943428536748915E-5</v>
      </c>
      <c r="AJ15" s="41">
        <v>9.2602007445422295E-5</v>
      </c>
      <c r="AK15" s="41">
        <v>3.3144175303664054E-5</v>
      </c>
      <c r="AL15" s="41">
        <v>1.0022237955296595E-4</v>
      </c>
      <c r="AM15" s="41">
        <v>1.4908030548591934E-5</v>
      </c>
      <c r="AN15" s="42">
        <v>1.1317258037014371E-4</v>
      </c>
      <c r="AO15" s="14"/>
      <c r="AP15" s="20"/>
    </row>
    <row r="16" spans="1:43" ht="39.950000000000003" customHeight="1">
      <c r="A16" s="10" t="s">
        <v>192</v>
      </c>
      <c r="B16" s="3" t="s">
        <v>10</v>
      </c>
      <c r="C16" s="40">
        <v>0</v>
      </c>
      <c r="D16" s="41">
        <v>0</v>
      </c>
      <c r="E16" s="41">
        <v>0</v>
      </c>
      <c r="F16" s="41">
        <v>1.4868746021927599E-4</v>
      </c>
      <c r="G16" s="41">
        <v>0</v>
      </c>
      <c r="H16" s="41">
        <v>0</v>
      </c>
      <c r="I16" s="41">
        <v>5.1908585025665729E-6</v>
      </c>
      <c r="J16" s="41">
        <v>0</v>
      </c>
      <c r="K16" s="41">
        <v>3.3400064238880059E-6</v>
      </c>
      <c r="L16" s="41">
        <v>0</v>
      </c>
      <c r="M16" s="41">
        <v>0</v>
      </c>
      <c r="N16" s="41">
        <v>2.0019357389000558E-5</v>
      </c>
      <c r="O16" s="41">
        <v>5.8563572390693324E-3</v>
      </c>
      <c r="P16" s="41">
        <v>1.6035195545760642E-3</v>
      </c>
      <c r="Q16" s="41">
        <v>5.2191502249913522E-4</v>
      </c>
      <c r="R16" s="41">
        <v>4.7845499518834851E-5</v>
      </c>
      <c r="S16" s="41">
        <v>1.8723443941999588E-4</v>
      </c>
      <c r="T16" s="41">
        <v>1.0781080387147947E-4</v>
      </c>
      <c r="U16" s="41">
        <v>1.1829240980342887E-3</v>
      </c>
      <c r="V16" s="41">
        <v>2.0806526921446615E-6</v>
      </c>
      <c r="W16" s="41">
        <v>2.4611770083154017E-4</v>
      </c>
      <c r="X16" s="41">
        <v>0</v>
      </c>
      <c r="Y16" s="41">
        <v>3.6776340310683986E-4</v>
      </c>
      <c r="Z16" s="41">
        <v>0</v>
      </c>
      <c r="AA16" s="41">
        <v>1.3482545542519768E-7</v>
      </c>
      <c r="AB16" s="41">
        <v>0</v>
      </c>
      <c r="AC16" s="41">
        <v>0</v>
      </c>
      <c r="AD16" s="41">
        <v>0</v>
      </c>
      <c r="AE16" s="41">
        <v>3.7806617531330279E-6</v>
      </c>
      <c r="AF16" s="41">
        <v>7.3832523825612927E-8</v>
      </c>
      <c r="AG16" s="41">
        <v>1.4095832062810575E-5</v>
      </c>
      <c r="AH16" s="41">
        <v>0</v>
      </c>
      <c r="AI16" s="41">
        <v>0</v>
      </c>
      <c r="AJ16" s="41">
        <v>0</v>
      </c>
      <c r="AK16" s="41">
        <v>1.8154310158746426E-4</v>
      </c>
      <c r="AL16" s="41">
        <v>8.4223777417644446E-7</v>
      </c>
      <c r="AM16" s="41">
        <v>0</v>
      </c>
      <c r="AN16" s="42">
        <v>0</v>
      </c>
      <c r="AO16" s="14"/>
      <c r="AP16" s="20"/>
    </row>
    <row r="17" spans="1:42" ht="39.950000000000003" customHeight="1">
      <c r="A17" s="10" t="s">
        <v>193</v>
      </c>
      <c r="B17" s="3" t="s">
        <v>11</v>
      </c>
      <c r="C17" s="40">
        <v>0</v>
      </c>
      <c r="D17" s="41">
        <v>0</v>
      </c>
      <c r="E17" s="41">
        <v>0</v>
      </c>
      <c r="F17" s="41">
        <v>8.3360556859728137E-6</v>
      </c>
      <c r="G17" s="41">
        <v>0</v>
      </c>
      <c r="H17" s="41">
        <v>0</v>
      </c>
      <c r="I17" s="41">
        <v>5.2383915798181895E-6</v>
      </c>
      <c r="J17" s="41">
        <v>0</v>
      </c>
      <c r="K17" s="41">
        <v>2.527943333282355E-6</v>
      </c>
      <c r="L17" s="41">
        <v>4.7013432211668004E-6</v>
      </c>
      <c r="M17" s="41">
        <v>1.7263133309469628E-5</v>
      </c>
      <c r="N17" s="41">
        <v>2.0202676133063524E-6</v>
      </c>
      <c r="O17" s="41">
        <v>1.2746628321707481E-4</v>
      </c>
      <c r="P17" s="41">
        <v>2.7509452740120187E-3</v>
      </c>
      <c r="Q17" s="41">
        <v>3.6036974121807027E-5</v>
      </c>
      <c r="R17" s="41">
        <v>5.6780463231088005E-5</v>
      </c>
      <c r="S17" s="41">
        <v>8.0863749446521811E-5</v>
      </c>
      <c r="T17" s="41">
        <v>6.04433530101845E-6</v>
      </c>
      <c r="U17" s="41">
        <v>8.7642861864767514E-5</v>
      </c>
      <c r="V17" s="41">
        <v>6.0366529776903642E-6</v>
      </c>
      <c r="W17" s="41">
        <v>8.1534241692936706E-7</v>
      </c>
      <c r="X17" s="41">
        <v>2.4074229646196795E-7</v>
      </c>
      <c r="Y17" s="41">
        <v>5.0477667348336464E-6</v>
      </c>
      <c r="Z17" s="41">
        <v>0</v>
      </c>
      <c r="AA17" s="41">
        <v>5.1022523304331549E-8</v>
      </c>
      <c r="AB17" s="41">
        <v>0</v>
      </c>
      <c r="AC17" s="41">
        <v>0</v>
      </c>
      <c r="AD17" s="41">
        <v>0</v>
      </c>
      <c r="AE17" s="41">
        <v>1.1832202287414681E-6</v>
      </c>
      <c r="AF17" s="41">
        <v>8.6926716025075415E-8</v>
      </c>
      <c r="AG17" s="41">
        <v>4.3105783772859899E-7</v>
      </c>
      <c r="AH17" s="41">
        <v>0</v>
      </c>
      <c r="AI17" s="41">
        <v>0</v>
      </c>
      <c r="AJ17" s="41">
        <v>0</v>
      </c>
      <c r="AK17" s="41">
        <v>1.4372446199350619E-4</v>
      </c>
      <c r="AL17" s="41">
        <v>1.4165836801591492E-7</v>
      </c>
      <c r="AM17" s="41">
        <v>0</v>
      </c>
      <c r="AN17" s="42">
        <v>0</v>
      </c>
      <c r="AO17" s="14"/>
      <c r="AP17" s="20"/>
    </row>
    <row r="18" spans="1:42" ht="39.950000000000003" customHeight="1">
      <c r="A18" s="10" t="s">
        <v>194</v>
      </c>
      <c r="B18" s="3" t="s">
        <v>12</v>
      </c>
      <c r="C18" s="40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8.1136526141950229E-5</v>
      </c>
      <c r="P18" s="41">
        <v>9.1473707033198112E-5</v>
      </c>
      <c r="Q18" s="41">
        <v>1.6427661053068714E-3</v>
      </c>
      <c r="R18" s="41">
        <v>0</v>
      </c>
      <c r="S18" s="41">
        <v>4.1619649405780699E-5</v>
      </c>
      <c r="T18" s="41">
        <v>8.0795826884345407E-5</v>
      </c>
      <c r="U18" s="41">
        <v>4.2642241966737854E-5</v>
      </c>
      <c r="V18" s="41">
        <v>3.8982191182195381E-7</v>
      </c>
      <c r="W18" s="41">
        <v>4.9515733629303597E-6</v>
      </c>
      <c r="X18" s="41">
        <v>0</v>
      </c>
      <c r="Y18" s="41">
        <v>2.8560633869608052E-6</v>
      </c>
      <c r="Z18" s="41">
        <v>3.9204845640511561E-7</v>
      </c>
      <c r="AA18" s="41">
        <v>2.6232824343454506E-5</v>
      </c>
      <c r="AB18" s="41">
        <v>3.725351778230364E-7</v>
      </c>
      <c r="AC18" s="41">
        <v>0</v>
      </c>
      <c r="AD18" s="41">
        <v>0</v>
      </c>
      <c r="AE18" s="41">
        <v>1.7573710113398441E-6</v>
      </c>
      <c r="AF18" s="41">
        <v>2.0657184472368123E-6</v>
      </c>
      <c r="AG18" s="41">
        <v>1.2530140638628468E-4</v>
      </c>
      <c r="AH18" s="41">
        <v>0</v>
      </c>
      <c r="AI18" s="41">
        <v>3.0466691169290334E-4</v>
      </c>
      <c r="AJ18" s="41">
        <v>0</v>
      </c>
      <c r="AK18" s="41">
        <v>6.5783028391510622E-5</v>
      </c>
      <c r="AL18" s="41">
        <v>1.9566946387368214E-5</v>
      </c>
      <c r="AM18" s="41">
        <v>5.6841211702628874E-4</v>
      </c>
      <c r="AN18" s="42">
        <v>0</v>
      </c>
      <c r="AO18" s="14"/>
      <c r="AP18" s="20"/>
    </row>
    <row r="19" spans="1:42" ht="39.950000000000003" customHeight="1">
      <c r="A19" s="10" t="s">
        <v>195</v>
      </c>
      <c r="B19" s="3" t="s">
        <v>13</v>
      </c>
      <c r="C19" s="40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5.5404503306441317E-5</v>
      </c>
      <c r="O19" s="41">
        <v>9.4944354991559658E-4</v>
      </c>
      <c r="P19" s="41">
        <v>1.8766879343133546E-4</v>
      </c>
      <c r="Q19" s="41">
        <v>5.5834171950510433E-3</v>
      </c>
      <c r="R19" s="41">
        <v>1.4832741866955514E-2</v>
      </c>
      <c r="S19" s="41">
        <v>9.529242837779197E-3</v>
      </c>
      <c r="T19" s="41">
        <v>1.5084332768490456E-2</v>
      </c>
      <c r="U19" s="41">
        <v>2.578518421964181E-4</v>
      </c>
      <c r="V19" s="41">
        <v>8.2375725794863646E-5</v>
      </c>
      <c r="W19" s="41">
        <v>2.0096598725745067E-5</v>
      </c>
      <c r="X19" s="41">
        <v>1.8339439664764381E-7</v>
      </c>
      <c r="Y19" s="41">
        <v>7.3244267011041473E-7</v>
      </c>
      <c r="Z19" s="41">
        <v>0</v>
      </c>
      <c r="AA19" s="41">
        <v>1.1919613369713997E-6</v>
      </c>
      <c r="AB19" s="41">
        <v>2.4627399724512156E-6</v>
      </c>
      <c r="AC19" s="41">
        <v>0</v>
      </c>
      <c r="AD19" s="41">
        <v>0</v>
      </c>
      <c r="AE19" s="41">
        <v>3.6790286075036664E-7</v>
      </c>
      <c r="AF19" s="41">
        <v>3.700732910330655E-5</v>
      </c>
      <c r="AG19" s="41">
        <v>1.2750306412726614E-4</v>
      </c>
      <c r="AH19" s="41">
        <v>5.4969459264422087E-5</v>
      </c>
      <c r="AI19" s="41">
        <v>1.4518250682507689E-7</v>
      </c>
      <c r="AJ19" s="41">
        <v>0</v>
      </c>
      <c r="AK19" s="41">
        <v>4.4753207497797321E-4</v>
      </c>
      <c r="AL19" s="41">
        <v>1.2230200019990732E-6</v>
      </c>
      <c r="AM19" s="41">
        <v>1.5922182413894285E-3</v>
      </c>
      <c r="AN19" s="42">
        <v>0</v>
      </c>
      <c r="AO19" s="14"/>
      <c r="AP19" s="20"/>
    </row>
    <row r="20" spans="1:42" ht="39.950000000000003" customHeight="1">
      <c r="A20" s="10" t="s">
        <v>196</v>
      </c>
      <c r="B20" s="3" t="s">
        <v>14</v>
      </c>
      <c r="C20" s="40">
        <v>0</v>
      </c>
      <c r="D20" s="41">
        <v>0</v>
      </c>
      <c r="E20" s="41">
        <v>2.5676004941125799E-5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9.00488495272672E-6</v>
      </c>
      <c r="O20" s="41">
        <v>2.0742059504466948E-4</v>
      </c>
      <c r="P20" s="41">
        <v>2.5621494035676728E-4</v>
      </c>
      <c r="Q20" s="41">
        <v>2.7677206291405423E-4</v>
      </c>
      <c r="R20" s="41">
        <v>1.9561567425229826E-4</v>
      </c>
      <c r="S20" s="41">
        <v>9.7280908803322171E-4</v>
      </c>
      <c r="T20" s="41">
        <v>2.7480079626948358E-4</v>
      </c>
      <c r="U20" s="41">
        <v>4.0950706895060302E-4</v>
      </c>
      <c r="V20" s="41">
        <v>4.6794804037111951E-6</v>
      </c>
      <c r="W20" s="41">
        <v>1.2222231886035631E-4</v>
      </c>
      <c r="X20" s="41">
        <v>5.3652710873965721E-8</v>
      </c>
      <c r="Y20" s="41">
        <v>3.642739931001077E-6</v>
      </c>
      <c r="Z20" s="41">
        <v>0</v>
      </c>
      <c r="AA20" s="41">
        <v>3.0398651426209945E-6</v>
      </c>
      <c r="AB20" s="41">
        <v>4.9688531878234844E-8</v>
      </c>
      <c r="AC20" s="41">
        <v>7.8659353538956249E-7</v>
      </c>
      <c r="AD20" s="41">
        <v>0</v>
      </c>
      <c r="AE20" s="41">
        <v>3.9393072750753689E-6</v>
      </c>
      <c r="AF20" s="41">
        <v>1.5276841816352318E-6</v>
      </c>
      <c r="AG20" s="41">
        <v>3.1757048467255668E-5</v>
      </c>
      <c r="AH20" s="41">
        <v>8.8112500595685336E-6</v>
      </c>
      <c r="AI20" s="41">
        <v>1.0052104454609886E-6</v>
      </c>
      <c r="AJ20" s="41">
        <v>0</v>
      </c>
      <c r="AK20" s="41">
        <v>5.3642234855753401E-5</v>
      </c>
      <c r="AL20" s="41">
        <v>1.7048071775570441E-6</v>
      </c>
      <c r="AM20" s="41">
        <v>0</v>
      </c>
      <c r="AN20" s="42">
        <v>3.3605266703031216E-6</v>
      </c>
      <c r="AO20" s="14"/>
      <c r="AP20" s="20"/>
    </row>
    <row r="21" spans="1:42" ht="39.950000000000003" customHeight="1">
      <c r="A21" s="10" t="s">
        <v>197</v>
      </c>
      <c r="B21" s="3" t="s">
        <v>15</v>
      </c>
      <c r="C21" s="40">
        <v>0</v>
      </c>
      <c r="D21" s="41">
        <v>0</v>
      </c>
      <c r="E21" s="41">
        <v>0</v>
      </c>
      <c r="F21" s="41">
        <v>0</v>
      </c>
      <c r="G21" s="41">
        <v>1.2062172857021795E-7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2.7877784461476505E-5</v>
      </c>
      <c r="P21" s="41">
        <v>1.8836798621705868E-6</v>
      </c>
      <c r="Q21" s="41">
        <v>0</v>
      </c>
      <c r="R21" s="41">
        <v>6.3112728198372463E-7</v>
      </c>
      <c r="S21" s="41">
        <v>0</v>
      </c>
      <c r="T21" s="41">
        <v>2.6398876444081094E-4</v>
      </c>
      <c r="U21" s="41">
        <v>6.9925595342952907E-5</v>
      </c>
      <c r="V21" s="41">
        <v>0</v>
      </c>
      <c r="W21" s="41">
        <v>1.54405969032065E-5</v>
      </c>
      <c r="X21" s="41">
        <v>9.3879608855965027E-8</v>
      </c>
      <c r="Y21" s="41">
        <v>0</v>
      </c>
      <c r="Z21" s="41">
        <v>2.7449186671696041E-7</v>
      </c>
      <c r="AA21" s="41">
        <v>1.9366110338823402E-6</v>
      </c>
      <c r="AB21" s="41">
        <v>1.0143376737041194E-6</v>
      </c>
      <c r="AC21" s="41">
        <v>1.3057712168042765E-6</v>
      </c>
      <c r="AD21" s="41">
        <v>0</v>
      </c>
      <c r="AE21" s="41">
        <v>1.0295346489088623E-6</v>
      </c>
      <c r="AF21" s="41">
        <v>1.4140245732195776E-6</v>
      </c>
      <c r="AG21" s="41">
        <v>2.3757406046594459E-5</v>
      </c>
      <c r="AH21" s="41">
        <v>8.9878458878200938E-7</v>
      </c>
      <c r="AI21" s="41">
        <v>1.8992617711096699E-7</v>
      </c>
      <c r="AJ21" s="41">
        <v>5.2813563691964756E-7</v>
      </c>
      <c r="AK21" s="41">
        <v>7.774563901836464E-6</v>
      </c>
      <c r="AL21" s="41">
        <v>6.7516711685057921E-7</v>
      </c>
      <c r="AM21" s="41">
        <v>0</v>
      </c>
      <c r="AN21" s="42">
        <v>0</v>
      </c>
      <c r="AO21" s="14"/>
      <c r="AP21" s="20"/>
    </row>
    <row r="22" spans="1:42" ht="39.950000000000003" customHeight="1">
      <c r="A22" s="10" t="s">
        <v>198</v>
      </c>
      <c r="B22" s="3" t="s">
        <v>16</v>
      </c>
      <c r="C22" s="40">
        <v>0</v>
      </c>
      <c r="D22" s="41">
        <v>0</v>
      </c>
      <c r="E22" s="41">
        <v>1.0263885344932045E-3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1.5479860373844857E-5</v>
      </c>
      <c r="Q22" s="41">
        <v>0</v>
      </c>
      <c r="R22" s="41">
        <v>0</v>
      </c>
      <c r="S22" s="41">
        <v>0</v>
      </c>
      <c r="T22" s="41">
        <v>0</v>
      </c>
      <c r="U22" s="41">
        <v>3.4478420910214976E-3</v>
      </c>
      <c r="V22" s="41">
        <v>0</v>
      </c>
      <c r="W22" s="41">
        <v>2.3225567295248888E-8</v>
      </c>
      <c r="X22" s="41">
        <v>0</v>
      </c>
      <c r="Y22" s="41">
        <v>0</v>
      </c>
      <c r="Z22" s="41">
        <v>0</v>
      </c>
      <c r="AA22" s="41">
        <v>1.0900577082458005E-7</v>
      </c>
      <c r="AB22" s="41">
        <v>0</v>
      </c>
      <c r="AC22" s="41">
        <v>0</v>
      </c>
      <c r="AD22" s="41">
        <v>0</v>
      </c>
      <c r="AE22" s="41">
        <v>7.2273085986859114E-4</v>
      </c>
      <c r="AF22" s="41">
        <v>0</v>
      </c>
      <c r="AG22" s="41">
        <v>2.3751907967323012E-4</v>
      </c>
      <c r="AH22" s="41">
        <v>1.7044860990432538E-6</v>
      </c>
      <c r="AI22" s="41">
        <v>0</v>
      </c>
      <c r="AJ22" s="41">
        <v>0</v>
      </c>
      <c r="AK22" s="41">
        <v>1.7098266699973276E-4</v>
      </c>
      <c r="AL22" s="41">
        <v>1.9369114468570782E-6</v>
      </c>
      <c r="AM22" s="41">
        <v>0</v>
      </c>
      <c r="AN22" s="42">
        <v>0</v>
      </c>
      <c r="AO22" s="14"/>
      <c r="AP22" s="20"/>
    </row>
    <row r="23" spans="1:42" ht="39.950000000000003" customHeight="1">
      <c r="A23" s="10" t="s">
        <v>199</v>
      </c>
      <c r="B23" s="3" t="s">
        <v>17</v>
      </c>
      <c r="C23" s="40">
        <v>3.8162778704370166E-3</v>
      </c>
      <c r="D23" s="41">
        <v>3.3835238854644646E-3</v>
      </c>
      <c r="E23" s="41">
        <v>8.0086289933069908E-3</v>
      </c>
      <c r="F23" s="41">
        <v>1.0255690845068019E-2</v>
      </c>
      <c r="G23" s="41">
        <v>2.4570390879591415E-3</v>
      </c>
      <c r="H23" s="41">
        <v>3.1726029159809652E-3</v>
      </c>
      <c r="I23" s="41">
        <v>3.525796488114082E-3</v>
      </c>
      <c r="J23" s="41">
        <v>2.9125611520662148E-3</v>
      </c>
      <c r="K23" s="41">
        <v>2.1291732847022976E-3</v>
      </c>
      <c r="L23" s="41">
        <v>9.0779848339118637E-4</v>
      </c>
      <c r="M23" s="41">
        <v>1.8095587002261804E-3</v>
      </c>
      <c r="N23" s="41">
        <v>1.047698219593232E-3</v>
      </c>
      <c r="O23" s="41">
        <v>1.7189963096138699E-3</v>
      </c>
      <c r="P23" s="41">
        <v>2.1452778728092555E-3</v>
      </c>
      <c r="Q23" s="41">
        <v>3.6704191138156573E-3</v>
      </c>
      <c r="R23" s="41">
        <v>2.7121507082043198E-3</v>
      </c>
      <c r="S23" s="41">
        <v>2.8799141858258399E-3</v>
      </c>
      <c r="T23" s="41">
        <v>4.168290818514022E-3</v>
      </c>
      <c r="U23" s="41">
        <v>2.2091941338124314E-3</v>
      </c>
      <c r="V23" s="41">
        <v>9.8738952534675028E-3</v>
      </c>
      <c r="W23" s="41">
        <v>2.7753940376974676E-3</v>
      </c>
      <c r="X23" s="41">
        <v>4.0562142106302084E-3</v>
      </c>
      <c r="Y23" s="41">
        <v>4.9928028054838092E-3</v>
      </c>
      <c r="Z23" s="41">
        <v>3.961049142616458E-3</v>
      </c>
      <c r="AA23" s="41">
        <v>1.8141495023625725E-3</v>
      </c>
      <c r="AB23" s="41">
        <v>1.7006727371155917E-3</v>
      </c>
      <c r="AC23" s="41">
        <v>2.8328014817911347E-4</v>
      </c>
      <c r="AD23" s="41">
        <v>5.4012924055305029E-5</v>
      </c>
      <c r="AE23" s="41">
        <v>4.7546166224995585E-3</v>
      </c>
      <c r="AF23" s="41">
        <v>1.9554841533004526E-3</v>
      </c>
      <c r="AG23" s="41">
        <v>2.0817102303819892E-3</v>
      </c>
      <c r="AH23" s="41">
        <v>2.369499538998471E-3</v>
      </c>
      <c r="AI23" s="41">
        <v>8.3439677428681603E-4</v>
      </c>
      <c r="AJ23" s="41">
        <v>4.6848273684407813E-3</v>
      </c>
      <c r="AK23" s="41">
        <v>1.469531381530176E-3</v>
      </c>
      <c r="AL23" s="41">
        <v>1.4455567793652002E-3</v>
      </c>
      <c r="AM23" s="41">
        <v>1.5749806659361088E-2</v>
      </c>
      <c r="AN23" s="42">
        <v>1.2426403286753102E-3</v>
      </c>
      <c r="AO23" s="14"/>
      <c r="AP23" s="20"/>
    </row>
    <row r="24" spans="1:42" ht="39.950000000000003" customHeight="1">
      <c r="A24" s="10" t="s">
        <v>200</v>
      </c>
      <c r="B24" s="3" t="s">
        <v>18</v>
      </c>
      <c r="C24" s="40">
        <v>5.2017654476670871E-3</v>
      </c>
      <c r="D24" s="41">
        <v>0</v>
      </c>
      <c r="E24" s="41">
        <v>1.0593220338983051E-3</v>
      </c>
      <c r="F24" s="41">
        <v>9.7087378640776691E-3</v>
      </c>
      <c r="G24" s="41">
        <v>7.9635100592641576E-4</v>
      </c>
      <c r="H24" s="41">
        <v>3.3395176252319111E-3</v>
      </c>
      <c r="I24" s="41">
        <v>3.371598298145621E-3</v>
      </c>
      <c r="J24" s="41">
        <v>3.1961646024770275E-3</v>
      </c>
      <c r="K24" s="41">
        <v>4.5971074380165289E-3</v>
      </c>
      <c r="L24" s="41">
        <v>3.1700288184438041E-3</v>
      </c>
      <c r="M24" s="41">
        <v>4.2328042328042331E-3</v>
      </c>
      <c r="N24" s="41">
        <v>5.6965944272445819E-3</v>
      </c>
      <c r="O24" s="41">
        <v>2.6044896440530819E-3</v>
      </c>
      <c r="P24" s="41">
        <v>3.4051373158634985E-3</v>
      </c>
      <c r="Q24" s="41">
        <v>2.2090059473237043E-3</v>
      </c>
      <c r="R24" s="41">
        <v>2.1081697779394499E-3</v>
      </c>
      <c r="S24" s="41">
        <v>2.5520219866509621E-3</v>
      </c>
      <c r="T24" s="41">
        <v>2.9640607632456465E-3</v>
      </c>
      <c r="U24" s="41">
        <v>1.2967765839199705E-3</v>
      </c>
      <c r="V24" s="41">
        <v>2.8154964926957976E-3</v>
      </c>
      <c r="W24" s="41">
        <v>1.2339289363554782E-3</v>
      </c>
      <c r="X24" s="41">
        <v>2.8208193140900773E-2</v>
      </c>
      <c r="Y24" s="41">
        <v>4.8122117608923071E-2</v>
      </c>
      <c r="Z24" s="41">
        <v>3.543517304985195E-3</v>
      </c>
      <c r="AA24" s="41">
        <v>4.3171235300955429E-3</v>
      </c>
      <c r="AB24" s="41">
        <v>3.3961890249110806E-3</v>
      </c>
      <c r="AC24" s="41">
        <v>9.9001559186144353E-3</v>
      </c>
      <c r="AD24" s="41">
        <v>1.5837484246534236E-2</v>
      </c>
      <c r="AE24" s="41">
        <v>7.3195497847800732E-3</v>
      </c>
      <c r="AF24" s="41">
        <v>4.36933850955317E-3</v>
      </c>
      <c r="AG24" s="41">
        <v>7.6966776700091912E-3</v>
      </c>
      <c r="AH24" s="41">
        <v>9.2091088533239867E-3</v>
      </c>
      <c r="AI24" s="41">
        <v>2.906951274005956E-3</v>
      </c>
      <c r="AJ24" s="41">
        <v>2.07546386617409E-3</v>
      </c>
      <c r="AK24" s="41">
        <v>1.5306984035450954E-3</v>
      </c>
      <c r="AL24" s="41">
        <v>3.1216894461714804E-3</v>
      </c>
      <c r="AM24" s="41">
        <v>0</v>
      </c>
      <c r="AN24" s="42">
        <v>1.4774483326352884E-2</v>
      </c>
      <c r="AO24" s="14"/>
      <c r="AP24" s="20"/>
    </row>
    <row r="25" spans="1:42" ht="39.950000000000003" customHeight="1">
      <c r="A25" s="10" t="s">
        <v>201</v>
      </c>
      <c r="B25" s="3" t="s">
        <v>19</v>
      </c>
      <c r="C25" s="40">
        <v>7.6157312170783541E-3</v>
      </c>
      <c r="D25" s="41">
        <v>5.1526901126374529E-3</v>
      </c>
      <c r="E25" s="41">
        <v>7.2596163663218361E-4</v>
      </c>
      <c r="F25" s="41">
        <v>8.9296619913183054E-3</v>
      </c>
      <c r="G25" s="41">
        <v>5.7394645764887158E-3</v>
      </c>
      <c r="H25" s="41">
        <v>1.0680121324375812E-2</v>
      </c>
      <c r="I25" s="41">
        <v>1.0768965152925098E-2</v>
      </c>
      <c r="J25" s="41">
        <v>1.8275786914689236E-2</v>
      </c>
      <c r="K25" s="41">
        <v>1.8265434764983636E-2</v>
      </c>
      <c r="L25" s="41">
        <v>1.0516610821390953E-2</v>
      </c>
      <c r="M25" s="41">
        <v>1.5772956955906872E-2</v>
      </c>
      <c r="N25" s="41">
        <v>7.765407099163033E-3</v>
      </c>
      <c r="O25" s="41">
        <v>5.8327231482458294E-3</v>
      </c>
      <c r="P25" s="41">
        <v>4.33739104418216E-3</v>
      </c>
      <c r="Q25" s="41">
        <v>4.8908966812562134E-3</v>
      </c>
      <c r="R25" s="41">
        <v>1.5284553952048668E-2</v>
      </c>
      <c r="S25" s="41">
        <v>4.4900171424683112E-3</v>
      </c>
      <c r="T25" s="41">
        <v>3.0469408743124772E-3</v>
      </c>
      <c r="U25" s="41">
        <v>7.1888761253310002E-3</v>
      </c>
      <c r="V25" s="41">
        <v>1.1651312854405699E-2</v>
      </c>
      <c r="W25" s="41">
        <v>1.4979138946864172E-3</v>
      </c>
      <c r="X25" s="41">
        <v>4.5366977918765476E-2</v>
      </c>
      <c r="Y25" s="41">
        <v>2.7611636211377012E-2</v>
      </c>
      <c r="Z25" s="41">
        <v>3.5544457465752383E-2</v>
      </c>
      <c r="AA25" s="41">
        <v>1.0799077394377347E-2</v>
      </c>
      <c r="AB25" s="41">
        <v>2.408508650461957E-3</v>
      </c>
      <c r="AC25" s="41">
        <v>5.8952284210169832E-3</v>
      </c>
      <c r="AD25" s="41">
        <v>0</v>
      </c>
      <c r="AE25" s="41">
        <v>6.4971496870902153E-3</v>
      </c>
      <c r="AF25" s="41">
        <v>2.4718968859948481E-3</v>
      </c>
      <c r="AG25" s="41">
        <v>5.5458893268546579E-3</v>
      </c>
      <c r="AH25" s="41">
        <v>6.3853191810521581E-3</v>
      </c>
      <c r="AI25" s="41">
        <v>6.512870119814277E-3</v>
      </c>
      <c r="AJ25" s="41">
        <v>2.0588249112940124E-3</v>
      </c>
      <c r="AK25" s="41">
        <v>2.8659567749969631E-3</v>
      </c>
      <c r="AL25" s="41">
        <v>1.4619665347523788E-2</v>
      </c>
      <c r="AM25" s="41">
        <v>0</v>
      </c>
      <c r="AN25" s="42">
        <v>1.4178065047948025E-3</v>
      </c>
      <c r="AO25" s="14"/>
      <c r="AP25" s="20"/>
    </row>
    <row r="26" spans="1:42" ht="39.950000000000003" customHeight="1">
      <c r="A26" s="10" t="s">
        <v>202</v>
      </c>
      <c r="B26" s="3" t="s">
        <v>20</v>
      </c>
      <c r="C26" s="40">
        <v>9.2517258455868882E-4</v>
      </c>
      <c r="D26" s="41">
        <v>0</v>
      </c>
      <c r="E26" s="41">
        <v>0</v>
      </c>
      <c r="F26" s="41">
        <v>2.4992739211549659E-3</v>
      </c>
      <c r="G26" s="41">
        <v>1.6866809198526965E-3</v>
      </c>
      <c r="H26" s="41">
        <v>1.0889229826419892E-3</v>
      </c>
      <c r="I26" s="41">
        <v>6.2821919418161909E-4</v>
      </c>
      <c r="J26" s="41">
        <v>1.1724520328486459E-3</v>
      </c>
      <c r="K26" s="41">
        <v>1.364247259503174E-3</v>
      </c>
      <c r="L26" s="41">
        <v>1.1276262971066902E-3</v>
      </c>
      <c r="M26" s="41">
        <v>0</v>
      </c>
      <c r="N26" s="41">
        <v>3.6342383135853386E-4</v>
      </c>
      <c r="O26" s="41">
        <v>4.8528627693913111E-4</v>
      </c>
      <c r="P26" s="41">
        <v>5.0688509061961478E-4</v>
      </c>
      <c r="Q26" s="41">
        <v>4.9866566494820069E-4</v>
      </c>
      <c r="R26" s="41">
        <v>6.3080435683232346E-4</v>
      </c>
      <c r="S26" s="41">
        <v>3.840658864311165E-4</v>
      </c>
      <c r="T26" s="41">
        <v>3.6243638856615549E-4</v>
      </c>
      <c r="U26" s="41">
        <v>7.2487277713231097E-4</v>
      </c>
      <c r="V26" s="41">
        <v>4.7214226112043262E-4</v>
      </c>
      <c r="W26" s="41">
        <v>1.054945438539668E-3</v>
      </c>
      <c r="X26" s="41">
        <v>1.3172509431634775E-3</v>
      </c>
      <c r="Y26" s="41">
        <v>9.282160977833688E-2</v>
      </c>
      <c r="Z26" s="41">
        <v>8.2938544387131385E-3</v>
      </c>
      <c r="AA26" s="41">
        <v>2.6418461389091145E-3</v>
      </c>
      <c r="AB26" s="41">
        <v>1.2399782238223865E-3</v>
      </c>
      <c r="AC26" s="41">
        <v>1.2708475358434188E-3</v>
      </c>
      <c r="AD26" s="41">
        <v>5.8705864054495211E-6</v>
      </c>
      <c r="AE26" s="41">
        <v>2.4962611253661294E-3</v>
      </c>
      <c r="AF26" s="41">
        <v>1.4535108978218653E-3</v>
      </c>
      <c r="AG26" s="41">
        <v>3.6149595657266171E-3</v>
      </c>
      <c r="AH26" s="41">
        <v>7.7752927452518607E-3</v>
      </c>
      <c r="AI26" s="41">
        <v>4.1635403797528944E-3</v>
      </c>
      <c r="AJ26" s="41">
        <v>2.1114616355685854E-3</v>
      </c>
      <c r="AK26" s="41">
        <v>7.1760355454983003E-4</v>
      </c>
      <c r="AL26" s="41">
        <v>8.1658139662455637E-3</v>
      </c>
      <c r="AM26" s="41">
        <v>0</v>
      </c>
      <c r="AN26" s="42">
        <v>9.3242794934855853E-4</v>
      </c>
      <c r="AO26" s="14"/>
      <c r="AP26" s="20"/>
    </row>
    <row r="27" spans="1:42" ht="39.950000000000003" customHeight="1">
      <c r="A27" s="10" t="s">
        <v>203</v>
      </c>
      <c r="B27" s="3" t="s">
        <v>21</v>
      </c>
      <c r="C27" s="40">
        <v>1.2746470237153071E-4</v>
      </c>
      <c r="D27" s="41">
        <v>0</v>
      </c>
      <c r="E27" s="41">
        <v>0</v>
      </c>
      <c r="F27" s="41">
        <v>8.264037525242626E-4</v>
      </c>
      <c r="G27" s="41">
        <v>8.2794619188275641E-4</v>
      </c>
      <c r="H27" s="41">
        <v>3.0005049048051607E-4</v>
      </c>
      <c r="I27" s="41">
        <v>1.9474257168940938E-4</v>
      </c>
      <c r="J27" s="41">
        <v>4.0383343579953592E-3</v>
      </c>
      <c r="K27" s="41">
        <v>3.7173869005270757E-3</v>
      </c>
      <c r="L27" s="41">
        <v>0</v>
      </c>
      <c r="M27" s="41">
        <v>0</v>
      </c>
      <c r="N27" s="41">
        <v>1.0014069001176357E-4</v>
      </c>
      <c r="O27" s="41">
        <v>2.0057945475505167E-4</v>
      </c>
      <c r="P27" s="41">
        <v>5.9859062243318597E-5</v>
      </c>
      <c r="Q27" s="41">
        <v>6.8703149689463964E-4</v>
      </c>
      <c r="R27" s="41">
        <v>9.2256632810238878E-4</v>
      </c>
      <c r="S27" s="41">
        <v>4.3654283423119844E-4</v>
      </c>
      <c r="T27" s="41">
        <v>0</v>
      </c>
      <c r="U27" s="41">
        <v>1.4231275810536149E-3</v>
      </c>
      <c r="V27" s="41">
        <v>4.9437175381475081E-4</v>
      </c>
      <c r="W27" s="41">
        <v>1.6390494983397031E-3</v>
      </c>
      <c r="X27" s="41">
        <v>1.0859140921122449E-2</v>
      </c>
      <c r="Y27" s="41">
        <v>2.2518707742666499E-3</v>
      </c>
      <c r="Z27" s="41">
        <v>0</v>
      </c>
      <c r="AA27" s="41">
        <v>1.2038449719946258E-3</v>
      </c>
      <c r="AB27" s="41">
        <v>3.8099813212140259E-3</v>
      </c>
      <c r="AC27" s="41">
        <v>4.7101796468812102E-5</v>
      </c>
      <c r="AD27" s="41">
        <v>0</v>
      </c>
      <c r="AE27" s="41">
        <v>7.9548413137619511E-3</v>
      </c>
      <c r="AF27" s="41">
        <v>3.2008126464139093E-3</v>
      </c>
      <c r="AG27" s="41">
        <v>1.9574939288130647E-2</v>
      </c>
      <c r="AH27" s="41">
        <v>5.5837400653808537E-3</v>
      </c>
      <c r="AI27" s="41">
        <v>4.1510582790562599E-3</v>
      </c>
      <c r="AJ27" s="41">
        <v>5.034884843997702E-5</v>
      </c>
      <c r="AK27" s="41">
        <v>1.0485327175602645E-3</v>
      </c>
      <c r="AL27" s="41">
        <v>1.6619256433358681E-2</v>
      </c>
      <c r="AM27" s="41">
        <v>0</v>
      </c>
      <c r="AN27" s="42">
        <v>1.0160358494319002E-2</v>
      </c>
      <c r="AO27" s="14"/>
      <c r="AP27" s="20"/>
    </row>
    <row r="28" spans="1:42" ht="39.950000000000003" customHeight="1">
      <c r="A28" s="10" t="s">
        <v>204</v>
      </c>
      <c r="B28" s="3" t="s">
        <v>124</v>
      </c>
      <c r="C28" s="40">
        <v>4.8352247355184029E-2</v>
      </c>
      <c r="D28" s="41">
        <v>2.1965388988276942E-2</v>
      </c>
      <c r="E28" s="41">
        <v>2.9399649350304993E-2</v>
      </c>
      <c r="F28" s="41">
        <v>2.3884694822204056E-2</v>
      </c>
      <c r="G28" s="41">
        <v>4.0642896211160434E-2</v>
      </c>
      <c r="H28" s="41">
        <v>6.0704347749419914E-2</v>
      </c>
      <c r="I28" s="41">
        <v>4.625877065631407E-2</v>
      </c>
      <c r="J28" s="41">
        <v>4.5227376547475946E-2</v>
      </c>
      <c r="K28" s="41">
        <v>2.5879108477691263E-2</v>
      </c>
      <c r="L28" s="41">
        <v>2.0416101105025997E-2</v>
      </c>
      <c r="M28" s="41">
        <v>3.2459963727120372E-2</v>
      </c>
      <c r="N28" s="41">
        <v>2.1345189769784417E-2</v>
      </c>
      <c r="O28" s="41">
        <v>2.9846218043152503E-2</v>
      </c>
      <c r="P28" s="41">
        <v>2.5410031565200823E-2</v>
      </c>
      <c r="Q28" s="41">
        <v>3.6114122770317864E-2</v>
      </c>
      <c r="R28" s="41">
        <v>3.5696889622691776E-2</v>
      </c>
      <c r="S28" s="41">
        <v>3.828096428949266E-2</v>
      </c>
      <c r="T28" s="41">
        <v>3.9236988388192E-2</v>
      </c>
      <c r="U28" s="41">
        <v>4.3634237086868685E-2</v>
      </c>
      <c r="V28" s="41">
        <v>3.8916862361558176E-2</v>
      </c>
      <c r="W28" s="41">
        <v>3.809289454989831E-2</v>
      </c>
      <c r="X28" s="41">
        <v>4.7395527655174812E-3</v>
      </c>
      <c r="Y28" s="41">
        <v>1.4301581949788811E-2</v>
      </c>
      <c r="Z28" s="41">
        <v>1.4228118657147562E-2</v>
      </c>
      <c r="AA28" s="41">
        <v>8.9903737720196074E-3</v>
      </c>
      <c r="AB28" s="41">
        <v>4.3544313632796917E-3</v>
      </c>
      <c r="AC28" s="41">
        <v>2.1232869691868643E-3</v>
      </c>
      <c r="AD28" s="41">
        <v>5.3619426369140501E-4</v>
      </c>
      <c r="AE28" s="41">
        <v>5.8777072900169222E-3</v>
      </c>
      <c r="AF28" s="41">
        <v>7.0555389300220013E-3</v>
      </c>
      <c r="AG28" s="41">
        <v>7.4600959594356923E-3</v>
      </c>
      <c r="AH28" s="41">
        <v>1.3768229898193242E-2</v>
      </c>
      <c r="AI28" s="41">
        <v>3.0983170675707911E-2</v>
      </c>
      <c r="AJ28" s="41">
        <v>2.7709067869670433E-2</v>
      </c>
      <c r="AK28" s="41">
        <v>1.1027158578734833E-2</v>
      </c>
      <c r="AL28" s="41">
        <v>4.8063363042918368E-2</v>
      </c>
      <c r="AM28" s="41">
        <v>0.17443197207635458</v>
      </c>
      <c r="AN28" s="42">
        <v>3.3964332866796704E-3</v>
      </c>
      <c r="AO28" s="14"/>
      <c r="AP28" s="20"/>
    </row>
    <row r="29" spans="1:42" ht="39.950000000000003" customHeight="1">
      <c r="A29" s="10" t="s">
        <v>205</v>
      </c>
      <c r="B29" s="3" t="s">
        <v>22</v>
      </c>
      <c r="C29" s="40">
        <v>5.9137651779534771E-3</v>
      </c>
      <c r="D29" s="41">
        <v>1.1062045197976371E-2</v>
      </c>
      <c r="E29" s="41">
        <v>8.3121582561065388E-3</v>
      </c>
      <c r="F29" s="41">
        <v>5.337705304266268E-2</v>
      </c>
      <c r="G29" s="41">
        <v>6.5825899761446094E-3</v>
      </c>
      <c r="H29" s="41">
        <v>1.4193896955325526E-2</v>
      </c>
      <c r="I29" s="41">
        <v>7.7359722840307579E-3</v>
      </c>
      <c r="J29" s="41">
        <v>5.2901590499311694E-3</v>
      </c>
      <c r="K29" s="41">
        <v>8.2833920059433609E-3</v>
      </c>
      <c r="L29" s="41">
        <v>4.6639112751122279E-3</v>
      </c>
      <c r="M29" s="41">
        <v>5.44908152344762E-3</v>
      </c>
      <c r="N29" s="41">
        <v>9.2921179663001518E-3</v>
      </c>
      <c r="O29" s="41">
        <v>5.4740866104335505E-3</v>
      </c>
      <c r="P29" s="41">
        <v>4.7375425636903019E-3</v>
      </c>
      <c r="Q29" s="41">
        <v>1.0250014012670373E-2</v>
      </c>
      <c r="R29" s="41">
        <v>3.7402238254951193E-3</v>
      </c>
      <c r="S29" s="41">
        <v>6.3540526598505811E-3</v>
      </c>
      <c r="T29" s="41">
        <v>5.4511004495400419E-3</v>
      </c>
      <c r="U29" s="41">
        <v>1.0561507120983832E-2</v>
      </c>
      <c r="V29" s="41">
        <v>9.8941910794822455E-3</v>
      </c>
      <c r="W29" s="41">
        <v>8.1497834310473079E-3</v>
      </c>
      <c r="X29" s="41">
        <v>1.2682177573912949E-2</v>
      </c>
      <c r="Y29" s="41">
        <v>1.3624510293675224E-2</v>
      </c>
      <c r="Z29" s="41">
        <v>2.1472571140890139E-2</v>
      </c>
      <c r="AA29" s="41">
        <v>1.5279215422871513E-2</v>
      </c>
      <c r="AB29" s="41">
        <v>5.5013417379347833E-2</v>
      </c>
      <c r="AC29" s="41">
        <v>6.7711483077630391E-2</v>
      </c>
      <c r="AD29" s="41">
        <v>5.1946624257315881E-2</v>
      </c>
      <c r="AE29" s="41">
        <v>1.631232821020176E-2</v>
      </c>
      <c r="AF29" s="41">
        <v>4.1168625969796998E-3</v>
      </c>
      <c r="AG29" s="41">
        <v>1.529178642266619E-2</v>
      </c>
      <c r="AH29" s="41">
        <v>6.7194967961624989E-3</v>
      </c>
      <c r="AI29" s="41">
        <v>5.8065579242998116E-3</v>
      </c>
      <c r="AJ29" s="41">
        <v>1.7954758678812507E-2</v>
      </c>
      <c r="AK29" s="41">
        <v>6.1166257655553809E-3</v>
      </c>
      <c r="AL29" s="41">
        <v>9.3250496165162844E-3</v>
      </c>
      <c r="AM29" s="41">
        <v>0</v>
      </c>
      <c r="AN29" s="42">
        <v>2.5657295586170192E-2</v>
      </c>
      <c r="AO29" s="14"/>
      <c r="AP29" s="20"/>
    </row>
    <row r="30" spans="1:42" ht="39.950000000000003" customHeight="1">
      <c r="A30" s="10" t="s">
        <v>206</v>
      </c>
      <c r="B30" s="3" t="s">
        <v>104</v>
      </c>
      <c r="C30" s="40">
        <v>9.4573850413602557E-4</v>
      </c>
      <c r="D30" s="41">
        <v>2.5061675314281312E-3</v>
      </c>
      <c r="E30" s="41">
        <v>7.0618703745750308E-4</v>
      </c>
      <c r="F30" s="41">
        <v>7.6644929359209841E-3</v>
      </c>
      <c r="G30" s="41">
        <v>3.2350492883901271E-3</v>
      </c>
      <c r="H30" s="41">
        <v>6.3077307479321018E-3</v>
      </c>
      <c r="I30" s="41">
        <v>4.4150153710516456E-3</v>
      </c>
      <c r="J30" s="41">
        <v>1.797772194438358E-3</v>
      </c>
      <c r="K30" s="41">
        <v>6.1464535413088377E-3</v>
      </c>
      <c r="L30" s="41">
        <v>1.7290389251409068E-3</v>
      </c>
      <c r="M30" s="41">
        <v>3.1744788731422999E-3</v>
      </c>
      <c r="N30" s="41">
        <v>5.5725372169401982E-3</v>
      </c>
      <c r="O30" s="41">
        <v>5.1467661006018494E-3</v>
      </c>
      <c r="P30" s="41">
        <v>3.8491349427841343E-3</v>
      </c>
      <c r="Q30" s="41">
        <v>2.7186700969646883E-3</v>
      </c>
      <c r="R30" s="41">
        <v>1.5211296109999149E-3</v>
      </c>
      <c r="S30" s="41">
        <v>3.1408271536390244E-3</v>
      </c>
      <c r="T30" s="41">
        <v>7.7803548521068215E-3</v>
      </c>
      <c r="U30" s="41">
        <v>1.4819723527822518E-3</v>
      </c>
      <c r="V30" s="41">
        <v>5.6468604255257475E-3</v>
      </c>
      <c r="W30" s="41">
        <v>5.8895309973235506E-3</v>
      </c>
      <c r="X30" s="41">
        <v>9.2597165200178546E-3</v>
      </c>
      <c r="Y30" s="41">
        <v>1.3554995320936489E-3</v>
      </c>
      <c r="Z30" s="41">
        <v>1.8768580493603811E-3</v>
      </c>
      <c r="AA30" s="41">
        <v>3.5358682450218587E-2</v>
      </c>
      <c r="AB30" s="41">
        <v>1.8343485832762692E-2</v>
      </c>
      <c r="AC30" s="41">
        <v>9.9088172365905253E-2</v>
      </c>
      <c r="AD30" s="41">
        <v>1.8237298254072054E-2</v>
      </c>
      <c r="AE30" s="41">
        <v>2.7622262814219912E-2</v>
      </c>
      <c r="AF30" s="41">
        <v>3.2927080942934249E-2</v>
      </c>
      <c r="AG30" s="41">
        <v>4.1652531901254768E-3</v>
      </c>
      <c r="AH30" s="41">
        <v>9.9871245447173476E-3</v>
      </c>
      <c r="AI30" s="41">
        <v>2.0254407245667162E-2</v>
      </c>
      <c r="AJ30" s="41">
        <v>1.8512412805104048E-2</v>
      </c>
      <c r="AK30" s="41">
        <v>1.1900320442527586E-2</v>
      </c>
      <c r="AL30" s="41">
        <v>3.678442072793435E-2</v>
      </c>
      <c r="AM30" s="41">
        <v>0</v>
      </c>
      <c r="AN30" s="42">
        <v>1.9207520456131E-2</v>
      </c>
      <c r="AO30" s="14"/>
      <c r="AP30" s="20"/>
    </row>
    <row r="31" spans="1:42" ht="39.950000000000003" customHeight="1">
      <c r="A31" s="10" t="s">
        <v>207</v>
      </c>
      <c r="B31" s="3" t="s">
        <v>103</v>
      </c>
      <c r="C31" s="40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2">
        <v>0</v>
      </c>
      <c r="AO31" s="14"/>
      <c r="AP31" s="20"/>
    </row>
    <row r="32" spans="1:42" ht="39.950000000000003" customHeight="1">
      <c r="A32" s="10" t="s">
        <v>208</v>
      </c>
      <c r="B32" s="3" t="s">
        <v>24</v>
      </c>
      <c r="C32" s="40">
        <v>2.0143942666721225E-2</v>
      </c>
      <c r="D32" s="41">
        <v>2.3929237455849867E-2</v>
      </c>
      <c r="E32" s="41">
        <v>1.4004219638845645E-2</v>
      </c>
      <c r="F32" s="41">
        <v>2.1766849306366794E-2</v>
      </c>
      <c r="G32" s="41">
        <v>3.559381138849213E-2</v>
      </c>
      <c r="H32" s="41">
        <v>1.3626039310523901E-2</v>
      </c>
      <c r="I32" s="41">
        <v>2.4408735393643462E-2</v>
      </c>
      <c r="J32" s="41">
        <v>2.1420046694014542E-2</v>
      </c>
      <c r="K32" s="41">
        <v>5.3565818625939073E-2</v>
      </c>
      <c r="L32" s="41">
        <v>1.4815863492393855E-2</v>
      </c>
      <c r="M32" s="41">
        <v>2.3315667264674229E-2</v>
      </c>
      <c r="N32" s="41">
        <v>1.5461968817626067E-2</v>
      </c>
      <c r="O32" s="41">
        <v>1.1886999777782412E-2</v>
      </c>
      <c r="P32" s="41">
        <v>1.0329726003336684E-2</v>
      </c>
      <c r="Q32" s="41">
        <v>1.3103920047223452E-2</v>
      </c>
      <c r="R32" s="41">
        <v>1.0595445860306724E-2</v>
      </c>
      <c r="S32" s="41">
        <v>1.3877147367115072E-2</v>
      </c>
      <c r="T32" s="41">
        <v>1.2245260595656067E-2</v>
      </c>
      <c r="U32" s="41">
        <v>1.7211394059449912E-2</v>
      </c>
      <c r="V32" s="41">
        <v>1.9579331210394874E-2</v>
      </c>
      <c r="W32" s="41">
        <v>2.0727945055369158E-2</v>
      </c>
      <c r="X32" s="41">
        <v>2.6098518289358209E-2</v>
      </c>
      <c r="Y32" s="41">
        <v>1.240142439976241E-2</v>
      </c>
      <c r="Z32" s="41">
        <v>4.3565359934911174E-2</v>
      </c>
      <c r="AA32" s="41">
        <v>1.743837584153738E-2</v>
      </c>
      <c r="AB32" s="41">
        <v>1.9244321790491285E-2</v>
      </c>
      <c r="AC32" s="41">
        <v>2.3490910854125162E-3</v>
      </c>
      <c r="AD32" s="41">
        <v>1.5426707771291686E-4</v>
      </c>
      <c r="AE32" s="41">
        <v>8.2238262540186319E-2</v>
      </c>
      <c r="AF32" s="41">
        <v>1.0852008178541242E-2</v>
      </c>
      <c r="AG32" s="41">
        <v>1.9045887427734942E-2</v>
      </c>
      <c r="AH32" s="41">
        <v>1.3631901632580039E-2</v>
      </c>
      <c r="AI32" s="41">
        <v>9.9320720839881863E-3</v>
      </c>
      <c r="AJ32" s="41">
        <v>2.2468343920262528E-2</v>
      </c>
      <c r="AK32" s="41">
        <v>6.9765719623937133E-3</v>
      </c>
      <c r="AL32" s="41">
        <v>1.5645024912391978E-2</v>
      </c>
      <c r="AM32" s="41">
        <v>4.5231467429163244E-2</v>
      </c>
      <c r="AN32" s="42">
        <v>3.2924317708738861E-2</v>
      </c>
      <c r="AO32" s="14"/>
      <c r="AP32" s="20"/>
    </row>
    <row r="33" spans="1:42" ht="39.950000000000003" customHeight="1">
      <c r="A33" s="10" t="s">
        <v>209</v>
      </c>
      <c r="B33" s="3" t="s">
        <v>25</v>
      </c>
      <c r="C33" s="40">
        <v>2.9406246398829593E-3</v>
      </c>
      <c r="D33" s="41">
        <v>0</v>
      </c>
      <c r="E33" s="41">
        <v>3.8426100225965889E-3</v>
      </c>
      <c r="F33" s="41">
        <v>2.7803453203866985E-3</v>
      </c>
      <c r="G33" s="41">
        <v>3.371381270939668E-3</v>
      </c>
      <c r="H33" s="41">
        <v>2.595824125521915E-3</v>
      </c>
      <c r="I33" s="41">
        <v>2.6207605966107905E-3</v>
      </c>
      <c r="J33" s="41">
        <v>4.8135154829033683E-3</v>
      </c>
      <c r="K33" s="41">
        <v>3.0514043697738671E-3</v>
      </c>
      <c r="L33" s="41">
        <v>2.2400723721682867E-3</v>
      </c>
      <c r="M33" s="41">
        <v>1.6450901865447526E-3</v>
      </c>
      <c r="N33" s="41">
        <v>7.315812829575487E-3</v>
      </c>
      <c r="O33" s="41">
        <v>5.7360354994384893E-3</v>
      </c>
      <c r="P33" s="41">
        <v>8.1706511263765023E-3</v>
      </c>
      <c r="Q33" s="41">
        <v>5.2832972855897751E-3</v>
      </c>
      <c r="R33" s="41">
        <v>3.8043339587319415E-3</v>
      </c>
      <c r="S33" s="41">
        <v>1.0643312061578739E-2</v>
      </c>
      <c r="T33" s="41">
        <v>7.1999362091737275E-3</v>
      </c>
      <c r="U33" s="41">
        <v>3.2399712941281775E-3</v>
      </c>
      <c r="V33" s="41">
        <v>4.139391087749098E-3</v>
      </c>
      <c r="W33" s="41">
        <v>6.6077875642974676E-3</v>
      </c>
      <c r="X33" s="41">
        <v>9.5063988624750663E-3</v>
      </c>
      <c r="Y33" s="41">
        <v>2.8254603929957565E-2</v>
      </c>
      <c r="Z33" s="41">
        <v>7.6217481119733943E-3</v>
      </c>
      <c r="AA33" s="41">
        <v>3.0225000336200892E-2</v>
      </c>
      <c r="AB33" s="41">
        <v>4.3217995381204119E-2</v>
      </c>
      <c r="AC33" s="41">
        <v>6.2514347683084778E-3</v>
      </c>
      <c r="AD33" s="41">
        <v>0</v>
      </c>
      <c r="AE33" s="41">
        <v>1.0764647445721731E-2</v>
      </c>
      <c r="AF33" s="41">
        <v>0.14584366911624916</v>
      </c>
      <c r="AG33" s="41">
        <v>2.3797165252619757E-2</v>
      </c>
      <c r="AH33" s="41">
        <v>2.5192863367677336E-2</v>
      </c>
      <c r="AI33" s="41">
        <v>1.2371736659775744E-2</v>
      </c>
      <c r="AJ33" s="41">
        <v>5.1689128357233723E-2</v>
      </c>
      <c r="AK33" s="41">
        <v>8.6986413755526376E-2</v>
      </c>
      <c r="AL33" s="41">
        <v>1.7449013288456983E-2</v>
      </c>
      <c r="AM33" s="41">
        <v>0</v>
      </c>
      <c r="AN33" s="42">
        <v>3.3768053325808782E-2</v>
      </c>
      <c r="AO33" s="14"/>
      <c r="AP33" s="20"/>
    </row>
    <row r="34" spans="1:42" ht="39.950000000000003" customHeight="1">
      <c r="A34" s="10" t="s">
        <v>210</v>
      </c>
      <c r="B34" s="3" t="s">
        <v>26</v>
      </c>
      <c r="C34" s="40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2">
        <v>0.10148611371875045</v>
      </c>
      <c r="AO34" s="14"/>
      <c r="AP34" s="20"/>
    </row>
    <row r="35" spans="1:42" ht="39.950000000000003" customHeight="1">
      <c r="A35" s="10" t="s">
        <v>211</v>
      </c>
      <c r="B35" s="3" t="s">
        <v>27</v>
      </c>
      <c r="C35" s="40">
        <v>0</v>
      </c>
      <c r="D35" s="41">
        <v>0</v>
      </c>
      <c r="E35" s="41">
        <v>0</v>
      </c>
      <c r="F35" s="41">
        <v>4.4906442787637083E-4</v>
      </c>
      <c r="G35" s="41">
        <v>1.9683238012004148E-4</v>
      </c>
      <c r="H35" s="41">
        <v>0</v>
      </c>
      <c r="I35" s="41">
        <v>1.4109642535988724E-4</v>
      </c>
      <c r="J35" s="41">
        <v>3.5110630657373456E-4</v>
      </c>
      <c r="K35" s="41">
        <v>2.2696773898606861E-4</v>
      </c>
      <c r="L35" s="41">
        <v>0</v>
      </c>
      <c r="M35" s="41">
        <v>0</v>
      </c>
      <c r="N35" s="41">
        <v>4.3532833949427001E-4</v>
      </c>
      <c r="O35" s="41">
        <v>9.8094651720036208E-4</v>
      </c>
      <c r="P35" s="41">
        <v>4.5538038326141118E-4</v>
      </c>
      <c r="Q35" s="41">
        <v>2.9866409017979866E-4</v>
      </c>
      <c r="R35" s="41">
        <v>7.3381444485490688E-4</v>
      </c>
      <c r="S35" s="41">
        <v>1.2076430305218695E-3</v>
      </c>
      <c r="T35" s="41">
        <v>6.512182922223473E-4</v>
      </c>
      <c r="U35" s="41">
        <v>3.2560914611117365E-4</v>
      </c>
      <c r="V35" s="41">
        <v>2.8277852028896893E-5</v>
      </c>
      <c r="W35" s="41">
        <v>1.5031291276591655E-4</v>
      </c>
      <c r="X35" s="41">
        <v>5.6090144385754961E-4</v>
      </c>
      <c r="Y35" s="41">
        <v>1.0359004380250867E-4</v>
      </c>
      <c r="Z35" s="41">
        <v>2.2751493237650148E-4</v>
      </c>
      <c r="AA35" s="41">
        <v>2.0293756997959638E-4</v>
      </c>
      <c r="AB35" s="41">
        <v>1.8916705347222959E-4</v>
      </c>
      <c r="AC35" s="41">
        <v>3.656417721899264E-6</v>
      </c>
      <c r="AD35" s="41">
        <v>0</v>
      </c>
      <c r="AE35" s="41">
        <v>8.1171232949805495E-4</v>
      </c>
      <c r="AF35" s="41">
        <v>4.142899136482971E-3</v>
      </c>
      <c r="AG35" s="41">
        <v>1.8576914413558543E-4</v>
      </c>
      <c r="AH35" s="41">
        <v>5.9692732109486216E-6</v>
      </c>
      <c r="AI35" s="41">
        <v>1.0951091267689654E-4</v>
      </c>
      <c r="AJ35" s="41">
        <v>0</v>
      </c>
      <c r="AK35" s="41">
        <v>4.4044910755330712E-4</v>
      </c>
      <c r="AL35" s="41">
        <v>5.0238437840441114E-4</v>
      </c>
      <c r="AM35" s="41">
        <v>0</v>
      </c>
      <c r="AN35" s="42">
        <v>2.1703624094906756E-3</v>
      </c>
      <c r="AO35" s="14"/>
      <c r="AP35" s="20"/>
    </row>
    <row r="36" spans="1:42" ht="39.950000000000003" customHeight="1">
      <c r="A36" s="10" t="s">
        <v>212</v>
      </c>
      <c r="B36" s="3" t="s">
        <v>28</v>
      </c>
      <c r="C36" s="40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1.0886635164752486E-4</v>
      </c>
      <c r="Z36" s="41">
        <v>0</v>
      </c>
      <c r="AA36" s="41">
        <v>1.7812960540876945E-5</v>
      </c>
      <c r="AB36" s="41">
        <v>1.009788871838741E-4</v>
      </c>
      <c r="AC36" s="41">
        <v>2.4977261121437676E-5</v>
      </c>
      <c r="AD36" s="41">
        <v>0</v>
      </c>
      <c r="AE36" s="41">
        <v>9.2004330535715303E-4</v>
      </c>
      <c r="AF36" s="41">
        <v>2.5660894832225207E-4</v>
      </c>
      <c r="AG36" s="41">
        <v>2.0917628996636328E-5</v>
      </c>
      <c r="AH36" s="41">
        <v>8.7826412814641797E-6</v>
      </c>
      <c r="AI36" s="41">
        <v>1.4687308593679864E-2</v>
      </c>
      <c r="AJ36" s="41">
        <v>0</v>
      </c>
      <c r="AK36" s="41">
        <v>2.7080921945659167E-5</v>
      </c>
      <c r="AL36" s="41">
        <v>2.4861517147468541E-4</v>
      </c>
      <c r="AM36" s="41">
        <v>0</v>
      </c>
      <c r="AN36" s="42">
        <v>1.2004782892305999E-4</v>
      </c>
      <c r="AO36" s="14"/>
      <c r="AP36" s="20"/>
    </row>
    <row r="37" spans="1:42" ht="39.950000000000003" customHeight="1">
      <c r="A37" s="10" t="s">
        <v>213</v>
      </c>
      <c r="B37" s="3" t="s">
        <v>29</v>
      </c>
      <c r="C37" s="40">
        <v>1.7423459617378768E-3</v>
      </c>
      <c r="D37" s="41">
        <v>0</v>
      </c>
      <c r="E37" s="41">
        <v>1.0315208406648716E-2</v>
      </c>
      <c r="F37" s="41">
        <v>1.6137590745696898E-3</v>
      </c>
      <c r="G37" s="41">
        <v>1.0301301791953016E-3</v>
      </c>
      <c r="H37" s="41">
        <v>1.1718465710326095E-3</v>
      </c>
      <c r="I37" s="41">
        <v>1.901416779079764E-4</v>
      </c>
      <c r="J37" s="41">
        <v>6.308682598747268E-4</v>
      </c>
      <c r="K37" s="41">
        <v>1.2642293617887315E-3</v>
      </c>
      <c r="L37" s="41">
        <v>6.8259218492785643E-4</v>
      </c>
      <c r="M37" s="41">
        <v>8.354832034213976E-4</v>
      </c>
      <c r="N37" s="41">
        <v>1.9554962903609182E-4</v>
      </c>
      <c r="O37" s="41">
        <v>1.22400413498887E-3</v>
      </c>
      <c r="P37" s="41">
        <v>4.6755888799065553E-4</v>
      </c>
      <c r="Q37" s="41">
        <v>4.0248001388269538E-4</v>
      </c>
      <c r="R37" s="41">
        <v>3.8511190666809986E-4</v>
      </c>
      <c r="S37" s="41">
        <v>5.4247363473032442E-4</v>
      </c>
      <c r="T37" s="41">
        <v>0</v>
      </c>
      <c r="U37" s="41">
        <v>4.3879119705440199E-4</v>
      </c>
      <c r="V37" s="41">
        <v>4.9539438609459436E-4</v>
      </c>
      <c r="W37" s="41">
        <v>7.8306367908436705E-4</v>
      </c>
      <c r="X37" s="41">
        <v>1.9836160724935924E-3</v>
      </c>
      <c r="Y37" s="41">
        <v>6.433143111876866E-3</v>
      </c>
      <c r="Z37" s="41">
        <v>1.4946717859373627E-3</v>
      </c>
      <c r="AA37" s="41">
        <v>4.3871853815723839E-4</v>
      </c>
      <c r="AB37" s="41">
        <v>2.1796479949311447E-3</v>
      </c>
      <c r="AC37" s="41">
        <v>4.5332006610443508E-4</v>
      </c>
      <c r="AD37" s="41">
        <v>0</v>
      </c>
      <c r="AE37" s="41">
        <v>1.2528018620727613E-3</v>
      </c>
      <c r="AF37" s="41">
        <v>7.368240656070097E-4</v>
      </c>
      <c r="AG37" s="41">
        <v>2.9802699583579944E-6</v>
      </c>
      <c r="AH37" s="41">
        <v>2.0110495735910752E-3</v>
      </c>
      <c r="AI37" s="41">
        <v>8.9699151861545839E-4</v>
      </c>
      <c r="AJ37" s="41">
        <v>0</v>
      </c>
      <c r="AK37" s="41">
        <v>1.6068068235103713E-3</v>
      </c>
      <c r="AL37" s="41">
        <v>2.0247564929653694E-3</v>
      </c>
      <c r="AM37" s="41">
        <v>0</v>
      </c>
      <c r="AN37" s="42">
        <v>1.8244257066956762E-4</v>
      </c>
      <c r="AO37" s="14"/>
      <c r="AP37" s="20"/>
    </row>
    <row r="38" spans="1:42" ht="39.950000000000003" customHeight="1">
      <c r="A38" s="10" t="s">
        <v>214</v>
      </c>
      <c r="B38" s="3" t="s">
        <v>30</v>
      </c>
      <c r="C38" s="40">
        <v>3.6076542449087777E-2</v>
      </c>
      <c r="D38" s="41">
        <v>2.9201860962936248E-2</v>
      </c>
      <c r="E38" s="41">
        <v>1.8514103587200577E-2</v>
      </c>
      <c r="F38" s="41">
        <v>0.1012142171239635</v>
      </c>
      <c r="G38" s="41">
        <v>3.1022753232854521E-2</v>
      </c>
      <c r="H38" s="41">
        <v>4.1689855307939595E-2</v>
      </c>
      <c r="I38" s="41">
        <v>3.6611918160001471E-2</v>
      </c>
      <c r="J38" s="41">
        <v>4.2227780964981122E-2</v>
      </c>
      <c r="K38" s="41">
        <v>6.0742435015905177E-2</v>
      </c>
      <c r="L38" s="41">
        <v>8.8741678344139117E-3</v>
      </c>
      <c r="M38" s="41">
        <v>2.9943495527074312E-2</v>
      </c>
      <c r="N38" s="41">
        <v>2.7415394174615443E-2</v>
      </c>
      <c r="O38" s="41">
        <v>4.8461218042888408E-2</v>
      </c>
      <c r="P38" s="41">
        <v>3.0742043503175501E-2</v>
      </c>
      <c r="Q38" s="41">
        <v>3.4223489390207529E-2</v>
      </c>
      <c r="R38" s="41">
        <v>4.5858616168935891E-2</v>
      </c>
      <c r="S38" s="41">
        <v>4.5950366466634439E-2</v>
      </c>
      <c r="T38" s="41">
        <v>3.6386016457337758E-2</v>
      </c>
      <c r="U38" s="41">
        <v>1.8732631354095496E-2</v>
      </c>
      <c r="V38" s="41">
        <v>3.6781631602062506E-2</v>
      </c>
      <c r="W38" s="41">
        <v>9.0124942975861183E-2</v>
      </c>
      <c r="X38" s="41">
        <v>5.6925400338697113E-2</v>
      </c>
      <c r="Y38" s="41">
        <v>0.13062162923941875</v>
      </c>
      <c r="Z38" s="41">
        <v>5.8631938984026598E-2</v>
      </c>
      <c r="AA38" s="41">
        <v>7.398669535235898E-2</v>
      </c>
      <c r="AB38" s="41">
        <v>0.10318105280725938</v>
      </c>
      <c r="AC38" s="41">
        <v>5.5325753278361249E-2</v>
      </c>
      <c r="AD38" s="41">
        <v>1.2919409411196424E-3</v>
      </c>
      <c r="AE38" s="41">
        <v>7.2981116741677052E-2</v>
      </c>
      <c r="AF38" s="41">
        <v>0.14511054235492338</v>
      </c>
      <c r="AG38" s="41">
        <v>8.3830205695186497E-2</v>
      </c>
      <c r="AH38" s="41">
        <v>8.2343552092933786E-2</v>
      </c>
      <c r="AI38" s="41">
        <v>4.330305584171143E-2</v>
      </c>
      <c r="AJ38" s="41">
        <v>7.1856142039884635E-2</v>
      </c>
      <c r="AK38" s="41">
        <v>0.12132597589635603</v>
      </c>
      <c r="AL38" s="41">
        <v>3.7756430021400486E-2</v>
      </c>
      <c r="AM38" s="41">
        <v>0</v>
      </c>
      <c r="AN38" s="42">
        <v>2.5818222215580815E-2</v>
      </c>
      <c r="AO38" s="14"/>
      <c r="AP38" s="20"/>
    </row>
    <row r="39" spans="1:42" ht="39.950000000000003" customHeight="1">
      <c r="A39" s="10" t="s">
        <v>215</v>
      </c>
      <c r="B39" s="3" t="s">
        <v>31</v>
      </c>
      <c r="C39" s="40">
        <v>1.0533580338110251E-3</v>
      </c>
      <c r="D39" s="41">
        <v>0</v>
      </c>
      <c r="E39" s="41">
        <v>8.8486538221625309E-4</v>
      </c>
      <c r="F39" s="41">
        <v>0</v>
      </c>
      <c r="G39" s="41">
        <v>2.1678467315581256E-4</v>
      </c>
      <c r="H39" s="41">
        <v>0</v>
      </c>
      <c r="I39" s="41">
        <v>0</v>
      </c>
      <c r="J39" s="41">
        <v>1.6686234934321672E-4</v>
      </c>
      <c r="K39" s="41">
        <v>4.3146328554346222E-5</v>
      </c>
      <c r="L39" s="41">
        <v>0</v>
      </c>
      <c r="M39" s="41">
        <v>0</v>
      </c>
      <c r="N39" s="41">
        <v>0</v>
      </c>
      <c r="O39" s="41">
        <v>5.1799139328546621E-5</v>
      </c>
      <c r="P39" s="41">
        <v>6.1833808632181725E-5</v>
      </c>
      <c r="Q39" s="41">
        <v>0</v>
      </c>
      <c r="R39" s="41">
        <v>1.8645685991772233E-4</v>
      </c>
      <c r="S39" s="41">
        <v>4.0994941147042746E-5</v>
      </c>
      <c r="T39" s="41">
        <v>0</v>
      </c>
      <c r="U39" s="41">
        <v>3.0948978170142384E-4</v>
      </c>
      <c r="V39" s="41">
        <v>1.0751179880457467E-4</v>
      </c>
      <c r="W39" s="41">
        <v>2.4770601377295949E-4</v>
      </c>
      <c r="X39" s="41">
        <v>8.628756339184523E-5</v>
      </c>
      <c r="Y39" s="41">
        <v>3.2000082425136245E-4</v>
      </c>
      <c r="Z39" s="41">
        <v>5.4062936803206506E-5</v>
      </c>
      <c r="AA39" s="41">
        <v>5.7127113907816818E-4</v>
      </c>
      <c r="AB39" s="41">
        <v>2.1975835432616058E-4</v>
      </c>
      <c r="AC39" s="41">
        <v>1.1173429722356855E-3</v>
      </c>
      <c r="AD39" s="41">
        <v>3.6093458740007377E-4</v>
      </c>
      <c r="AE39" s="41">
        <v>6.1202966275601504E-4</v>
      </c>
      <c r="AF39" s="41">
        <v>4.889667626585506E-3</v>
      </c>
      <c r="AG39" s="41">
        <v>4.0990066682738936E-4</v>
      </c>
      <c r="AH39" s="41">
        <v>7.0014233043990464E-3</v>
      </c>
      <c r="AI39" s="41">
        <v>1.7931050838457575E-2</v>
      </c>
      <c r="AJ39" s="41">
        <v>1.9937110517080328E-3</v>
      </c>
      <c r="AK39" s="41">
        <v>2.8053267735511736E-3</v>
      </c>
      <c r="AL39" s="41">
        <v>1.8342570968841926E-2</v>
      </c>
      <c r="AM39" s="41">
        <v>0</v>
      </c>
      <c r="AN39" s="42">
        <v>2.8711958977093053E-3</v>
      </c>
      <c r="AO39" s="14"/>
      <c r="AP39" s="20"/>
    </row>
    <row r="40" spans="1:42" ht="39.950000000000003" customHeight="1">
      <c r="A40" s="10" t="s">
        <v>216</v>
      </c>
      <c r="B40" s="3" t="s">
        <v>32</v>
      </c>
      <c r="C40" s="40">
        <v>3.1525851197982345E-4</v>
      </c>
      <c r="D40" s="41">
        <v>2.5062656641604009E-3</v>
      </c>
      <c r="E40" s="41">
        <v>1.0593220338983051E-3</v>
      </c>
      <c r="F40" s="41">
        <v>1.021972406745018E-3</v>
      </c>
      <c r="G40" s="41">
        <v>6.0437353128344048E-4</v>
      </c>
      <c r="H40" s="41">
        <v>1.1131725417439704E-3</v>
      </c>
      <c r="I40" s="41">
        <v>1.1238660993818737E-3</v>
      </c>
      <c r="J40" s="41">
        <v>7.9904115061925688E-4</v>
      </c>
      <c r="K40" s="41">
        <v>6.1983471074380169E-4</v>
      </c>
      <c r="L40" s="41">
        <v>2.8818443804034583E-4</v>
      </c>
      <c r="M40" s="41">
        <v>0</v>
      </c>
      <c r="N40" s="41">
        <v>7.4303405572755414E-4</v>
      </c>
      <c r="O40" s="41">
        <v>1.1162098474513209E-3</v>
      </c>
      <c r="P40" s="41">
        <v>5.9219779406321713E-4</v>
      </c>
      <c r="Q40" s="41">
        <v>6.7969413763806284E-4</v>
      </c>
      <c r="R40" s="41">
        <v>9.6727789811339475E-4</v>
      </c>
      <c r="S40" s="41">
        <v>1.0306242638398115E-3</v>
      </c>
      <c r="T40" s="41">
        <v>1.1115227862171174E-3</v>
      </c>
      <c r="U40" s="41">
        <v>4.6313449425713227E-4</v>
      </c>
      <c r="V40" s="41">
        <v>8.3660467211532272E-4</v>
      </c>
      <c r="W40" s="41">
        <v>6.0641332065714763E-4</v>
      </c>
      <c r="X40" s="41">
        <v>7.0096216280030697E-5</v>
      </c>
      <c r="Y40" s="41">
        <v>9.5772738658297604E-4</v>
      </c>
      <c r="Z40" s="41">
        <v>2.8962995323851591E-3</v>
      </c>
      <c r="AA40" s="41">
        <v>1.944321512588309E-3</v>
      </c>
      <c r="AB40" s="41">
        <v>3.5567734154249848E-3</v>
      </c>
      <c r="AC40" s="41">
        <v>8.9973049691127207E-4</v>
      </c>
      <c r="AD40" s="41">
        <v>0</v>
      </c>
      <c r="AE40" s="41">
        <v>2.6643457255013411E-3</v>
      </c>
      <c r="AF40" s="41">
        <v>1.7066301286442871E-3</v>
      </c>
      <c r="AG40" s="41">
        <v>2.4686744463884311E-3</v>
      </c>
      <c r="AH40" s="41">
        <v>3.9069769969257689E-3</v>
      </c>
      <c r="AI40" s="41">
        <v>2.2585823696228461E-3</v>
      </c>
      <c r="AJ40" s="41">
        <v>4.7943215308621475E-3</v>
      </c>
      <c r="AK40" s="41">
        <v>1.4845439642753779E-3</v>
      </c>
      <c r="AL40" s="41">
        <v>1.714975425921745E-3</v>
      </c>
      <c r="AM40" s="41">
        <v>0</v>
      </c>
      <c r="AN40" s="42">
        <v>1.0109617134356811E-4</v>
      </c>
      <c r="AO40" s="14"/>
      <c r="AP40" s="20"/>
    </row>
    <row r="41" spans="1:42" ht="39.950000000000003" customHeight="1">
      <c r="A41" s="43" t="s">
        <v>217</v>
      </c>
      <c r="B41" s="44" t="s">
        <v>33</v>
      </c>
      <c r="C41" s="45">
        <v>5.2019931007281197E-3</v>
      </c>
      <c r="D41" s="46">
        <v>0</v>
      </c>
      <c r="E41" s="46">
        <v>6.2528573539549943E-3</v>
      </c>
      <c r="F41" s="46">
        <v>3.7016962009942139E-3</v>
      </c>
      <c r="G41" s="46">
        <v>4.3123982032630378E-3</v>
      </c>
      <c r="H41" s="46">
        <v>2.9866911834037007E-3</v>
      </c>
      <c r="I41" s="46">
        <v>2.1323061764149326E-3</v>
      </c>
      <c r="J41" s="46">
        <v>8.0394853568447591E-4</v>
      </c>
      <c r="K41" s="46">
        <v>8.6478285628552604E-3</v>
      </c>
      <c r="L41" s="46">
        <v>3.7114156722872502E-3</v>
      </c>
      <c r="M41" s="46">
        <v>8.5176007822994435E-4</v>
      </c>
      <c r="N41" s="46">
        <v>3.2894288593932901E-3</v>
      </c>
      <c r="O41" s="46">
        <v>6.7383909202644891E-3</v>
      </c>
      <c r="P41" s="46">
        <v>5.243346517551423E-3</v>
      </c>
      <c r="Q41" s="46">
        <v>1.914831917584055E-3</v>
      </c>
      <c r="R41" s="46">
        <v>7.7857481976796735E-4</v>
      </c>
      <c r="S41" s="46">
        <v>9.4807217188138673E-4</v>
      </c>
      <c r="T41" s="46">
        <v>1.789358889797623E-3</v>
      </c>
      <c r="U41" s="46">
        <v>2.311255232655263E-3</v>
      </c>
      <c r="V41" s="46">
        <v>2.2791803882361212E-3</v>
      </c>
      <c r="W41" s="46">
        <v>1.2206329180479399E-2</v>
      </c>
      <c r="X41" s="46">
        <v>2.491449135326289E-3</v>
      </c>
      <c r="Y41" s="46">
        <v>5.5741095160652104E-3</v>
      </c>
      <c r="Z41" s="46">
        <v>6.0951638625629046E-3</v>
      </c>
      <c r="AA41" s="46">
        <v>3.6716901367320801E-3</v>
      </c>
      <c r="AB41" s="46">
        <v>7.2754912897477634E-3</v>
      </c>
      <c r="AC41" s="46">
        <v>7.1382335258348903E-3</v>
      </c>
      <c r="AD41" s="46">
        <v>6.6017412292742795E-5</v>
      </c>
      <c r="AE41" s="46">
        <v>3.4432218477087949E-3</v>
      </c>
      <c r="AF41" s="46">
        <v>5.0076548586494643E-3</v>
      </c>
      <c r="AG41" s="46">
        <v>3.6308061971395853E-4</v>
      </c>
      <c r="AH41" s="46">
        <v>3.6630754914034908E-3</v>
      </c>
      <c r="AI41" s="46">
        <v>2.4252565806084985E-3</v>
      </c>
      <c r="AJ41" s="46">
        <v>1.0541286701426355E-2</v>
      </c>
      <c r="AK41" s="46">
        <v>3.2071653431628754E-3</v>
      </c>
      <c r="AL41" s="46">
        <v>3.4609178618496845E-3</v>
      </c>
      <c r="AM41" s="46">
        <v>3.911661591871116E-4</v>
      </c>
      <c r="AN41" s="47">
        <v>0</v>
      </c>
      <c r="AO41" s="14"/>
      <c r="AP41" s="20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25B8F-58D3-43D4-B7E8-4C7697BA545C}"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36"/>
      <c r="B1" s="3"/>
    </row>
    <row r="2" spans="1:43" ht="39.950000000000003" customHeight="1">
      <c r="A2" s="6"/>
      <c r="B2" s="7"/>
      <c r="C2" s="8" t="s">
        <v>180</v>
      </c>
      <c r="D2" s="8" t="s">
        <v>181</v>
      </c>
      <c r="E2" s="8" t="s">
        <v>182</v>
      </c>
      <c r="F2" s="8" t="s">
        <v>183</v>
      </c>
      <c r="G2" s="8" t="s">
        <v>184</v>
      </c>
      <c r="H2" s="8" t="s">
        <v>185</v>
      </c>
      <c r="I2" s="8" t="s">
        <v>186</v>
      </c>
      <c r="J2" s="8" t="s">
        <v>187</v>
      </c>
      <c r="K2" s="8" t="s">
        <v>188</v>
      </c>
      <c r="L2" s="8" t="s">
        <v>189</v>
      </c>
      <c r="M2" s="8" t="s">
        <v>190</v>
      </c>
      <c r="N2" s="8" t="s">
        <v>191</v>
      </c>
      <c r="O2" s="8" t="s">
        <v>192</v>
      </c>
      <c r="P2" s="8" t="s">
        <v>193</v>
      </c>
      <c r="Q2" s="8" t="s">
        <v>194</v>
      </c>
      <c r="R2" s="8" t="s">
        <v>195</v>
      </c>
      <c r="S2" s="8" t="s">
        <v>196</v>
      </c>
      <c r="T2" s="8" t="s">
        <v>197</v>
      </c>
      <c r="U2" s="8" t="s">
        <v>198</v>
      </c>
      <c r="V2" s="8" t="s">
        <v>199</v>
      </c>
      <c r="W2" s="8" t="s">
        <v>200</v>
      </c>
      <c r="X2" s="8" t="s">
        <v>201</v>
      </c>
      <c r="Y2" s="8" t="s">
        <v>202</v>
      </c>
      <c r="Z2" s="8" t="s">
        <v>203</v>
      </c>
      <c r="AA2" s="8" t="s">
        <v>204</v>
      </c>
      <c r="AB2" s="8" t="s">
        <v>205</v>
      </c>
      <c r="AC2" s="8" t="s">
        <v>206</v>
      </c>
      <c r="AD2" s="8" t="s">
        <v>207</v>
      </c>
      <c r="AE2" s="8" t="s">
        <v>208</v>
      </c>
      <c r="AF2" s="8" t="s">
        <v>209</v>
      </c>
      <c r="AG2" s="8" t="s">
        <v>210</v>
      </c>
      <c r="AH2" s="8" t="s">
        <v>211</v>
      </c>
      <c r="AI2" s="8" t="s">
        <v>212</v>
      </c>
      <c r="AJ2" s="8" t="s">
        <v>213</v>
      </c>
      <c r="AK2" s="8" t="s">
        <v>214</v>
      </c>
      <c r="AL2" s="8" t="s">
        <v>215</v>
      </c>
      <c r="AM2" s="8" t="s">
        <v>216</v>
      </c>
      <c r="AN2" s="27" t="s">
        <v>217</v>
      </c>
    </row>
    <row r="3" spans="1:43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124</v>
      </c>
      <c r="AB3" s="3" t="s">
        <v>22</v>
      </c>
      <c r="AC3" s="3" t="s">
        <v>104</v>
      </c>
      <c r="AD3" s="3" t="s">
        <v>103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8" t="s">
        <v>33</v>
      </c>
      <c r="AP3" s="48"/>
    </row>
    <row r="4" spans="1:43" ht="39.950000000000003" customHeight="1">
      <c r="A4" s="10" t="s">
        <v>180</v>
      </c>
      <c r="B4" s="3" t="s">
        <v>50</v>
      </c>
      <c r="C4" s="37">
        <v>0.99683623172352676</v>
      </c>
      <c r="D4" s="38">
        <v>-7.896879540273747E-5</v>
      </c>
      <c r="E4" s="38">
        <v>0</v>
      </c>
      <c r="F4" s="38">
        <v>0</v>
      </c>
      <c r="G4" s="38">
        <v>-5.2200040544265339E-3</v>
      </c>
      <c r="H4" s="38">
        <v>-4.6765935978764007E-5</v>
      </c>
      <c r="I4" s="38">
        <v>-2.5293850337715539E-6</v>
      </c>
      <c r="J4" s="38">
        <v>-6.2941568848765983E-6</v>
      </c>
      <c r="K4" s="38">
        <v>0</v>
      </c>
      <c r="L4" s="38">
        <v>0</v>
      </c>
      <c r="M4" s="38">
        <v>0</v>
      </c>
      <c r="N4" s="38">
        <v>0</v>
      </c>
      <c r="O4" s="38">
        <v>0</v>
      </c>
      <c r="P4" s="38">
        <v>0</v>
      </c>
      <c r="Q4" s="38">
        <v>0</v>
      </c>
      <c r="R4" s="38">
        <v>0</v>
      </c>
      <c r="S4" s="38">
        <v>0</v>
      </c>
      <c r="T4" s="38">
        <v>0</v>
      </c>
      <c r="U4" s="38">
        <v>0</v>
      </c>
      <c r="V4" s="38">
        <v>-5.8296595293368438E-5</v>
      </c>
      <c r="W4" s="38">
        <v>-2.5721236221071871E-5</v>
      </c>
      <c r="X4" s="38">
        <v>0</v>
      </c>
      <c r="Y4" s="38">
        <v>0</v>
      </c>
      <c r="Z4" s="38">
        <v>0</v>
      </c>
      <c r="AA4" s="38">
        <v>-3.7283228772685571E-6</v>
      </c>
      <c r="AB4" s="38">
        <v>0</v>
      </c>
      <c r="AC4" s="38">
        <v>-3.2773644829766053E-8</v>
      </c>
      <c r="AD4" s="38">
        <v>-2.5212386217521654E-7</v>
      </c>
      <c r="AE4" s="38">
        <v>-2.6117674743760488E-6</v>
      </c>
      <c r="AF4" s="38">
        <v>0</v>
      </c>
      <c r="AG4" s="38">
        <v>-8.92022369975377E-7</v>
      </c>
      <c r="AH4" s="38">
        <v>-3.4371297494903508E-5</v>
      </c>
      <c r="AI4" s="38">
        <v>-4.1441141239329157E-5</v>
      </c>
      <c r="AJ4" s="38">
        <v>-6.4086958570375673E-5</v>
      </c>
      <c r="AK4" s="38">
        <v>-1.3687147559301016E-7</v>
      </c>
      <c r="AL4" s="38">
        <v>-3.9001959952757252E-4</v>
      </c>
      <c r="AM4" s="38">
        <v>0</v>
      </c>
      <c r="AN4" s="39">
        <v>0</v>
      </c>
      <c r="AO4" s="14"/>
      <c r="AP4" s="20"/>
    </row>
    <row r="5" spans="1:43" ht="39.950000000000003" customHeight="1">
      <c r="A5" s="10" t="s">
        <v>181</v>
      </c>
      <c r="B5" s="3" t="s">
        <v>51</v>
      </c>
      <c r="C5" s="40">
        <v>-5.3025783222761462E-5</v>
      </c>
      <c r="D5" s="41">
        <v>0.98465564072299094</v>
      </c>
      <c r="E5" s="41">
        <v>0</v>
      </c>
      <c r="F5" s="41">
        <v>0</v>
      </c>
      <c r="G5" s="41">
        <v>-2.4636215898447804E-5</v>
      </c>
      <c r="H5" s="41">
        <v>0</v>
      </c>
      <c r="I5" s="41">
        <v>-1.9983360430781652E-4</v>
      </c>
      <c r="J5" s="41">
        <v>-1.3439695116468186E-5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-3.2472704366291144E-6</v>
      </c>
      <c r="W5" s="41">
        <v>-2.0175305331684463E-6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  <c r="AG5" s="41">
        <v>-3.8094089196740752E-7</v>
      </c>
      <c r="AH5" s="41">
        <v>-2.9247059783775065E-6</v>
      </c>
      <c r="AI5" s="41">
        <v>-2.2924309076837469E-6</v>
      </c>
      <c r="AJ5" s="41">
        <v>0</v>
      </c>
      <c r="AK5" s="41">
        <v>0</v>
      </c>
      <c r="AL5" s="41">
        <v>-7.8576620758443293E-5</v>
      </c>
      <c r="AM5" s="41">
        <v>0</v>
      </c>
      <c r="AN5" s="42">
        <v>0</v>
      </c>
      <c r="AO5" s="14"/>
      <c r="AP5" s="20"/>
    </row>
    <row r="6" spans="1:43" ht="39.950000000000003" customHeight="1">
      <c r="A6" s="10" t="s">
        <v>182</v>
      </c>
      <c r="B6" s="3" t="s">
        <v>52</v>
      </c>
      <c r="C6" s="40">
        <v>0</v>
      </c>
      <c r="D6" s="41">
        <v>0</v>
      </c>
      <c r="E6" s="41">
        <v>0.99898150235046757</v>
      </c>
      <c r="F6" s="41">
        <v>0</v>
      </c>
      <c r="G6" s="41">
        <v>-3.5352006597033827E-3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-1.4916079870052704E-5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-7.6240076989969884E-7</v>
      </c>
      <c r="AF6" s="41">
        <v>0</v>
      </c>
      <c r="AG6" s="41">
        <v>-7.7769860102408124E-7</v>
      </c>
      <c r="AH6" s="41">
        <v>-9.7959207121266639E-6</v>
      </c>
      <c r="AI6" s="41">
        <v>-2.3968513397008051E-5</v>
      </c>
      <c r="AJ6" s="41">
        <v>0</v>
      </c>
      <c r="AK6" s="41">
        <v>0</v>
      </c>
      <c r="AL6" s="41">
        <v>-3.8911261167872042E-4</v>
      </c>
      <c r="AM6" s="41">
        <v>0</v>
      </c>
      <c r="AN6" s="42">
        <v>0</v>
      </c>
      <c r="AO6" s="14"/>
      <c r="AP6" s="20"/>
    </row>
    <row r="7" spans="1:43" ht="39.950000000000003" customHeight="1">
      <c r="A7" s="10" t="s">
        <v>183</v>
      </c>
      <c r="B7" s="3" t="s">
        <v>1</v>
      </c>
      <c r="C7" s="40">
        <v>0</v>
      </c>
      <c r="D7" s="41">
        <v>0</v>
      </c>
      <c r="E7" s="41">
        <v>0</v>
      </c>
      <c r="F7" s="41">
        <v>1</v>
      </c>
      <c r="G7" s="41">
        <v>-3.885798087404673E-6</v>
      </c>
      <c r="H7" s="41">
        <v>0</v>
      </c>
      <c r="I7" s="41">
        <v>0</v>
      </c>
      <c r="J7" s="41">
        <v>-1.683035811464559E-4</v>
      </c>
      <c r="K7" s="41">
        <v>-7.3511814484025838E-4</v>
      </c>
      <c r="L7" s="41">
        <v>-2.6249014011033828E-5</v>
      </c>
      <c r="M7" s="41">
        <v>-2.4096317094785021E-5</v>
      </c>
      <c r="N7" s="41">
        <v>0</v>
      </c>
      <c r="O7" s="41">
        <v>0</v>
      </c>
      <c r="P7" s="41">
        <v>0</v>
      </c>
      <c r="Q7" s="41">
        <v>0</v>
      </c>
      <c r="R7" s="41">
        <v>-1.5060447199571317E-6</v>
      </c>
      <c r="S7" s="41">
        <v>-1.1175412080178566E-6</v>
      </c>
      <c r="T7" s="41">
        <v>0</v>
      </c>
      <c r="U7" s="41">
        <v>0</v>
      </c>
      <c r="V7" s="41">
        <v>-5.0923028058200118E-5</v>
      </c>
      <c r="W7" s="41">
        <v>-3.9478575262764281E-5</v>
      </c>
      <c r="X7" s="41">
        <v>-6.0791942118360665E-3</v>
      </c>
      <c r="Y7" s="41">
        <v>0</v>
      </c>
      <c r="Z7" s="41">
        <v>0</v>
      </c>
      <c r="AA7" s="41">
        <v>-3.560926277047338E-8</v>
      </c>
      <c r="AB7" s="41">
        <v>-3.8900748006484611E-8</v>
      </c>
      <c r="AC7" s="41">
        <v>-4.7370591512102355E-8</v>
      </c>
      <c r="AD7" s="41">
        <v>0</v>
      </c>
      <c r="AE7" s="41">
        <v>-3.3705482712203068E-8</v>
      </c>
      <c r="AF7" s="41">
        <v>0</v>
      </c>
      <c r="AG7" s="41">
        <v>-2.1488621689392292E-7</v>
      </c>
      <c r="AH7" s="41">
        <v>-9.8988428358227278E-7</v>
      </c>
      <c r="AI7" s="41">
        <v>-1.10840998987395E-7</v>
      </c>
      <c r="AJ7" s="41">
        <v>-9.4520856978007735E-7</v>
      </c>
      <c r="AK7" s="41">
        <v>-3.7093540367875607E-8</v>
      </c>
      <c r="AL7" s="41">
        <v>-6.5910108237589493E-8</v>
      </c>
      <c r="AM7" s="41">
        <v>0</v>
      </c>
      <c r="AN7" s="42">
        <v>-2.9597951631424531E-6</v>
      </c>
      <c r="AO7" s="14"/>
      <c r="AP7" s="20"/>
    </row>
    <row r="8" spans="1:43" ht="39.950000000000003" customHeight="1">
      <c r="A8" s="10" t="s">
        <v>184</v>
      </c>
      <c r="B8" s="3" t="s">
        <v>2</v>
      </c>
      <c r="C8" s="40">
        <v>-1.3368307943193004E-2</v>
      </c>
      <c r="D8" s="41">
        <v>-3.7955847472080383E-3</v>
      </c>
      <c r="E8" s="41">
        <v>-7.9144375173774394E-3</v>
      </c>
      <c r="F8" s="41">
        <v>0</v>
      </c>
      <c r="G8" s="41">
        <v>0.97717167958270967</v>
      </c>
      <c r="H8" s="41">
        <v>-5.6194371582041088E-5</v>
      </c>
      <c r="I8" s="41">
        <v>-1.2157327720446394E-5</v>
      </c>
      <c r="J8" s="41">
        <v>-9.6807882645529833E-4</v>
      </c>
      <c r="K8" s="41">
        <v>-2.346753585954557E-5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-8.0404891509248095E-5</v>
      </c>
      <c r="W8" s="41">
        <v>-3.5322137192524185E-6</v>
      </c>
      <c r="X8" s="41">
        <v>0</v>
      </c>
      <c r="Y8" s="41">
        <v>0</v>
      </c>
      <c r="Z8" s="41">
        <v>0</v>
      </c>
      <c r="AA8" s="41">
        <v>-2.1235530651346977E-5</v>
      </c>
      <c r="AB8" s="41">
        <v>0</v>
      </c>
      <c r="AC8" s="41">
        <v>0</v>
      </c>
      <c r="AD8" s="41">
        <v>0</v>
      </c>
      <c r="AE8" s="41">
        <v>-3.698738311403418E-5</v>
      </c>
      <c r="AF8" s="41">
        <v>0</v>
      </c>
      <c r="AG8" s="41">
        <v>-1.0375625577418246E-4</v>
      </c>
      <c r="AH8" s="41">
        <v>-7.2129923685719858E-4</v>
      </c>
      <c r="AI8" s="41">
        <v>-8.4480049416218008E-4</v>
      </c>
      <c r="AJ8" s="41">
        <v>-2.2945082589333887E-4</v>
      </c>
      <c r="AK8" s="41">
        <v>-6.578640112708087E-7</v>
      </c>
      <c r="AL8" s="41">
        <v>-1.6656208888748875E-2</v>
      </c>
      <c r="AM8" s="41">
        <v>0</v>
      </c>
      <c r="AN8" s="42">
        <v>-5.8835647449139382E-4</v>
      </c>
      <c r="AO8" s="14"/>
      <c r="AP8" s="20"/>
    </row>
    <row r="9" spans="1:43" ht="39.950000000000003" customHeight="1">
      <c r="A9" s="10" t="s">
        <v>185</v>
      </c>
      <c r="B9" s="3" t="s">
        <v>3</v>
      </c>
      <c r="C9" s="40">
        <v>-2.7676665692448045E-5</v>
      </c>
      <c r="D9" s="41">
        <v>0</v>
      </c>
      <c r="E9" s="41">
        <v>-3.6245486483104273E-4</v>
      </c>
      <c r="F9" s="41">
        <v>-4.1408930581240613E-5</v>
      </c>
      <c r="G9" s="41">
        <v>-1.027552163335052E-5</v>
      </c>
      <c r="H9" s="41">
        <v>0.99710330573956418</v>
      </c>
      <c r="I9" s="41">
        <v>-3.2526803061526803E-5</v>
      </c>
      <c r="J9" s="41">
        <v>-1.0792019862496721E-5</v>
      </c>
      <c r="K9" s="41">
        <v>-1.3255064271713754E-5</v>
      </c>
      <c r="L9" s="41">
        <v>-7.784560725022851E-6</v>
      </c>
      <c r="M9" s="41">
        <v>-4.2876866215602048E-5</v>
      </c>
      <c r="N9" s="41">
        <v>-1.1708172136891953E-5</v>
      </c>
      <c r="O9" s="41">
        <v>-1.7588395759407635E-5</v>
      </c>
      <c r="P9" s="41">
        <v>-1.2997317873483633E-5</v>
      </c>
      <c r="Q9" s="41">
        <v>-2.2950234253041029E-5</v>
      </c>
      <c r="R9" s="41">
        <v>-4.8348932418500983E-5</v>
      </c>
      <c r="S9" s="41">
        <v>-2.7839661367904157E-5</v>
      </c>
      <c r="T9" s="41">
        <v>-3.0024926694141487E-5</v>
      </c>
      <c r="U9" s="41">
        <v>-5.1292583102491709E-5</v>
      </c>
      <c r="V9" s="41">
        <v>-3.4332673137758447E-5</v>
      </c>
      <c r="W9" s="41">
        <v>-5.3267259298842818E-5</v>
      </c>
      <c r="X9" s="41">
        <v>-2.8402032528375494E-6</v>
      </c>
      <c r="Y9" s="41">
        <v>-1.1343236719284722E-5</v>
      </c>
      <c r="Z9" s="41">
        <v>-3.736974578424032E-5</v>
      </c>
      <c r="AA9" s="41">
        <v>-5.7547634000811252E-5</v>
      </c>
      <c r="AB9" s="41">
        <v>-2.0719792447079503E-5</v>
      </c>
      <c r="AC9" s="41">
        <v>-1.6998683749490816E-6</v>
      </c>
      <c r="AD9" s="41">
        <v>0</v>
      </c>
      <c r="AE9" s="41">
        <v>-2.768862799252175E-5</v>
      </c>
      <c r="AF9" s="41">
        <v>-1.1504492797447277E-5</v>
      </c>
      <c r="AG9" s="41">
        <v>-5.2843183031934337E-5</v>
      </c>
      <c r="AH9" s="41">
        <v>-5.2474897093589327E-6</v>
      </c>
      <c r="AI9" s="41">
        <v>-4.7348329380506527E-5</v>
      </c>
      <c r="AJ9" s="41">
        <v>-3.4086494614636603E-4</v>
      </c>
      <c r="AK9" s="41">
        <v>-2.2522052149442576E-5</v>
      </c>
      <c r="AL9" s="41">
        <v>-5.351882681927821E-5</v>
      </c>
      <c r="AM9" s="41">
        <v>-2.7089996189499661E-4</v>
      </c>
      <c r="AN9" s="42">
        <v>-3.1209746497975812E-6</v>
      </c>
      <c r="AO9" s="14"/>
      <c r="AP9" s="20"/>
    </row>
    <row r="10" spans="1:43" ht="39.950000000000003" customHeight="1">
      <c r="A10" s="10" t="s">
        <v>186</v>
      </c>
      <c r="B10" s="3" t="s">
        <v>4</v>
      </c>
      <c r="C10" s="40">
        <v>-4.4420954486397012E-4</v>
      </c>
      <c r="D10" s="41">
        <v>-3.363247825059107E-4</v>
      </c>
      <c r="E10" s="41">
        <v>-2.3692370801528669E-5</v>
      </c>
      <c r="F10" s="41">
        <v>-5.7142560134499406E-6</v>
      </c>
      <c r="G10" s="41">
        <v>-1.3902812529399358E-4</v>
      </c>
      <c r="H10" s="41">
        <v>-3.734515442111087E-5</v>
      </c>
      <c r="I10" s="41">
        <v>0.99771532283040631</v>
      </c>
      <c r="J10" s="41">
        <v>-1.4296826551589653E-4</v>
      </c>
      <c r="K10" s="41">
        <v>-1.0974854408476711E-5</v>
      </c>
      <c r="L10" s="41">
        <v>-3.2227086508131219E-6</v>
      </c>
      <c r="M10" s="41">
        <v>-3.5500949264512802E-5</v>
      </c>
      <c r="N10" s="41">
        <v>-3.7391402290363018E-5</v>
      </c>
      <c r="O10" s="41">
        <v>-1.5949669938074863E-5</v>
      </c>
      <c r="P10" s="41">
        <v>-5.7946252963395313E-6</v>
      </c>
      <c r="Q10" s="41">
        <v>-3.8004414675689149E-5</v>
      </c>
      <c r="R10" s="41">
        <v>-3.3744949831241912E-5</v>
      </c>
      <c r="S10" s="41">
        <v>-4.8845166501306263E-5</v>
      </c>
      <c r="T10" s="41">
        <v>-1.7401910291571111E-4</v>
      </c>
      <c r="U10" s="41">
        <v>-8.9081207444947365E-5</v>
      </c>
      <c r="V10" s="41">
        <v>-9.1990558241646808E-4</v>
      </c>
      <c r="W10" s="41">
        <v>-4.4111381237916999E-4</v>
      </c>
      <c r="X10" s="41">
        <v>-4.0431287401699654E-5</v>
      </c>
      <c r="Y10" s="41">
        <v>-4.0039195530391372E-5</v>
      </c>
      <c r="Z10" s="41">
        <v>-5.1025829218107089E-5</v>
      </c>
      <c r="AA10" s="41">
        <v>-8.4593508756943686E-5</v>
      </c>
      <c r="AB10" s="41">
        <v>-5.0186402638248917E-5</v>
      </c>
      <c r="AC10" s="41">
        <v>-1.1957488400585537E-5</v>
      </c>
      <c r="AD10" s="41">
        <v>-2.4160161115019813E-6</v>
      </c>
      <c r="AE10" s="41">
        <v>-5.7735784199697904E-5</v>
      </c>
      <c r="AF10" s="41">
        <v>-9.810592881643881E-5</v>
      </c>
      <c r="AG10" s="41">
        <v>-1.2241498701731071E-5</v>
      </c>
      <c r="AH10" s="41">
        <v>-9.5554938570044289E-5</v>
      </c>
      <c r="AI10" s="41">
        <v>-6.2892786388578869E-5</v>
      </c>
      <c r="AJ10" s="41">
        <v>-2.1306316671825925E-4</v>
      </c>
      <c r="AK10" s="41">
        <v>-6.0831160309324396E-5</v>
      </c>
      <c r="AL10" s="41">
        <v>-5.5624946055659425E-5</v>
      </c>
      <c r="AM10" s="41">
        <v>-4.8357515701935565E-3</v>
      </c>
      <c r="AN10" s="42">
        <v>-6.7832289939415137E-6</v>
      </c>
      <c r="AO10" s="14"/>
      <c r="AP10" s="20"/>
    </row>
    <row r="11" spans="1:43" ht="39.950000000000003" customHeight="1">
      <c r="A11" s="10" t="s">
        <v>187</v>
      </c>
      <c r="B11" s="3" t="s">
        <v>5</v>
      </c>
      <c r="C11" s="40">
        <v>-3.8257897486070812E-4</v>
      </c>
      <c r="D11" s="41">
        <v>0</v>
      </c>
      <c r="E11" s="41">
        <v>-3.8551078644840386E-5</v>
      </c>
      <c r="F11" s="41">
        <v>-2.145683242053928E-5</v>
      </c>
      <c r="G11" s="41">
        <v>-5.1473086027253707E-5</v>
      </c>
      <c r="H11" s="41">
        <v>-7.5724067639479592E-4</v>
      </c>
      <c r="I11" s="41">
        <v>-2.568608656804244E-4</v>
      </c>
      <c r="J11" s="41">
        <v>0.99704737526796994</v>
      </c>
      <c r="K11" s="41">
        <v>-8.4155558709887406E-5</v>
      </c>
      <c r="L11" s="41">
        <v>-1.2101158803168694E-5</v>
      </c>
      <c r="M11" s="41">
        <v>-1.7773977162749364E-5</v>
      </c>
      <c r="N11" s="41">
        <v>-8.8402149572621824E-5</v>
      </c>
      <c r="O11" s="41">
        <v>-3.5413486682322773E-5</v>
      </c>
      <c r="P11" s="41">
        <v>-2.673201428707974E-5</v>
      </c>
      <c r="Q11" s="41">
        <v>-1.1416420335631707E-4</v>
      </c>
      <c r="R11" s="41">
        <v>-1.2511420480941428E-4</v>
      </c>
      <c r="S11" s="41">
        <v>-7.7486375705095503E-5</v>
      </c>
      <c r="T11" s="41">
        <v>-6.534356739436107E-5</v>
      </c>
      <c r="U11" s="41">
        <v>-2.1781189131453693E-4</v>
      </c>
      <c r="V11" s="41">
        <v>-4.100738428394071E-4</v>
      </c>
      <c r="W11" s="41">
        <v>-4.2812955166665647E-5</v>
      </c>
      <c r="X11" s="41">
        <v>-1.8094236092501397E-5</v>
      </c>
      <c r="Y11" s="41">
        <v>-7.2512452912343751E-5</v>
      </c>
      <c r="Z11" s="41">
        <v>-1.3085886856060882E-4</v>
      </c>
      <c r="AA11" s="41">
        <v>-1.0068702669255204E-7</v>
      </c>
      <c r="AB11" s="41">
        <v>-2.5824647956167862E-7</v>
      </c>
      <c r="AC11" s="41">
        <v>-1.8344338656206275E-7</v>
      </c>
      <c r="AD11" s="41">
        <v>-3.5280219327728211E-7</v>
      </c>
      <c r="AE11" s="41">
        <v>-4.6864701370412898E-6</v>
      </c>
      <c r="AF11" s="41">
        <v>-5.6512236592135046E-6</v>
      </c>
      <c r="AG11" s="41">
        <v>-8.4007561372067918E-6</v>
      </c>
      <c r="AH11" s="41">
        <v>-8.6695159053391588E-5</v>
      </c>
      <c r="AI11" s="41">
        <v>-1.3051725677412521E-3</v>
      </c>
      <c r="AJ11" s="41">
        <v>-2.0393298171509936E-5</v>
      </c>
      <c r="AK11" s="41">
        <v>-2.8688026225131347E-5</v>
      </c>
      <c r="AL11" s="41">
        <v>-7.8491751886182402E-5</v>
      </c>
      <c r="AM11" s="41">
        <v>-7.8657799531371925E-5</v>
      </c>
      <c r="AN11" s="42">
        <v>-3.0564946502340616E-5</v>
      </c>
      <c r="AO11" s="14"/>
      <c r="AP11" s="20"/>
    </row>
    <row r="12" spans="1:43" ht="39.950000000000003" customHeight="1">
      <c r="A12" s="10" t="s">
        <v>188</v>
      </c>
      <c r="B12" s="3" t="s">
        <v>6</v>
      </c>
      <c r="C12" s="40">
        <v>-5.3032684459376184E-6</v>
      </c>
      <c r="D12" s="41">
        <v>0</v>
      </c>
      <c r="E12" s="41">
        <v>0</v>
      </c>
      <c r="F12" s="41">
        <v>0</v>
      </c>
      <c r="G12" s="41">
        <v>-3.2792758603489172E-6</v>
      </c>
      <c r="H12" s="41">
        <v>-1.0403195739340831E-6</v>
      </c>
      <c r="I12" s="41">
        <v>-3.1509398349950194E-6</v>
      </c>
      <c r="J12" s="41">
        <v>-9.5210230283240148E-6</v>
      </c>
      <c r="K12" s="41">
        <v>0.99976662706057862</v>
      </c>
      <c r="L12" s="41">
        <v>-4.0398577114587238E-7</v>
      </c>
      <c r="M12" s="41">
        <v>-1.1867349213766579E-5</v>
      </c>
      <c r="N12" s="41">
        <v>-8.1592618472049931E-6</v>
      </c>
      <c r="O12" s="41">
        <v>-1.5647371490618372E-5</v>
      </c>
      <c r="P12" s="41">
        <v>-8.3016100429413103E-6</v>
      </c>
      <c r="Q12" s="41">
        <v>-2.5487829561385034E-5</v>
      </c>
      <c r="R12" s="41">
        <v>-2.4731779259079696E-5</v>
      </c>
      <c r="S12" s="41">
        <v>-1.0044526471236841E-5</v>
      </c>
      <c r="T12" s="41">
        <v>-4.1551111548756633E-6</v>
      </c>
      <c r="U12" s="41">
        <v>-4.414805602055392E-6</v>
      </c>
      <c r="V12" s="41">
        <v>-3.6536546977273418E-6</v>
      </c>
      <c r="W12" s="41">
        <v>-7.3475071410553534E-5</v>
      </c>
      <c r="X12" s="41">
        <v>-9.3091284700472181E-8</v>
      </c>
      <c r="Y12" s="41">
        <v>-7.2085766466396404E-6</v>
      </c>
      <c r="Z12" s="41">
        <v>-7.2583175619367451E-7</v>
      </c>
      <c r="AA12" s="41">
        <v>-2.6963803872082896E-7</v>
      </c>
      <c r="AB12" s="41">
        <v>-1.9158478013621344E-8</v>
      </c>
      <c r="AC12" s="41">
        <v>-2.7704191383231483E-8</v>
      </c>
      <c r="AD12" s="41">
        <v>-1.3460535326183061E-7</v>
      </c>
      <c r="AE12" s="41">
        <v>-6.4324335841017728E-8</v>
      </c>
      <c r="AF12" s="41">
        <v>-5.3354290396444281E-9</v>
      </c>
      <c r="AG12" s="41">
        <v>-2.4870211296707232E-7</v>
      </c>
      <c r="AH12" s="41">
        <v>-2.5708769165485999E-6</v>
      </c>
      <c r="AI12" s="41">
        <v>-9.4848026124004244E-7</v>
      </c>
      <c r="AJ12" s="41">
        <v>-7.5645669073057576E-7</v>
      </c>
      <c r="AK12" s="41">
        <v>-4.2245755413034895E-7</v>
      </c>
      <c r="AL12" s="41">
        <v>-1.3937723091195207E-6</v>
      </c>
      <c r="AM12" s="41">
        <v>-7.5557029536953212E-6</v>
      </c>
      <c r="AN12" s="42">
        <v>-3.8669234924733875E-6</v>
      </c>
      <c r="AO12" s="14"/>
      <c r="AP12" s="20"/>
    </row>
    <row r="13" spans="1:43" ht="39.950000000000003" customHeight="1">
      <c r="A13" s="10" t="s">
        <v>189</v>
      </c>
      <c r="B13" s="3" t="s">
        <v>7</v>
      </c>
      <c r="C13" s="40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1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2">
        <v>0</v>
      </c>
      <c r="AO13" s="14"/>
      <c r="AP13" s="49"/>
      <c r="AQ13" s="48"/>
    </row>
    <row r="14" spans="1:43" ht="39.950000000000003" customHeight="1">
      <c r="A14" s="10" t="s">
        <v>190</v>
      </c>
      <c r="B14" s="3" t="s">
        <v>8</v>
      </c>
      <c r="C14" s="40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1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2">
        <v>0</v>
      </c>
      <c r="AO14" s="14"/>
      <c r="AP14" s="49"/>
      <c r="AQ14" s="48"/>
    </row>
    <row r="15" spans="1:43" ht="39.950000000000003" customHeight="1">
      <c r="A15" s="10" t="s">
        <v>191</v>
      </c>
      <c r="B15" s="3" t="s">
        <v>9</v>
      </c>
      <c r="C15" s="40">
        <v>-1.0047176010483104E-4</v>
      </c>
      <c r="D15" s="41">
        <v>0</v>
      </c>
      <c r="E15" s="41">
        <v>-6.6196498640022449E-5</v>
      </c>
      <c r="F15" s="41">
        <v>-3.4485771228142916E-4</v>
      </c>
      <c r="G15" s="41">
        <v>-5.8103413459291984E-4</v>
      </c>
      <c r="H15" s="41">
        <v>-5.5649271732406245E-5</v>
      </c>
      <c r="I15" s="41">
        <v>-1.089565565734491E-3</v>
      </c>
      <c r="J15" s="41">
        <v>-7.0403665641083075E-4</v>
      </c>
      <c r="K15" s="41">
        <v>-2.0334907888013506E-4</v>
      </c>
      <c r="L15" s="41">
        <v>-1.0805099950924701E-5</v>
      </c>
      <c r="M15" s="41">
        <v>-2.3805521796640451E-4</v>
      </c>
      <c r="N15" s="41">
        <v>0.99733945655932843</v>
      </c>
      <c r="O15" s="41">
        <v>-7.649402366968973E-4</v>
      </c>
      <c r="P15" s="41">
        <v>-1.0602259374453125E-3</v>
      </c>
      <c r="Q15" s="41">
        <v>-1.5736521863955908E-3</v>
      </c>
      <c r="R15" s="41">
        <v>-3.4654965405855203E-4</v>
      </c>
      <c r="S15" s="41">
        <v>-1.0838136745533191E-3</v>
      </c>
      <c r="T15" s="41">
        <v>-1.555870338987542E-3</v>
      </c>
      <c r="U15" s="41">
        <v>-2.2296177625669685E-3</v>
      </c>
      <c r="V15" s="41">
        <v>-1.2607282703856621E-4</v>
      </c>
      <c r="W15" s="41">
        <v>-3.7469294461873266E-3</v>
      </c>
      <c r="X15" s="41">
        <v>-2.8494855479753242E-5</v>
      </c>
      <c r="Y15" s="41">
        <v>-2.7622107906193333E-5</v>
      </c>
      <c r="Z15" s="41">
        <v>-5.459982063449645E-6</v>
      </c>
      <c r="AA15" s="41">
        <v>-1.107959715157517E-4</v>
      </c>
      <c r="AB15" s="41">
        <v>-4.2914943019712307E-6</v>
      </c>
      <c r="AC15" s="41">
        <v>-5.9668624732763743E-6</v>
      </c>
      <c r="AD15" s="41">
        <v>-1.3950724380015244E-5</v>
      </c>
      <c r="AE15" s="41">
        <v>-5.3444451421590509E-5</v>
      </c>
      <c r="AF15" s="41">
        <v>-1.3014482571627596E-5</v>
      </c>
      <c r="AG15" s="41">
        <v>-1.8327959019427705E-4</v>
      </c>
      <c r="AH15" s="41">
        <v>-8.2004202983255461E-6</v>
      </c>
      <c r="AI15" s="41">
        <v>-1.3943428536748915E-5</v>
      </c>
      <c r="AJ15" s="41">
        <v>-9.2602007445422295E-5</v>
      </c>
      <c r="AK15" s="41">
        <v>-3.3144175303664054E-5</v>
      </c>
      <c r="AL15" s="41">
        <v>-1.0022237955296595E-4</v>
      </c>
      <c r="AM15" s="41">
        <v>-1.4908030548591934E-5</v>
      </c>
      <c r="AN15" s="42">
        <v>-1.1317258037014371E-4</v>
      </c>
      <c r="AO15" s="14"/>
      <c r="AP15" s="20"/>
    </row>
    <row r="16" spans="1:43" ht="39.950000000000003" customHeight="1">
      <c r="A16" s="10" t="s">
        <v>192</v>
      </c>
      <c r="B16" s="3" t="s">
        <v>10</v>
      </c>
      <c r="C16" s="40">
        <v>0</v>
      </c>
      <c r="D16" s="41">
        <v>0</v>
      </c>
      <c r="E16" s="41">
        <v>0</v>
      </c>
      <c r="F16" s="41">
        <v>-1.4868746021927599E-4</v>
      </c>
      <c r="G16" s="41">
        <v>0</v>
      </c>
      <c r="H16" s="41">
        <v>0</v>
      </c>
      <c r="I16" s="41">
        <v>-5.1908585025665729E-6</v>
      </c>
      <c r="J16" s="41">
        <v>0</v>
      </c>
      <c r="K16" s="41">
        <v>-3.3400064238880059E-6</v>
      </c>
      <c r="L16" s="41">
        <v>0</v>
      </c>
      <c r="M16" s="41">
        <v>0</v>
      </c>
      <c r="N16" s="41">
        <v>-2.0019357389000558E-5</v>
      </c>
      <c r="O16" s="41">
        <v>0.9941436427609307</v>
      </c>
      <c r="P16" s="41">
        <v>-1.6035195545760642E-3</v>
      </c>
      <c r="Q16" s="41">
        <v>-5.2191502249913522E-4</v>
      </c>
      <c r="R16" s="41">
        <v>-4.7845499518834851E-5</v>
      </c>
      <c r="S16" s="41">
        <v>-1.8723443941999588E-4</v>
      </c>
      <c r="T16" s="41">
        <v>-1.0781080387147947E-4</v>
      </c>
      <c r="U16" s="41">
        <v>-1.1829240980342887E-3</v>
      </c>
      <c r="V16" s="41">
        <v>-2.0806526921446615E-6</v>
      </c>
      <c r="W16" s="41">
        <v>-2.4611770083154017E-4</v>
      </c>
      <c r="X16" s="41">
        <v>0</v>
      </c>
      <c r="Y16" s="41">
        <v>-3.6776340310683986E-4</v>
      </c>
      <c r="Z16" s="41">
        <v>0</v>
      </c>
      <c r="AA16" s="41">
        <v>-1.3482545542519768E-7</v>
      </c>
      <c r="AB16" s="41">
        <v>0</v>
      </c>
      <c r="AC16" s="41">
        <v>0</v>
      </c>
      <c r="AD16" s="41">
        <v>0</v>
      </c>
      <c r="AE16" s="41">
        <v>-3.7806617531330279E-6</v>
      </c>
      <c r="AF16" s="41">
        <v>-7.3832523825612927E-8</v>
      </c>
      <c r="AG16" s="41">
        <v>-1.4095832062810575E-5</v>
      </c>
      <c r="AH16" s="41">
        <v>0</v>
      </c>
      <c r="AI16" s="41">
        <v>0</v>
      </c>
      <c r="AJ16" s="41">
        <v>0</v>
      </c>
      <c r="AK16" s="41">
        <v>-1.8154310158746426E-4</v>
      </c>
      <c r="AL16" s="41">
        <v>-8.4223777417644446E-7</v>
      </c>
      <c r="AM16" s="41">
        <v>0</v>
      </c>
      <c r="AN16" s="42">
        <v>0</v>
      </c>
      <c r="AO16" s="14"/>
      <c r="AP16" s="20"/>
    </row>
    <row r="17" spans="1:42" ht="39.950000000000003" customHeight="1">
      <c r="A17" s="10" t="s">
        <v>193</v>
      </c>
      <c r="B17" s="3" t="s">
        <v>11</v>
      </c>
      <c r="C17" s="40">
        <v>0</v>
      </c>
      <c r="D17" s="41">
        <v>0</v>
      </c>
      <c r="E17" s="41">
        <v>0</v>
      </c>
      <c r="F17" s="41">
        <v>-8.3360556859728137E-6</v>
      </c>
      <c r="G17" s="41">
        <v>0</v>
      </c>
      <c r="H17" s="41">
        <v>0</v>
      </c>
      <c r="I17" s="41">
        <v>-5.2383915798181895E-6</v>
      </c>
      <c r="J17" s="41">
        <v>0</v>
      </c>
      <c r="K17" s="41">
        <v>-2.527943333282355E-6</v>
      </c>
      <c r="L17" s="41">
        <v>-4.7013432211668004E-6</v>
      </c>
      <c r="M17" s="41">
        <v>-1.7263133309469628E-5</v>
      </c>
      <c r="N17" s="41">
        <v>-2.0202676133063524E-6</v>
      </c>
      <c r="O17" s="41">
        <v>-1.2746628321707481E-4</v>
      </c>
      <c r="P17" s="41">
        <v>0.99724905472598802</v>
      </c>
      <c r="Q17" s="41">
        <v>-3.6036974121807027E-5</v>
      </c>
      <c r="R17" s="41">
        <v>-5.6780463231088005E-5</v>
      </c>
      <c r="S17" s="41">
        <v>-8.0863749446521811E-5</v>
      </c>
      <c r="T17" s="41">
        <v>-6.04433530101845E-6</v>
      </c>
      <c r="U17" s="41">
        <v>-8.7642861864767514E-5</v>
      </c>
      <c r="V17" s="41">
        <v>-6.0366529776903642E-6</v>
      </c>
      <c r="W17" s="41">
        <v>-8.1534241692936706E-7</v>
      </c>
      <c r="X17" s="41">
        <v>-2.4074229646196795E-7</v>
      </c>
      <c r="Y17" s="41">
        <v>-5.0477667348336464E-6</v>
      </c>
      <c r="Z17" s="41">
        <v>0</v>
      </c>
      <c r="AA17" s="41">
        <v>-5.1022523304331549E-8</v>
      </c>
      <c r="AB17" s="41">
        <v>0</v>
      </c>
      <c r="AC17" s="41">
        <v>0</v>
      </c>
      <c r="AD17" s="41">
        <v>0</v>
      </c>
      <c r="AE17" s="41">
        <v>-1.1832202287414681E-6</v>
      </c>
      <c r="AF17" s="41">
        <v>-8.6926716025075415E-8</v>
      </c>
      <c r="AG17" s="41">
        <v>-4.3105783772859899E-7</v>
      </c>
      <c r="AH17" s="41">
        <v>0</v>
      </c>
      <c r="AI17" s="41">
        <v>0</v>
      </c>
      <c r="AJ17" s="41">
        <v>0</v>
      </c>
      <c r="AK17" s="41">
        <v>-1.4372446199350619E-4</v>
      </c>
      <c r="AL17" s="41">
        <v>-1.4165836801591492E-7</v>
      </c>
      <c r="AM17" s="41">
        <v>0</v>
      </c>
      <c r="AN17" s="42">
        <v>0</v>
      </c>
      <c r="AO17" s="14"/>
      <c r="AP17" s="20"/>
    </row>
    <row r="18" spans="1:42" ht="39.950000000000003" customHeight="1">
      <c r="A18" s="10" t="s">
        <v>194</v>
      </c>
      <c r="B18" s="3" t="s">
        <v>12</v>
      </c>
      <c r="C18" s="40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-8.1136526141950229E-5</v>
      </c>
      <c r="P18" s="41">
        <v>-9.1473707033198112E-5</v>
      </c>
      <c r="Q18" s="41">
        <v>0.99835723389469311</v>
      </c>
      <c r="R18" s="41">
        <v>0</v>
      </c>
      <c r="S18" s="41">
        <v>-4.1619649405780699E-5</v>
      </c>
      <c r="T18" s="41">
        <v>-8.0795826884345407E-5</v>
      </c>
      <c r="U18" s="41">
        <v>-4.2642241966737854E-5</v>
      </c>
      <c r="V18" s="41">
        <v>-3.8982191182195381E-7</v>
      </c>
      <c r="W18" s="41">
        <v>-4.9515733629303597E-6</v>
      </c>
      <c r="X18" s="41">
        <v>0</v>
      </c>
      <c r="Y18" s="41">
        <v>-2.8560633869608052E-6</v>
      </c>
      <c r="Z18" s="41">
        <v>-3.9204845640511561E-7</v>
      </c>
      <c r="AA18" s="41">
        <v>-2.6232824343454506E-5</v>
      </c>
      <c r="AB18" s="41">
        <v>-3.725351778230364E-7</v>
      </c>
      <c r="AC18" s="41">
        <v>0</v>
      </c>
      <c r="AD18" s="41">
        <v>0</v>
      </c>
      <c r="AE18" s="41">
        <v>-1.7573710113398441E-6</v>
      </c>
      <c r="AF18" s="41">
        <v>-2.0657184472368123E-6</v>
      </c>
      <c r="AG18" s="41">
        <v>-1.2530140638628468E-4</v>
      </c>
      <c r="AH18" s="41">
        <v>0</v>
      </c>
      <c r="AI18" s="41">
        <v>-3.0466691169290334E-4</v>
      </c>
      <c r="AJ18" s="41">
        <v>0</v>
      </c>
      <c r="AK18" s="41">
        <v>-6.5783028391510622E-5</v>
      </c>
      <c r="AL18" s="41">
        <v>-1.9566946387368214E-5</v>
      </c>
      <c r="AM18" s="41">
        <v>-5.6841211702628874E-4</v>
      </c>
      <c r="AN18" s="42">
        <v>0</v>
      </c>
      <c r="AO18" s="14"/>
      <c r="AP18" s="20"/>
    </row>
    <row r="19" spans="1:42" ht="39.950000000000003" customHeight="1">
      <c r="A19" s="10" t="s">
        <v>195</v>
      </c>
      <c r="B19" s="3" t="s">
        <v>13</v>
      </c>
      <c r="C19" s="40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-5.5404503306441317E-5</v>
      </c>
      <c r="O19" s="41">
        <v>-9.4944354991559658E-4</v>
      </c>
      <c r="P19" s="41">
        <v>-1.8766879343133546E-4</v>
      </c>
      <c r="Q19" s="41">
        <v>-5.5834171950510433E-3</v>
      </c>
      <c r="R19" s="41">
        <v>0.98516725813304451</v>
      </c>
      <c r="S19" s="41">
        <v>-9.529242837779197E-3</v>
      </c>
      <c r="T19" s="41">
        <v>-1.5084332768490456E-2</v>
      </c>
      <c r="U19" s="41">
        <v>-2.578518421964181E-4</v>
      </c>
      <c r="V19" s="41">
        <v>-8.2375725794863646E-5</v>
      </c>
      <c r="W19" s="41">
        <v>-2.0096598725745067E-5</v>
      </c>
      <c r="X19" s="41">
        <v>-1.8339439664764381E-7</v>
      </c>
      <c r="Y19" s="41">
        <v>-7.3244267011041473E-7</v>
      </c>
      <c r="Z19" s="41">
        <v>0</v>
      </c>
      <c r="AA19" s="41">
        <v>-1.1919613369713997E-6</v>
      </c>
      <c r="AB19" s="41">
        <v>-2.4627399724512156E-6</v>
      </c>
      <c r="AC19" s="41">
        <v>0</v>
      </c>
      <c r="AD19" s="41">
        <v>0</v>
      </c>
      <c r="AE19" s="41">
        <v>-3.6790286075036664E-7</v>
      </c>
      <c r="AF19" s="41">
        <v>-3.700732910330655E-5</v>
      </c>
      <c r="AG19" s="41">
        <v>-1.2750306412726614E-4</v>
      </c>
      <c r="AH19" s="41">
        <v>-5.4969459264422087E-5</v>
      </c>
      <c r="AI19" s="41">
        <v>-1.4518250682507689E-7</v>
      </c>
      <c r="AJ19" s="41">
        <v>0</v>
      </c>
      <c r="AK19" s="41">
        <v>-4.4753207497797321E-4</v>
      </c>
      <c r="AL19" s="41">
        <v>-1.2230200019990732E-6</v>
      </c>
      <c r="AM19" s="41">
        <v>-1.5922182413894285E-3</v>
      </c>
      <c r="AN19" s="42">
        <v>0</v>
      </c>
      <c r="AO19" s="14"/>
      <c r="AP19" s="20"/>
    </row>
    <row r="20" spans="1:42" ht="39.950000000000003" customHeight="1">
      <c r="A20" s="10" t="s">
        <v>196</v>
      </c>
      <c r="B20" s="3" t="s">
        <v>14</v>
      </c>
      <c r="C20" s="40">
        <v>0</v>
      </c>
      <c r="D20" s="41">
        <v>0</v>
      </c>
      <c r="E20" s="41">
        <v>-2.5676004941125799E-5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-9.00488495272672E-6</v>
      </c>
      <c r="O20" s="41">
        <v>-2.0742059504466948E-4</v>
      </c>
      <c r="P20" s="41">
        <v>-2.5621494035676728E-4</v>
      </c>
      <c r="Q20" s="41">
        <v>-2.7677206291405423E-4</v>
      </c>
      <c r="R20" s="41">
        <v>-1.9561567425229826E-4</v>
      </c>
      <c r="S20" s="41">
        <v>0.99902719091196679</v>
      </c>
      <c r="T20" s="41">
        <v>-2.7480079626948358E-4</v>
      </c>
      <c r="U20" s="41">
        <v>-4.0950706895060302E-4</v>
      </c>
      <c r="V20" s="41">
        <v>-4.6794804037111951E-6</v>
      </c>
      <c r="W20" s="41">
        <v>-1.2222231886035631E-4</v>
      </c>
      <c r="X20" s="41">
        <v>-5.3652710873965721E-8</v>
      </c>
      <c r="Y20" s="41">
        <v>-3.642739931001077E-6</v>
      </c>
      <c r="Z20" s="41">
        <v>0</v>
      </c>
      <c r="AA20" s="41">
        <v>-3.0398651426209945E-6</v>
      </c>
      <c r="AB20" s="41">
        <v>-4.9688531878234844E-8</v>
      </c>
      <c r="AC20" s="41">
        <v>-7.8659353538956249E-7</v>
      </c>
      <c r="AD20" s="41">
        <v>0</v>
      </c>
      <c r="AE20" s="41">
        <v>-3.9393072750753689E-6</v>
      </c>
      <c r="AF20" s="41">
        <v>-1.5276841816352318E-6</v>
      </c>
      <c r="AG20" s="41">
        <v>-3.1757048467255668E-5</v>
      </c>
      <c r="AH20" s="41">
        <v>-8.8112500595685336E-6</v>
      </c>
      <c r="AI20" s="41">
        <v>-1.0052104454609886E-6</v>
      </c>
      <c r="AJ20" s="41">
        <v>0</v>
      </c>
      <c r="AK20" s="41">
        <v>-5.3642234855753401E-5</v>
      </c>
      <c r="AL20" s="41">
        <v>-1.7048071775570441E-6</v>
      </c>
      <c r="AM20" s="41">
        <v>0</v>
      </c>
      <c r="AN20" s="42">
        <v>-3.3605266703031216E-6</v>
      </c>
      <c r="AO20" s="14"/>
      <c r="AP20" s="20"/>
    </row>
    <row r="21" spans="1:42" ht="39.950000000000003" customHeight="1">
      <c r="A21" s="10" t="s">
        <v>197</v>
      </c>
      <c r="B21" s="3" t="s">
        <v>15</v>
      </c>
      <c r="C21" s="40">
        <v>0</v>
      </c>
      <c r="D21" s="41">
        <v>0</v>
      </c>
      <c r="E21" s="41">
        <v>0</v>
      </c>
      <c r="F21" s="41">
        <v>0</v>
      </c>
      <c r="G21" s="41">
        <v>-1.2062172857021795E-7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-2.7877784461476505E-5</v>
      </c>
      <c r="P21" s="41">
        <v>-1.8836798621705868E-6</v>
      </c>
      <c r="Q21" s="41">
        <v>0</v>
      </c>
      <c r="R21" s="41">
        <v>-6.3112728198372463E-7</v>
      </c>
      <c r="S21" s="41">
        <v>0</v>
      </c>
      <c r="T21" s="41">
        <v>0.99973601123555922</v>
      </c>
      <c r="U21" s="41">
        <v>-6.9925595342952907E-5</v>
      </c>
      <c r="V21" s="41">
        <v>0</v>
      </c>
      <c r="W21" s="41">
        <v>-1.54405969032065E-5</v>
      </c>
      <c r="X21" s="41">
        <v>-9.3879608855965027E-8</v>
      </c>
      <c r="Y21" s="41">
        <v>0</v>
      </c>
      <c r="Z21" s="41">
        <v>-2.7449186671696041E-7</v>
      </c>
      <c r="AA21" s="41">
        <v>-1.9366110338823402E-6</v>
      </c>
      <c r="AB21" s="41">
        <v>-1.0143376737041194E-6</v>
      </c>
      <c r="AC21" s="41">
        <v>-1.3057712168042765E-6</v>
      </c>
      <c r="AD21" s="41">
        <v>0</v>
      </c>
      <c r="AE21" s="41">
        <v>-1.0295346489088623E-6</v>
      </c>
      <c r="AF21" s="41">
        <v>-1.4140245732195776E-6</v>
      </c>
      <c r="AG21" s="41">
        <v>-2.3757406046594459E-5</v>
      </c>
      <c r="AH21" s="41">
        <v>-8.9878458878200938E-7</v>
      </c>
      <c r="AI21" s="41">
        <v>-1.8992617711096699E-7</v>
      </c>
      <c r="AJ21" s="41">
        <v>-5.2813563691964756E-7</v>
      </c>
      <c r="AK21" s="41">
        <v>-7.774563901836464E-6</v>
      </c>
      <c r="AL21" s="41">
        <v>-6.7516711685057921E-7</v>
      </c>
      <c r="AM21" s="41">
        <v>0</v>
      </c>
      <c r="AN21" s="42">
        <v>0</v>
      </c>
      <c r="AO21" s="14"/>
      <c r="AP21" s="20"/>
    </row>
    <row r="22" spans="1:42" ht="39.950000000000003" customHeight="1">
      <c r="A22" s="10" t="s">
        <v>198</v>
      </c>
      <c r="B22" s="3" t="s">
        <v>16</v>
      </c>
      <c r="C22" s="40">
        <v>0</v>
      </c>
      <c r="D22" s="41">
        <v>0</v>
      </c>
      <c r="E22" s="41">
        <v>-1.0263885344932045E-3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-1.5479860373844857E-5</v>
      </c>
      <c r="Q22" s="41">
        <v>0</v>
      </c>
      <c r="R22" s="41">
        <v>0</v>
      </c>
      <c r="S22" s="41">
        <v>0</v>
      </c>
      <c r="T22" s="41">
        <v>0</v>
      </c>
      <c r="U22" s="41">
        <v>0.99655215790897855</v>
      </c>
      <c r="V22" s="41">
        <v>0</v>
      </c>
      <c r="W22" s="41">
        <v>-2.3225567295248888E-8</v>
      </c>
      <c r="X22" s="41">
        <v>0</v>
      </c>
      <c r="Y22" s="41">
        <v>0</v>
      </c>
      <c r="Z22" s="41">
        <v>0</v>
      </c>
      <c r="AA22" s="41">
        <v>-1.0900577082458005E-7</v>
      </c>
      <c r="AB22" s="41">
        <v>0</v>
      </c>
      <c r="AC22" s="41">
        <v>0</v>
      </c>
      <c r="AD22" s="41">
        <v>0</v>
      </c>
      <c r="AE22" s="41">
        <v>-7.2273085986859114E-4</v>
      </c>
      <c r="AF22" s="41">
        <v>0</v>
      </c>
      <c r="AG22" s="41">
        <v>-2.3751907967323012E-4</v>
      </c>
      <c r="AH22" s="41">
        <v>-1.7044860990432538E-6</v>
      </c>
      <c r="AI22" s="41">
        <v>0</v>
      </c>
      <c r="AJ22" s="41">
        <v>0</v>
      </c>
      <c r="AK22" s="41">
        <v>-1.7098266699973276E-4</v>
      </c>
      <c r="AL22" s="41">
        <v>-1.9369114468570782E-6</v>
      </c>
      <c r="AM22" s="41">
        <v>0</v>
      </c>
      <c r="AN22" s="42">
        <v>0</v>
      </c>
      <c r="AO22" s="14"/>
      <c r="AP22" s="20"/>
    </row>
    <row r="23" spans="1:42" ht="39.950000000000003" customHeight="1">
      <c r="A23" s="10" t="s">
        <v>199</v>
      </c>
      <c r="B23" s="3" t="s">
        <v>17</v>
      </c>
      <c r="C23" s="40">
        <v>-3.8162778704370166E-3</v>
      </c>
      <c r="D23" s="41">
        <v>-3.3835238854644646E-3</v>
      </c>
      <c r="E23" s="41">
        <v>-8.0086289933069908E-3</v>
      </c>
      <c r="F23" s="41">
        <v>-1.0255690845068019E-2</v>
      </c>
      <c r="G23" s="41">
        <v>-2.4570390879591415E-3</v>
      </c>
      <c r="H23" s="41">
        <v>-3.1726029159809652E-3</v>
      </c>
      <c r="I23" s="41">
        <v>-3.525796488114082E-3</v>
      </c>
      <c r="J23" s="41">
        <v>-2.9125611520662148E-3</v>
      </c>
      <c r="K23" s="41">
        <v>-2.1291732847022976E-3</v>
      </c>
      <c r="L23" s="41">
        <v>-9.0779848339118637E-4</v>
      </c>
      <c r="M23" s="41">
        <v>-1.8095587002261804E-3</v>
      </c>
      <c r="N23" s="41">
        <v>-1.047698219593232E-3</v>
      </c>
      <c r="O23" s="41">
        <v>-1.7189963096138699E-3</v>
      </c>
      <c r="P23" s="41">
        <v>-2.1452778728092555E-3</v>
      </c>
      <c r="Q23" s="41">
        <v>-3.6704191138156573E-3</v>
      </c>
      <c r="R23" s="41">
        <v>-2.7121507082043198E-3</v>
      </c>
      <c r="S23" s="41">
        <v>-2.8799141858258399E-3</v>
      </c>
      <c r="T23" s="41">
        <v>-4.168290818514022E-3</v>
      </c>
      <c r="U23" s="41">
        <v>-2.2091941338124314E-3</v>
      </c>
      <c r="V23" s="41">
        <v>0.99012610474653251</v>
      </c>
      <c r="W23" s="41">
        <v>-2.7753940376974676E-3</v>
      </c>
      <c r="X23" s="41">
        <v>-4.0562142106302084E-3</v>
      </c>
      <c r="Y23" s="41">
        <v>-4.9928028054838092E-3</v>
      </c>
      <c r="Z23" s="41">
        <v>-3.961049142616458E-3</v>
      </c>
      <c r="AA23" s="41">
        <v>-1.8141495023625725E-3</v>
      </c>
      <c r="AB23" s="41">
        <v>-1.7006727371155917E-3</v>
      </c>
      <c r="AC23" s="41">
        <v>-2.8328014817911347E-4</v>
      </c>
      <c r="AD23" s="41">
        <v>-5.4012924055305029E-5</v>
      </c>
      <c r="AE23" s="41">
        <v>-4.7546166224995585E-3</v>
      </c>
      <c r="AF23" s="41">
        <v>-1.9554841533004526E-3</v>
      </c>
      <c r="AG23" s="41">
        <v>-2.0817102303819892E-3</v>
      </c>
      <c r="AH23" s="41">
        <v>-2.369499538998471E-3</v>
      </c>
      <c r="AI23" s="41">
        <v>-8.3439677428681603E-4</v>
      </c>
      <c r="AJ23" s="41">
        <v>-4.6848273684407813E-3</v>
      </c>
      <c r="AK23" s="41">
        <v>-1.469531381530176E-3</v>
      </c>
      <c r="AL23" s="41">
        <v>-1.4455567793652002E-3</v>
      </c>
      <c r="AM23" s="41">
        <v>-1.5749806659361088E-2</v>
      </c>
      <c r="AN23" s="42">
        <v>-1.2426403286753102E-3</v>
      </c>
      <c r="AO23" s="14"/>
      <c r="AP23" s="20"/>
    </row>
    <row r="24" spans="1:42" ht="39.950000000000003" customHeight="1">
      <c r="A24" s="10" t="s">
        <v>200</v>
      </c>
      <c r="B24" s="3" t="s">
        <v>18</v>
      </c>
      <c r="C24" s="40">
        <v>-5.2017654476670871E-3</v>
      </c>
      <c r="D24" s="41">
        <v>0</v>
      </c>
      <c r="E24" s="41">
        <v>-1.0593220338983051E-3</v>
      </c>
      <c r="F24" s="41">
        <v>-9.7087378640776691E-3</v>
      </c>
      <c r="G24" s="41">
        <v>-7.9635100592641576E-4</v>
      </c>
      <c r="H24" s="41">
        <v>-3.3395176252319111E-3</v>
      </c>
      <c r="I24" s="41">
        <v>-3.371598298145621E-3</v>
      </c>
      <c r="J24" s="41">
        <v>-3.1961646024770275E-3</v>
      </c>
      <c r="K24" s="41">
        <v>-4.5971074380165289E-3</v>
      </c>
      <c r="L24" s="41">
        <v>-3.1700288184438041E-3</v>
      </c>
      <c r="M24" s="41">
        <v>-4.2328042328042331E-3</v>
      </c>
      <c r="N24" s="41">
        <v>-5.6965944272445819E-3</v>
      </c>
      <c r="O24" s="41">
        <v>-2.6044896440530819E-3</v>
      </c>
      <c r="P24" s="41">
        <v>-3.4051373158634985E-3</v>
      </c>
      <c r="Q24" s="41">
        <v>-2.2090059473237043E-3</v>
      </c>
      <c r="R24" s="41">
        <v>-2.1081697779394499E-3</v>
      </c>
      <c r="S24" s="41">
        <v>-2.5520219866509621E-3</v>
      </c>
      <c r="T24" s="41">
        <v>-2.9640607632456465E-3</v>
      </c>
      <c r="U24" s="41">
        <v>-1.2967765839199705E-3</v>
      </c>
      <c r="V24" s="41">
        <v>-2.8154964926957976E-3</v>
      </c>
      <c r="W24" s="41">
        <v>0.99876607106364457</v>
      </c>
      <c r="X24" s="41">
        <v>-2.8208193140900773E-2</v>
      </c>
      <c r="Y24" s="41">
        <v>-4.8122117608923071E-2</v>
      </c>
      <c r="Z24" s="41">
        <v>-3.543517304985195E-3</v>
      </c>
      <c r="AA24" s="41">
        <v>-4.3171235300955429E-3</v>
      </c>
      <c r="AB24" s="41">
        <v>-3.3961890249110806E-3</v>
      </c>
      <c r="AC24" s="41">
        <v>-9.9001559186144353E-3</v>
      </c>
      <c r="AD24" s="41">
        <v>-1.5837484246534236E-2</v>
      </c>
      <c r="AE24" s="41">
        <v>-7.3195497847800732E-3</v>
      </c>
      <c r="AF24" s="41">
        <v>-4.36933850955317E-3</v>
      </c>
      <c r="AG24" s="41">
        <v>-7.6966776700091912E-3</v>
      </c>
      <c r="AH24" s="41">
        <v>-9.2091088533239867E-3</v>
      </c>
      <c r="AI24" s="41">
        <v>-2.906951274005956E-3</v>
      </c>
      <c r="AJ24" s="41">
        <v>-2.07546386617409E-3</v>
      </c>
      <c r="AK24" s="41">
        <v>-1.5306984035450954E-3</v>
      </c>
      <c r="AL24" s="41">
        <v>-3.1216894461714804E-3</v>
      </c>
      <c r="AM24" s="41">
        <v>0</v>
      </c>
      <c r="AN24" s="42">
        <v>-1.4774483326352884E-2</v>
      </c>
      <c r="AO24" s="14"/>
      <c r="AP24" s="20"/>
    </row>
    <row r="25" spans="1:42" ht="39.950000000000003" customHeight="1">
      <c r="A25" s="10" t="s">
        <v>201</v>
      </c>
      <c r="B25" s="3" t="s">
        <v>19</v>
      </c>
      <c r="C25" s="40">
        <v>-7.6157312170783541E-3</v>
      </c>
      <c r="D25" s="41">
        <v>-5.1526901126374529E-3</v>
      </c>
      <c r="E25" s="41">
        <v>-7.2596163663218361E-4</v>
      </c>
      <c r="F25" s="41">
        <v>-8.9296619913183054E-3</v>
      </c>
      <c r="G25" s="41">
        <v>-5.7394645764887158E-3</v>
      </c>
      <c r="H25" s="41">
        <v>-1.0680121324375812E-2</v>
      </c>
      <c r="I25" s="41">
        <v>-1.0768965152925098E-2</v>
      </c>
      <c r="J25" s="41">
        <v>-1.8275786914689236E-2</v>
      </c>
      <c r="K25" s="41">
        <v>-1.8265434764983636E-2</v>
      </c>
      <c r="L25" s="41">
        <v>-1.0516610821390953E-2</v>
      </c>
      <c r="M25" s="41">
        <v>-1.5772956955906872E-2</v>
      </c>
      <c r="N25" s="41">
        <v>-7.765407099163033E-3</v>
      </c>
      <c r="O25" s="41">
        <v>-5.8327231482458294E-3</v>
      </c>
      <c r="P25" s="41">
        <v>-4.33739104418216E-3</v>
      </c>
      <c r="Q25" s="41">
        <v>-4.8908966812562134E-3</v>
      </c>
      <c r="R25" s="41">
        <v>-1.5284553952048668E-2</v>
      </c>
      <c r="S25" s="41">
        <v>-4.4900171424683112E-3</v>
      </c>
      <c r="T25" s="41">
        <v>-3.0469408743124772E-3</v>
      </c>
      <c r="U25" s="41">
        <v>-7.1888761253310002E-3</v>
      </c>
      <c r="V25" s="41">
        <v>-1.1651312854405699E-2</v>
      </c>
      <c r="W25" s="41">
        <v>-1.4979138946864172E-3</v>
      </c>
      <c r="X25" s="41">
        <v>0.95463302208123457</v>
      </c>
      <c r="Y25" s="41">
        <v>-2.7611636211377012E-2</v>
      </c>
      <c r="Z25" s="41">
        <v>-3.5544457465752383E-2</v>
      </c>
      <c r="AA25" s="41">
        <v>-1.0799077394377347E-2</v>
      </c>
      <c r="AB25" s="41">
        <v>-2.408508650461957E-3</v>
      </c>
      <c r="AC25" s="41">
        <v>-5.8952284210169832E-3</v>
      </c>
      <c r="AD25" s="41">
        <v>0</v>
      </c>
      <c r="AE25" s="41">
        <v>-6.4971496870902153E-3</v>
      </c>
      <c r="AF25" s="41">
        <v>-2.4718968859948481E-3</v>
      </c>
      <c r="AG25" s="41">
        <v>-5.5458893268546579E-3</v>
      </c>
      <c r="AH25" s="41">
        <v>-6.3853191810521581E-3</v>
      </c>
      <c r="AI25" s="41">
        <v>-6.512870119814277E-3</v>
      </c>
      <c r="AJ25" s="41">
        <v>-2.0588249112940124E-3</v>
      </c>
      <c r="AK25" s="41">
        <v>-2.8659567749969631E-3</v>
      </c>
      <c r="AL25" s="41">
        <v>-1.4619665347523788E-2</v>
      </c>
      <c r="AM25" s="41">
        <v>0</v>
      </c>
      <c r="AN25" s="42">
        <v>-1.4178065047948025E-3</v>
      </c>
      <c r="AO25" s="14"/>
      <c r="AP25" s="20"/>
    </row>
    <row r="26" spans="1:42" ht="39.950000000000003" customHeight="1">
      <c r="A26" s="10" t="s">
        <v>202</v>
      </c>
      <c r="B26" s="3" t="s">
        <v>20</v>
      </c>
      <c r="C26" s="40">
        <v>-9.2517258455868882E-4</v>
      </c>
      <c r="D26" s="41">
        <v>0</v>
      </c>
      <c r="E26" s="41">
        <v>0</v>
      </c>
      <c r="F26" s="41">
        <v>-2.4992739211549659E-3</v>
      </c>
      <c r="G26" s="41">
        <v>-1.6866809198526965E-3</v>
      </c>
      <c r="H26" s="41">
        <v>-1.0889229826419892E-3</v>
      </c>
      <c r="I26" s="41">
        <v>-6.2821919418161909E-4</v>
      </c>
      <c r="J26" s="41">
        <v>-1.1724520328486459E-3</v>
      </c>
      <c r="K26" s="41">
        <v>-1.364247259503174E-3</v>
      </c>
      <c r="L26" s="41">
        <v>-1.1276262971066902E-3</v>
      </c>
      <c r="M26" s="41">
        <v>0</v>
      </c>
      <c r="N26" s="41">
        <v>-3.6342383135853386E-4</v>
      </c>
      <c r="O26" s="41">
        <v>-4.8528627693913111E-4</v>
      </c>
      <c r="P26" s="41">
        <v>-5.0688509061961478E-4</v>
      </c>
      <c r="Q26" s="41">
        <v>-4.9866566494820069E-4</v>
      </c>
      <c r="R26" s="41">
        <v>-6.3080435683232346E-4</v>
      </c>
      <c r="S26" s="41">
        <v>-3.840658864311165E-4</v>
      </c>
      <c r="T26" s="41">
        <v>-3.6243638856615549E-4</v>
      </c>
      <c r="U26" s="41">
        <v>-7.2487277713231097E-4</v>
      </c>
      <c r="V26" s="41">
        <v>-4.7214226112043262E-4</v>
      </c>
      <c r="W26" s="41">
        <v>-1.054945438539668E-3</v>
      </c>
      <c r="X26" s="41">
        <v>-1.3172509431634775E-3</v>
      </c>
      <c r="Y26" s="41">
        <v>0.90717839022166313</v>
      </c>
      <c r="Z26" s="41">
        <v>-8.2938544387131385E-3</v>
      </c>
      <c r="AA26" s="41">
        <v>-2.6418461389091145E-3</v>
      </c>
      <c r="AB26" s="41">
        <v>-1.2399782238223865E-3</v>
      </c>
      <c r="AC26" s="41">
        <v>-1.2708475358434188E-3</v>
      </c>
      <c r="AD26" s="41">
        <v>-5.8705864054495211E-6</v>
      </c>
      <c r="AE26" s="41">
        <v>-2.4962611253661294E-3</v>
      </c>
      <c r="AF26" s="41">
        <v>-1.4535108978218653E-3</v>
      </c>
      <c r="AG26" s="41">
        <v>-3.6149595657266171E-3</v>
      </c>
      <c r="AH26" s="41">
        <v>-7.7752927452518607E-3</v>
      </c>
      <c r="AI26" s="41">
        <v>-4.1635403797528944E-3</v>
      </c>
      <c r="AJ26" s="41">
        <v>-2.1114616355685854E-3</v>
      </c>
      <c r="AK26" s="41">
        <v>-7.1760355454983003E-4</v>
      </c>
      <c r="AL26" s="41">
        <v>-8.1658139662455637E-3</v>
      </c>
      <c r="AM26" s="41">
        <v>0</v>
      </c>
      <c r="AN26" s="42">
        <v>-9.3242794934855853E-4</v>
      </c>
      <c r="AO26" s="14"/>
      <c r="AP26" s="20"/>
    </row>
    <row r="27" spans="1:42" ht="39.950000000000003" customHeight="1">
      <c r="A27" s="10" t="s">
        <v>203</v>
      </c>
      <c r="B27" s="3" t="s">
        <v>21</v>
      </c>
      <c r="C27" s="40">
        <v>-1.2746470237153071E-4</v>
      </c>
      <c r="D27" s="41">
        <v>0</v>
      </c>
      <c r="E27" s="41">
        <v>0</v>
      </c>
      <c r="F27" s="41">
        <v>-8.264037525242626E-4</v>
      </c>
      <c r="G27" s="41">
        <v>-8.2794619188275641E-4</v>
      </c>
      <c r="H27" s="41">
        <v>-3.0005049048051607E-4</v>
      </c>
      <c r="I27" s="41">
        <v>-1.9474257168940938E-4</v>
      </c>
      <c r="J27" s="41">
        <v>-4.0383343579953592E-3</v>
      </c>
      <c r="K27" s="41">
        <v>-3.7173869005270757E-3</v>
      </c>
      <c r="L27" s="41">
        <v>0</v>
      </c>
      <c r="M27" s="41">
        <v>0</v>
      </c>
      <c r="N27" s="41">
        <v>-1.0014069001176357E-4</v>
      </c>
      <c r="O27" s="41">
        <v>-2.0057945475505167E-4</v>
      </c>
      <c r="P27" s="41">
        <v>-5.9859062243318597E-5</v>
      </c>
      <c r="Q27" s="41">
        <v>-6.8703149689463964E-4</v>
      </c>
      <c r="R27" s="41">
        <v>-9.2256632810238878E-4</v>
      </c>
      <c r="S27" s="41">
        <v>-4.3654283423119844E-4</v>
      </c>
      <c r="T27" s="41">
        <v>0</v>
      </c>
      <c r="U27" s="41">
        <v>-1.4231275810536149E-3</v>
      </c>
      <c r="V27" s="41">
        <v>-4.9437175381475081E-4</v>
      </c>
      <c r="W27" s="41">
        <v>-1.6390494983397031E-3</v>
      </c>
      <c r="X27" s="41">
        <v>-1.0859140921122449E-2</v>
      </c>
      <c r="Y27" s="41">
        <v>-2.2518707742666499E-3</v>
      </c>
      <c r="Z27" s="41">
        <v>1</v>
      </c>
      <c r="AA27" s="41">
        <v>-1.2038449719946258E-3</v>
      </c>
      <c r="AB27" s="41">
        <v>-3.8099813212140259E-3</v>
      </c>
      <c r="AC27" s="41">
        <v>-4.7101796468812102E-5</v>
      </c>
      <c r="AD27" s="41">
        <v>0</v>
      </c>
      <c r="AE27" s="41">
        <v>-7.9548413137619511E-3</v>
      </c>
      <c r="AF27" s="41">
        <v>-3.2008126464139093E-3</v>
      </c>
      <c r="AG27" s="41">
        <v>-1.9574939288130647E-2</v>
      </c>
      <c r="AH27" s="41">
        <v>-5.5837400653808537E-3</v>
      </c>
      <c r="AI27" s="41">
        <v>-4.1510582790562599E-3</v>
      </c>
      <c r="AJ27" s="41">
        <v>-5.034884843997702E-5</v>
      </c>
      <c r="AK27" s="41">
        <v>-1.0485327175602645E-3</v>
      </c>
      <c r="AL27" s="41">
        <v>-1.6619256433358681E-2</v>
      </c>
      <c r="AM27" s="41">
        <v>0</v>
      </c>
      <c r="AN27" s="42">
        <v>-1.0160358494319002E-2</v>
      </c>
      <c r="AO27" s="14"/>
      <c r="AP27" s="20"/>
    </row>
    <row r="28" spans="1:42" ht="39.950000000000003" customHeight="1">
      <c r="A28" s="10" t="s">
        <v>204</v>
      </c>
      <c r="B28" s="3" t="s">
        <v>124</v>
      </c>
      <c r="C28" s="40">
        <v>-4.8352247355184029E-2</v>
      </c>
      <c r="D28" s="41">
        <v>-2.1965388988276942E-2</v>
      </c>
      <c r="E28" s="41">
        <v>-2.9399649350304993E-2</v>
      </c>
      <c r="F28" s="41">
        <v>-2.3884694822204056E-2</v>
      </c>
      <c r="G28" s="41">
        <v>-4.0642896211160434E-2</v>
      </c>
      <c r="H28" s="41">
        <v>-6.0704347749419914E-2</v>
      </c>
      <c r="I28" s="41">
        <v>-4.625877065631407E-2</v>
      </c>
      <c r="J28" s="41">
        <v>-4.5227376547475946E-2</v>
      </c>
      <c r="K28" s="41">
        <v>-2.5879108477691263E-2</v>
      </c>
      <c r="L28" s="41">
        <v>-2.0416101105025997E-2</v>
      </c>
      <c r="M28" s="41">
        <v>-3.2459963727120372E-2</v>
      </c>
      <c r="N28" s="41">
        <v>-2.1345189769784417E-2</v>
      </c>
      <c r="O28" s="41">
        <v>-2.9846218043152503E-2</v>
      </c>
      <c r="P28" s="41">
        <v>-2.5410031565200823E-2</v>
      </c>
      <c r="Q28" s="41">
        <v>-3.6114122770317864E-2</v>
      </c>
      <c r="R28" s="41">
        <v>-3.5696889622691776E-2</v>
      </c>
      <c r="S28" s="41">
        <v>-3.828096428949266E-2</v>
      </c>
      <c r="T28" s="41">
        <v>-3.9236988388192E-2</v>
      </c>
      <c r="U28" s="41">
        <v>-4.3634237086868685E-2</v>
      </c>
      <c r="V28" s="41">
        <v>-3.8916862361558176E-2</v>
      </c>
      <c r="W28" s="41">
        <v>-3.809289454989831E-2</v>
      </c>
      <c r="X28" s="41">
        <v>-4.7395527655174812E-3</v>
      </c>
      <c r="Y28" s="41">
        <v>-1.4301581949788811E-2</v>
      </c>
      <c r="Z28" s="41">
        <v>-1.4228118657147562E-2</v>
      </c>
      <c r="AA28" s="41">
        <v>0.99100962622798039</v>
      </c>
      <c r="AB28" s="41">
        <v>-4.3544313632796917E-3</v>
      </c>
      <c r="AC28" s="41">
        <v>-2.1232869691868643E-3</v>
      </c>
      <c r="AD28" s="41">
        <v>-5.3619426369140501E-4</v>
      </c>
      <c r="AE28" s="41">
        <v>-5.8777072900169222E-3</v>
      </c>
      <c r="AF28" s="41">
        <v>-7.0555389300220013E-3</v>
      </c>
      <c r="AG28" s="41">
        <v>-7.4600959594356923E-3</v>
      </c>
      <c r="AH28" s="41">
        <v>-1.3768229898193242E-2</v>
      </c>
      <c r="AI28" s="41">
        <v>-3.0983170675707911E-2</v>
      </c>
      <c r="AJ28" s="41">
        <v>-2.7709067869670433E-2</v>
      </c>
      <c r="AK28" s="41">
        <v>-1.1027158578734833E-2</v>
      </c>
      <c r="AL28" s="41">
        <v>-4.8063363042918368E-2</v>
      </c>
      <c r="AM28" s="41">
        <v>-0.17443197207635458</v>
      </c>
      <c r="AN28" s="42">
        <v>-3.3964332866796704E-3</v>
      </c>
      <c r="AO28" s="14"/>
      <c r="AP28" s="20"/>
    </row>
    <row r="29" spans="1:42" ht="39.950000000000003" customHeight="1">
      <c r="A29" s="10" t="s">
        <v>205</v>
      </c>
      <c r="B29" s="3" t="s">
        <v>22</v>
      </c>
      <c r="C29" s="40">
        <v>-5.9137651779534771E-3</v>
      </c>
      <c r="D29" s="41">
        <v>-1.1062045197976371E-2</v>
      </c>
      <c r="E29" s="41">
        <v>-8.3121582561065388E-3</v>
      </c>
      <c r="F29" s="41">
        <v>-5.337705304266268E-2</v>
      </c>
      <c r="G29" s="41">
        <v>-6.5825899761446094E-3</v>
      </c>
      <c r="H29" s="41">
        <v>-1.4193896955325526E-2</v>
      </c>
      <c r="I29" s="41">
        <v>-7.7359722840307579E-3</v>
      </c>
      <c r="J29" s="41">
        <v>-5.2901590499311694E-3</v>
      </c>
      <c r="K29" s="41">
        <v>-8.2833920059433609E-3</v>
      </c>
      <c r="L29" s="41">
        <v>-4.6639112751122279E-3</v>
      </c>
      <c r="M29" s="41">
        <v>-5.44908152344762E-3</v>
      </c>
      <c r="N29" s="41">
        <v>-9.2921179663001518E-3</v>
      </c>
      <c r="O29" s="41">
        <v>-5.4740866104335505E-3</v>
      </c>
      <c r="P29" s="41">
        <v>-4.7375425636903019E-3</v>
      </c>
      <c r="Q29" s="41">
        <v>-1.0250014012670373E-2</v>
      </c>
      <c r="R29" s="41">
        <v>-3.7402238254951193E-3</v>
      </c>
      <c r="S29" s="41">
        <v>-6.3540526598505811E-3</v>
      </c>
      <c r="T29" s="41">
        <v>-5.4511004495400419E-3</v>
      </c>
      <c r="U29" s="41">
        <v>-1.0561507120983832E-2</v>
      </c>
      <c r="V29" s="41">
        <v>-9.8941910794822455E-3</v>
      </c>
      <c r="W29" s="41">
        <v>-8.1497834310473079E-3</v>
      </c>
      <c r="X29" s="41">
        <v>-1.2682177573912949E-2</v>
      </c>
      <c r="Y29" s="41">
        <v>-1.3624510293675224E-2</v>
      </c>
      <c r="Z29" s="41">
        <v>-2.1472571140890139E-2</v>
      </c>
      <c r="AA29" s="41">
        <v>-1.5279215422871513E-2</v>
      </c>
      <c r="AB29" s="41">
        <v>0.94498658262065216</v>
      </c>
      <c r="AC29" s="41">
        <v>-6.7711483077630391E-2</v>
      </c>
      <c r="AD29" s="41">
        <v>-5.1946624257315881E-2</v>
      </c>
      <c r="AE29" s="41">
        <v>-1.631232821020176E-2</v>
      </c>
      <c r="AF29" s="41">
        <v>-4.1168625969796998E-3</v>
      </c>
      <c r="AG29" s="41">
        <v>-1.529178642266619E-2</v>
      </c>
      <c r="AH29" s="41">
        <v>-6.7194967961624989E-3</v>
      </c>
      <c r="AI29" s="41">
        <v>-5.8065579242998116E-3</v>
      </c>
      <c r="AJ29" s="41">
        <v>-1.7954758678812507E-2</v>
      </c>
      <c r="AK29" s="41">
        <v>-6.1166257655553809E-3</v>
      </c>
      <c r="AL29" s="41">
        <v>-9.3250496165162844E-3</v>
      </c>
      <c r="AM29" s="41">
        <v>0</v>
      </c>
      <c r="AN29" s="42">
        <v>-2.5657295586170192E-2</v>
      </c>
      <c r="AO29" s="14"/>
      <c r="AP29" s="20"/>
    </row>
    <row r="30" spans="1:42" ht="39.950000000000003" customHeight="1">
      <c r="A30" s="10" t="s">
        <v>206</v>
      </c>
      <c r="B30" s="3" t="s">
        <v>104</v>
      </c>
      <c r="C30" s="40">
        <v>-9.4573850413602557E-4</v>
      </c>
      <c r="D30" s="41">
        <v>-2.5061675314281312E-3</v>
      </c>
      <c r="E30" s="41">
        <v>-7.0618703745750308E-4</v>
      </c>
      <c r="F30" s="41">
        <v>-7.6644929359209841E-3</v>
      </c>
      <c r="G30" s="41">
        <v>-3.2350492883901271E-3</v>
      </c>
      <c r="H30" s="41">
        <v>-6.3077307479321018E-3</v>
      </c>
      <c r="I30" s="41">
        <v>-4.4150153710516456E-3</v>
      </c>
      <c r="J30" s="41">
        <v>-1.797772194438358E-3</v>
      </c>
      <c r="K30" s="41">
        <v>-6.1464535413088377E-3</v>
      </c>
      <c r="L30" s="41">
        <v>-1.7290389251409068E-3</v>
      </c>
      <c r="M30" s="41">
        <v>-3.1744788731422999E-3</v>
      </c>
      <c r="N30" s="41">
        <v>-5.5725372169401982E-3</v>
      </c>
      <c r="O30" s="41">
        <v>-5.1467661006018494E-3</v>
      </c>
      <c r="P30" s="41">
        <v>-3.8491349427841343E-3</v>
      </c>
      <c r="Q30" s="41">
        <v>-2.7186700969646883E-3</v>
      </c>
      <c r="R30" s="41">
        <v>-1.5211296109999149E-3</v>
      </c>
      <c r="S30" s="41">
        <v>-3.1408271536390244E-3</v>
      </c>
      <c r="T30" s="41">
        <v>-7.7803548521068215E-3</v>
      </c>
      <c r="U30" s="41">
        <v>-1.4819723527822518E-3</v>
      </c>
      <c r="V30" s="41">
        <v>-5.6468604255257475E-3</v>
      </c>
      <c r="W30" s="41">
        <v>-5.8895309973235506E-3</v>
      </c>
      <c r="X30" s="41">
        <v>-9.2597165200178546E-3</v>
      </c>
      <c r="Y30" s="41">
        <v>-1.3554995320936489E-3</v>
      </c>
      <c r="Z30" s="41">
        <v>-1.8768580493603811E-3</v>
      </c>
      <c r="AA30" s="41">
        <v>-3.5358682450218587E-2</v>
      </c>
      <c r="AB30" s="41">
        <v>-1.8343485832762692E-2</v>
      </c>
      <c r="AC30" s="41">
        <v>0.90091182763409472</v>
      </c>
      <c r="AD30" s="41">
        <v>-1.8237298254072054E-2</v>
      </c>
      <c r="AE30" s="41">
        <v>-2.7622262814219912E-2</v>
      </c>
      <c r="AF30" s="41">
        <v>-3.2927080942934249E-2</v>
      </c>
      <c r="AG30" s="41">
        <v>-4.1652531901254768E-3</v>
      </c>
      <c r="AH30" s="41">
        <v>-9.9871245447173476E-3</v>
      </c>
      <c r="AI30" s="41">
        <v>-2.0254407245667162E-2</v>
      </c>
      <c r="AJ30" s="41">
        <v>-1.8512412805104048E-2</v>
      </c>
      <c r="AK30" s="41">
        <v>-1.1900320442527586E-2</v>
      </c>
      <c r="AL30" s="41">
        <v>-3.678442072793435E-2</v>
      </c>
      <c r="AM30" s="41">
        <v>0</v>
      </c>
      <c r="AN30" s="42">
        <v>-1.9207520456131E-2</v>
      </c>
      <c r="AO30" s="14"/>
      <c r="AP30" s="20"/>
    </row>
    <row r="31" spans="1:42" ht="39.950000000000003" customHeight="1">
      <c r="A31" s="10" t="s">
        <v>207</v>
      </c>
      <c r="B31" s="3" t="s">
        <v>103</v>
      </c>
      <c r="C31" s="40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1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2">
        <v>0</v>
      </c>
      <c r="AO31" s="14"/>
      <c r="AP31" s="20"/>
    </row>
    <row r="32" spans="1:42" ht="39.950000000000003" customHeight="1">
      <c r="A32" s="10" t="s">
        <v>208</v>
      </c>
      <c r="B32" s="3" t="s">
        <v>24</v>
      </c>
      <c r="C32" s="40">
        <v>-2.0143942666721225E-2</v>
      </c>
      <c r="D32" s="41">
        <v>-2.3929237455849867E-2</v>
      </c>
      <c r="E32" s="41">
        <v>-1.4004219638845645E-2</v>
      </c>
      <c r="F32" s="41">
        <v>-2.1766849306366794E-2</v>
      </c>
      <c r="G32" s="41">
        <v>-3.559381138849213E-2</v>
      </c>
      <c r="H32" s="41">
        <v>-1.3626039310523901E-2</v>
      </c>
      <c r="I32" s="41">
        <v>-2.4408735393643462E-2</v>
      </c>
      <c r="J32" s="41">
        <v>-2.1420046694014542E-2</v>
      </c>
      <c r="K32" s="41">
        <v>-5.3565818625939073E-2</v>
      </c>
      <c r="L32" s="41">
        <v>-1.4815863492393855E-2</v>
      </c>
      <c r="M32" s="41">
        <v>-2.3315667264674229E-2</v>
      </c>
      <c r="N32" s="41">
        <v>-1.5461968817626067E-2</v>
      </c>
      <c r="O32" s="41">
        <v>-1.1886999777782412E-2</v>
      </c>
      <c r="P32" s="41">
        <v>-1.0329726003336684E-2</v>
      </c>
      <c r="Q32" s="41">
        <v>-1.3103920047223452E-2</v>
      </c>
      <c r="R32" s="41">
        <v>-1.0595445860306724E-2</v>
      </c>
      <c r="S32" s="41">
        <v>-1.3877147367115072E-2</v>
      </c>
      <c r="T32" s="41">
        <v>-1.2245260595656067E-2</v>
      </c>
      <c r="U32" s="41">
        <v>-1.7211394059449912E-2</v>
      </c>
      <c r="V32" s="41">
        <v>-1.9579331210394874E-2</v>
      </c>
      <c r="W32" s="41">
        <v>-2.0727945055369158E-2</v>
      </c>
      <c r="X32" s="41">
        <v>-2.6098518289358209E-2</v>
      </c>
      <c r="Y32" s="41">
        <v>-1.240142439976241E-2</v>
      </c>
      <c r="Z32" s="41">
        <v>-4.3565359934911174E-2</v>
      </c>
      <c r="AA32" s="41">
        <v>-1.743837584153738E-2</v>
      </c>
      <c r="AB32" s="41">
        <v>-1.9244321790491285E-2</v>
      </c>
      <c r="AC32" s="41">
        <v>-2.3490910854125162E-3</v>
      </c>
      <c r="AD32" s="41">
        <v>-1.5426707771291686E-4</v>
      </c>
      <c r="AE32" s="41">
        <v>0.91776173745981371</v>
      </c>
      <c r="AF32" s="41">
        <v>-1.0852008178541242E-2</v>
      </c>
      <c r="AG32" s="41">
        <v>-1.9045887427734942E-2</v>
      </c>
      <c r="AH32" s="41">
        <v>-1.3631901632580039E-2</v>
      </c>
      <c r="AI32" s="41">
        <v>-9.9320720839881863E-3</v>
      </c>
      <c r="AJ32" s="41">
        <v>-2.2468343920262528E-2</v>
      </c>
      <c r="AK32" s="41">
        <v>-6.9765719623937133E-3</v>
      </c>
      <c r="AL32" s="41">
        <v>-1.5645024912391978E-2</v>
      </c>
      <c r="AM32" s="41">
        <v>-4.5231467429163244E-2</v>
      </c>
      <c r="AN32" s="42">
        <v>-3.2924317708738861E-2</v>
      </c>
      <c r="AO32" s="14"/>
      <c r="AP32" s="20"/>
    </row>
    <row r="33" spans="1:42" ht="39.950000000000003" customHeight="1">
      <c r="A33" s="10" t="s">
        <v>209</v>
      </c>
      <c r="B33" s="3" t="s">
        <v>25</v>
      </c>
      <c r="C33" s="40">
        <v>-2.9406246398829593E-3</v>
      </c>
      <c r="D33" s="41">
        <v>0</v>
      </c>
      <c r="E33" s="41">
        <v>-3.8426100225965889E-3</v>
      </c>
      <c r="F33" s="41">
        <v>-2.7803453203866985E-3</v>
      </c>
      <c r="G33" s="41">
        <v>-3.371381270939668E-3</v>
      </c>
      <c r="H33" s="41">
        <v>-2.595824125521915E-3</v>
      </c>
      <c r="I33" s="41">
        <v>-2.6207605966107905E-3</v>
      </c>
      <c r="J33" s="41">
        <v>-4.8135154829033683E-3</v>
      </c>
      <c r="K33" s="41">
        <v>-3.0514043697738671E-3</v>
      </c>
      <c r="L33" s="41">
        <v>-2.2400723721682867E-3</v>
      </c>
      <c r="M33" s="41">
        <v>-1.6450901865447526E-3</v>
      </c>
      <c r="N33" s="41">
        <v>-7.315812829575487E-3</v>
      </c>
      <c r="O33" s="41">
        <v>-5.7360354994384893E-3</v>
      </c>
      <c r="P33" s="41">
        <v>-8.1706511263765023E-3</v>
      </c>
      <c r="Q33" s="41">
        <v>-5.2832972855897751E-3</v>
      </c>
      <c r="R33" s="41">
        <v>-3.8043339587319415E-3</v>
      </c>
      <c r="S33" s="41">
        <v>-1.0643312061578739E-2</v>
      </c>
      <c r="T33" s="41">
        <v>-7.1999362091737275E-3</v>
      </c>
      <c r="U33" s="41">
        <v>-3.2399712941281775E-3</v>
      </c>
      <c r="V33" s="41">
        <v>-4.139391087749098E-3</v>
      </c>
      <c r="W33" s="41">
        <v>-6.6077875642974676E-3</v>
      </c>
      <c r="X33" s="41">
        <v>-9.5063988624750663E-3</v>
      </c>
      <c r="Y33" s="41">
        <v>-2.8254603929957565E-2</v>
      </c>
      <c r="Z33" s="41">
        <v>-7.6217481119733943E-3</v>
      </c>
      <c r="AA33" s="41">
        <v>-3.0225000336200892E-2</v>
      </c>
      <c r="AB33" s="41">
        <v>-4.3217995381204119E-2</v>
      </c>
      <c r="AC33" s="41">
        <v>-6.2514347683084778E-3</v>
      </c>
      <c r="AD33" s="41">
        <v>0</v>
      </c>
      <c r="AE33" s="41">
        <v>-1.0764647445721731E-2</v>
      </c>
      <c r="AF33" s="41">
        <v>0.85415633088375087</v>
      </c>
      <c r="AG33" s="41">
        <v>-2.3797165252619757E-2</v>
      </c>
      <c r="AH33" s="41">
        <v>-2.5192863367677336E-2</v>
      </c>
      <c r="AI33" s="41">
        <v>-1.2371736659775744E-2</v>
      </c>
      <c r="AJ33" s="41">
        <v>-5.1689128357233723E-2</v>
      </c>
      <c r="AK33" s="41">
        <v>-8.6986413755526376E-2</v>
      </c>
      <c r="AL33" s="41">
        <v>-1.7449013288456983E-2</v>
      </c>
      <c r="AM33" s="41">
        <v>0</v>
      </c>
      <c r="AN33" s="42">
        <v>-3.3768053325808782E-2</v>
      </c>
      <c r="AO33" s="14"/>
      <c r="AP33" s="20"/>
    </row>
    <row r="34" spans="1:42" ht="39.950000000000003" customHeight="1">
      <c r="A34" s="10" t="s">
        <v>210</v>
      </c>
      <c r="B34" s="3" t="s">
        <v>26</v>
      </c>
      <c r="C34" s="40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1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2">
        <v>-0.10148611371875045</v>
      </c>
      <c r="AO34" s="14"/>
      <c r="AP34" s="20"/>
    </row>
    <row r="35" spans="1:42" ht="39.950000000000003" customHeight="1">
      <c r="A35" s="10" t="s">
        <v>211</v>
      </c>
      <c r="B35" s="3" t="s">
        <v>27</v>
      </c>
      <c r="C35" s="40">
        <v>0</v>
      </c>
      <c r="D35" s="41">
        <v>0</v>
      </c>
      <c r="E35" s="41">
        <v>0</v>
      </c>
      <c r="F35" s="41">
        <v>-4.4906442787637083E-4</v>
      </c>
      <c r="G35" s="41">
        <v>-1.9683238012004148E-4</v>
      </c>
      <c r="H35" s="41">
        <v>0</v>
      </c>
      <c r="I35" s="41">
        <v>-1.4109642535988724E-4</v>
      </c>
      <c r="J35" s="41">
        <v>-3.5110630657373456E-4</v>
      </c>
      <c r="K35" s="41">
        <v>-2.2696773898606861E-4</v>
      </c>
      <c r="L35" s="41">
        <v>0</v>
      </c>
      <c r="M35" s="41">
        <v>0</v>
      </c>
      <c r="N35" s="41">
        <v>-4.3532833949427001E-4</v>
      </c>
      <c r="O35" s="41">
        <v>-9.8094651720036208E-4</v>
      </c>
      <c r="P35" s="41">
        <v>-4.5538038326141118E-4</v>
      </c>
      <c r="Q35" s="41">
        <v>-2.9866409017979866E-4</v>
      </c>
      <c r="R35" s="41">
        <v>-7.3381444485490688E-4</v>
      </c>
      <c r="S35" s="41">
        <v>-1.2076430305218695E-3</v>
      </c>
      <c r="T35" s="41">
        <v>-6.512182922223473E-4</v>
      </c>
      <c r="U35" s="41">
        <v>-3.2560914611117365E-4</v>
      </c>
      <c r="V35" s="41">
        <v>-2.8277852028896893E-5</v>
      </c>
      <c r="W35" s="41">
        <v>-1.5031291276591655E-4</v>
      </c>
      <c r="X35" s="41">
        <v>-5.6090144385754961E-4</v>
      </c>
      <c r="Y35" s="41">
        <v>-1.0359004380250867E-4</v>
      </c>
      <c r="Z35" s="41">
        <v>-2.2751493237650148E-4</v>
      </c>
      <c r="AA35" s="41">
        <v>-2.0293756997959638E-4</v>
      </c>
      <c r="AB35" s="41">
        <v>-1.8916705347222959E-4</v>
      </c>
      <c r="AC35" s="41">
        <v>-3.656417721899264E-6</v>
      </c>
      <c r="AD35" s="41">
        <v>0</v>
      </c>
      <c r="AE35" s="41">
        <v>-8.1171232949805495E-4</v>
      </c>
      <c r="AF35" s="41">
        <v>-4.142899136482971E-3</v>
      </c>
      <c r="AG35" s="41">
        <v>-1.8576914413558543E-4</v>
      </c>
      <c r="AH35" s="41">
        <v>0.99999403072678905</v>
      </c>
      <c r="AI35" s="41">
        <v>-1.0951091267689654E-4</v>
      </c>
      <c r="AJ35" s="41">
        <v>0</v>
      </c>
      <c r="AK35" s="41">
        <v>-4.4044910755330712E-4</v>
      </c>
      <c r="AL35" s="41">
        <v>-5.0238437840441114E-4</v>
      </c>
      <c r="AM35" s="41">
        <v>0</v>
      </c>
      <c r="AN35" s="42">
        <v>-2.1703624094906756E-3</v>
      </c>
      <c r="AO35" s="14"/>
      <c r="AP35" s="20"/>
    </row>
    <row r="36" spans="1:42" ht="39.950000000000003" customHeight="1">
      <c r="A36" s="10" t="s">
        <v>212</v>
      </c>
      <c r="B36" s="3" t="s">
        <v>28</v>
      </c>
      <c r="C36" s="40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-1.0886635164752486E-4</v>
      </c>
      <c r="Z36" s="41">
        <v>0</v>
      </c>
      <c r="AA36" s="41">
        <v>-1.7812960540876945E-5</v>
      </c>
      <c r="AB36" s="41">
        <v>-1.009788871838741E-4</v>
      </c>
      <c r="AC36" s="41">
        <v>-2.4977261121437676E-5</v>
      </c>
      <c r="AD36" s="41">
        <v>0</v>
      </c>
      <c r="AE36" s="41">
        <v>-9.2004330535715303E-4</v>
      </c>
      <c r="AF36" s="41">
        <v>-2.5660894832225207E-4</v>
      </c>
      <c r="AG36" s="41">
        <v>-2.0917628996636328E-5</v>
      </c>
      <c r="AH36" s="41">
        <v>-8.7826412814641797E-6</v>
      </c>
      <c r="AI36" s="41">
        <v>0.98531269140632016</v>
      </c>
      <c r="AJ36" s="41">
        <v>0</v>
      </c>
      <c r="AK36" s="41">
        <v>-2.7080921945659167E-5</v>
      </c>
      <c r="AL36" s="41">
        <v>-2.4861517147468541E-4</v>
      </c>
      <c r="AM36" s="41">
        <v>0</v>
      </c>
      <c r="AN36" s="42">
        <v>-1.2004782892305999E-4</v>
      </c>
      <c r="AO36" s="14"/>
      <c r="AP36" s="20"/>
    </row>
    <row r="37" spans="1:42" ht="39.950000000000003" customHeight="1">
      <c r="A37" s="10" t="s">
        <v>213</v>
      </c>
      <c r="B37" s="3" t="s">
        <v>29</v>
      </c>
      <c r="C37" s="40">
        <v>-1.7423459617378768E-3</v>
      </c>
      <c r="D37" s="41">
        <v>0</v>
      </c>
      <c r="E37" s="41">
        <v>-1.0315208406648716E-2</v>
      </c>
      <c r="F37" s="41">
        <v>-1.6137590745696898E-3</v>
      </c>
      <c r="G37" s="41">
        <v>-1.0301301791953016E-3</v>
      </c>
      <c r="H37" s="41">
        <v>-1.1718465710326095E-3</v>
      </c>
      <c r="I37" s="41">
        <v>-1.901416779079764E-4</v>
      </c>
      <c r="J37" s="41">
        <v>-6.308682598747268E-4</v>
      </c>
      <c r="K37" s="41">
        <v>-1.2642293617887315E-3</v>
      </c>
      <c r="L37" s="41">
        <v>-6.8259218492785643E-4</v>
      </c>
      <c r="M37" s="41">
        <v>-8.354832034213976E-4</v>
      </c>
      <c r="N37" s="41">
        <v>-1.9554962903609182E-4</v>
      </c>
      <c r="O37" s="41">
        <v>-1.22400413498887E-3</v>
      </c>
      <c r="P37" s="41">
        <v>-4.6755888799065553E-4</v>
      </c>
      <c r="Q37" s="41">
        <v>-4.0248001388269538E-4</v>
      </c>
      <c r="R37" s="41">
        <v>-3.8511190666809986E-4</v>
      </c>
      <c r="S37" s="41">
        <v>-5.4247363473032442E-4</v>
      </c>
      <c r="T37" s="41">
        <v>0</v>
      </c>
      <c r="U37" s="41">
        <v>-4.3879119705440199E-4</v>
      </c>
      <c r="V37" s="41">
        <v>-4.9539438609459436E-4</v>
      </c>
      <c r="W37" s="41">
        <v>-7.8306367908436705E-4</v>
      </c>
      <c r="X37" s="41">
        <v>-1.9836160724935924E-3</v>
      </c>
      <c r="Y37" s="41">
        <v>-6.433143111876866E-3</v>
      </c>
      <c r="Z37" s="41">
        <v>-1.4946717859373627E-3</v>
      </c>
      <c r="AA37" s="41">
        <v>-4.3871853815723839E-4</v>
      </c>
      <c r="AB37" s="41">
        <v>-2.1796479949311447E-3</v>
      </c>
      <c r="AC37" s="41">
        <v>-4.5332006610443508E-4</v>
      </c>
      <c r="AD37" s="41">
        <v>0</v>
      </c>
      <c r="AE37" s="41">
        <v>-1.2528018620727613E-3</v>
      </c>
      <c r="AF37" s="41">
        <v>-7.368240656070097E-4</v>
      </c>
      <c r="AG37" s="41">
        <v>-2.9802699583579944E-6</v>
      </c>
      <c r="AH37" s="41">
        <v>-2.0110495735910752E-3</v>
      </c>
      <c r="AI37" s="41">
        <v>-8.9699151861545839E-4</v>
      </c>
      <c r="AJ37" s="41">
        <v>1</v>
      </c>
      <c r="AK37" s="41">
        <v>-1.6068068235103713E-3</v>
      </c>
      <c r="AL37" s="41">
        <v>-2.0247564929653694E-3</v>
      </c>
      <c r="AM37" s="41">
        <v>0</v>
      </c>
      <c r="AN37" s="42">
        <v>-1.8244257066956762E-4</v>
      </c>
      <c r="AO37" s="14"/>
      <c r="AP37" s="20"/>
    </row>
    <row r="38" spans="1:42" ht="39.950000000000003" customHeight="1">
      <c r="A38" s="10" t="s">
        <v>214</v>
      </c>
      <c r="B38" s="3" t="s">
        <v>30</v>
      </c>
      <c r="C38" s="40">
        <v>-3.6076542449087777E-2</v>
      </c>
      <c r="D38" s="41">
        <v>-2.9201860962936248E-2</v>
      </c>
      <c r="E38" s="41">
        <v>-1.8514103587200577E-2</v>
      </c>
      <c r="F38" s="41">
        <v>-0.1012142171239635</v>
      </c>
      <c r="G38" s="41">
        <v>-3.1022753232854521E-2</v>
      </c>
      <c r="H38" s="41">
        <v>-4.1689855307939595E-2</v>
      </c>
      <c r="I38" s="41">
        <v>-3.6611918160001471E-2</v>
      </c>
      <c r="J38" s="41">
        <v>-4.2227780964981122E-2</v>
      </c>
      <c r="K38" s="41">
        <v>-6.0742435015905177E-2</v>
      </c>
      <c r="L38" s="41">
        <v>-8.8741678344139117E-3</v>
      </c>
      <c r="M38" s="41">
        <v>-2.9943495527074312E-2</v>
      </c>
      <c r="N38" s="41">
        <v>-2.7415394174615443E-2</v>
      </c>
      <c r="O38" s="41">
        <v>-4.8461218042888408E-2</v>
      </c>
      <c r="P38" s="41">
        <v>-3.0742043503175501E-2</v>
      </c>
      <c r="Q38" s="41">
        <v>-3.4223489390207529E-2</v>
      </c>
      <c r="R38" s="41">
        <v>-4.5858616168935891E-2</v>
      </c>
      <c r="S38" s="41">
        <v>-4.5950366466634439E-2</v>
      </c>
      <c r="T38" s="41">
        <v>-3.6386016457337758E-2</v>
      </c>
      <c r="U38" s="41">
        <v>-1.8732631354095496E-2</v>
      </c>
      <c r="V38" s="41">
        <v>-3.6781631602062506E-2</v>
      </c>
      <c r="W38" s="41">
        <v>-9.0124942975861183E-2</v>
      </c>
      <c r="X38" s="41">
        <v>-5.6925400338697113E-2</v>
      </c>
      <c r="Y38" s="41">
        <v>-0.13062162923941875</v>
      </c>
      <c r="Z38" s="41">
        <v>-5.8631938984026598E-2</v>
      </c>
      <c r="AA38" s="41">
        <v>-7.398669535235898E-2</v>
      </c>
      <c r="AB38" s="41">
        <v>-0.10318105280725938</v>
      </c>
      <c r="AC38" s="41">
        <v>-5.5325753278361249E-2</v>
      </c>
      <c r="AD38" s="41">
        <v>-1.2919409411196424E-3</v>
      </c>
      <c r="AE38" s="41">
        <v>-7.2981116741677052E-2</v>
      </c>
      <c r="AF38" s="41">
        <v>-0.14511054235492338</v>
      </c>
      <c r="AG38" s="41">
        <v>-8.3830205695186497E-2</v>
      </c>
      <c r="AH38" s="41">
        <v>-8.2343552092933786E-2</v>
      </c>
      <c r="AI38" s="41">
        <v>-4.330305584171143E-2</v>
      </c>
      <c r="AJ38" s="41">
        <v>-7.1856142039884635E-2</v>
      </c>
      <c r="AK38" s="41">
        <v>0.87867402410364392</v>
      </c>
      <c r="AL38" s="41">
        <v>-3.7756430021400486E-2</v>
      </c>
      <c r="AM38" s="41">
        <v>0</v>
      </c>
      <c r="AN38" s="42">
        <v>-2.5818222215580815E-2</v>
      </c>
      <c r="AO38" s="14"/>
      <c r="AP38" s="20"/>
    </row>
    <row r="39" spans="1:42" ht="39.950000000000003" customHeight="1">
      <c r="A39" s="10" t="s">
        <v>215</v>
      </c>
      <c r="B39" s="3" t="s">
        <v>31</v>
      </c>
      <c r="C39" s="40">
        <v>-1.0533580338110251E-3</v>
      </c>
      <c r="D39" s="41">
        <v>0</v>
      </c>
      <c r="E39" s="41">
        <v>-8.8486538221625309E-4</v>
      </c>
      <c r="F39" s="41">
        <v>0</v>
      </c>
      <c r="G39" s="41">
        <v>-2.1678467315581256E-4</v>
      </c>
      <c r="H39" s="41">
        <v>0</v>
      </c>
      <c r="I39" s="41">
        <v>0</v>
      </c>
      <c r="J39" s="41">
        <v>-1.6686234934321672E-4</v>
      </c>
      <c r="K39" s="41">
        <v>-4.3146328554346222E-5</v>
      </c>
      <c r="L39" s="41">
        <v>0</v>
      </c>
      <c r="M39" s="41">
        <v>0</v>
      </c>
      <c r="N39" s="41">
        <v>0</v>
      </c>
      <c r="O39" s="41">
        <v>-5.1799139328546621E-5</v>
      </c>
      <c r="P39" s="41">
        <v>-6.1833808632181725E-5</v>
      </c>
      <c r="Q39" s="41">
        <v>0</v>
      </c>
      <c r="R39" s="41">
        <v>-1.8645685991772233E-4</v>
      </c>
      <c r="S39" s="41">
        <v>-4.0994941147042746E-5</v>
      </c>
      <c r="T39" s="41">
        <v>0</v>
      </c>
      <c r="U39" s="41">
        <v>-3.0948978170142384E-4</v>
      </c>
      <c r="V39" s="41">
        <v>-1.0751179880457467E-4</v>
      </c>
      <c r="W39" s="41">
        <v>-2.4770601377295949E-4</v>
      </c>
      <c r="X39" s="41">
        <v>-8.628756339184523E-5</v>
      </c>
      <c r="Y39" s="41">
        <v>-3.2000082425136245E-4</v>
      </c>
      <c r="Z39" s="41">
        <v>-5.4062936803206506E-5</v>
      </c>
      <c r="AA39" s="41">
        <v>-5.7127113907816818E-4</v>
      </c>
      <c r="AB39" s="41">
        <v>-2.1975835432616058E-4</v>
      </c>
      <c r="AC39" s="41">
        <v>-1.1173429722356855E-3</v>
      </c>
      <c r="AD39" s="41">
        <v>-3.6093458740007377E-4</v>
      </c>
      <c r="AE39" s="41">
        <v>-6.1202966275601504E-4</v>
      </c>
      <c r="AF39" s="41">
        <v>-4.889667626585506E-3</v>
      </c>
      <c r="AG39" s="41">
        <v>-4.0990066682738936E-4</v>
      </c>
      <c r="AH39" s="41">
        <v>-7.0014233043990464E-3</v>
      </c>
      <c r="AI39" s="41">
        <v>-1.7931050838457575E-2</v>
      </c>
      <c r="AJ39" s="41">
        <v>-1.9937110517080328E-3</v>
      </c>
      <c r="AK39" s="41">
        <v>-2.8053267735511736E-3</v>
      </c>
      <c r="AL39" s="41">
        <v>0.98165742903115805</v>
      </c>
      <c r="AM39" s="41">
        <v>0</v>
      </c>
      <c r="AN39" s="42">
        <v>-2.8711958977093053E-3</v>
      </c>
      <c r="AO39" s="14"/>
      <c r="AP39" s="20"/>
    </row>
    <row r="40" spans="1:42" ht="39.950000000000003" customHeight="1">
      <c r="A40" s="10" t="s">
        <v>216</v>
      </c>
      <c r="B40" s="3" t="s">
        <v>32</v>
      </c>
      <c r="C40" s="40">
        <v>-3.1525851197982345E-4</v>
      </c>
      <c r="D40" s="41">
        <v>-2.5062656641604009E-3</v>
      </c>
      <c r="E40" s="41">
        <v>-1.0593220338983051E-3</v>
      </c>
      <c r="F40" s="41">
        <v>-1.021972406745018E-3</v>
      </c>
      <c r="G40" s="41">
        <v>-6.0437353128344048E-4</v>
      </c>
      <c r="H40" s="41">
        <v>-1.1131725417439704E-3</v>
      </c>
      <c r="I40" s="41">
        <v>-1.1238660993818737E-3</v>
      </c>
      <c r="J40" s="41">
        <v>-7.9904115061925688E-4</v>
      </c>
      <c r="K40" s="41">
        <v>-6.1983471074380169E-4</v>
      </c>
      <c r="L40" s="41">
        <v>-2.8818443804034583E-4</v>
      </c>
      <c r="M40" s="41">
        <v>0</v>
      </c>
      <c r="N40" s="41">
        <v>-7.4303405572755414E-4</v>
      </c>
      <c r="O40" s="41">
        <v>-1.1162098474513209E-3</v>
      </c>
      <c r="P40" s="41">
        <v>-5.9219779406321713E-4</v>
      </c>
      <c r="Q40" s="41">
        <v>-6.7969413763806284E-4</v>
      </c>
      <c r="R40" s="41">
        <v>-9.6727789811339475E-4</v>
      </c>
      <c r="S40" s="41">
        <v>-1.0306242638398115E-3</v>
      </c>
      <c r="T40" s="41">
        <v>-1.1115227862171174E-3</v>
      </c>
      <c r="U40" s="41">
        <v>-4.6313449425713227E-4</v>
      </c>
      <c r="V40" s="41">
        <v>-8.3660467211532272E-4</v>
      </c>
      <c r="W40" s="41">
        <v>-6.0641332065714763E-4</v>
      </c>
      <c r="X40" s="41">
        <v>-7.0096216280030697E-5</v>
      </c>
      <c r="Y40" s="41">
        <v>-9.5772738658297604E-4</v>
      </c>
      <c r="Z40" s="41">
        <v>-2.8962995323851591E-3</v>
      </c>
      <c r="AA40" s="41">
        <v>-1.944321512588309E-3</v>
      </c>
      <c r="AB40" s="41">
        <v>-3.5567734154249848E-3</v>
      </c>
      <c r="AC40" s="41">
        <v>-8.9973049691127207E-4</v>
      </c>
      <c r="AD40" s="41">
        <v>0</v>
      </c>
      <c r="AE40" s="41">
        <v>-2.6643457255013411E-3</v>
      </c>
      <c r="AF40" s="41">
        <v>-1.7066301286442871E-3</v>
      </c>
      <c r="AG40" s="41">
        <v>-2.4686744463884311E-3</v>
      </c>
      <c r="AH40" s="41">
        <v>-3.9069769969257689E-3</v>
      </c>
      <c r="AI40" s="41">
        <v>-2.2585823696228461E-3</v>
      </c>
      <c r="AJ40" s="41">
        <v>-4.7943215308621475E-3</v>
      </c>
      <c r="AK40" s="41">
        <v>-1.4845439642753779E-3</v>
      </c>
      <c r="AL40" s="41">
        <v>-1.714975425921745E-3</v>
      </c>
      <c r="AM40" s="41">
        <v>1</v>
      </c>
      <c r="AN40" s="42">
        <v>-1.0109617134356811E-4</v>
      </c>
      <c r="AO40" s="14"/>
      <c r="AP40" s="20"/>
    </row>
    <row r="41" spans="1:42" ht="39.950000000000003" customHeight="1">
      <c r="A41" s="43" t="s">
        <v>217</v>
      </c>
      <c r="B41" s="44" t="s">
        <v>33</v>
      </c>
      <c r="C41" s="45">
        <v>-5.2019931007281197E-3</v>
      </c>
      <c r="D41" s="46">
        <v>0</v>
      </c>
      <c r="E41" s="46">
        <v>-6.2528573539549943E-3</v>
      </c>
      <c r="F41" s="46">
        <v>-3.7016962009942139E-3</v>
      </c>
      <c r="G41" s="46">
        <v>-4.3123982032630378E-3</v>
      </c>
      <c r="H41" s="46">
        <v>-2.9866911834037007E-3</v>
      </c>
      <c r="I41" s="46">
        <v>-2.1323061764149326E-3</v>
      </c>
      <c r="J41" s="46">
        <v>-8.0394853568447591E-4</v>
      </c>
      <c r="K41" s="46">
        <v>-8.6478285628552604E-3</v>
      </c>
      <c r="L41" s="46">
        <v>-3.7114156722872502E-3</v>
      </c>
      <c r="M41" s="46">
        <v>-8.5176007822994435E-4</v>
      </c>
      <c r="N41" s="46">
        <v>-3.2894288593932901E-3</v>
      </c>
      <c r="O41" s="46">
        <v>-6.7383909202644891E-3</v>
      </c>
      <c r="P41" s="46">
        <v>-5.243346517551423E-3</v>
      </c>
      <c r="Q41" s="46">
        <v>-1.914831917584055E-3</v>
      </c>
      <c r="R41" s="46">
        <v>-7.7857481976796735E-4</v>
      </c>
      <c r="S41" s="46">
        <v>-9.4807217188138673E-4</v>
      </c>
      <c r="T41" s="46">
        <v>-1.789358889797623E-3</v>
      </c>
      <c r="U41" s="46">
        <v>-2.311255232655263E-3</v>
      </c>
      <c r="V41" s="46">
        <v>-2.2791803882361212E-3</v>
      </c>
      <c r="W41" s="46">
        <v>-1.2206329180479399E-2</v>
      </c>
      <c r="X41" s="46">
        <v>-2.491449135326289E-3</v>
      </c>
      <c r="Y41" s="46">
        <v>-5.5741095160652104E-3</v>
      </c>
      <c r="Z41" s="46">
        <v>-6.0951638625629046E-3</v>
      </c>
      <c r="AA41" s="46">
        <v>-3.6716901367320801E-3</v>
      </c>
      <c r="AB41" s="46">
        <v>-7.2754912897477634E-3</v>
      </c>
      <c r="AC41" s="46">
        <v>-7.1382335258348903E-3</v>
      </c>
      <c r="AD41" s="46">
        <v>-6.6017412292742795E-5</v>
      </c>
      <c r="AE41" s="46">
        <v>-3.4432218477087949E-3</v>
      </c>
      <c r="AF41" s="46">
        <v>-5.0076548586494643E-3</v>
      </c>
      <c r="AG41" s="46">
        <v>-3.6308061971395853E-4</v>
      </c>
      <c r="AH41" s="46">
        <v>-3.6630754914034908E-3</v>
      </c>
      <c r="AI41" s="46">
        <v>-2.4252565806084985E-3</v>
      </c>
      <c r="AJ41" s="46">
        <v>-1.0541286701426355E-2</v>
      </c>
      <c r="AK41" s="46">
        <v>-3.2071653431628754E-3</v>
      </c>
      <c r="AL41" s="46">
        <v>-3.4609178618496845E-3</v>
      </c>
      <c r="AM41" s="46">
        <v>-3.911661591871116E-4</v>
      </c>
      <c r="AN41" s="47">
        <v>1</v>
      </c>
      <c r="AO41" s="14"/>
      <c r="AP41" s="20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13</vt:i4>
      </vt:variant>
    </vt:vector>
  </HeadingPairs>
  <TitlesOfParts>
    <vt:vector size="28" baseType="lpstr">
      <vt:lpstr>入力シート </vt:lpstr>
      <vt:lpstr>38</vt:lpstr>
      <vt:lpstr>38A</vt:lpstr>
      <vt:lpstr>38I</vt:lpstr>
      <vt:lpstr>38(I-A)</vt:lpstr>
      <vt:lpstr>38(I-A) -1</vt:lpstr>
      <vt:lpstr>38(I-M) </vt:lpstr>
      <vt:lpstr>38(I-M) A</vt:lpstr>
      <vt:lpstr>38I-(I-M) A </vt:lpstr>
      <vt:lpstr>38(I-(I-M) A)-1</vt:lpstr>
      <vt:lpstr>38(I-(I-M) A)-1 外生化</vt:lpstr>
      <vt:lpstr>雇用表38部門 (福岡市)</vt:lpstr>
      <vt:lpstr>計算過程</vt:lpstr>
      <vt:lpstr>消費係数</vt:lpstr>
      <vt:lpstr>フロー</vt:lpstr>
      <vt:lpstr>フロー!Print_Area</vt:lpstr>
      <vt:lpstr>計算過程!Print_Area</vt:lpstr>
      <vt:lpstr>'入力シート '!Print_Area</vt:lpstr>
      <vt:lpstr>'38'!Print_Titles</vt:lpstr>
      <vt:lpstr>'38(I-(I-M) A)-1'!Print_Titles</vt:lpstr>
      <vt:lpstr>'38(I-(I-M) A)-1 外生化'!Print_Titles</vt:lpstr>
      <vt:lpstr>'38(I-A)'!Print_Titles</vt:lpstr>
      <vt:lpstr>'38(I-A) -1'!Print_Titles</vt:lpstr>
      <vt:lpstr>'38(I-M) '!Print_Titles</vt:lpstr>
      <vt:lpstr>'38(I-M) A'!Print_Titles</vt:lpstr>
      <vt:lpstr>'38A'!Print_Titles</vt:lpstr>
      <vt:lpstr>'38I'!Print_Titles</vt:lpstr>
      <vt:lpstr>'38I-(I-M) A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川村　宏和</cp:lastModifiedBy>
  <cp:lastPrinted>2026-02-06T05:22:00Z</cp:lastPrinted>
  <dcterms:modified xsi:type="dcterms:W3CDTF">2026-02-06T05:23:15Z</dcterms:modified>
</cp:coreProperties>
</file>