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K:\20統計解析係\02産業連関表\令和2年表\05 HP公開\02 ツール\"/>
    </mc:Choice>
  </mc:AlternateContent>
  <xr:revisionPtr revIDLastSave="0" documentId="13_ncr:1_{857F7B89-29DC-4F18-8294-ED1F1599BD52}" xr6:coauthVersionLast="47" xr6:coauthVersionMax="47" xr10:uidLastSave="{00000000-0000-0000-0000-000000000000}"/>
  <workbookProtection workbookAlgorithmName="SHA-512" workbookHashValue="37n9bTJv1wqiZ8rp6hlAJr/9gNXO3pED84nmYSpHhbEzKHg/zqO+wSBqyVEnksMoyIjwK/Dsr4ZMiYsyyWK+UA==" workbookSaltValue="p8jLCKX1TW3TpP5ZOgEyIA==" workbookSpinCount="100000" lockStructure="1"/>
  <bookViews>
    <workbookView xWindow="-28920" yWindow="-120" windowWidth="29040" windowHeight="15720" tabRatio="675" xr2:uid="{00000000-000D-0000-FFFF-FFFF00000000}"/>
  </bookViews>
  <sheets>
    <sheet name="入力シート " sheetId="5" r:id="rId1"/>
    <sheet name="38民間設備投資マトリックス A" sheetId="29" state="hidden" r:id="rId2"/>
    <sheet name="38" sheetId="30" state="hidden" r:id="rId3"/>
    <sheet name="38A" sheetId="31" state="hidden" r:id="rId4"/>
    <sheet name="38I" sheetId="32" state="hidden" r:id="rId5"/>
    <sheet name="38(I-A)" sheetId="33" state="hidden" r:id="rId6"/>
    <sheet name="38(I-A) -1" sheetId="34" state="hidden" r:id="rId7"/>
    <sheet name="38(I-M) " sheetId="35" state="hidden" r:id="rId8"/>
    <sheet name="38(I-M) A" sheetId="36" state="hidden" r:id="rId9"/>
    <sheet name="38I-(I-M) A " sheetId="37" state="hidden" r:id="rId10"/>
    <sheet name="38(I-(I-M) A)-1" sheetId="38" state="hidden" r:id="rId11"/>
    <sheet name="雇用表38部門 (福岡市)" sheetId="39" state="hidden" r:id="rId12"/>
    <sheet name="計算過程" sheetId="3" state="hidden" r:id="rId13"/>
    <sheet name="消費係数" sheetId="17" state="hidden" r:id="rId14"/>
    <sheet name="フロー" sheetId="18" r:id="rId15"/>
  </sheets>
  <externalReferences>
    <externalReference r:id="rId16"/>
  </externalReferences>
  <definedNames>
    <definedName name="_Fill" localSheetId="13" hidden="1">#REF!</definedName>
    <definedName name="_Fill" localSheetId="0" hidden="1">#REF!</definedName>
    <definedName name="_Fill" hidden="1">#REF!</definedName>
    <definedName name="_xlnm._FilterDatabase" localSheetId="2" hidden="1">'38'!$A$3:$BD$49</definedName>
    <definedName name="_xlnm._FilterDatabase" localSheetId="10" hidden="1">'38(I-(I-M) A)-1'!$AP$3:$AQ$41</definedName>
    <definedName name="_xlnm._FilterDatabase" localSheetId="5" hidden="1">'38(I-A)'!$A$3:$AN$41</definedName>
    <definedName name="_xlnm._FilterDatabase" localSheetId="6" hidden="1">'38(I-A) -1'!$A$3:$AN$41</definedName>
    <definedName name="_xlnm._FilterDatabase" localSheetId="7" hidden="1">'38(I-M) '!$AP$3:$AQ$41</definedName>
    <definedName name="_xlnm._FilterDatabase" localSheetId="8" hidden="1">'38(I-M) A'!$AP$3:$AQ$41</definedName>
    <definedName name="_xlnm._FilterDatabase" localSheetId="3" hidden="1">'38A'!$A$3:$AN$49</definedName>
    <definedName name="_xlnm._FilterDatabase" localSheetId="4" hidden="1">'38I'!$A$3:$AN$41</definedName>
    <definedName name="_xlnm._FilterDatabase" localSheetId="9" hidden="1">'38I-(I-M) A '!$AP$3:$AQ$41</definedName>
    <definedName name="_xlnm._FilterDatabase" localSheetId="1" hidden="1">'38民間設備投資マトリックス A'!$A$3:$AN$41</definedName>
    <definedName name="_xlnm._FilterDatabase" localSheetId="0" hidden="1">[1]出力シート!#REF!</definedName>
    <definedName name="Ａ" localSheetId="2" hidden="1">#REF!</definedName>
    <definedName name="Ａ" localSheetId="10" hidden="1">#REF!</definedName>
    <definedName name="Ａ" localSheetId="5" hidden="1">#REF!</definedName>
    <definedName name="Ａ" localSheetId="6" hidden="1">#REF!</definedName>
    <definedName name="Ａ" localSheetId="7" hidden="1">#REF!</definedName>
    <definedName name="Ａ" localSheetId="8" hidden="1">#REF!</definedName>
    <definedName name="Ａ" localSheetId="3" hidden="1">#REF!</definedName>
    <definedName name="Ａ" localSheetId="4" hidden="1">#REF!</definedName>
    <definedName name="Ａ" localSheetId="9" hidden="1">#REF!</definedName>
    <definedName name="Ａ" localSheetId="0" hidden="1">#REF!</definedName>
    <definedName name="Ａ" hidden="1">#REF!</definedName>
    <definedName name="_xlnm.Print_Area" localSheetId="14">フロー!$B$2:$AJ$75</definedName>
    <definedName name="_xlnm.Print_Area" localSheetId="12">計算過程!$B$2:$AL$51</definedName>
    <definedName name="_xlnm.Print_Area" localSheetId="0">'入力シート '!$B$2:$E$44</definedName>
    <definedName name="_xlnm.Print_Titles" localSheetId="2">'38'!$A:$B,'38'!$1:$3</definedName>
    <definedName name="_xlnm.Print_Titles" localSheetId="10">'38(I-(I-M) A)-1'!$A:$B,'38(I-(I-M) A)-1'!$1:$3</definedName>
    <definedName name="_xlnm.Print_Titles" localSheetId="5">'38(I-A)'!$A:$B,'38(I-A)'!$1:$3</definedName>
    <definedName name="_xlnm.Print_Titles" localSheetId="6">'38(I-A) -1'!$A:$B,'38(I-A) -1'!$1:$3</definedName>
    <definedName name="_xlnm.Print_Titles" localSheetId="7">'38(I-M) '!$A:$B,'38(I-M) '!$1:$3</definedName>
    <definedName name="_xlnm.Print_Titles" localSheetId="8">'38(I-M) A'!$A:$B,'38(I-M) A'!$1:$3</definedName>
    <definedName name="_xlnm.Print_Titles" localSheetId="3">'38A'!$A:$B,'38A'!$1:$3</definedName>
    <definedName name="_xlnm.Print_Titles" localSheetId="4">'38I'!$A:$B,'38I'!$1:$3</definedName>
    <definedName name="_xlnm.Print_Titles" localSheetId="9">'38I-(I-M) A '!$A:$B,'38I-(I-M) A '!$1:$3</definedName>
    <definedName name="_xlnm.Print_Titles" localSheetId="1">'38民間設備投資マトリックス A'!$A:$B,'38民間設備投資マトリックス A'!$1:$3</definedName>
    <definedName name="_xlnm.Print_Titles" localSheetId="11">'雇用表38部門 (福岡市)'!#REF!</definedName>
  </definedNames>
  <calcPr calcId="191029" iterate="1" iterateCount="1" iterateDelta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39" l="1"/>
  <c r="O9" i="39"/>
  <c r="N10" i="39"/>
  <c r="O10" i="39"/>
  <c r="N11" i="39"/>
  <c r="O11" i="39"/>
  <c r="N12" i="39"/>
  <c r="O12" i="39"/>
  <c r="N13" i="39"/>
  <c r="O13" i="39"/>
  <c r="N14" i="39"/>
  <c r="O14" i="39"/>
  <c r="N15" i="39"/>
  <c r="O15" i="39"/>
  <c r="N16" i="39"/>
  <c r="O16" i="39"/>
  <c r="N17" i="39"/>
  <c r="O17" i="39"/>
  <c r="N18" i="39"/>
  <c r="O18" i="39"/>
  <c r="N19" i="39"/>
  <c r="O19" i="39"/>
  <c r="N20" i="39"/>
  <c r="O20" i="39"/>
  <c r="N21" i="39"/>
  <c r="O21" i="39"/>
  <c r="N22" i="39"/>
  <c r="O22" i="39"/>
  <c r="N23" i="39"/>
  <c r="O23" i="39"/>
  <c r="N24" i="39"/>
  <c r="O24" i="39"/>
  <c r="N25" i="39"/>
  <c r="O25" i="39"/>
  <c r="N26" i="39"/>
  <c r="O26" i="39"/>
  <c r="N27" i="39"/>
  <c r="O27" i="39"/>
  <c r="N28" i="39"/>
  <c r="O28" i="39"/>
  <c r="N29" i="39"/>
  <c r="O29" i="39"/>
  <c r="N30" i="39"/>
  <c r="O30" i="39"/>
  <c r="N31" i="39"/>
  <c r="O31" i="39"/>
  <c r="N32" i="39"/>
  <c r="O32" i="39"/>
  <c r="N33" i="39"/>
  <c r="O33" i="39"/>
  <c r="N34" i="39"/>
  <c r="O34" i="39"/>
  <c r="N35" i="39"/>
  <c r="O35" i="39"/>
  <c r="N36" i="39"/>
  <c r="O36" i="39"/>
  <c r="N37" i="39"/>
  <c r="O37" i="39"/>
  <c r="N38" i="39"/>
  <c r="O38" i="39"/>
  <c r="N39" i="39"/>
  <c r="O39" i="39"/>
  <c r="N40" i="39"/>
  <c r="O40" i="39"/>
  <c r="N41" i="39"/>
  <c r="O41" i="39"/>
  <c r="N42" i="39"/>
  <c r="O42" i="39"/>
  <c r="N43" i="39"/>
  <c r="O43" i="39"/>
  <c r="N44" i="39"/>
  <c r="O44" i="39"/>
  <c r="N45" i="39"/>
  <c r="O45" i="39"/>
  <c r="N8" i="39"/>
  <c r="O8" i="39"/>
  <c r="AD35" i="3"/>
  <c r="AH35" i="3"/>
  <c r="D43" i="5"/>
  <c r="C54" i="31" l="1"/>
  <c r="AN54" i="31" l="1"/>
  <c r="AM54" i="31"/>
  <c r="AL54" i="31"/>
  <c r="AK54" i="31"/>
  <c r="AJ54" i="31"/>
  <c r="AI54" i="31"/>
  <c r="AH54" i="31"/>
  <c r="AG54" i="31"/>
  <c r="AF54" i="31"/>
  <c r="AE54" i="31"/>
  <c r="AD54" i="31"/>
  <c r="AC54" i="31"/>
  <c r="AB54" i="31"/>
  <c r="AA54" i="31"/>
  <c r="Z54" i="31"/>
  <c r="Y54" i="31"/>
  <c r="X54" i="31"/>
  <c r="W54" i="31"/>
  <c r="V54" i="31"/>
  <c r="U54" i="31"/>
  <c r="T54" i="31"/>
  <c r="S54" i="31"/>
  <c r="R54" i="31"/>
  <c r="Q54" i="31"/>
  <c r="P54" i="31"/>
  <c r="O54" i="31"/>
  <c r="N54" i="31"/>
  <c r="M54" i="31"/>
  <c r="L54" i="31"/>
  <c r="K54" i="31"/>
  <c r="J54" i="31"/>
  <c r="I54" i="31"/>
  <c r="H54" i="31"/>
  <c r="G54" i="31"/>
  <c r="F54" i="31"/>
  <c r="E54" i="31"/>
  <c r="D54" i="31"/>
  <c r="AZ42" i="30"/>
  <c r="BC42" i="30" s="1"/>
  <c r="BG41" i="30"/>
  <c r="BF41" i="30"/>
  <c r="AZ41" i="30"/>
  <c r="BC41" i="30" s="1"/>
  <c r="BG40" i="30"/>
  <c r="BF40" i="30"/>
  <c r="AZ40" i="30"/>
  <c r="BC40" i="30" s="1"/>
  <c r="BG39" i="30"/>
  <c r="BF39" i="30"/>
  <c r="AZ39" i="30"/>
  <c r="BC39" i="30" s="1"/>
  <c r="BG38" i="30"/>
  <c r="BF38" i="30"/>
  <c r="AZ38" i="30"/>
  <c r="BC38" i="30" s="1"/>
  <c r="BG37" i="30"/>
  <c r="BF37" i="30"/>
  <c r="AZ37" i="30"/>
  <c r="BC37" i="30" s="1"/>
  <c r="BG36" i="30"/>
  <c r="BF36" i="30"/>
  <c r="AZ36" i="30"/>
  <c r="BC36" i="30" s="1"/>
  <c r="BG35" i="30"/>
  <c r="BF35" i="30"/>
  <c r="AZ35" i="30"/>
  <c r="BC35" i="30" s="1"/>
  <c r="BG34" i="30"/>
  <c r="BF34" i="30"/>
  <c r="AZ34" i="30"/>
  <c r="BC34" i="30" s="1"/>
  <c r="BG33" i="30"/>
  <c r="BF33" i="30"/>
  <c r="AZ33" i="30"/>
  <c r="BC33" i="30" s="1"/>
  <c r="BG32" i="30"/>
  <c r="BF32" i="30"/>
  <c r="AZ32" i="30"/>
  <c r="BC32" i="30" s="1"/>
  <c r="BG31" i="30"/>
  <c r="BF31" i="30"/>
  <c r="AZ31" i="30"/>
  <c r="BC31" i="30" s="1"/>
  <c r="BG30" i="30"/>
  <c r="BF30" i="30"/>
  <c r="AZ30" i="30"/>
  <c r="BC30" i="30" s="1"/>
  <c r="BG29" i="30"/>
  <c r="BF29" i="30"/>
  <c r="AZ29" i="30"/>
  <c r="BC29" i="30" s="1"/>
  <c r="BG28" i="30"/>
  <c r="BF28" i="30"/>
  <c r="AZ28" i="30"/>
  <c r="BC28" i="30" s="1"/>
  <c r="BG27" i="30"/>
  <c r="BF27" i="30"/>
  <c r="AZ27" i="30"/>
  <c r="BC27" i="30" s="1"/>
  <c r="BG26" i="30"/>
  <c r="BF26" i="30"/>
  <c r="AZ26" i="30"/>
  <c r="BC26" i="30" s="1"/>
  <c r="BG25" i="30"/>
  <c r="BF25" i="30"/>
  <c r="AZ25" i="30"/>
  <c r="BC25" i="30" s="1"/>
  <c r="BG24" i="30"/>
  <c r="BF24" i="30"/>
  <c r="AZ24" i="30"/>
  <c r="BC24" i="30" s="1"/>
  <c r="BG23" i="30"/>
  <c r="BF23" i="30"/>
  <c r="AZ23" i="30"/>
  <c r="BC23" i="30" s="1"/>
  <c r="BG22" i="30"/>
  <c r="BF22" i="30"/>
  <c r="AZ22" i="30"/>
  <c r="BC22" i="30" s="1"/>
  <c r="BG21" i="30"/>
  <c r="BF21" i="30"/>
  <c r="AZ21" i="30"/>
  <c r="BC21" i="30" s="1"/>
  <c r="BG20" i="30"/>
  <c r="BF20" i="30"/>
  <c r="AZ20" i="30"/>
  <c r="BC20" i="30" s="1"/>
  <c r="BG19" i="30"/>
  <c r="BF19" i="30"/>
  <c r="AZ19" i="30"/>
  <c r="BC19" i="30" s="1"/>
  <c r="BG18" i="30"/>
  <c r="BF18" i="30"/>
  <c r="AZ18" i="30"/>
  <c r="BC18" i="30" s="1"/>
  <c r="BG17" i="30"/>
  <c r="BF17" i="30"/>
  <c r="AZ17" i="30"/>
  <c r="BC17" i="30" s="1"/>
  <c r="BG16" i="30"/>
  <c r="BF16" i="30"/>
  <c r="AZ16" i="30"/>
  <c r="BC16" i="30" s="1"/>
  <c r="BG15" i="30"/>
  <c r="BF15" i="30"/>
  <c r="AZ15" i="30"/>
  <c r="BC15" i="30" s="1"/>
  <c r="BG14" i="30"/>
  <c r="BF14" i="30"/>
  <c r="AZ14" i="30"/>
  <c r="BC14" i="30" s="1"/>
  <c r="BG13" i="30"/>
  <c r="BF13" i="30"/>
  <c r="AZ13" i="30"/>
  <c r="BC13" i="30" s="1"/>
  <c r="BG12" i="30"/>
  <c r="BF12" i="30"/>
  <c r="AZ12" i="30"/>
  <c r="BC12" i="30" s="1"/>
  <c r="BG11" i="30"/>
  <c r="BF11" i="30"/>
  <c r="AZ11" i="30"/>
  <c r="BC11" i="30" s="1"/>
  <c r="BG10" i="30"/>
  <c r="BF10" i="30"/>
  <c r="AZ10" i="30"/>
  <c r="BC10" i="30" s="1"/>
  <c r="BG9" i="30"/>
  <c r="BF9" i="30"/>
  <c r="AZ9" i="30"/>
  <c r="BC9" i="30" s="1"/>
  <c r="BG8" i="30"/>
  <c r="BF8" i="30"/>
  <c r="AZ8" i="30"/>
  <c r="BC8" i="30" s="1"/>
  <c r="BG7" i="30"/>
  <c r="BF7" i="30"/>
  <c r="AZ7" i="30"/>
  <c r="BC7" i="30" s="1"/>
  <c r="BG6" i="30"/>
  <c r="BF6" i="30"/>
  <c r="AZ6" i="30"/>
  <c r="BC6" i="30" s="1"/>
  <c r="BG5" i="30"/>
  <c r="BF5" i="30"/>
  <c r="AZ5" i="30"/>
  <c r="BC5" i="30" s="1"/>
  <c r="BG4" i="30"/>
  <c r="BF4" i="30"/>
  <c r="AZ4" i="30"/>
  <c r="BC4" i="30" s="1"/>
  <c r="J36" i="3"/>
  <c r="J37" i="3"/>
  <c r="J38" i="3"/>
  <c r="J39" i="3"/>
  <c r="J40" i="3"/>
  <c r="J41" i="3"/>
  <c r="J42" i="3"/>
  <c r="J43" i="3"/>
  <c r="J44" i="3"/>
  <c r="J45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46" i="3" l="1"/>
  <c r="K8" i="3" a="1"/>
  <c r="K13" i="3" l="1"/>
  <c r="L13" i="3" s="1"/>
  <c r="K18" i="3"/>
  <c r="L18" i="3" s="1"/>
  <c r="K17" i="3"/>
  <c r="L17" i="3" s="1"/>
  <c r="K16" i="3"/>
  <c r="L16" i="3" s="1"/>
  <c r="K21" i="3"/>
  <c r="L21" i="3" s="1"/>
  <c r="K26" i="3"/>
  <c r="L26" i="3" s="1"/>
  <c r="K31" i="3"/>
  <c r="L31" i="3" s="1"/>
  <c r="K12" i="3"/>
  <c r="L12" i="3" s="1"/>
  <c r="K11" i="3"/>
  <c r="L11" i="3" s="1"/>
  <c r="K10" i="3"/>
  <c r="L10" i="3" s="1"/>
  <c r="K15" i="3"/>
  <c r="L15" i="3" s="1"/>
  <c r="K20" i="3"/>
  <c r="L20" i="3" s="1"/>
  <c r="K25" i="3"/>
  <c r="L25" i="3" s="1"/>
  <c r="K41" i="3"/>
  <c r="L41" i="3" s="1"/>
  <c r="K45" i="3"/>
  <c r="L45" i="3" s="1"/>
  <c r="K14" i="3"/>
  <c r="L14" i="3" s="1"/>
  <c r="K36" i="3"/>
  <c r="L36" i="3" s="1"/>
  <c r="K34" i="3"/>
  <c r="L34" i="3" s="1"/>
  <c r="K30" i="3"/>
  <c r="L30" i="3" s="1"/>
  <c r="K29" i="3"/>
  <c r="L29" i="3" s="1"/>
  <c r="K28" i="3"/>
  <c r="L28" i="3" s="1"/>
  <c r="K33" i="3"/>
  <c r="L33" i="3" s="1"/>
  <c r="K38" i="3"/>
  <c r="L38" i="3" s="1"/>
  <c r="K43" i="3"/>
  <c r="L43" i="3" s="1"/>
  <c r="K24" i="3"/>
  <c r="L24" i="3" s="1"/>
  <c r="K23" i="3"/>
  <c r="L23" i="3" s="1"/>
  <c r="K22" i="3"/>
  <c r="L22" i="3" s="1"/>
  <c r="K27" i="3"/>
  <c r="L27" i="3" s="1"/>
  <c r="K32" i="3"/>
  <c r="L32" i="3" s="1"/>
  <c r="K37" i="3"/>
  <c r="L37" i="3" s="1"/>
  <c r="K42" i="3"/>
  <c r="L42" i="3" s="1"/>
  <c r="K40" i="3"/>
  <c r="L40" i="3" s="1"/>
  <c r="K9" i="3"/>
  <c r="L9" i="3" s="1"/>
  <c r="K19" i="3"/>
  <c r="L19" i="3" s="1"/>
  <c r="K35" i="3"/>
  <c r="K39" i="3"/>
  <c r="L39" i="3" s="1"/>
  <c r="K44" i="3"/>
  <c r="L44" i="3" s="1"/>
  <c r="K8" i="3"/>
  <c r="AD25" i="3" l="1"/>
  <c r="AH25" i="3"/>
  <c r="AD20" i="3"/>
  <c r="AH20" i="3"/>
  <c r="AD33" i="3"/>
  <c r="AH33" i="3"/>
  <c r="AH11" i="3"/>
  <c r="AD11" i="3"/>
  <c r="AH29" i="3"/>
  <c r="AD29" i="3"/>
  <c r="AD12" i="3"/>
  <c r="AH12" i="3"/>
  <c r="AH42" i="3"/>
  <c r="AD42" i="3"/>
  <c r="AD30" i="3"/>
  <c r="AH30" i="3"/>
  <c r="AD31" i="3"/>
  <c r="AH31" i="3"/>
  <c r="AH24" i="3"/>
  <c r="AD24" i="3"/>
  <c r="AD13" i="3"/>
  <c r="AH13" i="3"/>
  <c r="AD43" i="3"/>
  <c r="AH43" i="3"/>
  <c r="AH38" i="3"/>
  <c r="AD38" i="3"/>
  <c r="AH19" i="3"/>
  <c r="AD19" i="3"/>
  <c r="AD10" i="3"/>
  <c r="AH10" i="3"/>
  <c r="AH9" i="3"/>
  <c r="AD9" i="3"/>
  <c r="AD28" i="3"/>
  <c r="AH28" i="3"/>
  <c r="AD40" i="3"/>
  <c r="AH40" i="3"/>
  <c r="AH37" i="3"/>
  <c r="AD37" i="3"/>
  <c r="AD34" i="3"/>
  <c r="AH34" i="3"/>
  <c r="AD26" i="3"/>
  <c r="AH26" i="3"/>
  <c r="AH32" i="3"/>
  <c r="AD32" i="3"/>
  <c r="AD36" i="3"/>
  <c r="AH36" i="3"/>
  <c r="AD21" i="3"/>
  <c r="AH21" i="3"/>
  <c r="AH27" i="3"/>
  <c r="AD27" i="3"/>
  <c r="AH14" i="3"/>
  <c r="AD14" i="3"/>
  <c r="AD16" i="3"/>
  <c r="AH16" i="3"/>
  <c r="AD22" i="3"/>
  <c r="AH22" i="3"/>
  <c r="AD45" i="3"/>
  <c r="AH45" i="3"/>
  <c r="AD17" i="3"/>
  <c r="AH17" i="3"/>
  <c r="AD44" i="3"/>
  <c r="AH44" i="3"/>
  <c r="AD39" i="3"/>
  <c r="AH39" i="3"/>
  <c r="AD15" i="3"/>
  <c r="AH15" i="3"/>
  <c r="AD23" i="3"/>
  <c r="AH23" i="3"/>
  <c r="AD41" i="3"/>
  <c r="AH41" i="3"/>
  <c r="AD18" i="3"/>
  <c r="AH18" i="3"/>
  <c r="V45" i="3"/>
  <c r="Z45" i="3"/>
  <c r="L8" i="3"/>
  <c r="K46" i="3"/>
  <c r="V20" i="3"/>
  <c r="Z20" i="3"/>
  <c r="V40" i="3"/>
  <c r="Z40" i="3"/>
  <c r="V24" i="3"/>
  <c r="Z24" i="3"/>
  <c r="V26" i="3"/>
  <c r="Z26" i="3"/>
  <c r="V41" i="3"/>
  <c r="Z41" i="3"/>
  <c r="Z25" i="3"/>
  <c r="V25" i="3"/>
  <c r="Z13" i="3"/>
  <c r="V13" i="3"/>
  <c r="V30" i="3"/>
  <c r="Z30" i="3"/>
  <c r="Z39" i="3"/>
  <c r="V39" i="3"/>
  <c r="V33" i="3"/>
  <c r="Z33" i="3"/>
  <c r="Z31" i="3"/>
  <c r="V31" i="3"/>
  <c r="V35" i="3"/>
  <c r="Z35" i="3"/>
  <c r="Z18" i="3"/>
  <c r="V18" i="3"/>
  <c r="Z38" i="3"/>
  <c r="V38" i="3"/>
  <c r="V14" i="3"/>
  <c r="Z14" i="3"/>
  <c r="Z19" i="3"/>
  <c r="V19" i="3"/>
  <c r="V12" i="3"/>
  <c r="Z12" i="3"/>
  <c r="V34" i="3"/>
  <c r="Z34" i="3"/>
  <c r="V27" i="3"/>
  <c r="Z27" i="3"/>
  <c r="V21" i="3"/>
  <c r="Z21" i="3"/>
  <c r="V15" i="3"/>
  <c r="Z15" i="3"/>
  <c r="V9" i="3"/>
  <c r="Z9" i="3"/>
  <c r="Z37" i="3"/>
  <c r="V37" i="3"/>
  <c r="V23" i="3"/>
  <c r="Z23" i="3"/>
  <c r="V42" i="3"/>
  <c r="Z42" i="3"/>
  <c r="V28" i="3"/>
  <c r="Z28" i="3"/>
  <c r="Z11" i="3"/>
  <c r="V11" i="3"/>
  <c r="V10" i="3"/>
  <c r="Z10" i="3"/>
  <c r="V44" i="3"/>
  <c r="Z44" i="3"/>
  <c r="Z17" i="3"/>
  <c r="V17" i="3"/>
  <c r="V16" i="3"/>
  <c r="Z16" i="3"/>
  <c r="Z29" i="3"/>
  <c r="V29" i="3"/>
  <c r="V22" i="3"/>
  <c r="Z22" i="3"/>
  <c r="AH8" i="3" l="1"/>
  <c r="AD8" i="3"/>
  <c r="L46" i="3"/>
  <c r="V8" i="3"/>
  <c r="Z8" i="3"/>
  <c r="M8" i="3" a="1"/>
  <c r="AD46" i="3" l="1"/>
  <c r="AC17" i="18" s="1"/>
  <c r="AH46" i="3"/>
  <c r="AC19" i="18" s="1"/>
  <c r="M8" i="3"/>
  <c r="M11" i="3"/>
  <c r="M13" i="3"/>
  <c r="M12" i="3"/>
  <c r="M22" i="3"/>
  <c r="M21" i="3"/>
  <c r="M20" i="3"/>
  <c r="M41" i="3"/>
  <c r="M43" i="3"/>
  <c r="M42" i="3"/>
  <c r="M10" i="3"/>
  <c r="M16" i="3"/>
  <c r="M15" i="3"/>
  <c r="M14" i="3"/>
  <c r="M37" i="3"/>
  <c r="M9" i="3"/>
  <c r="M44" i="3"/>
  <c r="M29" i="3"/>
  <c r="M30" i="3"/>
  <c r="M39" i="3"/>
  <c r="M23" i="3"/>
  <c r="M25" i="3"/>
  <c r="M24" i="3"/>
  <c r="M34" i="3"/>
  <c r="M33" i="3"/>
  <c r="M32" i="3"/>
  <c r="M17" i="3"/>
  <c r="M19" i="3"/>
  <c r="M18" i="3"/>
  <c r="M28" i="3"/>
  <c r="M27" i="3"/>
  <c r="M26" i="3"/>
  <c r="M35" i="3"/>
  <c r="M36" i="3"/>
  <c r="M45" i="3"/>
  <c r="N45" i="3" s="1"/>
  <c r="M31" i="3"/>
  <c r="M40" i="3"/>
  <c r="M38" i="3"/>
  <c r="M46" i="3" l="1"/>
  <c r="N8" i="3"/>
  <c r="H9" i="17"/>
  <c r="V43" i="3" l="1"/>
  <c r="Z43" i="3"/>
  <c r="E8" i="18"/>
  <c r="Z36" i="3"/>
  <c r="V36" i="3"/>
  <c r="Z32" i="3" l="1"/>
  <c r="Z46" i="3" s="1"/>
  <c r="V32" i="3"/>
  <c r="V46" i="3" s="1"/>
  <c r="K71" i="18"/>
  <c r="R21" i="18" l="1"/>
  <c r="E13" i="18"/>
  <c r="R19" i="18"/>
  <c r="N19" i="3"/>
  <c r="N34" i="3"/>
  <c r="N31" i="3"/>
  <c r="N39" i="3"/>
  <c r="N13" i="3"/>
  <c r="N26" i="3"/>
  <c r="N28" i="3"/>
  <c r="N42" i="3"/>
  <c r="N24" i="3"/>
  <c r="N20" i="3"/>
  <c r="N12" i="3"/>
  <c r="N18" i="3"/>
  <c r="N14" i="3"/>
  <c r="N35" i="3"/>
  <c r="N21" i="3"/>
  <c r="N17" i="3"/>
  <c r="N15" i="3"/>
  <c r="N40" i="3"/>
  <c r="N36" i="3"/>
  <c r="N33" i="3"/>
  <c r="N30" i="3"/>
  <c r="N22" i="3"/>
  <c r="N29" i="3"/>
  <c r="N16" i="3"/>
  <c r="N44" i="3"/>
  <c r="N11" i="3"/>
  <c r="N23" i="3"/>
  <c r="N43" i="3"/>
  <c r="N27" i="3"/>
  <c r="N25" i="3"/>
  <c r="N41" i="3"/>
  <c r="N38" i="3"/>
  <c r="N37" i="3"/>
  <c r="N9" i="3"/>
  <c r="N10" i="3"/>
  <c r="N32" i="3"/>
  <c r="N46" i="3" l="1"/>
  <c r="O8" i="3" a="1"/>
  <c r="E19" i="18"/>
  <c r="O8" i="3" l="1"/>
  <c r="O42" i="3"/>
  <c r="O43" i="3"/>
  <c r="O41" i="3"/>
  <c r="O40" i="3"/>
  <c r="O45" i="3"/>
  <c r="O9" i="3"/>
  <c r="O14" i="3"/>
  <c r="O36" i="3"/>
  <c r="O37" i="3"/>
  <c r="O35" i="3"/>
  <c r="O34" i="3"/>
  <c r="O39" i="3"/>
  <c r="O44" i="3"/>
  <c r="O30" i="3"/>
  <c r="O29" i="3"/>
  <c r="O28" i="3"/>
  <c r="O38" i="3"/>
  <c r="O24" i="3"/>
  <c r="O23" i="3"/>
  <c r="O27" i="3"/>
  <c r="O18" i="3"/>
  <c r="O19" i="3"/>
  <c r="O17" i="3"/>
  <c r="O16" i="3"/>
  <c r="O21" i="3"/>
  <c r="O26" i="3"/>
  <c r="O12" i="3"/>
  <c r="O13" i="3"/>
  <c r="O11" i="3"/>
  <c r="O10" i="3"/>
  <c r="O15" i="3"/>
  <c r="O20" i="3"/>
  <c r="O31" i="3"/>
  <c r="O33" i="3"/>
  <c r="O25" i="3"/>
  <c r="O22" i="3"/>
  <c r="O32" i="3"/>
  <c r="E26" i="18"/>
  <c r="AE26" i="3" l="1"/>
  <c r="AI26" i="3"/>
  <c r="AE30" i="3"/>
  <c r="AI30" i="3"/>
  <c r="AE43" i="3"/>
  <c r="AI43" i="3"/>
  <c r="AI32" i="3"/>
  <c r="AE32" i="3"/>
  <c r="AI21" i="3"/>
  <c r="AE21" i="3"/>
  <c r="AE44" i="3"/>
  <c r="AI44" i="3"/>
  <c r="AI42" i="3"/>
  <c r="AE42" i="3"/>
  <c r="AE25" i="3"/>
  <c r="AI25" i="3"/>
  <c r="AI17" i="3"/>
  <c r="AE17" i="3"/>
  <c r="AE34" i="3"/>
  <c r="AI34" i="3"/>
  <c r="AE33" i="3"/>
  <c r="AI33" i="3"/>
  <c r="AI19" i="3"/>
  <c r="AE19" i="3"/>
  <c r="AI35" i="3"/>
  <c r="AE35" i="3"/>
  <c r="AE31" i="3"/>
  <c r="AI31" i="3"/>
  <c r="AE18" i="3"/>
  <c r="AI18" i="3"/>
  <c r="AI37" i="3"/>
  <c r="AE37" i="3"/>
  <c r="AE20" i="3"/>
  <c r="AI20" i="3"/>
  <c r="AI27" i="3"/>
  <c r="AE27" i="3"/>
  <c r="AE36" i="3"/>
  <c r="AI36" i="3"/>
  <c r="AE15" i="3"/>
  <c r="AI15" i="3"/>
  <c r="AE23" i="3"/>
  <c r="AI23" i="3"/>
  <c r="AI14" i="3"/>
  <c r="AE14" i="3"/>
  <c r="AE10" i="3"/>
  <c r="AI10" i="3"/>
  <c r="AI24" i="3"/>
  <c r="AE24" i="3"/>
  <c r="AI9" i="3"/>
  <c r="AE9" i="3"/>
  <c r="AE11" i="3"/>
  <c r="AI11" i="3"/>
  <c r="AE38" i="3"/>
  <c r="AI38" i="3"/>
  <c r="AI45" i="3"/>
  <c r="AE45" i="3"/>
  <c r="AE13" i="3"/>
  <c r="AI13" i="3"/>
  <c r="AE28" i="3"/>
  <c r="AI28" i="3"/>
  <c r="AI40" i="3"/>
  <c r="AE40" i="3"/>
  <c r="AE12" i="3"/>
  <c r="AI12" i="3"/>
  <c r="AE29" i="3"/>
  <c r="AI29" i="3"/>
  <c r="AE41" i="3"/>
  <c r="AI41" i="3"/>
  <c r="AI22" i="3"/>
  <c r="AE22" i="3"/>
  <c r="AI16" i="3"/>
  <c r="AE16" i="3"/>
  <c r="AE39" i="3"/>
  <c r="AI39" i="3"/>
  <c r="AI8" i="3"/>
  <c r="AE8" i="3"/>
  <c r="W8" i="3"/>
  <c r="AA8" i="3"/>
  <c r="O46" i="3"/>
  <c r="P8" i="3"/>
  <c r="W45" i="3"/>
  <c r="P45" i="3"/>
  <c r="AA25" i="3"/>
  <c r="W25" i="3"/>
  <c r="P25" i="3"/>
  <c r="P16" i="3"/>
  <c r="AA16" i="3"/>
  <c r="W16" i="3"/>
  <c r="AA13" i="3"/>
  <c r="W13" i="3"/>
  <c r="P13" i="3"/>
  <c r="AA41" i="3"/>
  <c r="W41" i="3"/>
  <c r="P41" i="3"/>
  <c r="P28" i="3"/>
  <c r="AA28" i="3"/>
  <c r="W28" i="3"/>
  <c r="P30" i="3"/>
  <c r="AA30" i="3"/>
  <c r="W30" i="3"/>
  <c r="P11" i="3"/>
  <c r="AA11" i="3"/>
  <c r="W11" i="3"/>
  <c r="P18" i="3"/>
  <c r="AA18" i="3"/>
  <c r="W18" i="3"/>
  <c r="AA36" i="3"/>
  <c r="W36" i="3"/>
  <c r="P36" i="3"/>
  <c r="AA33" i="3"/>
  <c r="W33" i="3"/>
  <c r="P33" i="3"/>
  <c r="AA32" i="3"/>
  <c r="W32" i="3"/>
  <c r="P32" i="3"/>
  <c r="AA19" i="3"/>
  <c r="W19" i="3"/>
  <c r="P19" i="3"/>
  <c r="P24" i="3"/>
  <c r="AA24" i="3"/>
  <c r="W24" i="3"/>
  <c r="P12" i="3"/>
  <c r="AA12" i="3"/>
  <c r="W12" i="3"/>
  <c r="P44" i="3"/>
  <c r="AA44" i="3"/>
  <c r="W44" i="3"/>
  <c r="AA31" i="3"/>
  <c r="W31" i="3"/>
  <c r="P31" i="3"/>
  <c r="P40" i="3"/>
  <c r="AA40" i="3"/>
  <c r="W40" i="3"/>
  <c r="AA15" i="3"/>
  <c r="W15" i="3"/>
  <c r="P15" i="3"/>
  <c r="AA21" i="3"/>
  <c r="W21" i="3"/>
  <c r="P21" i="3"/>
  <c r="AA23" i="3"/>
  <c r="W23" i="3"/>
  <c r="P23" i="3"/>
  <c r="P39" i="3"/>
  <c r="AA39" i="3"/>
  <c r="W39" i="3"/>
  <c r="P35" i="3"/>
  <c r="AA35" i="3"/>
  <c r="W35" i="3"/>
  <c r="AA37" i="3"/>
  <c r="W37" i="3"/>
  <c r="P37" i="3"/>
  <c r="P22" i="3"/>
  <c r="AA22" i="3"/>
  <c r="W22" i="3"/>
  <c r="P34" i="3"/>
  <c r="AA34" i="3"/>
  <c r="W34" i="3"/>
  <c r="P26" i="3"/>
  <c r="AA26" i="3"/>
  <c r="W26" i="3"/>
  <c r="AA45" i="3"/>
  <c r="AA27" i="3"/>
  <c r="W27" i="3"/>
  <c r="P27" i="3"/>
  <c r="AA9" i="3"/>
  <c r="W9" i="3"/>
  <c r="P9" i="3"/>
  <c r="P14" i="3"/>
  <c r="AA14" i="3"/>
  <c r="W14" i="3"/>
  <c r="AA43" i="3"/>
  <c r="W43" i="3"/>
  <c r="P43" i="3"/>
  <c r="P10" i="3"/>
  <c r="AA10" i="3"/>
  <c r="W10" i="3"/>
  <c r="P17" i="3"/>
  <c r="AA17" i="3"/>
  <c r="W17" i="3"/>
  <c r="P38" i="3"/>
  <c r="AA38" i="3"/>
  <c r="W38" i="3"/>
  <c r="P42" i="3"/>
  <c r="AA42" i="3"/>
  <c r="W42" i="3"/>
  <c r="P29" i="3"/>
  <c r="AA29" i="3"/>
  <c r="W29" i="3"/>
  <c r="P20" i="3"/>
  <c r="AA20" i="3"/>
  <c r="W20" i="3"/>
  <c r="AE46" i="3" l="1"/>
  <c r="I39" i="18" s="1"/>
  <c r="AI46" i="3"/>
  <c r="I41" i="18" s="1"/>
  <c r="W46" i="3"/>
  <c r="R39" i="18" s="1"/>
  <c r="P46" i="3"/>
  <c r="Q46" i="3" s="1"/>
  <c r="AA46" i="3"/>
  <c r="R41" i="18" s="1"/>
  <c r="AC71" i="18"/>
  <c r="E33" i="18"/>
  <c r="R45" i="3" l="1"/>
  <c r="S45" i="3" s="1"/>
  <c r="R8" i="3"/>
  <c r="V46" i="18"/>
  <c r="S8" i="3" l="1"/>
  <c r="R12" i="3"/>
  <c r="S12" i="3" s="1"/>
  <c r="R11" i="3"/>
  <c r="S11" i="3" s="1"/>
  <c r="R18" i="3"/>
  <c r="S18" i="3" s="1"/>
  <c r="R24" i="3"/>
  <c r="S24" i="3" s="1"/>
  <c r="R30" i="3"/>
  <c r="S30" i="3" s="1"/>
  <c r="R36" i="3"/>
  <c r="S36" i="3" s="1"/>
  <c r="R42" i="3"/>
  <c r="S42" i="3" s="1"/>
  <c r="R19" i="3"/>
  <c r="S19" i="3" s="1"/>
  <c r="R43" i="3"/>
  <c r="S43" i="3" s="1"/>
  <c r="R38" i="3"/>
  <c r="S38" i="3" s="1"/>
  <c r="R9" i="3"/>
  <c r="S9" i="3" s="1"/>
  <c r="R41" i="3"/>
  <c r="S41" i="3" s="1"/>
  <c r="R13" i="3"/>
  <c r="S13" i="3" s="1"/>
  <c r="R25" i="3"/>
  <c r="S25" i="3" s="1"/>
  <c r="R31" i="3"/>
  <c r="S31" i="3" s="1"/>
  <c r="R37" i="3"/>
  <c r="S37" i="3" s="1"/>
  <c r="R22" i="3"/>
  <c r="S22" i="3" s="1"/>
  <c r="R40" i="3"/>
  <c r="S40" i="3" s="1"/>
  <c r="R17" i="3"/>
  <c r="S17" i="3" s="1"/>
  <c r="R14" i="3"/>
  <c r="S14" i="3" s="1"/>
  <c r="R20" i="3"/>
  <c r="S20" i="3" s="1"/>
  <c r="R26" i="3"/>
  <c r="S26" i="3" s="1"/>
  <c r="R32" i="3"/>
  <c r="S32" i="3" s="1"/>
  <c r="R44" i="3"/>
  <c r="S44" i="3" s="1"/>
  <c r="R28" i="3"/>
  <c r="S28" i="3" s="1"/>
  <c r="R10" i="3"/>
  <c r="S10" i="3" s="1"/>
  <c r="R15" i="3"/>
  <c r="S15" i="3" s="1"/>
  <c r="R21" i="3"/>
  <c r="S21" i="3" s="1"/>
  <c r="R27" i="3"/>
  <c r="S27" i="3" s="1"/>
  <c r="R33" i="3"/>
  <c r="S33" i="3" s="1"/>
  <c r="R39" i="3"/>
  <c r="S39" i="3" s="1"/>
  <c r="R23" i="3"/>
  <c r="S23" i="3" s="1"/>
  <c r="R16" i="3"/>
  <c r="S16" i="3" s="1"/>
  <c r="R34" i="3"/>
  <c r="S34" i="3" s="1"/>
  <c r="R35" i="3"/>
  <c r="S35" i="3" s="1"/>
  <c r="R29" i="3"/>
  <c r="S29" i="3" s="1"/>
  <c r="E46" i="18"/>
  <c r="R46" i="3" l="1"/>
  <c r="S46" i="3"/>
  <c r="E51" i="18" s="1"/>
  <c r="T8" i="3" a="1"/>
  <c r="T13" i="3" l="1"/>
  <c r="T33" i="3"/>
  <c r="T24" i="3"/>
  <c r="T23" i="3"/>
  <c r="T22" i="3"/>
  <c r="T15" i="3"/>
  <c r="T14" i="3"/>
  <c r="T21" i="3"/>
  <c r="T18" i="3"/>
  <c r="T17" i="3"/>
  <c r="T16" i="3"/>
  <c r="T44" i="3"/>
  <c r="T8" i="3"/>
  <c r="T19" i="3"/>
  <c r="T11" i="3"/>
  <c r="T10" i="3"/>
  <c r="T38" i="3"/>
  <c r="T42" i="3"/>
  <c r="T40" i="3"/>
  <c r="T32" i="3"/>
  <c r="T36" i="3"/>
  <c r="T35" i="3"/>
  <c r="T34" i="3"/>
  <c r="T39" i="3"/>
  <c r="T26" i="3"/>
  <c r="T31" i="3"/>
  <c r="T45" i="3"/>
  <c r="T30" i="3"/>
  <c r="T29" i="3"/>
  <c r="T28" i="3"/>
  <c r="T27" i="3"/>
  <c r="T20" i="3"/>
  <c r="T25" i="3"/>
  <c r="T12" i="3"/>
  <c r="T43" i="3"/>
  <c r="T41" i="3"/>
  <c r="T9" i="3"/>
  <c r="T37" i="3"/>
  <c r="AF39" i="3" l="1"/>
  <c r="AG39" i="3" s="1"/>
  <c r="AJ39" i="3"/>
  <c r="AK39" i="3" s="1"/>
  <c r="AF44" i="3"/>
  <c r="AG44" i="3" s="1"/>
  <c r="AJ44" i="3"/>
  <c r="AK44" i="3" s="1"/>
  <c r="AJ34" i="3"/>
  <c r="AK34" i="3" s="1"/>
  <c r="AF34" i="3"/>
  <c r="AG34" i="3" s="1"/>
  <c r="AF16" i="3"/>
  <c r="AG16" i="3" s="1"/>
  <c r="AJ16" i="3"/>
  <c r="AK16" i="3" s="1"/>
  <c r="AJ12" i="3"/>
  <c r="AK12" i="3" s="1"/>
  <c r="AF12" i="3"/>
  <c r="AG12" i="3" s="1"/>
  <c r="AJ17" i="3"/>
  <c r="AK17" i="3" s="1"/>
  <c r="AF17" i="3"/>
  <c r="AG17" i="3" s="1"/>
  <c r="AF25" i="3"/>
  <c r="AG25" i="3" s="1"/>
  <c r="AJ25" i="3"/>
  <c r="AK25" i="3" s="1"/>
  <c r="AJ18" i="3"/>
  <c r="AK18" i="3" s="1"/>
  <c r="AF18" i="3"/>
  <c r="AG18" i="3" s="1"/>
  <c r="AJ32" i="3"/>
  <c r="AK32" i="3" s="1"/>
  <c r="AF32" i="3"/>
  <c r="AG32" i="3" s="1"/>
  <c r="AF21" i="3"/>
  <c r="AG21" i="3" s="1"/>
  <c r="AJ21" i="3"/>
  <c r="AK21" i="3" s="1"/>
  <c r="AJ40" i="3"/>
  <c r="AK40" i="3" s="1"/>
  <c r="AF40" i="3"/>
  <c r="AG40" i="3" s="1"/>
  <c r="AF28" i="3"/>
  <c r="AG28" i="3" s="1"/>
  <c r="AJ28" i="3"/>
  <c r="AK28" i="3" s="1"/>
  <c r="AF15" i="3"/>
  <c r="AG15" i="3" s="1"/>
  <c r="AJ15" i="3"/>
  <c r="AK15" i="3" s="1"/>
  <c r="AF29" i="3"/>
  <c r="AG29" i="3" s="1"/>
  <c r="AJ29" i="3"/>
  <c r="AK29" i="3" s="1"/>
  <c r="AF38" i="3"/>
  <c r="AG38" i="3" s="1"/>
  <c r="AJ38" i="3"/>
  <c r="AK38" i="3" s="1"/>
  <c r="AJ30" i="3"/>
  <c r="AK30" i="3" s="1"/>
  <c r="AF30" i="3"/>
  <c r="AG30" i="3" s="1"/>
  <c r="AF23" i="3"/>
  <c r="AG23" i="3" s="1"/>
  <c r="AJ23" i="3"/>
  <c r="AK23" i="3" s="1"/>
  <c r="AJ45" i="3"/>
  <c r="AK45" i="3" s="1"/>
  <c r="AF45" i="3"/>
  <c r="AG45" i="3" s="1"/>
  <c r="AF24" i="3"/>
  <c r="AG24" i="3" s="1"/>
  <c r="AJ24" i="3"/>
  <c r="AK24" i="3" s="1"/>
  <c r="AF31" i="3"/>
  <c r="AG31" i="3" s="1"/>
  <c r="AJ31" i="3"/>
  <c r="AK31" i="3" s="1"/>
  <c r="AF33" i="3"/>
  <c r="AG33" i="3" s="1"/>
  <c r="AJ33" i="3"/>
  <c r="AK33" i="3" s="1"/>
  <c r="AF41" i="3"/>
  <c r="AG41" i="3" s="1"/>
  <c r="AJ41" i="3"/>
  <c r="AK41" i="3" s="1"/>
  <c r="AF43" i="3"/>
  <c r="AG43" i="3" s="1"/>
  <c r="AJ43" i="3"/>
  <c r="AK43" i="3" s="1"/>
  <c r="AJ35" i="3"/>
  <c r="AK35" i="3" s="1"/>
  <c r="AF35" i="3"/>
  <c r="AG35" i="3" s="1"/>
  <c r="AF36" i="3"/>
  <c r="AG36" i="3" s="1"/>
  <c r="AJ36" i="3"/>
  <c r="AK36" i="3" s="1"/>
  <c r="AF20" i="3"/>
  <c r="AG20" i="3" s="1"/>
  <c r="AJ20" i="3"/>
  <c r="AK20" i="3" s="1"/>
  <c r="AJ27" i="3"/>
  <c r="AK27" i="3" s="1"/>
  <c r="AF27" i="3"/>
  <c r="AG27" i="3" s="1"/>
  <c r="AJ14" i="3"/>
  <c r="AK14" i="3" s="1"/>
  <c r="AF14" i="3"/>
  <c r="AG14" i="3" s="1"/>
  <c r="AF42" i="3"/>
  <c r="AG42" i="3" s="1"/>
  <c r="AJ42" i="3"/>
  <c r="AK42" i="3" s="1"/>
  <c r="AJ22" i="3"/>
  <c r="AK22" i="3" s="1"/>
  <c r="AF22" i="3"/>
  <c r="AG22" i="3" s="1"/>
  <c r="AF10" i="3"/>
  <c r="AG10" i="3" s="1"/>
  <c r="AJ10" i="3"/>
  <c r="AK10" i="3" s="1"/>
  <c r="AF11" i="3"/>
  <c r="AG11" i="3" s="1"/>
  <c r="AJ11" i="3"/>
  <c r="AK11" i="3" s="1"/>
  <c r="AF37" i="3"/>
  <c r="AG37" i="3" s="1"/>
  <c r="AJ37" i="3"/>
  <c r="AK37" i="3" s="1"/>
  <c r="AF19" i="3"/>
  <c r="AG19" i="3" s="1"/>
  <c r="AJ19" i="3"/>
  <c r="AK19" i="3" s="1"/>
  <c r="AJ9" i="3"/>
  <c r="AK9" i="3" s="1"/>
  <c r="AF9" i="3"/>
  <c r="AG9" i="3" s="1"/>
  <c r="AF26" i="3"/>
  <c r="AG26" i="3" s="1"/>
  <c r="AJ26" i="3"/>
  <c r="AK26" i="3" s="1"/>
  <c r="AJ8" i="3"/>
  <c r="AK8" i="3" s="1"/>
  <c r="AF8" i="3"/>
  <c r="AG8" i="3" s="1"/>
  <c r="AF13" i="3"/>
  <c r="AG13" i="3" s="1"/>
  <c r="AJ13" i="3"/>
  <c r="AK13" i="3" s="1"/>
  <c r="X45" i="3"/>
  <c r="U45" i="3"/>
  <c r="X8" i="3"/>
  <c r="AB8" i="3"/>
  <c r="T46" i="3"/>
  <c r="U8" i="3"/>
  <c r="AB12" i="3"/>
  <c r="AC12" i="3" s="1"/>
  <c r="X12" i="3"/>
  <c r="Y12" i="3" s="1"/>
  <c r="U12" i="3"/>
  <c r="X35" i="3"/>
  <c r="Y35" i="3" s="1"/>
  <c r="U35" i="3"/>
  <c r="AB35" i="3"/>
  <c r="AC35" i="3" s="1"/>
  <c r="AB10" i="3"/>
  <c r="AC10" i="3" s="1"/>
  <c r="U10" i="3"/>
  <c r="X10" i="3"/>
  <c r="Y10" i="3" s="1"/>
  <c r="X23" i="3"/>
  <c r="Y23" i="3" s="1"/>
  <c r="U23" i="3"/>
  <c r="AB23" i="3"/>
  <c r="AC23" i="3" s="1"/>
  <c r="AB25" i="3"/>
  <c r="AC25" i="3" s="1"/>
  <c r="U25" i="3"/>
  <c r="X25" i="3"/>
  <c r="Y25" i="3" s="1"/>
  <c r="AB19" i="3"/>
  <c r="AC19" i="3" s="1"/>
  <c r="U19" i="3"/>
  <c r="X19" i="3"/>
  <c r="Y19" i="3" s="1"/>
  <c r="X41" i="3"/>
  <c r="Y41" i="3" s="1"/>
  <c r="AB41" i="3"/>
  <c r="AC41" i="3" s="1"/>
  <c r="U41" i="3"/>
  <c r="X28" i="3"/>
  <c r="Y28" i="3" s="1"/>
  <c r="U28" i="3"/>
  <c r="AB28" i="3"/>
  <c r="AC28" i="3" s="1"/>
  <c r="X39" i="3"/>
  <c r="Y39" i="3" s="1"/>
  <c r="U39" i="3"/>
  <c r="AB39" i="3"/>
  <c r="AC39" i="3" s="1"/>
  <c r="AB42" i="3"/>
  <c r="AC42" i="3" s="1"/>
  <c r="U42" i="3"/>
  <c r="X42" i="3"/>
  <c r="Y42" i="3" s="1"/>
  <c r="X44" i="3"/>
  <c r="Y44" i="3" s="1"/>
  <c r="AB44" i="3"/>
  <c r="AC44" i="3" s="1"/>
  <c r="U44" i="3"/>
  <c r="AB15" i="3"/>
  <c r="AC15" i="3" s="1"/>
  <c r="X15" i="3"/>
  <c r="Y15" i="3" s="1"/>
  <c r="U15" i="3"/>
  <c r="AB30" i="3"/>
  <c r="AC30" i="3" s="1"/>
  <c r="U30" i="3"/>
  <c r="X30" i="3"/>
  <c r="Y30" i="3" s="1"/>
  <c r="U17" i="3"/>
  <c r="AB17" i="3"/>
  <c r="AC17" i="3" s="1"/>
  <c r="X17" i="3"/>
  <c r="Y17" i="3" s="1"/>
  <c r="Y45" i="3"/>
  <c r="AB45" i="3"/>
  <c r="AC45" i="3" s="1"/>
  <c r="AB36" i="3"/>
  <c r="AC36" i="3" s="1"/>
  <c r="U36" i="3"/>
  <c r="X36" i="3"/>
  <c r="Y36" i="3" s="1"/>
  <c r="X11" i="3"/>
  <c r="Y11" i="3" s="1"/>
  <c r="U11" i="3"/>
  <c r="AB11" i="3"/>
  <c r="AC11" i="3" s="1"/>
  <c r="AB18" i="3"/>
  <c r="AC18" i="3" s="1"/>
  <c r="X18" i="3"/>
  <c r="Y18" i="3" s="1"/>
  <c r="U18" i="3"/>
  <c r="AB24" i="3"/>
  <c r="AC24" i="3" s="1"/>
  <c r="X24" i="3"/>
  <c r="Y24" i="3" s="1"/>
  <c r="U24" i="3"/>
  <c r="AB37" i="3"/>
  <c r="AC37" i="3" s="1"/>
  <c r="X37" i="3"/>
  <c r="Y37" i="3" s="1"/>
  <c r="U37" i="3"/>
  <c r="X20" i="3"/>
  <c r="Y20" i="3" s="1"/>
  <c r="U20" i="3"/>
  <c r="AB20" i="3"/>
  <c r="AC20" i="3" s="1"/>
  <c r="AB31" i="3"/>
  <c r="AC31" i="3" s="1"/>
  <c r="X31" i="3"/>
  <c r="Y31" i="3" s="1"/>
  <c r="U31" i="3"/>
  <c r="X32" i="3"/>
  <c r="Y32" i="3" s="1"/>
  <c r="U32" i="3"/>
  <c r="AB32" i="3"/>
  <c r="AC32" i="3" s="1"/>
  <c r="AB21" i="3"/>
  <c r="AC21" i="3" s="1"/>
  <c r="X21" i="3"/>
  <c r="Y21" i="3" s="1"/>
  <c r="U21" i="3"/>
  <c r="AB33" i="3"/>
  <c r="AC33" i="3" s="1"/>
  <c r="U33" i="3"/>
  <c r="X33" i="3"/>
  <c r="Y33" i="3" s="1"/>
  <c r="AB9" i="3"/>
  <c r="AC9" i="3" s="1"/>
  <c r="U9" i="3"/>
  <c r="X9" i="3"/>
  <c r="Y9" i="3" s="1"/>
  <c r="X27" i="3"/>
  <c r="Y27" i="3" s="1"/>
  <c r="U27" i="3"/>
  <c r="AB27" i="3"/>
  <c r="AC27" i="3" s="1"/>
  <c r="U26" i="3"/>
  <c r="AB26" i="3"/>
  <c r="AC26" i="3" s="1"/>
  <c r="X26" i="3"/>
  <c r="Y26" i="3" s="1"/>
  <c r="AB40" i="3"/>
  <c r="AC40" i="3" s="1"/>
  <c r="U40" i="3"/>
  <c r="X40" i="3"/>
  <c r="Y40" i="3" s="1"/>
  <c r="X14" i="3"/>
  <c r="Y14" i="3" s="1"/>
  <c r="U14" i="3"/>
  <c r="AB14" i="3"/>
  <c r="AC14" i="3" s="1"/>
  <c r="U13" i="3"/>
  <c r="AB13" i="3"/>
  <c r="AC13" i="3" s="1"/>
  <c r="X13" i="3"/>
  <c r="Y13" i="3" s="1"/>
  <c r="X43" i="3"/>
  <c r="Y43" i="3" s="1"/>
  <c r="U43" i="3"/>
  <c r="AB43" i="3"/>
  <c r="AC43" i="3" s="1"/>
  <c r="X29" i="3"/>
  <c r="Y29" i="3" s="1"/>
  <c r="U29" i="3"/>
  <c r="AB29" i="3"/>
  <c r="AC29" i="3" s="1"/>
  <c r="AB34" i="3"/>
  <c r="AC34" i="3" s="1"/>
  <c r="X34" i="3"/>
  <c r="Y34" i="3" s="1"/>
  <c r="U34" i="3"/>
  <c r="AB38" i="3"/>
  <c r="AC38" i="3" s="1"/>
  <c r="X38" i="3"/>
  <c r="Y38" i="3" s="1"/>
  <c r="U38" i="3"/>
  <c r="AB16" i="3"/>
  <c r="AC16" i="3" s="1"/>
  <c r="U16" i="3"/>
  <c r="X16" i="3"/>
  <c r="Y16" i="3" s="1"/>
  <c r="AB22" i="3"/>
  <c r="AC22" i="3" s="1"/>
  <c r="X22" i="3"/>
  <c r="Y22" i="3" s="1"/>
  <c r="U22" i="3"/>
  <c r="AF46" i="3" l="1"/>
  <c r="I65" i="18" s="1"/>
  <c r="AG46" i="3"/>
  <c r="K75" i="18" s="1"/>
  <c r="AJ46" i="3"/>
  <c r="I67" i="18" s="1"/>
  <c r="AK46" i="3"/>
  <c r="AC75" i="18" s="1"/>
  <c r="U46" i="3"/>
  <c r="AB46" i="3"/>
  <c r="R67" i="18" s="1"/>
  <c r="AC8" i="3"/>
  <c r="AC46" i="3" s="1"/>
  <c r="X46" i="3"/>
  <c r="R65" i="18" s="1"/>
  <c r="E58" i="18"/>
  <c r="K73" i="18"/>
  <c r="AC73" i="18"/>
  <c r="Y8" i="3"/>
  <c r="Y46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TAKA AYA</author>
  </authors>
  <commentList>
    <comment ref="G5" authorId="0" shapeId="0" xr:uid="{00000000-0006-0000-0900-000001000000}">
      <text>
        <r>
          <rPr>
            <b/>
            <sz val="9"/>
            <color indexed="81"/>
            <rFont val="BIZ UDゴシック"/>
            <family val="3"/>
            <charset val="128"/>
          </rPr>
          <t>粗付加価値計の率から家計外消費支出（行）の率を除いている。
経済計算の概念に近づけた</t>
        </r>
      </text>
    </comment>
    <comment ref="D17" authorId="0" shapeId="0" xr:uid="{00000000-0006-0000-0900-000002000000}">
      <text>
        <r>
          <rPr>
            <b/>
            <sz val="9"/>
            <color indexed="81"/>
            <rFont val="MS P ゴシック"/>
            <family val="3"/>
            <charset val="128"/>
          </rPr>
          <t>屑・副産物の関係で自給率が計算ではマイナスになるので、分析時は自給率0としている。</t>
        </r>
      </text>
    </comment>
    <comment ref="D18" authorId="0" shapeId="0" xr:uid="{00000000-0006-0000-0900-000003000000}">
      <text>
        <r>
          <rPr>
            <b/>
            <sz val="9"/>
            <color indexed="81"/>
            <rFont val="MS P ゴシック"/>
            <family val="3"/>
            <charset val="128"/>
          </rPr>
          <t>屑・副産物の関係で自給率が計算ではマイナスになるので、分析時は自給率0としている。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9900558</author>
  </authors>
  <commentList>
    <comment ref="Q18" authorId="0" shapeId="0" xr:uid="{00000000-0006-0000-0B00-000001000000}">
      <text>
        <r>
          <rPr>
            <sz val="9"/>
            <color indexed="81"/>
            <rFont val="BIZ UDゴシック"/>
            <family val="3"/>
            <charset val="128"/>
          </rPr>
          <t>生産活動によって生じる
付加価値（賃金・利益等）
※家計外消費支出（行）は除く</t>
        </r>
      </text>
    </comment>
  </commentList>
</comments>
</file>

<file path=xl/sharedStrings.xml><?xml version="1.0" encoding="utf-8"?>
<sst xmlns="http://schemas.openxmlformats.org/spreadsheetml/2006/main" count="1992" uniqueCount="347">
  <si>
    <t>(単位 : 100万円)</t>
  </si>
  <si>
    <t>鉱業</t>
  </si>
  <si>
    <t>飲食料品</t>
  </si>
  <si>
    <t>繊維製品</t>
  </si>
  <si>
    <t>パルプ・紙・木製品</t>
  </si>
  <si>
    <t>化学製品</t>
  </si>
  <si>
    <t>窯業・土石製品</t>
  </si>
  <si>
    <t>鉄鋼</t>
  </si>
  <si>
    <t>非鉄金属</t>
  </si>
  <si>
    <t>金属製品</t>
  </si>
  <si>
    <t>はん用機械</t>
  </si>
  <si>
    <t>生産用機械</t>
  </si>
  <si>
    <t>業務用機械</t>
  </si>
  <si>
    <t>電子部品</t>
  </si>
  <si>
    <t>電気機械</t>
  </si>
  <si>
    <t>情報通信機器</t>
  </si>
  <si>
    <t>輸送機械</t>
  </si>
  <si>
    <t>その他の製造工業製品</t>
  </si>
  <si>
    <t>建設</t>
  </si>
  <si>
    <t>電力・ガス・熱供給</t>
  </si>
  <si>
    <t>水道</t>
  </si>
  <si>
    <t>廃棄物処理</t>
  </si>
  <si>
    <t>金融・保険</t>
  </si>
  <si>
    <t>不動産</t>
  </si>
  <si>
    <t>運輸・郵便</t>
  </si>
  <si>
    <t>情報通信</t>
  </si>
  <si>
    <t>公務</t>
  </si>
  <si>
    <t>教育・研究</t>
  </si>
  <si>
    <t>医療・福祉</t>
  </si>
  <si>
    <t>他に分類されない会員制団体</t>
  </si>
  <si>
    <t>対事業所サービス</t>
  </si>
  <si>
    <t>対個人サービス</t>
  </si>
  <si>
    <t>事務用品</t>
  </si>
  <si>
    <t>分類不明</t>
  </si>
  <si>
    <t>内生部門計</t>
  </si>
  <si>
    <t>家計外消費支出（列）</t>
  </si>
  <si>
    <t>一般政府消費支出</t>
  </si>
  <si>
    <t>在庫純増</t>
  </si>
  <si>
    <t>市内最終需要計</t>
  </si>
  <si>
    <t>市内需要合計</t>
  </si>
  <si>
    <t>最終需要計</t>
  </si>
  <si>
    <t>需要合計</t>
  </si>
  <si>
    <t>最終需要部門計</t>
  </si>
  <si>
    <t>市内生産額</t>
  </si>
  <si>
    <t>家計外消費支出（行）</t>
  </si>
  <si>
    <t>営業余剰</t>
  </si>
  <si>
    <t>資本減耗引当</t>
  </si>
  <si>
    <t>間接税（関税・輸入品商品税を除く。）</t>
  </si>
  <si>
    <t>（控除）経常補助金</t>
  </si>
  <si>
    <t>粗付加価値部門計</t>
  </si>
  <si>
    <t>農業</t>
    <rPh sb="0" eb="2">
      <t>ノウギョウ</t>
    </rPh>
    <phoneticPr fontId="1"/>
  </si>
  <si>
    <t>林業</t>
    <rPh sb="0" eb="2">
      <t>リンギョウ</t>
    </rPh>
    <phoneticPr fontId="1"/>
  </si>
  <si>
    <t>漁業</t>
    <rPh sb="0" eb="2">
      <t>ギョギョウ</t>
    </rPh>
    <phoneticPr fontId="1"/>
  </si>
  <si>
    <t>社会保険料（雇用主負担）</t>
  </si>
  <si>
    <t>その他の給与及び手当</t>
  </si>
  <si>
    <t>家計消費支出</t>
  </si>
  <si>
    <t>対家計民間非営利団体消費支出</t>
  </si>
  <si>
    <t>合計</t>
    <rPh sb="0" eb="2">
      <t>ゴウケイ</t>
    </rPh>
    <phoneticPr fontId="3"/>
  </si>
  <si>
    <t>部　門　名</t>
    <phoneticPr fontId="6"/>
  </si>
  <si>
    <t>各種計数</t>
    <rPh sb="0" eb="2">
      <t>カクシュ</t>
    </rPh>
    <rPh sb="2" eb="4">
      <t>ケイスウ</t>
    </rPh>
    <phoneticPr fontId="3"/>
  </si>
  <si>
    <t>第１次波及効果</t>
    <rPh sb="0" eb="1">
      <t>ダイ</t>
    </rPh>
    <rPh sb="2" eb="3">
      <t>ジ</t>
    </rPh>
    <rPh sb="3" eb="7">
      <t>ハキュウコウカ</t>
    </rPh>
    <phoneticPr fontId="6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</si>
  <si>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6"/>
  </si>
  <si>
    <t>総合効果</t>
    <phoneticPr fontId="6"/>
  </si>
  <si>
    <t>粗付加価値誘発額</t>
    <phoneticPr fontId="6"/>
  </si>
  <si>
    <t>自給率</t>
    <rPh sb="0" eb="3">
      <t>ジキュウリツ</t>
    </rPh>
    <phoneticPr fontId="3"/>
  </si>
  <si>
    <t>粗付加
価値率</t>
    <rPh sb="0" eb="1">
      <t>アラ</t>
    </rPh>
    <rPh sb="1" eb="3">
      <t>フカ</t>
    </rPh>
    <rPh sb="4" eb="6">
      <t>カチ</t>
    </rPh>
    <rPh sb="6" eb="7">
      <t>リツ</t>
    </rPh>
    <phoneticPr fontId="3"/>
  </si>
  <si>
    <t>原材料
投入額</t>
    <rPh sb="4" eb="6">
      <t>トウニュウ</t>
    </rPh>
    <rPh sb="6" eb="7">
      <t>ガク</t>
    </rPh>
    <phoneticPr fontId="6"/>
  </si>
  <si>
    <t>市内需要
増加額</t>
    <rPh sb="0" eb="1">
      <t>シ</t>
    </rPh>
    <rPh sb="5" eb="7">
      <t>ゾウカ</t>
    </rPh>
    <phoneticPr fontId="6"/>
  </si>
  <si>
    <t>生産誘発額</t>
    <rPh sb="0" eb="2">
      <t>セイサン</t>
    </rPh>
    <rPh sb="2" eb="5">
      <t>ユウハツガク</t>
    </rPh>
    <phoneticPr fontId="6"/>
  </si>
  <si>
    <t>消費増加額</t>
    <rPh sb="0" eb="2">
      <t>ショウヒ</t>
    </rPh>
    <rPh sb="2" eb="4">
      <t>ゾウカ</t>
    </rPh>
    <rPh sb="4" eb="5">
      <t>ガク</t>
    </rPh>
    <phoneticPr fontId="6"/>
  </si>
  <si>
    <t>部門別
消費額</t>
    <rPh sb="0" eb="2">
      <t>ブモン</t>
    </rPh>
    <rPh sb="2" eb="3">
      <t>ベツ</t>
    </rPh>
    <rPh sb="4" eb="6">
      <t>ショウヒ</t>
    </rPh>
    <rPh sb="6" eb="7">
      <t>ガク</t>
    </rPh>
    <phoneticPr fontId="6"/>
  </si>
  <si>
    <t>市内需要
増加額</t>
    <rPh sb="0" eb="1">
      <t>シ</t>
    </rPh>
    <rPh sb="1" eb="2">
      <t>ナイ</t>
    </rPh>
    <rPh sb="2" eb="4">
      <t>ジュヨウ</t>
    </rPh>
    <rPh sb="5" eb="7">
      <t>ゾウカ</t>
    </rPh>
    <rPh sb="7" eb="8">
      <t>ガク</t>
    </rPh>
    <phoneticPr fontId="6"/>
  </si>
  <si>
    <t>直接効果</t>
  </si>
  <si>
    <t>第１次波及</t>
    <rPh sb="0" eb="1">
      <t>ダイ</t>
    </rPh>
    <phoneticPr fontId="6"/>
  </si>
  <si>
    <t>第２次波及</t>
    <rPh sb="0" eb="1">
      <t>ダイ</t>
    </rPh>
    <phoneticPr fontId="6"/>
  </si>
  <si>
    <t>総合波及</t>
  </si>
  <si>
    <t>Ａ</t>
    <phoneticPr fontId="3"/>
  </si>
  <si>
    <t>Ｂ</t>
    <phoneticPr fontId="3"/>
  </si>
  <si>
    <t>Ｃ</t>
  </si>
  <si>
    <t>Ｄ</t>
    <phoneticPr fontId="3"/>
  </si>
  <si>
    <t>②</t>
    <phoneticPr fontId="6"/>
  </si>
  <si>
    <t>③</t>
    <phoneticPr fontId="6"/>
  </si>
  <si>
    <t>投入係数表
より</t>
    <rPh sb="0" eb="1">
      <t>トウニュウ</t>
    </rPh>
    <rPh sb="1" eb="3">
      <t>ケイスウ</t>
    </rPh>
    <rPh sb="3" eb="4">
      <t>ヒョウ</t>
    </rPh>
    <phoneticPr fontId="3"/>
  </si>
  <si>
    <t>賃金・俸給誘発額</t>
    <rPh sb="5" eb="8">
      <t>ユウハツガク</t>
    </rPh>
    <phoneticPr fontId="6"/>
  </si>
  <si>
    <t>家計消費
支出構成比</t>
    <rPh sb="0" eb="2">
      <t>カケイ</t>
    </rPh>
    <phoneticPr fontId="1"/>
  </si>
  <si>
    <t>家計消費支出
の構成比</t>
    <rPh sb="0" eb="2">
      <t>カケイ</t>
    </rPh>
    <rPh sb="7" eb="10">
      <t>コウセイヒ</t>
    </rPh>
    <phoneticPr fontId="3"/>
  </si>
  <si>
    <t>1-(移輸入/
(市内需要合計）</t>
    <rPh sb="3" eb="5">
      <t>ユニュウ</t>
    </rPh>
    <rPh sb="9" eb="11">
      <t>シナイ</t>
    </rPh>
    <rPh sb="10" eb="12">
      <t>ジュヨウ</t>
    </rPh>
    <rPh sb="13" eb="15">
      <t>ゴウケイ</t>
    </rPh>
    <phoneticPr fontId="3"/>
  </si>
  <si>
    <t>（百万円）</t>
    <rPh sb="1" eb="4">
      <t>ヒャクマンエン</t>
    </rPh>
    <phoneticPr fontId="3"/>
  </si>
  <si>
    <t>産業部門</t>
    <rPh sb="0" eb="2">
      <t>サンギョウ</t>
    </rPh>
    <rPh sb="2" eb="4">
      <t>ブモン</t>
    </rPh>
    <phoneticPr fontId="3"/>
  </si>
  <si>
    <t>与件データ</t>
    <rPh sb="0" eb="2">
      <t>ヨケン</t>
    </rPh>
    <phoneticPr fontId="3"/>
  </si>
  <si>
    <t>備　　　　　考</t>
    <rPh sb="0" eb="1">
      <t>ソナエ</t>
    </rPh>
    <rPh sb="6" eb="7">
      <t>コウ</t>
    </rPh>
    <phoneticPr fontId="9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</si>
  <si>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10"/>
  </si>
  <si>
    <t>金属製家具を含む</t>
    <rPh sb="0" eb="3">
      <t>キンゾクセイ</t>
    </rPh>
    <rPh sb="3" eb="5">
      <t>カグ</t>
    </rPh>
    <rPh sb="6" eb="7">
      <t>フク</t>
    </rPh>
    <phoneticPr fontId="10"/>
  </si>
  <si>
    <t>住宅賃貸料（帰属家賃）</t>
    <rPh sb="0" eb="2">
      <t>ジュウタク</t>
    </rPh>
    <rPh sb="2" eb="5">
      <t>チンタイリョウ</t>
    </rPh>
    <rPh sb="6" eb="8">
      <t>キゾク</t>
    </rPh>
    <rPh sb="8" eb="10">
      <t>ヤチン</t>
    </rPh>
    <phoneticPr fontId="1"/>
  </si>
  <si>
    <t>不動産（帰属家賃を除く）</t>
    <rPh sb="4" eb="6">
      <t>キゾク</t>
    </rPh>
    <rPh sb="6" eb="8">
      <t>ヤチン</t>
    </rPh>
    <rPh sb="9" eb="10">
      <t>ノゾ</t>
    </rPh>
    <phoneticPr fontId="1"/>
  </si>
  <si>
    <t>自給率</t>
    <rPh sb="0" eb="3">
      <t>ジキュウリツ</t>
    </rPh>
    <phoneticPr fontId="1"/>
  </si>
  <si>
    <t>家計消費支出構成比</t>
    <rPh sb="0" eb="6">
      <t>カケイショウヒシシュツ</t>
    </rPh>
    <rPh sb="6" eb="9">
      <t>コウセイヒ</t>
    </rPh>
    <phoneticPr fontId="1"/>
  </si>
  <si>
    <t>直接効果</t>
    <rPh sb="0" eb="4">
      <t>チョクセツコウカ</t>
    </rPh>
    <phoneticPr fontId="1"/>
  </si>
  <si>
    <t>賃金・俸給
計</t>
    <rPh sb="0" eb="2">
      <t>チンギン</t>
    </rPh>
    <rPh sb="3" eb="5">
      <t>ホウキュウ</t>
    </rPh>
    <rPh sb="6" eb="7">
      <t>ケイ</t>
    </rPh>
    <phoneticPr fontId="6"/>
  </si>
  <si>
    <t>賃金・俸給
率</t>
    <rPh sb="0" eb="2">
      <t>チンギン</t>
    </rPh>
    <rPh sb="3" eb="5">
      <t>ホウキュウ</t>
    </rPh>
    <rPh sb="6" eb="7">
      <t>トクリツ</t>
    </rPh>
    <phoneticPr fontId="3"/>
  </si>
  <si>
    <t>家計調査から福岡市「二人以上の世帯のうち勤労者世帯」を用いる。</t>
    <rPh sb="0" eb="2">
      <t>カケイ</t>
    </rPh>
    <rPh sb="2" eb="4">
      <t>チョウサ</t>
    </rPh>
    <rPh sb="6" eb="8">
      <t>フクオカ</t>
    </rPh>
    <rPh sb="8" eb="9">
      <t>シ</t>
    </rPh>
    <rPh sb="10" eb="11">
      <t>ニ</t>
    </rPh>
    <rPh sb="15" eb="17">
      <t>セタイ</t>
    </rPh>
    <rPh sb="27" eb="28">
      <t>モチ</t>
    </rPh>
    <phoneticPr fontId="11"/>
  </si>
  <si>
    <t>５か年
平均</t>
    <rPh sb="2" eb="3">
      <t>ネン</t>
    </rPh>
    <rPh sb="4" eb="5">
      <t>ヒラ</t>
    </rPh>
    <rPh sb="5" eb="6">
      <t>ヒトシ</t>
    </rPh>
    <phoneticPr fontId="11"/>
  </si>
  <si>
    <t>実収入（円）　　　Ａ</t>
    <rPh sb="0" eb="1">
      <t>ジツ</t>
    </rPh>
    <rPh sb="1" eb="2">
      <t>オサム</t>
    </rPh>
    <rPh sb="2" eb="3">
      <t>イリ</t>
    </rPh>
    <rPh sb="4" eb="5">
      <t>エン</t>
    </rPh>
    <phoneticPr fontId="11"/>
  </si>
  <si>
    <t>消費支出（円）　　Ｂ</t>
    <rPh sb="0" eb="1">
      <t>ケ</t>
    </rPh>
    <rPh sb="1" eb="2">
      <t>ヒ</t>
    </rPh>
    <rPh sb="2" eb="3">
      <t>ササ</t>
    </rPh>
    <rPh sb="3" eb="4">
      <t>デ</t>
    </rPh>
    <rPh sb="5" eb="6">
      <t>エン</t>
    </rPh>
    <phoneticPr fontId="11"/>
  </si>
  <si>
    <t>消費転換係数　Ｂ／Ａ</t>
    <rPh sb="0" eb="2">
      <t>ショウヒ</t>
    </rPh>
    <rPh sb="2" eb="4">
      <t>テンカン</t>
    </rPh>
    <rPh sb="4" eb="6">
      <t>ケイスウ</t>
    </rPh>
    <phoneticPr fontId="11"/>
  </si>
  <si>
    <t>（注１）実収入：一般に言われる税込み収入で、世帯員全員の現金収入を合計したもの。</t>
    <rPh sb="1" eb="2">
      <t>チュウ</t>
    </rPh>
    <rPh sb="4" eb="5">
      <t>ジツ</t>
    </rPh>
    <rPh sb="5" eb="7">
      <t>シュウニュウ</t>
    </rPh>
    <phoneticPr fontId="11"/>
  </si>
  <si>
    <t>（注２）消費支出：いわゆる生活費のことで、日常の生活を営むに当たり必要な商品や</t>
    <rPh sb="1" eb="2">
      <t>チュウ</t>
    </rPh>
    <rPh sb="4" eb="6">
      <t>ショウヒ</t>
    </rPh>
    <rPh sb="6" eb="8">
      <t>シシュツ</t>
    </rPh>
    <phoneticPr fontId="11"/>
  </si>
  <si>
    <t>　　　　サービスを購入して実際に支払った金額。</t>
    <phoneticPr fontId="3"/>
  </si>
  <si>
    <t>フローチャート</t>
    <phoneticPr fontId="3"/>
  </si>
  <si>
    <t>需要増加額 ①</t>
    <phoneticPr fontId="3"/>
  </si>
  <si>
    <t xml:space="preserve"> ×投入係数</t>
    <rPh sb="2" eb="4">
      <t>トウニュウ</t>
    </rPh>
    <rPh sb="4" eb="6">
      <t>ケイスウ</t>
    </rPh>
    <phoneticPr fontId="3"/>
  </si>
  <si>
    <t xml:space="preserve"> ×粗付加価値率</t>
    <rPh sb="2" eb="5">
      <t>ソフカ</t>
    </rPh>
    <rPh sb="5" eb="7">
      <t>カチ</t>
    </rPh>
    <rPh sb="7" eb="8">
      <t>リツ</t>
    </rPh>
    <phoneticPr fontId="3"/>
  </si>
  <si>
    <t>※生産増加のため新た</t>
    <rPh sb="1" eb="3">
      <t>セイサン</t>
    </rPh>
    <rPh sb="3" eb="5">
      <t>ゾウカ</t>
    </rPh>
    <rPh sb="8" eb="9">
      <t>アラ</t>
    </rPh>
    <phoneticPr fontId="3"/>
  </si>
  <si>
    <t>に調達する原材料</t>
    <rPh sb="1" eb="3">
      <t>チョウタツ</t>
    </rPh>
    <rPh sb="5" eb="8">
      <t>ゲンザイリョウ</t>
    </rPh>
    <phoneticPr fontId="3"/>
  </si>
  <si>
    <t xml:space="preserve"> ×自給率</t>
    <rPh sb="2" eb="5">
      <t>ジキュウリツ</t>
    </rPh>
    <phoneticPr fontId="3"/>
  </si>
  <si>
    <t xml:space="preserve"> ※原材料投入のうち市内でまかなえる分</t>
    <rPh sb="2" eb="5">
      <t>ゲンザイリョウ</t>
    </rPh>
    <rPh sb="5" eb="7">
      <t>トウニュウ</t>
    </rPh>
    <rPh sb="10" eb="12">
      <t>シナイ</t>
    </rPh>
    <rPh sb="18" eb="19">
      <t>ブン</t>
    </rPh>
    <phoneticPr fontId="3"/>
  </si>
  <si>
    <t xml:space="preserve"> ×逆行列係数</t>
    <rPh sb="2" eb="5">
      <t>ギャクギョウレツ</t>
    </rPh>
    <rPh sb="5" eb="7">
      <t>ケイスウ</t>
    </rPh>
    <phoneticPr fontId="3"/>
  </si>
  <si>
    <t>うち粗付加価値誘発額 ⑫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</si>
  <si>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×消費係数</t>
    <rPh sb="1" eb="3">
      <t>ショウヒ</t>
    </rPh>
    <rPh sb="3" eb="5">
      <t>ケイスウ</t>
    </rPh>
    <phoneticPr fontId="3"/>
  </si>
  <si>
    <t>消費に回る分</t>
    <rPh sb="3" eb="4">
      <t>マワ</t>
    </rPh>
    <phoneticPr fontId="3"/>
  </si>
  <si>
    <t xml:space="preserve"> ※消費増加額のうち市内でまかなえる分</t>
    <rPh sb="2" eb="4">
      <t>ショウヒ</t>
    </rPh>
    <rPh sb="4" eb="7">
      <t>ゾウカガク</t>
    </rPh>
    <rPh sb="10" eb="12">
      <t>シナイ</t>
    </rPh>
    <rPh sb="18" eb="19">
      <t>ブン</t>
    </rPh>
    <phoneticPr fontId="3"/>
  </si>
  <si>
    <t>うち粗付加価値誘発額 ⑬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</si>
  <si>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直接効果</t>
    <rPh sb="0" eb="2">
      <t>チョクセツ</t>
    </rPh>
    <rPh sb="2" eb="4">
      <t>コウカ</t>
    </rPh>
    <phoneticPr fontId="11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</si>
  <si>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11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</si>
  <si>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11"/>
  </si>
  <si>
    <t>総合（経済波及効果）</t>
    <rPh sb="0" eb="2">
      <t>ソウゴウ</t>
    </rPh>
    <rPh sb="3" eb="5">
      <t>ケイザイ</t>
    </rPh>
    <rPh sb="5" eb="7">
      <t>ハキュウ</t>
    </rPh>
    <rPh sb="7" eb="9">
      <t>コウカ</t>
    </rPh>
    <phoneticPr fontId="11"/>
  </si>
  <si>
    <t>家計外消費支出（行）を除いた率</t>
    <rPh sb="0" eb="6">
      <t>カケイガイショウヒシシュツ</t>
    </rPh>
    <rPh sb="8" eb="9">
      <t>ギョウ</t>
    </rPh>
    <rPh sb="11" eb="12">
      <t>ノゾ</t>
    </rPh>
    <rPh sb="14" eb="15">
      <t>リツ</t>
    </rPh>
    <phoneticPr fontId="1"/>
  </si>
  <si>
    <t>うち賃金・俸給誘発額 ⑮</t>
    <rPh sb="2" eb="4">
      <t>チンギン</t>
    </rPh>
    <rPh sb="5" eb="7">
      <t>ホウキュウ</t>
    </rPh>
    <rPh sb="7" eb="10">
      <t>ユウハツガク</t>
    </rPh>
    <phoneticPr fontId="3"/>
  </si>
  <si>
    <t>うち賃金・俸給誘発額 ⑯</t>
    <rPh sb="2" eb="4">
      <t>チンギン</t>
    </rPh>
    <rPh sb="5" eb="7">
      <t>ホウキュウ</t>
    </rPh>
    <rPh sb="7" eb="10">
      <t>ユウハツガク</t>
    </rPh>
    <phoneticPr fontId="3"/>
  </si>
  <si>
    <t xml:space="preserve"> ×賃金・俸給率</t>
    <rPh sb="2" eb="4">
      <t>チンギン</t>
    </rPh>
    <rPh sb="5" eb="7">
      <t>ホウキュウ</t>
    </rPh>
    <rPh sb="7" eb="8">
      <t>リツ</t>
    </rPh>
    <phoneticPr fontId="3"/>
  </si>
  <si>
    <t>商業</t>
    <rPh sb="0" eb="2">
      <t>ショウギョウ</t>
    </rPh>
    <phoneticPr fontId="1"/>
  </si>
  <si>
    <t>合計</t>
    <rPh sb="0" eb="2">
      <t>ゴウケイ</t>
    </rPh>
    <phoneticPr fontId="1"/>
  </si>
  <si>
    <t>市内生産
増加額</t>
    <rPh sb="0" eb="1">
      <t>シ</t>
    </rPh>
    <rPh sb="1" eb="2">
      <t>ナイ</t>
    </rPh>
    <rPh sb="2" eb="4">
      <t>セイサン</t>
    </rPh>
    <rPh sb="5" eb="7">
      <t>ゾウカ</t>
    </rPh>
    <rPh sb="7" eb="8">
      <t>ガク</t>
    </rPh>
    <phoneticPr fontId="6"/>
  </si>
  <si>
    <t>卸売業、小売業のマージン額（販売額－仕入額）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phoneticPr fontId="10"/>
  </si>
  <si>
    <t>機械等の設備投資額（与件データ）を該当する産業部門に直接入力</t>
    <rPh sb="0" eb="2">
      <t>キカイ</t>
    </rPh>
    <rPh sb="2" eb="3">
      <t>トウ</t>
    </rPh>
    <rPh sb="4" eb="6">
      <t>セツビ</t>
    </rPh>
    <rPh sb="6" eb="8">
      <t>トウシ</t>
    </rPh>
    <rPh sb="8" eb="9">
      <t>ガク</t>
    </rPh>
    <rPh sb="10" eb="12">
      <t>ヨケン</t>
    </rPh>
    <rPh sb="17" eb="19">
      <t>ガイトウ</t>
    </rPh>
    <rPh sb="21" eb="23">
      <t>サンギョウ</t>
    </rPh>
    <rPh sb="23" eb="25">
      <t>ブモン</t>
    </rPh>
    <rPh sb="26" eb="28">
      <t>チョクセツ</t>
    </rPh>
    <rPh sb="28" eb="30">
      <t>ニュウリョク</t>
    </rPh>
    <phoneticPr fontId="3"/>
  </si>
  <si>
    <t>設備投資額</t>
    <rPh sb="0" eb="2">
      <t>セツビ</t>
    </rPh>
    <rPh sb="2" eb="4">
      <t>トウシ</t>
    </rPh>
    <rPh sb="4" eb="5">
      <t>ガク</t>
    </rPh>
    <phoneticPr fontId="6"/>
  </si>
  <si>
    <t>新たに発生する需要額</t>
    <rPh sb="0" eb="1">
      <t>アラ</t>
    </rPh>
    <rPh sb="3" eb="5">
      <t>ハッセイ</t>
    </rPh>
    <rPh sb="7" eb="9">
      <t>ジュヨウ</t>
    </rPh>
    <rPh sb="9" eb="10">
      <t>ガク</t>
    </rPh>
    <phoneticPr fontId="6"/>
  </si>
  <si>
    <t>①</t>
    <phoneticPr fontId="6"/>
  </si>
  <si>
    <t>②×Ａ</t>
    <phoneticPr fontId="6"/>
  </si>
  <si>
    <t>固定資本マトリックス×①</t>
    <rPh sb="0" eb="2">
      <t>コテイ</t>
    </rPh>
    <rPh sb="2" eb="4">
      <t>シホン</t>
    </rPh>
    <phoneticPr fontId="6"/>
  </si>
  <si>
    <t>※賃金・俸給のうち</t>
    <rPh sb="1" eb="3">
      <t>チンギン</t>
    </rPh>
    <rPh sb="4" eb="6">
      <t>ホウキュウ</t>
    </rPh>
    <phoneticPr fontId="3"/>
  </si>
  <si>
    <t>【計算過程】設備投資</t>
    <rPh sb="1" eb="3">
      <t>ケイサン</t>
    </rPh>
    <rPh sb="3" eb="5">
      <t>カテイ</t>
    </rPh>
    <rPh sb="6" eb="8">
      <t>セツビ</t>
    </rPh>
    <rPh sb="8" eb="10">
      <t>トウシ</t>
    </rPh>
    <phoneticPr fontId="3"/>
  </si>
  <si>
    <t>④</t>
  </si>
  <si>
    <t>⑤</t>
  </si>
  <si>
    <t>⑥</t>
  </si>
  <si>
    <t>投入係数×③</t>
    <rPh sb="0" eb="2">
      <t>トウニュウ</t>
    </rPh>
    <rPh sb="2" eb="4">
      <t>ケイスウ</t>
    </rPh>
    <phoneticPr fontId="6"/>
  </si>
  <si>
    <t>④×Ａ</t>
    <phoneticPr fontId="6"/>
  </si>
  <si>
    <t>逆行列係数×⑤</t>
    <rPh sb="0" eb="3">
      <t>ギャクギョウレツ</t>
    </rPh>
    <rPh sb="3" eb="5">
      <t>ケイスウ</t>
    </rPh>
    <phoneticPr fontId="6"/>
  </si>
  <si>
    <t>⑦</t>
  </si>
  <si>
    <t>⑧</t>
  </si>
  <si>
    <t>⑨</t>
  </si>
  <si>
    <t>⑩</t>
  </si>
  <si>
    <t>⑪</t>
  </si>
  <si>
    <t>⑦×
消費係数</t>
    <rPh sb="3" eb="5">
      <t>ショウヒ</t>
    </rPh>
    <rPh sb="5" eb="7">
      <t>ケイスウ</t>
    </rPh>
    <phoneticPr fontId="6"/>
  </si>
  <si>
    <t>（③+⑥）
×Ｂ</t>
    <phoneticPr fontId="6"/>
  </si>
  <si>
    <t>⑧×Ｃ</t>
    <phoneticPr fontId="6"/>
  </si>
  <si>
    <t>⑨×Ａ</t>
    <phoneticPr fontId="6"/>
  </si>
  <si>
    <t>逆行列係数×⑩</t>
    <rPh sb="0" eb="3">
      <t>ギャクギョウレツ</t>
    </rPh>
    <rPh sb="3" eb="5">
      <t>ケイスウ</t>
    </rPh>
    <phoneticPr fontId="6"/>
  </si>
  <si>
    <t>③+⑥+⑪</t>
  </si>
  <si>
    <t>⑫</t>
  </si>
  <si>
    <t>⑬</t>
  </si>
  <si>
    <t>⑭</t>
  </si>
  <si>
    <t>⑮</t>
  </si>
  <si>
    <t>⑯</t>
  </si>
  <si>
    <t>⑰</t>
  </si>
  <si>
    <t>③×Ｄ</t>
    <phoneticPr fontId="6"/>
  </si>
  <si>
    <t>⑥×Ｄ</t>
    <phoneticPr fontId="6"/>
  </si>
  <si>
    <t>⑪×Ｄ</t>
    <phoneticPr fontId="6"/>
  </si>
  <si>
    <t>⑫+⑬+⑭</t>
  </si>
  <si>
    <t>③×Ｂ</t>
    <phoneticPr fontId="6"/>
  </si>
  <si>
    <t>⑥×Ｂ</t>
    <phoneticPr fontId="6"/>
  </si>
  <si>
    <t>⑪×Ｂ</t>
    <phoneticPr fontId="6"/>
  </si>
  <si>
    <t>⑮+⑯+⑰</t>
  </si>
  <si>
    <t>※設備投資額のうち市内で生産する分</t>
    <rPh sb="1" eb="3">
      <t>セツビ</t>
    </rPh>
    <rPh sb="3" eb="5">
      <t>トウシ</t>
    </rPh>
    <rPh sb="5" eb="6">
      <t>ガク</t>
    </rPh>
    <rPh sb="9" eb="10">
      <t>シ</t>
    </rPh>
    <rPh sb="10" eb="11">
      <t>ナイ</t>
    </rPh>
    <rPh sb="12" eb="14">
      <t>セイサン</t>
    </rPh>
    <rPh sb="16" eb="17">
      <t>ブン</t>
    </rPh>
    <phoneticPr fontId="5"/>
  </si>
  <si>
    <t>設備投資</t>
    <rPh sb="0" eb="2">
      <t>セツビ</t>
    </rPh>
    <rPh sb="2" eb="4">
      <t>トウシ</t>
    </rPh>
    <phoneticPr fontId="4"/>
  </si>
  <si>
    <t>×固定資本マトリックス
×自給率</t>
    <phoneticPr fontId="3"/>
  </si>
  <si>
    <t>生産増加額 ③</t>
    <rPh sb="0" eb="2">
      <t>セイサン</t>
    </rPh>
    <rPh sb="2" eb="5">
      <t>ゾウカガク</t>
    </rPh>
    <phoneticPr fontId="3"/>
  </si>
  <si>
    <t>うち原材料 ④</t>
    <rPh sb="2" eb="5">
      <t>ゲンザイリョウ</t>
    </rPh>
    <phoneticPr fontId="3"/>
  </si>
  <si>
    <t>市内需要増加額 ⑤</t>
    <rPh sb="0" eb="1">
      <t>シ</t>
    </rPh>
    <rPh sb="1" eb="2">
      <t>ナイ</t>
    </rPh>
    <rPh sb="2" eb="4">
      <t>ジュヨウ</t>
    </rPh>
    <rPh sb="4" eb="6">
      <t>ゾウカ</t>
    </rPh>
    <rPh sb="6" eb="7">
      <t>ガク</t>
    </rPh>
    <phoneticPr fontId="3"/>
  </si>
  <si>
    <t>生産誘発額 ⑥</t>
    <rPh sb="0" eb="2">
      <t>セイサン</t>
    </rPh>
    <rPh sb="2" eb="5">
      <t>ユウハツガク</t>
    </rPh>
    <phoneticPr fontId="3"/>
  </si>
  <si>
    <t>消費増加額 ⑧</t>
    <rPh sb="0" eb="2">
      <t>ショウヒ</t>
    </rPh>
    <rPh sb="2" eb="4">
      <t>ゾウカ</t>
    </rPh>
    <rPh sb="4" eb="5">
      <t>ガク</t>
    </rPh>
    <phoneticPr fontId="3"/>
  </si>
  <si>
    <t>賃金・俸給誘発額合計 ⑦（⑮＋⑯）</t>
    <rPh sb="0" eb="2">
      <t>チンギン</t>
    </rPh>
    <rPh sb="3" eb="5">
      <t>ホウキュウ</t>
    </rPh>
    <rPh sb="5" eb="7">
      <t>ユウハツ</t>
    </rPh>
    <rPh sb="7" eb="8">
      <t>ガク</t>
    </rPh>
    <rPh sb="8" eb="10">
      <t>ゴウケイ</t>
    </rPh>
    <phoneticPr fontId="3"/>
  </si>
  <si>
    <t>市内需要増加額 ⑩</t>
    <rPh sb="0" eb="1">
      <t>シ</t>
    </rPh>
    <rPh sb="1" eb="2">
      <t>ナイ</t>
    </rPh>
    <rPh sb="2" eb="4">
      <t>ジュヨウ</t>
    </rPh>
    <rPh sb="4" eb="6">
      <t>ゾウカ</t>
    </rPh>
    <rPh sb="6" eb="7">
      <t>ガク</t>
    </rPh>
    <phoneticPr fontId="3"/>
  </si>
  <si>
    <t>生産誘発額 ⑪</t>
    <rPh sb="0" eb="2">
      <t>セイサン</t>
    </rPh>
    <rPh sb="2" eb="5">
      <t>ユウハツガク</t>
    </rPh>
    <phoneticPr fontId="3"/>
  </si>
  <si>
    <t>うち粗付加価値誘発額 ⑭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</si>
  <si>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うち賃金・俸給誘発額 ⑰</t>
    <rPh sb="2" eb="4">
      <t>チンギン</t>
    </rPh>
    <rPh sb="5" eb="7">
      <t>ホウキュウ</t>
    </rPh>
    <rPh sb="7" eb="10">
      <t>ユウハツガク</t>
    </rPh>
    <phoneticPr fontId="3"/>
  </si>
  <si>
    <t>【消費係数】設備投資</t>
    <rPh sb="1" eb="3">
      <t>ショウヒ</t>
    </rPh>
    <rPh sb="3" eb="5">
      <t>ケイスウ</t>
    </rPh>
    <rPh sb="6" eb="8">
      <t>セツビ</t>
    </rPh>
    <rPh sb="8" eb="10">
      <t>トウシ</t>
    </rPh>
    <phoneticPr fontId="11"/>
  </si>
  <si>
    <t>令和２年
（2020）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8"/>
  </si>
  <si>
    <t>令和３年
（2021）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8"/>
  </si>
  <si>
    <t>令和４年
（2022）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8"/>
  </si>
  <si>
    <t>令和５年
（2023）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8"/>
  </si>
  <si>
    <t>令和6年
（2024）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8"/>
  </si>
  <si>
    <t>民間設備投資マトリクス A(ツール用38部門)</t>
    <rPh sb="0" eb="6">
      <t>ミンカンセツビトウシ</t>
    </rPh>
    <rPh sb="17" eb="18">
      <t>ヨウ</t>
    </rPh>
    <rPh sb="20" eb="22">
      <t>ブモン</t>
    </rPh>
    <phoneticPr fontId="1"/>
  </si>
  <si>
    <t>01</t>
  </si>
  <si>
    <t>02</t>
  </si>
  <si>
    <t>03</t>
  </si>
  <si>
    <t>06</t>
  </si>
  <si>
    <t>11</t>
  </si>
  <si>
    <t>15</t>
  </si>
  <si>
    <t>16</t>
  </si>
  <si>
    <t>20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</si>
  <si>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</si>
  <si>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</si>
  <si>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</si>
  <si>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</si>
  <si>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</si>
  <si>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</si>
  <si>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</si>
  <si>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</si>
  <si>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</si>
  <si>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</si>
  <si>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</si>
  <si>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39</t>
  </si>
  <si>
    <t>41</t>
  </si>
  <si>
    <t>46</t>
  </si>
  <si>
    <t>47</t>
  </si>
  <si>
    <t>48</t>
  </si>
  <si>
    <t>51</t>
  </si>
  <si>
    <t>53</t>
  </si>
  <si>
    <t>55</t>
  </si>
  <si>
    <t>56</t>
  </si>
  <si>
    <t>57</t>
  </si>
  <si>
    <t>59</t>
  </si>
  <si>
    <t>61</t>
  </si>
  <si>
    <t>63</t>
  </si>
  <si>
    <t>64</t>
  </si>
  <si>
    <t>65</t>
  </si>
  <si>
    <t>66</t>
  </si>
  <si>
    <t>67</t>
  </si>
  <si>
    <t>68</t>
  </si>
  <si>
    <t>69</t>
  </si>
  <si>
    <t>(1)令和２年(2020年)福岡市産業連関表 取引基本表(生産者価格評価表) (ツール用38部門)</t>
    <rPh sb="14" eb="17">
      <t>フクオカシ</t>
    </rPh>
    <rPh sb="43" eb="44">
      <t>ヨウ</t>
    </rPh>
    <rPh sb="46" eb="48">
      <t>ブモン</t>
    </rPh>
    <phoneticPr fontId="1"/>
  </si>
  <si>
    <t>70</t>
  </si>
  <si>
    <t>71</t>
  </si>
  <si>
    <t>72</t>
  </si>
  <si>
    <t>722</t>
  </si>
  <si>
    <t>73</t>
  </si>
  <si>
    <t>74</t>
  </si>
  <si>
    <t>75</t>
  </si>
  <si>
    <t>76</t>
  </si>
  <si>
    <t>78</t>
  </si>
  <si>
    <t>79</t>
  </si>
  <si>
    <t>81</t>
  </si>
  <si>
    <t>82</t>
  </si>
  <si>
    <t>83</t>
  </si>
  <si>
    <t>87</t>
  </si>
  <si>
    <t>88</t>
  </si>
  <si>
    <t>97</t>
  </si>
  <si>
    <t>市内総固定資本形成（公的）</t>
    <rPh sb="0" eb="1">
      <t>シ</t>
    </rPh>
    <phoneticPr fontId="15"/>
  </si>
  <si>
    <t>市内総固定資本形成（民間）</t>
    <rPh sb="0" eb="1">
      <t>シ</t>
    </rPh>
    <phoneticPr fontId="15"/>
  </si>
  <si>
    <t>移輸出計</t>
    <rPh sb="0" eb="1">
      <t>イ</t>
    </rPh>
    <phoneticPr fontId="15"/>
  </si>
  <si>
    <t>（控除）移輸入計</t>
    <rPh sb="4" eb="5">
      <t>イ</t>
    </rPh>
    <phoneticPr fontId="15"/>
  </si>
  <si>
    <t>91</t>
  </si>
  <si>
    <t>賃金・俸給</t>
  </si>
  <si>
    <t>912</t>
  </si>
  <si>
    <t>913</t>
  </si>
  <si>
    <t>92</t>
  </si>
  <si>
    <t>93</t>
  </si>
  <si>
    <t>94</t>
  </si>
  <si>
    <t>95</t>
  </si>
  <si>
    <t>96</t>
  </si>
  <si>
    <t>(2)投入係数表</t>
    <rPh sb="3" eb="8">
      <t>トウニュウケイスウヒョウ</t>
    </rPh>
    <phoneticPr fontId="1"/>
  </si>
  <si>
    <t>(3)逆行列係数表(閉鎖型)</t>
    <rPh sb="3" eb="6">
      <t>ギャクギョウレツ</t>
    </rPh>
    <rPh sb="6" eb="8">
      <t>ケイスウ</t>
    </rPh>
    <rPh sb="8" eb="9">
      <t>ヒョウ</t>
    </rPh>
    <rPh sb="10" eb="13">
      <t>ヘイサガタ</t>
    </rPh>
    <phoneticPr fontId="1"/>
  </si>
  <si>
    <t>※自給率マイナスのため0</t>
    <rPh sb="1" eb="4">
      <t>ジキュウリツ</t>
    </rPh>
    <phoneticPr fontId="1"/>
  </si>
  <si>
    <t>(4)逆行列係数表(開放型)</t>
    <phoneticPr fontId="1"/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</si>
  <si>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10"/>
  </si>
  <si>
    <r>
      <t xml:space="preserve"> ×</t>
    </r>
    <r>
      <rPr>
        <sz val="11"/>
        <color theme="1"/>
        <rFont val="BIZ UDゴシック"/>
        <family val="3"/>
        <charset val="128"/>
      </rPr>
      <t>自給率</t>
    </r>
    <rPh sb="2" eb="5">
      <t>ジキュウリツ</t>
    </rPh>
    <phoneticPr fontId="3"/>
  </si>
  <si>
    <r>
      <t xml:space="preserve"> ×</t>
    </r>
    <r>
      <rPr>
        <sz val="11"/>
        <color theme="1"/>
        <rFont val="BIZ UDゴシック"/>
        <family val="3"/>
        <charset val="128"/>
      </rPr>
      <t>逆行列係数</t>
    </r>
    <rPh sb="2" eb="5">
      <t>ギャクギョウレツ</t>
    </rPh>
    <rPh sb="5" eb="7">
      <t>ケイスウ</t>
    </rPh>
    <phoneticPr fontId="3"/>
  </si>
  <si>
    <t>育林業、素材生産業、野菜作農業（栽培きのこの生産活動、製薪炭業）、狩猟業など</t>
    <rPh sb="0" eb="1">
      <t>ソダ</t>
    </rPh>
    <rPh sb="1" eb="3">
      <t>リンギョウ</t>
    </rPh>
    <rPh sb="4" eb="6">
      <t>ソザイ</t>
    </rPh>
    <rPh sb="6" eb="8">
      <t>セイサン</t>
    </rPh>
    <rPh sb="8" eb="9">
      <t>ギョウ</t>
    </rPh>
    <rPh sb="16" eb="18">
      <t>サイバイ</t>
    </rPh>
    <rPh sb="22" eb="24">
      <t>セイサン</t>
    </rPh>
    <rPh sb="24" eb="26">
      <t>カツドウ</t>
    </rPh>
    <rPh sb="27" eb="28">
      <t>セイ</t>
    </rPh>
    <rPh sb="28" eb="29">
      <t>マキ</t>
    </rPh>
    <rPh sb="29" eb="30">
      <t>スミ</t>
    </rPh>
    <rPh sb="30" eb="31">
      <t>ギョウ</t>
    </rPh>
    <rPh sb="33" eb="36">
      <t>シュリョウギョウ</t>
    </rPh>
    <phoneticPr fontId="1"/>
  </si>
  <si>
    <t>海面漁業、海面養殖業、内水面漁業、内水面養殖業</t>
    <rPh sb="0" eb="2">
      <t>カイメン</t>
    </rPh>
    <rPh sb="2" eb="4">
      <t>ギョギョウ</t>
    </rPh>
    <rPh sb="5" eb="7">
      <t>カイメン</t>
    </rPh>
    <rPh sb="7" eb="10">
      <t>ヨウショクギョウ</t>
    </rPh>
    <rPh sb="11" eb="14">
      <t>ナイスイメン</t>
    </rPh>
    <rPh sb="14" eb="16">
      <t>ギョギョウ</t>
    </rPh>
    <rPh sb="17" eb="20">
      <t>ナイスイメン</t>
    </rPh>
    <rPh sb="20" eb="23">
      <t>ヨウショクギョウ</t>
    </rPh>
    <phoneticPr fontId="1"/>
  </si>
  <si>
    <t>石炭、原油、天然ガス、砂利・採石、その他の鉱物（鉄鉱石、非鉄金属鉱物、石灰石など）</t>
    <rPh sb="0" eb="2">
      <t>セキタン</t>
    </rPh>
    <rPh sb="3" eb="5">
      <t>ゲンユ</t>
    </rPh>
    <rPh sb="6" eb="8">
      <t>テンネン</t>
    </rPh>
    <rPh sb="11" eb="13">
      <t>ジャリ</t>
    </rPh>
    <rPh sb="14" eb="16">
      <t>サイセキ</t>
    </rPh>
    <rPh sb="19" eb="20">
      <t>タ</t>
    </rPh>
    <rPh sb="21" eb="23">
      <t>コウブツ</t>
    </rPh>
    <rPh sb="24" eb="27">
      <t>テッコウセキ</t>
    </rPh>
    <rPh sb="28" eb="30">
      <t>ヒテツ</t>
    </rPh>
    <rPh sb="30" eb="32">
      <t>キンゾク</t>
    </rPh>
    <rPh sb="32" eb="34">
      <t>コウブツ</t>
    </rPh>
    <rPh sb="35" eb="38">
      <t>セッカイセキ</t>
    </rPh>
    <phoneticPr fontId="10"/>
  </si>
  <si>
    <t>飼料、有機質肥料、たばこを含む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10"/>
  </si>
  <si>
    <t>化学肥料、無機化学工業製品、合成樹脂、化学繊維、医薬品など</t>
    <rPh sb="0" eb="2">
      <t>カガク</t>
    </rPh>
    <rPh sb="2" eb="4">
      <t>ヒリョウ</t>
    </rPh>
    <rPh sb="5" eb="7">
      <t>ムキ</t>
    </rPh>
    <rPh sb="7" eb="9">
      <t>カガク</t>
    </rPh>
    <rPh sb="9" eb="11">
      <t>コウギョウ</t>
    </rPh>
    <rPh sb="11" eb="13">
      <t>セイヒン</t>
    </rPh>
    <rPh sb="14" eb="16">
      <t>ゴウセイ</t>
    </rPh>
    <rPh sb="16" eb="17">
      <t>キ</t>
    </rPh>
    <rPh sb="17" eb="18">
      <t>アブラ</t>
    </rPh>
    <rPh sb="19" eb="21">
      <t>カガク</t>
    </rPh>
    <rPh sb="21" eb="23">
      <t>センイ</t>
    </rPh>
    <rPh sb="24" eb="27">
      <t>イヤクヒン</t>
    </rPh>
    <phoneticPr fontId="10"/>
  </si>
  <si>
    <t>ガラス・ガラス製品、セメント・セメント製品、陶磁器など</t>
    <rPh sb="7" eb="9">
      <t>セイヒン</t>
    </rPh>
    <rPh sb="19" eb="21">
      <t>セイヒン</t>
    </rPh>
    <rPh sb="22" eb="25">
      <t>トウジキ</t>
    </rPh>
    <phoneticPr fontId="10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</si>
  <si>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10"/>
  </si>
  <si>
    <t>銅、鉛・亜鉛（再生を含む）、アルミニウム（再生を含む）、電線・ケーブル、
光ファイバーケーブルなど</t>
    <rPh sb="0" eb="1">
      <t>ドウ</t>
    </rPh>
    <rPh sb="2" eb="3">
      <t>ナマリ</t>
    </rPh>
    <rPh sb="4" eb="6">
      <t>アエン</t>
    </rPh>
    <rPh sb="7" eb="9">
      <t>サイセイ</t>
    </rPh>
    <rPh sb="10" eb="11">
      <t>フク</t>
    </rPh>
    <rPh sb="21" eb="23">
      <t>サイセイ</t>
    </rPh>
    <rPh sb="24" eb="25">
      <t>フク</t>
    </rPh>
    <rPh sb="28" eb="30">
      <t>デンセン</t>
    </rPh>
    <rPh sb="37" eb="38">
      <t>ヒカリ</t>
    </rPh>
    <phoneticPr fontId="10"/>
  </si>
  <si>
    <t>ガス・石油機器・暖厨・調理装置を含む</t>
    <rPh sb="3" eb="5">
      <t>セキユ</t>
    </rPh>
    <rPh sb="5" eb="7">
      <t>キキ</t>
    </rPh>
    <rPh sb="8" eb="9">
      <t>ダン</t>
    </rPh>
    <rPh sb="9" eb="10">
      <t>チュウ</t>
    </rPh>
    <rPh sb="11" eb="13">
      <t>チョウリ</t>
    </rPh>
    <rPh sb="13" eb="15">
      <t>ソウチ</t>
    </rPh>
    <rPh sb="16" eb="17">
      <t>フク</t>
    </rPh>
    <phoneticPr fontId="10"/>
  </si>
  <si>
    <t>ボイラ、タービン、原動機、ポンプ・圧縮機、運搬機械など</t>
    <rPh sb="9" eb="12">
      <t>ゲンドウキ</t>
    </rPh>
    <rPh sb="17" eb="20">
      <t>アッシュクキ</t>
    </rPh>
    <rPh sb="21" eb="23">
      <t>ウンパン</t>
    </rPh>
    <rPh sb="23" eb="25">
      <t>キカイ</t>
    </rPh>
    <phoneticPr fontId="10"/>
  </si>
  <si>
    <t>農業用機械、建設・鉱山機械、繊維機械、生活関連産業用機械、基礎素材産業用機械、
金属加工機械、半導体製造装置、ロボットなど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8">
      <t>センイキカイ</t>
    </rPh>
    <rPh sb="19" eb="21">
      <t>セイカツ</t>
    </rPh>
    <rPh sb="21" eb="23">
      <t>カンレン</t>
    </rPh>
    <rPh sb="23" eb="26">
      <t>サンギョウヨウ</t>
    </rPh>
    <rPh sb="26" eb="28">
      <t>キカイ</t>
    </rPh>
    <rPh sb="29" eb="31">
      <t>キソ</t>
    </rPh>
    <rPh sb="31" eb="33">
      <t>ソザイ</t>
    </rPh>
    <rPh sb="33" eb="36">
      <t>サンギョウヨウ</t>
    </rPh>
    <rPh sb="36" eb="38">
      <t>キカイ</t>
    </rPh>
    <rPh sb="40" eb="42">
      <t>キンゾク</t>
    </rPh>
    <rPh sb="42" eb="44">
      <t>カコウ</t>
    </rPh>
    <rPh sb="44" eb="46">
      <t>キカイ</t>
    </rPh>
    <rPh sb="47" eb="50">
      <t>ハンドウタイ</t>
    </rPh>
    <rPh sb="50" eb="52">
      <t>セイゾウ</t>
    </rPh>
    <rPh sb="52" eb="54">
      <t>ソウチ</t>
    </rPh>
    <phoneticPr fontId="10"/>
  </si>
  <si>
    <t>事務用機械、サービス用・娯楽用機器、計測機器、医療用機械器具、光学機械・レンズなど</t>
    <rPh sb="0" eb="3">
      <t>ジムヨウ</t>
    </rPh>
    <rPh sb="3" eb="5">
      <t>キカイ</t>
    </rPh>
    <rPh sb="10" eb="11">
      <t>ヨウ</t>
    </rPh>
    <rPh sb="12" eb="15">
      <t>ゴラクヨウ</t>
    </rPh>
    <rPh sb="15" eb="17">
      <t>キキ</t>
    </rPh>
    <rPh sb="18" eb="20">
      <t>ケイソク</t>
    </rPh>
    <rPh sb="20" eb="22">
      <t>キキ</t>
    </rPh>
    <rPh sb="23" eb="26">
      <t>イリョウヨウ</t>
    </rPh>
    <rPh sb="26" eb="28">
      <t>キカイ</t>
    </rPh>
    <rPh sb="28" eb="30">
      <t>キグ</t>
    </rPh>
    <rPh sb="31" eb="33">
      <t>コウガク</t>
    </rPh>
    <rPh sb="33" eb="35">
      <t>キカイ</t>
    </rPh>
    <phoneticPr fontId="12"/>
  </si>
  <si>
    <t>半導体素子、集積回路、液晶パネル、フラットパネル・電子管、記録メディア、電子回路など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25" eb="28">
      <t>デンシカン</t>
    </rPh>
    <rPh sb="36" eb="38">
      <t>デンシ</t>
    </rPh>
    <rPh sb="38" eb="40">
      <t>カイロ</t>
    </rPh>
    <phoneticPr fontId="12"/>
  </si>
  <si>
    <t>開閉制御装置・配電盤、民生用電気機器（電子レンジ、冷蔵庫、扇風機、掃除機、洗濯機など）、
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5" eb="47">
      <t>デンキ</t>
    </rPh>
    <rPh sb="47" eb="50">
      <t>ケイソクキ</t>
    </rPh>
    <rPh sb="51" eb="53">
      <t>デンキ</t>
    </rPh>
    <rPh sb="53" eb="55">
      <t>ショウメイ</t>
    </rPh>
    <rPh sb="55" eb="57">
      <t>キグ</t>
    </rPh>
    <rPh sb="58" eb="60">
      <t>デンチ</t>
    </rPh>
    <phoneticPr fontId="12"/>
  </si>
  <si>
    <t>携帯電話機、ラジオ・テレビ受信機、ビデオ機器・デジタルカメラ、パーソナルコンピューターなど</t>
    <rPh sb="0" eb="5">
      <t>ケイタイデンワキ</t>
    </rPh>
    <rPh sb="13" eb="16">
      <t>ジュシンキ</t>
    </rPh>
    <rPh sb="20" eb="22">
      <t>キキ</t>
    </rPh>
    <phoneticPr fontId="12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</si>
  <si>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12"/>
  </si>
  <si>
    <t>印刷・製版・製本、石油・石炭製品、プラスチック・ゴム製品、革製履物、なめし革・革製品・毛皮、
がん具、運動用品、身辺細貨品（貴金属・宝石、装飾品など）、時計、楽器、筆記具・文具、
畳・わら加工品、情報記録物、清掃用品、傘、眼鏡など
再生資源回収・加工処理を含む</t>
    <rPh sb="9" eb="11">
      <t>セキユ</t>
    </rPh>
    <rPh sb="12" eb="14">
      <t>セキタン</t>
    </rPh>
    <rPh sb="14" eb="16">
      <t>セイヒン</t>
    </rPh>
    <rPh sb="26" eb="28">
      <t>セイヒン</t>
    </rPh>
    <rPh sb="37" eb="38">
      <t>ガワ</t>
    </rPh>
    <rPh sb="39" eb="42">
      <t>カワセイヒン</t>
    </rPh>
    <rPh sb="43" eb="45">
      <t>ゲガワ</t>
    </rPh>
    <rPh sb="49" eb="50">
      <t>グ</t>
    </rPh>
    <rPh sb="51" eb="53">
      <t>ウンドウ</t>
    </rPh>
    <rPh sb="53" eb="55">
      <t>ヨウヒン</t>
    </rPh>
    <rPh sb="56" eb="58">
      <t>シンペン</t>
    </rPh>
    <rPh sb="58" eb="59">
      <t>サイ</t>
    </rPh>
    <rPh sb="59" eb="60">
      <t>カ</t>
    </rPh>
    <rPh sb="60" eb="61">
      <t>ヒン</t>
    </rPh>
    <rPh sb="62" eb="65">
      <t>キキンゾク</t>
    </rPh>
    <rPh sb="66" eb="68">
      <t>ホウセキ</t>
    </rPh>
    <rPh sb="69" eb="71">
      <t>ソウショク</t>
    </rPh>
    <rPh sb="71" eb="72">
      <t>ヒン</t>
    </rPh>
    <rPh sb="76" eb="78">
      <t>トケイ</t>
    </rPh>
    <rPh sb="79" eb="81">
      <t>ガッキ</t>
    </rPh>
    <rPh sb="82" eb="85">
      <t>ヒッキグ</t>
    </rPh>
    <rPh sb="86" eb="88">
      <t>ブング</t>
    </rPh>
    <rPh sb="90" eb="91">
      <t>タタミ</t>
    </rPh>
    <rPh sb="94" eb="96">
      <t>カコウ</t>
    </rPh>
    <rPh sb="96" eb="97">
      <t>ヒン</t>
    </rPh>
    <rPh sb="98" eb="100">
      <t>ジョウホウ</t>
    </rPh>
    <rPh sb="100" eb="103">
      <t>キロクブツ</t>
    </rPh>
    <rPh sb="104" eb="106">
      <t>セイソウ</t>
    </rPh>
    <rPh sb="106" eb="108">
      <t>ヨウヒン</t>
    </rPh>
    <rPh sb="109" eb="110">
      <t>カサ</t>
    </rPh>
    <rPh sb="111" eb="113">
      <t>メガネ</t>
    </rPh>
    <rPh sb="116" eb="118">
      <t>サイセイ</t>
    </rPh>
    <rPh sb="118" eb="120">
      <t>シゲン</t>
    </rPh>
    <rPh sb="120" eb="122">
      <t>カイシュウ</t>
    </rPh>
    <rPh sb="123" eb="125">
      <t>カコウ</t>
    </rPh>
    <rPh sb="125" eb="127">
      <t>ショリ</t>
    </rPh>
    <rPh sb="128" eb="129">
      <t>フク</t>
    </rPh>
    <phoneticPr fontId="12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</si>
  <si>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12"/>
  </si>
  <si>
    <t>電気（原子力発電所・火力発電所・水力発電所など）、都市ガス、熱供給業</t>
    <rPh sb="0" eb="2">
      <t>デンキ</t>
    </rPh>
    <rPh sb="3" eb="6">
      <t>ゲンシリョク</t>
    </rPh>
    <rPh sb="6" eb="8">
      <t>ハツデン</t>
    </rPh>
    <rPh sb="8" eb="9">
      <t>ショ</t>
    </rPh>
    <rPh sb="10" eb="12">
      <t>カリョク</t>
    </rPh>
    <rPh sb="12" eb="15">
      <t>ハツデンショ</t>
    </rPh>
    <rPh sb="16" eb="18">
      <t>スイリョク</t>
    </rPh>
    <rPh sb="18" eb="21">
      <t>ハツデンショ</t>
    </rPh>
    <rPh sb="25" eb="27">
      <t>トシ</t>
    </rPh>
    <rPh sb="30" eb="33">
      <t>ネツキョウキュウ</t>
    </rPh>
    <rPh sb="33" eb="34">
      <t>ギョウ</t>
    </rPh>
    <phoneticPr fontId="12"/>
  </si>
  <si>
    <t>上水道・簡易水道、工業用水、下水道</t>
    <rPh sb="1" eb="3">
      <t>スイドウ</t>
    </rPh>
    <rPh sb="4" eb="6">
      <t>カンイ</t>
    </rPh>
    <rPh sb="6" eb="8">
      <t>スイドウ</t>
    </rPh>
    <phoneticPr fontId="12"/>
  </si>
  <si>
    <t>し尿収集・処理、ごみ収集・処理、産業廃棄物収集・処理など</t>
    <rPh sb="1" eb="2">
      <t>ニョウ</t>
    </rPh>
    <rPh sb="2" eb="4">
      <t>シュウシュウ</t>
    </rPh>
    <rPh sb="5" eb="7">
      <t>ショリ</t>
    </rPh>
    <rPh sb="10" eb="12">
      <t>シュウシュウ</t>
    </rPh>
    <rPh sb="13" eb="15">
      <t>ショリ</t>
    </rPh>
    <rPh sb="16" eb="21">
      <t>サンギョウハイキブツ</t>
    </rPh>
    <rPh sb="21" eb="23">
      <t>シュウシュウ</t>
    </rPh>
    <rPh sb="24" eb="26">
      <t>ショリ</t>
    </rPh>
    <phoneticPr fontId="12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</si>
  <si>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12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</si>
  <si>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12"/>
  </si>
  <si>
    <t>鉄道、バス、タクシー、貨物自動車、船舶、航空機などによる旅客・貨物の輸送、倉庫、こん包、
高速道路、自動車ターミナル、輸送に附帯するサービス及び施設管理、旅行業、郵便・信書便など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ソウコ</t>
    </rPh>
    <rPh sb="42" eb="43">
      <t>ポウ</t>
    </rPh>
    <rPh sb="45" eb="47">
      <t>コウソク</t>
    </rPh>
    <rPh sb="47" eb="49">
      <t>ドウロ</t>
    </rPh>
    <rPh sb="50" eb="53">
      <t>ジドウシャ</t>
    </rPh>
    <rPh sb="59" eb="61">
      <t>ユソウ</t>
    </rPh>
    <rPh sb="62" eb="64">
      <t>フタイ</t>
    </rPh>
    <rPh sb="70" eb="71">
      <t>オヨ</t>
    </rPh>
    <rPh sb="72" eb="74">
      <t>シセツ</t>
    </rPh>
    <rPh sb="74" eb="76">
      <t>カンリ</t>
    </rPh>
    <rPh sb="77" eb="80">
      <t>リョコウギョウ</t>
    </rPh>
    <rPh sb="81" eb="83">
      <t>ユウビン</t>
    </rPh>
    <rPh sb="84" eb="87">
      <t>シンショビン</t>
    </rPh>
    <phoneticPr fontId="12"/>
  </si>
  <si>
    <t>固定電話・携帯電話等の通話・通信サービス、テレビ・ラジオ放送、有線放送、ソフトウェア開発、
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6" eb="48">
      <t>ジョウホウ</t>
    </rPh>
    <rPh sb="48" eb="50">
      <t>ショリ</t>
    </rPh>
    <rPh sb="51" eb="53">
      <t>テイキョウ</t>
    </rPh>
    <rPh sb="65" eb="67">
      <t>フズイ</t>
    </rPh>
    <rPh sb="72" eb="74">
      <t>エイゾウ</t>
    </rPh>
    <rPh sb="75" eb="77">
      <t>オンセイ</t>
    </rPh>
    <rPh sb="78" eb="80">
      <t>モジ</t>
    </rPh>
    <rPh sb="80" eb="82">
      <t>ジョウホウ</t>
    </rPh>
    <rPh sb="82" eb="84">
      <t>セイサク</t>
    </rPh>
    <rPh sb="85" eb="87">
      <t>シンブン</t>
    </rPh>
    <rPh sb="88" eb="90">
      <t>シュッパン</t>
    </rPh>
    <phoneticPr fontId="12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</si>
  <si>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12"/>
  </si>
  <si>
    <t>社会教育（公民館、図書館、美術館、動植物園など）を含む</t>
    <rPh sb="0" eb="2">
      <t>シャカイ</t>
    </rPh>
    <rPh sb="2" eb="4">
      <t>キョウイク</t>
    </rPh>
    <rPh sb="5" eb="8">
      <t>コウミンカン</t>
    </rPh>
    <rPh sb="9" eb="12">
      <t>トショカン</t>
    </rPh>
    <rPh sb="13" eb="16">
      <t>ビジュツカン</t>
    </rPh>
    <rPh sb="17" eb="20">
      <t>ドウショクブツ</t>
    </rPh>
    <rPh sb="20" eb="21">
      <t>エン</t>
    </rPh>
    <rPh sb="25" eb="26">
      <t>フク</t>
    </rPh>
    <phoneticPr fontId="12"/>
  </si>
  <si>
    <t>保健所、国民年金・健康保険等の社会保険事務、保育所、介護サービスを含む</t>
    <rPh sb="0" eb="3">
      <t>ホケンジョ</t>
    </rPh>
    <rPh sb="22" eb="25">
      <t>ホイクショ</t>
    </rPh>
    <rPh sb="26" eb="28">
      <t>カイゴ</t>
    </rPh>
    <rPh sb="33" eb="34">
      <t>フク</t>
    </rPh>
    <phoneticPr fontId="12"/>
  </si>
  <si>
    <t>農業協同組合（営利活動分は除く）、商工会議所、集会所（文化会館、婦人会館など）、
宗教団体、労働団体、学術団体、政治団体など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1" eb="43">
      <t>シュウキョウ</t>
    </rPh>
    <rPh sb="43" eb="45">
      <t>ダンタイ</t>
    </rPh>
    <rPh sb="46" eb="48">
      <t>ロウドウ</t>
    </rPh>
    <rPh sb="48" eb="50">
      <t>ダンタイ</t>
    </rPh>
    <rPh sb="56" eb="58">
      <t>セイジ</t>
    </rPh>
    <rPh sb="58" eb="60">
      <t>ダンタイ</t>
    </rPh>
    <phoneticPr fontId="12"/>
  </si>
  <si>
    <t>物品賃貸業、貸自動車業、広告業、自動車整備業、機械修理業、法務・財務・会計サービス、
労働者派遣サービス、建物サービス業、警備業、と畜場など</t>
    <rPh sb="0" eb="2">
      <t>ブッピン</t>
    </rPh>
    <rPh sb="2" eb="5">
      <t>チンタイギョウ</t>
    </rPh>
    <rPh sb="6" eb="7">
      <t>カシ</t>
    </rPh>
    <rPh sb="7" eb="10">
      <t>ジドウシャ</t>
    </rPh>
    <rPh sb="10" eb="11">
      <t>ギョウ</t>
    </rPh>
    <rPh sb="12" eb="14">
      <t>コウコク</t>
    </rPh>
    <rPh sb="14" eb="15">
      <t>ギョウ</t>
    </rPh>
    <rPh sb="16" eb="19">
      <t>ジドウシャ</t>
    </rPh>
    <rPh sb="19" eb="21">
      <t>セイビ</t>
    </rPh>
    <rPh sb="21" eb="22">
      <t>ギョウ</t>
    </rPh>
    <rPh sb="23" eb="25">
      <t>キカイ</t>
    </rPh>
    <rPh sb="25" eb="27">
      <t>シュウリ</t>
    </rPh>
    <rPh sb="27" eb="28">
      <t>ギョウ</t>
    </rPh>
    <rPh sb="29" eb="31">
      <t>ホウム</t>
    </rPh>
    <rPh sb="32" eb="34">
      <t>ザイム</t>
    </rPh>
    <rPh sb="35" eb="37">
      <t>カイケイ</t>
    </rPh>
    <rPh sb="43" eb="46">
      <t>ロウドウシャ</t>
    </rPh>
    <rPh sb="46" eb="48">
      <t>ハケン</t>
    </rPh>
    <rPh sb="53" eb="55">
      <t>タテモノ</t>
    </rPh>
    <rPh sb="59" eb="60">
      <t>ギョウ</t>
    </rPh>
    <rPh sb="61" eb="63">
      <t>ケイビ</t>
    </rPh>
    <rPh sb="63" eb="64">
      <t>ギョウ</t>
    </rPh>
    <rPh sb="66" eb="67">
      <t>チク</t>
    </rPh>
    <rPh sb="67" eb="68">
      <t>バ</t>
    </rPh>
    <phoneticPr fontId="12"/>
  </si>
  <si>
    <t>宿泊業、飲食サービス洗濯業、理容業、美容業、浴場業、映画館、体育館、ゴルフ場、プール、
公園、遊園地、パチンコ、カラオケボックス、獣医業、写真業、冠婚葬祭業、学習塾、書道教授業、
造園・植木業など</t>
    <rPh sb="0" eb="3">
      <t>シュクハクギョウ</t>
    </rPh>
    <rPh sb="4" eb="6">
      <t>インショク</t>
    </rPh>
    <rPh sb="10" eb="12">
      <t>センタク</t>
    </rPh>
    <rPh sb="12" eb="13">
      <t>ギョウ</t>
    </rPh>
    <rPh sb="14" eb="16">
      <t>リヨウ</t>
    </rPh>
    <rPh sb="16" eb="17">
      <t>ギョウ</t>
    </rPh>
    <rPh sb="18" eb="20">
      <t>ビヨウ</t>
    </rPh>
    <rPh sb="20" eb="21">
      <t>ギョウ</t>
    </rPh>
    <rPh sb="22" eb="24">
      <t>ヨクジョウ</t>
    </rPh>
    <rPh sb="24" eb="25">
      <t>ギョウ</t>
    </rPh>
    <rPh sb="26" eb="29">
      <t>エイガカン</t>
    </rPh>
    <rPh sb="30" eb="33">
      <t>タイイクカン</t>
    </rPh>
    <rPh sb="37" eb="38">
      <t>ジョウ</t>
    </rPh>
    <rPh sb="43" eb="45">
      <t>コウエン</t>
    </rPh>
    <rPh sb="46" eb="49">
      <t>ユウエンチ</t>
    </rPh>
    <rPh sb="64" eb="67">
      <t>ジュウイギョウ</t>
    </rPh>
    <rPh sb="68" eb="70">
      <t>シャシン</t>
    </rPh>
    <rPh sb="70" eb="71">
      <t>ギョウ</t>
    </rPh>
    <rPh sb="72" eb="74">
      <t>カンコン</t>
    </rPh>
    <rPh sb="74" eb="76">
      <t>ソウサイ</t>
    </rPh>
    <rPh sb="76" eb="77">
      <t>ギョウ</t>
    </rPh>
    <rPh sb="78" eb="81">
      <t>ガクシュウジュク</t>
    </rPh>
    <rPh sb="82" eb="84">
      <t>ショドウ</t>
    </rPh>
    <rPh sb="84" eb="86">
      <t>キョウジュ</t>
    </rPh>
    <rPh sb="86" eb="87">
      <t>ギョウ</t>
    </rPh>
    <rPh sb="89" eb="91">
      <t>ゾウエン</t>
    </rPh>
    <rPh sb="92" eb="94">
      <t>ウエキ</t>
    </rPh>
    <rPh sb="94" eb="95">
      <t>ギョウ</t>
    </rPh>
    <phoneticPr fontId="12"/>
  </si>
  <si>
    <t>【令和２年】雇用表（38部門分類）</t>
    <rPh sb="12" eb="14">
      <t>ぶもん</t>
    </rPh>
    <rPh sb="14" eb="16">
      <t>ぶんるい</t>
    </rPh>
    <phoneticPr fontId="38" type="Hiragana"/>
  </si>
  <si>
    <t>（単位：人）</t>
    <rPh sb="1" eb="3">
      <t>タンイ</t>
    </rPh>
    <rPh sb="4" eb="5">
      <t>ニン</t>
    </rPh>
    <phoneticPr fontId="40"/>
  </si>
  <si>
    <t>0_従業者総数</t>
    <rPh sb="2" eb="4">
      <t>じゅうぎょう</t>
    </rPh>
    <phoneticPr fontId="38" type="Hiragana"/>
  </si>
  <si>
    <t>1_個人業主</t>
  </si>
  <si>
    <t>2_家族従業者</t>
  </si>
  <si>
    <t>3_有給役員雇用者</t>
    <phoneticPr fontId="38" type="Hiragana"/>
  </si>
  <si>
    <t>31_有給役員</t>
  </si>
  <si>
    <t>32_雇用者</t>
    <phoneticPr fontId="38" type="Hiragana"/>
  </si>
  <si>
    <t>321_常用雇用者</t>
    <phoneticPr fontId="38" type="Hiragana"/>
  </si>
  <si>
    <t>322_臨時雇用者</t>
  </si>
  <si>
    <t>3211_正社員・正職員</t>
  </si>
  <si>
    <t>3212_正社員・正職員以外</t>
  </si>
  <si>
    <t>38部門分類</t>
    <rPh sb="2" eb="6">
      <t>ぶもんぶんるい</t>
    </rPh>
    <phoneticPr fontId="38" type="Hiragana"/>
  </si>
  <si>
    <t>38部門分類部門名</t>
    <rPh sb="2" eb="4">
      <t>ぶもん</t>
    </rPh>
    <rPh sb="4" eb="6">
      <t>ぶんるい</t>
    </rPh>
    <phoneticPr fontId="38" type="Hiragana"/>
  </si>
  <si>
    <t>従業者係数</t>
    <rPh sb="0" eb="3">
      <t>ジュウギョウシャ</t>
    </rPh>
    <rPh sb="3" eb="5">
      <t>ケイスウ</t>
    </rPh>
    <phoneticPr fontId="1"/>
  </si>
  <si>
    <t>雇用者係数</t>
    <rPh sb="0" eb="3">
      <t>コヨウシャ</t>
    </rPh>
    <rPh sb="3" eb="5">
      <t>ケイスウ</t>
    </rPh>
    <phoneticPr fontId="1"/>
  </si>
  <si>
    <t>農業</t>
    <rPh sb="0" eb="2">
      <t>ノウギョウ</t>
    </rPh>
    <phoneticPr fontId="15"/>
  </si>
  <si>
    <t>林業</t>
    <rPh sb="0" eb="2">
      <t>リンギョウ</t>
    </rPh>
    <phoneticPr fontId="15"/>
  </si>
  <si>
    <t>漁業</t>
    <rPh sb="0" eb="2">
      <t>ギョギョウ</t>
    </rPh>
    <phoneticPr fontId="15"/>
  </si>
  <si>
    <t>商業</t>
    <rPh sb="0" eb="2">
      <t>ショウギョウ</t>
    </rPh>
    <phoneticPr fontId="15"/>
  </si>
  <si>
    <t>不動産（帰属家賃を除く）</t>
    <rPh sb="4" eb="6">
      <t>キゾク</t>
    </rPh>
    <rPh sb="6" eb="8">
      <t>ヤチン</t>
    </rPh>
    <rPh sb="9" eb="10">
      <t>ノゾ</t>
    </rPh>
    <phoneticPr fontId="15"/>
  </si>
  <si>
    <t>住宅賃貸料（帰属家賃）</t>
    <rPh sb="0" eb="2">
      <t>ジュウタク</t>
    </rPh>
    <rPh sb="2" eb="5">
      <t>チンタイリョウ</t>
    </rPh>
    <rPh sb="6" eb="8">
      <t>キゾク</t>
    </rPh>
    <rPh sb="8" eb="10">
      <t>ヤチン</t>
    </rPh>
    <phoneticPr fontId="15"/>
  </si>
  <si>
    <t/>
  </si>
  <si>
    <t>TOTAL</t>
  </si>
  <si>
    <t>従業者誘発数（人）</t>
    <rPh sb="0" eb="3">
      <t>ジュウギョウシャ</t>
    </rPh>
    <rPh sb="3" eb="6">
      <t>ユウハツスウ</t>
    </rPh>
    <rPh sb="7" eb="8">
      <t>ヒト</t>
    </rPh>
    <phoneticPr fontId="6"/>
  </si>
  <si>
    <t>雇用者誘発数（人）</t>
    <rPh sb="0" eb="3">
      <t>コヨウシャ</t>
    </rPh>
    <rPh sb="3" eb="6">
      <t>ユウハツスウ</t>
    </rPh>
    <rPh sb="7" eb="8">
      <t>ヒト</t>
    </rPh>
    <phoneticPr fontId="6"/>
  </si>
  <si>
    <t>⑱</t>
    <phoneticPr fontId="6"/>
  </si>
  <si>
    <t>⑲</t>
    <phoneticPr fontId="6"/>
  </si>
  <si>
    <t>⑳</t>
    <phoneticPr fontId="6"/>
  </si>
  <si>
    <t>★</t>
    <phoneticPr fontId="1"/>
  </si>
  <si>
    <t>◇</t>
    <phoneticPr fontId="6"/>
  </si>
  <si>
    <t>②×Ｅ</t>
    <phoneticPr fontId="6"/>
  </si>
  <si>
    <t>⑤×Ｅ</t>
    <phoneticPr fontId="6"/>
  </si>
  <si>
    <t>⑩×Ｅ</t>
    <phoneticPr fontId="6"/>
  </si>
  <si>
    <t>②×Ｆ</t>
    <phoneticPr fontId="6"/>
  </si>
  <si>
    <t>⑤×Ｆ</t>
    <phoneticPr fontId="6"/>
  </si>
  <si>
    <t>⑩×Ｆ</t>
    <phoneticPr fontId="6"/>
  </si>
  <si>
    <t>Ｅ</t>
    <phoneticPr fontId="1"/>
  </si>
  <si>
    <t>Ｆ</t>
    <phoneticPr fontId="1"/>
  </si>
  <si>
    <t>雇用表より</t>
    <rPh sb="0" eb="2">
      <t>コヨウヒョウ</t>
    </rPh>
    <phoneticPr fontId="1"/>
  </si>
  <si>
    <t>⑱+⑲+⑳</t>
    <phoneticPr fontId="6"/>
  </si>
  <si>
    <t>■</t>
    <phoneticPr fontId="6"/>
  </si>
  <si>
    <t>■+★+◇</t>
    <phoneticPr fontId="6"/>
  </si>
  <si>
    <t>従業者誘発数</t>
    <rPh sb="0" eb="3">
      <t>ジュウギョウシャ</t>
    </rPh>
    <rPh sb="3" eb="5">
      <t>ユウハツ</t>
    </rPh>
    <rPh sb="5" eb="6">
      <t>スウ</t>
    </rPh>
    <phoneticPr fontId="1"/>
  </si>
  <si>
    <t>雇用者誘発数</t>
    <rPh sb="0" eb="3">
      <t>コヨウシャ</t>
    </rPh>
    <rPh sb="3" eb="6">
      <t>ユウハツスウ</t>
    </rPh>
    <phoneticPr fontId="1"/>
  </si>
  <si>
    <t>従業者誘発数</t>
    <phoneticPr fontId="11"/>
  </si>
  <si>
    <t>雇用者誘発数</t>
    <rPh sb="0" eb="3">
      <t>コヨウシャ</t>
    </rPh>
    <rPh sb="3" eb="6">
      <t>ユウハツスウ</t>
    </rPh>
    <phoneticPr fontId="11"/>
  </si>
  <si>
    <t>＜参考＞</t>
    <rPh sb="1" eb="3">
      <t>サンコウ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</si>
</sst>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.00000;[Red]\-#,##0.00000"/>
    <numFmt numFmtId="177" formatCode="#,##0.0;[Red]\-#,##0.0"/>
    <numFmt numFmtId="178" formatCode="#,##0.000000;[Red]\-#,##0.000000"/>
    <numFmt numFmtId="179" formatCode="#,##0.00000_ ;[Red]\-#,##0.00000\ "/>
    <numFmt numFmtId="180" formatCode="#,###&quot;百万円&quot;"/>
    <numFmt numFmtId="181" formatCode="#,##0&quot;百&quot;&quot;万&quot;&quot;円&quot;;[Red]\-#,##0"/>
    <numFmt numFmtId="182" formatCode="#,##0.000000_ ;[Red]\-#,##0.000000\ "/>
    <numFmt numFmtId="183" formatCode="#,##0_ ;[Red]\-#,##0\ "/>
    <numFmt numFmtId="184" formatCode="0.000000_ ;[Red]\-0.000000\ "/>
    <numFmt numFmtId="185" formatCode="0.000000_ "/>
    <numFmt numFmtId="186" formatCode="#,###&quot;人&quot;"/>
  </numFmts>
  <fonts count="4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ゴシック"/>
      <family val="3"/>
      <charset val="128"/>
    </font>
    <font>
      <sz val="14"/>
      <name val="ＭＳ 明朝"/>
      <family val="1"/>
      <charset val="128"/>
    </font>
    <font>
      <sz val="6"/>
      <name val="ＭＳ Ｐ明朝"/>
      <family val="1"/>
      <charset val="128"/>
    </font>
    <font>
      <sz val="12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6"/>
      <name val="ＭＳ 明朝"/>
      <family val="1"/>
      <charset val="128"/>
    </font>
    <font>
      <sz val="14"/>
      <name val="明朝"/>
      <family val="1"/>
      <charset val="128"/>
    </font>
    <font>
      <u/>
      <sz val="9"/>
      <color indexed="12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b/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rgb="FF0000FF"/>
      <name val="ＭＳ Ｐゴシック"/>
      <family val="2"/>
      <charset val="128"/>
      <scheme val="minor"/>
    </font>
    <font>
      <sz val="11"/>
      <color rgb="FF0000FF"/>
      <name val="ＭＳ Ｐゴシック"/>
      <family val="3"/>
      <charset val="128"/>
      <scheme val="minor"/>
    </font>
    <font>
      <sz val="14"/>
      <name val="BIZ UDゴシック"/>
      <family val="3"/>
      <charset val="128"/>
    </font>
    <font>
      <sz val="10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sz val="8"/>
      <name val="BIZ UDゴシック"/>
      <family val="3"/>
      <charset val="128"/>
    </font>
    <font>
      <sz val="10"/>
      <color rgb="FF0000FF"/>
      <name val="BIZ UDゴシック"/>
      <family val="3"/>
      <charset val="128"/>
    </font>
    <font>
      <b/>
      <sz val="9"/>
      <color indexed="81"/>
      <name val="BIZ UDゴシック"/>
      <family val="3"/>
      <charset val="128"/>
    </font>
    <font>
      <sz val="9"/>
      <name val="BIZ UDゴシック"/>
      <family val="3"/>
      <charset val="128"/>
    </font>
    <font>
      <sz val="11"/>
      <name val="BIZ UDゴシック"/>
      <family val="3"/>
      <charset val="128"/>
    </font>
    <font>
      <b/>
      <u/>
      <sz val="10"/>
      <color indexed="12"/>
      <name val="BIZ UDゴシック"/>
      <family val="3"/>
      <charset val="128"/>
    </font>
    <font>
      <sz val="12"/>
      <color indexed="9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1"/>
      <color indexed="9"/>
      <name val="BIZ UDゴシック"/>
      <family val="3"/>
      <charset val="128"/>
    </font>
    <font>
      <sz val="12"/>
      <name val="BIZ UDゴシック"/>
      <family val="3"/>
      <charset val="128"/>
    </font>
    <font>
      <sz val="9"/>
      <color indexed="81"/>
      <name val="BIZ UDゴシック"/>
      <family val="3"/>
      <charset val="128"/>
    </font>
    <font>
      <b/>
      <sz val="11"/>
      <name val="BIZ UDゴシック"/>
      <family val="3"/>
      <charset val="128"/>
    </font>
    <font>
      <b/>
      <sz val="14"/>
      <name val="BIZ UDゴシック"/>
      <family val="3"/>
      <charset val="128"/>
    </font>
    <font>
      <sz val="11"/>
      <color indexed="8"/>
      <name val="ＭＳ Ｐゴシック"/>
      <family val="2"/>
      <scheme val="minor"/>
    </font>
    <font>
      <b/>
      <sz val="1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ck">
        <color indexed="55"/>
      </bottom>
      <diagonal/>
    </border>
    <border>
      <left style="thick">
        <color indexed="55"/>
      </left>
      <right/>
      <top style="thick">
        <color indexed="55"/>
      </top>
      <bottom/>
      <diagonal/>
    </border>
    <border>
      <left/>
      <right/>
      <top style="thick">
        <color indexed="55"/>
      </top>
      <bottom/>
      <diagonal/>
    </border>
    <border>
      <left/>
      <right style="thick">
        <color indexed="55"/>
      </right>
      <top style="thick">
        <color indexed="55"/>
      </top>
      <bottom/>
      <diagonal/>
    </border>
    <border>
      <left style="thick">
        <color indexed="55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ck">
        <color indexed="55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indexed="55"/>
      </left>
      <right/>
      <top/>
      <bottom style="thick">
        <color indexed="55"/>
      </bottom>
      <diagonal/>
    </border>
    <border>
      <left/>
      <right style="thick">
        <color indexed="55"/>
      </right>
      <top/>
      <bottom style="thick">
        <color indexed="55"/>
      </bottom>
      <diagonal/>
    </border>
    <border>
      <left style="mediumDashDotDot">
        <color indexed="55"/>
      </left>
      <right/>
      <top style="thick">
        <color indexed="55"/>
      </top>
      <bottom/>
      <diagonal/>
    </border>
    <border>
      <left/>
      <right/>
      <top style="thick">
        <color indexed="55"/>
      </top>
      <bottom style="thin">
        <color indexed="64"/>
      </bottom>
      <diagonal/>
    </border>
    <border>
      <left/>
      <right style="mediumDashDotDot">
        <color indexed="55"/>
      </right>
      <top style="thick">
        <color indexed="55"/>
      </top>
      <bottom/>
      <diagonal/>
    </border>
    <border>
      <left style="mediumDashDotDot">
        <color indexed="55"/>
      </left>
      <right/>
      <top/>
      <bottom/>
      <diagonal/>
    </border>
    <border>
      <left/>
      <right style="mediumDashDotDot">
        <color indexed="55"/>
      </right>
      <top/>
      <bottom/>
      <diagonal/>
    </border>
    <border>
      <left style="mediumDashDotDot">
        <color indexed="55"/>
      </left>
      <right/>
      <top/>
      <bottom style="mediumDashDotDot">
        <color indexed="55"/>
      </bottom>
      <diagonal/>
    </border>
    <border>
      <left/>
      <right/>
      <top/>
      <bottom style="mediumDashDotDot">
        <color indexed="55"/>
      </bottom>
      <diagonal/>
    </border>
    <border>
      <left/>
      <right style="mediumDashDotDot">
        <color indexed="55"/>
      </right>
      <top/>
      <bottom style="mediumDashDotDot">
        <color indexed="55"/>
      </bottom>
      <diagonal/>
    </border>
    <border>
      <left/>
      <right/>
      <top style="mediumDashDotDot">
        <color indexed="55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7">
    <xf numFmtId="0" fontId="0" fillId="0" borderId="0">
      <alignment vertical="center"/>
    </xf>
    <xf numFmtId="0" fontId="2" fillId="0" borderId="0"/>
    <xf numFmtId="38" fontId="2" fillId="0" borderId="0" applyFont="0" applyFill="0" applyBorder="0" applyAlignment="0" applyProtection="0"/>
    <xf numFmtId="0" fontId="5" fillId="0" borderId="0"/>
    <xf numFmtId="0" fontId="7" fillId="0" borderId="0"/>
    <xf numFmtId="0" fontId="2" fillId="0" borderId="0"/>
    <xf numFmtId="0" fontId="2" fillId="0" borderId="0"/>
    <xf numFmtId="0" fontId="12" fillId="0" borderId="0"/>
    <xf numFmtId="38" fontId="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14" fillId="0" borderId="0">
      <alignment vertical="center"/>
    </xf>
    <xf numFmtId="38" fontId="14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15" fillId="0" borderId="0">
      <alignment vertical="center"/>
    </xf>
    <xf numFmtId="38" fontId="36" fillId="0" borderId="0" applyFont="0" applyFill="0" applyBorder="0" applyAlignment="0" applyProtection="0">
      <alignment vertical="center"/>
    </xf>
  </cellStyleXfs>
  <cellXfs count="33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40" fontId="16" fillId="0" borderId="0" xfId="13" applyNumberFormat="1" applyFont="1" applyFill="1" applyAlignment="1">
      <alignment horizontal="left" vertical="center"/>
    </xf>
    <xf numFmtId="40" fontId="17" fillId="0" borderId="0" xfId="13" applyNumberFormat="1" applyFont="1" applyFill="1" applyBorder="1" applyAlignment="1">
      <alignment vertical="center" wrapText="1"/>
    </xf>
    <xf numFmtId="40" fontId="17" fillId="0" borderId="0" xfId="13" applyNumberFormat="1" applyFont="1" applyFill="1" applyBorder="1">
      <alignment vertical="center"/>
    </xf>
    <xf numFmtId="40" fontId="17" fillId="0" borderId="2" xfId="13" applyNumberFormat="1" applyFont="1" applyFill="1" applyBorder="1">
      <alignment vertical="center"/>
    </xf>
    <xf numFmtId="40" fontId="17" fillId="0" borderId="4" xfId="13" applyNumberFormat="1" applyFont="1" applyFill="1" applyBorder="1" applyAlignment="1">
      <alignment vertical="center" wrapText="1"/>
    </xf>
    <xf numFmtId="40" fontId="17" fillId="0" borderId="3" xfId="13" applyNumberFormat="1" applyFont="1" applyFill="1" applyBorder="1">
      <alignment vertical="center"/>
    </xf>
    <xf numFmtId="40" fontId="17" fillId="0" borderId="4" xfId="13" applyNumberFormat="1" applyFont="1" applyFill="1" applyBorder="1">
      <alignment vertical="center"/>
    </xf>
    <xf numFmtId="40" fontId="17" fillId="0" borderId="6" xfId="13" applyNumberFormat="1" applyFont="1" applyFill="1" applyBorder="1">
      <alignment vertical="center"/>
    </xf>
    <xf numFmtId="40" fontId="17" fillId="0" borderId="7" xfId="13" applyNumberFormat="1" applyFont="1" applyFill="1" applyBorder="1" applyAlignment="1">
      <alignment vertical="center" wrapText="1"/>
    </xf>
    <xf numFmtId="40" fontId="17" fillId="0" borderId="1" xfId="13" applyNumberFormat="1" applyFont="1" applyFill="1" applyBorder="1" applyAlignment="1">
      <alignment vertical="center" wrapText="1"/>
    </xf>
    <xf numFmtId="40" fontId="17" fillId="0" borderId="9" xfId="13" applyNumberFormat="1" applyFont="1" applyFill="1" applyBorder="1">
      <alignment vertical="center"/>
    </xf>
    <xf numFmtId="40" fontId="17" fillId="0" borderId="10" xfId="13" applyNumberFormat="1" applyFont="1" applyFill="1" applyBorder="1" applyAlignment="1">
      <alignment vertical="center" wrapText="1"/>
    </xf>
    <xf numFmtId="183" fontId="17" fillId="0" borderId="0" xfId="13" applyNumberFormat="1" applyFont="1" applyFill="1" applyBorder="1">
      <alignment vertical="center"/>
    </xf>
    <xf numFmtId="182" fontId="17" fillId="0" borderId="2" xfId="13" applyNumberFormat="1" applyFont="1" applyFill="1" applyBorder="1">
      <alignment vertical="center"/>
    </xf>
    <xf numFmtId="182" fontId="17" fillId="0" borderId="3" xfId="13" applyNumberFormat="1" applyFont="1" applyFill="1" applyBorder="1">
      <alignment vertical="center"/>
    </xf>
    <xf numFmtId="182" fontId="17" fillId="0" borderId="4" xfId="13" applyNumberFormat="1" applyFont="1" applyFill="1" applyBorder="1">
      <alignment vertical="center"/>
    </xf>
    <xf numFmtId="38" fontId="17" fillId="0" borderId="0" xfId="13" applyFont="1" applyFill="1" applyBorder="1">
      <alignment vertical="center"/>
    </xf>
    <xf numFmtId="182" fontId="17" fillId="0" borderId="9" xfId="13" applyNumberFormat="1" applyFont="1" applyFill="1" applyBorder="1">
      <alignment vertical="center"/>
    </xf>
    <xf numFmtId="182" fontId="17" fillId="0" borderId="0" xfId="13" applyNumberFormat="1" applyFont="1" applyFill="1" applyBorder="1">
      <alignment vertical="center"/>
    </xf>
    <xf numFmtId="182" fontId="17" fillId="0" borderId="10" xfId="13" applyNumberFormat="1" applyFont="1" applyFill="1" applyBorder="1">
      <alignment vertical="center"/>
    </xf>
    <xf numFmtId="182" fontId="17" fillId="0" borderId="6" xfId="13" applyNumberFormat="1" applyFont="1" applyFill="1" applyBorder="1">
      <alignment vertical="center"/>
    </xf>
    <xf numFmtId="182" fontId="17" fillId="0" borderId="1" xfId="13" applyNumberFormat="1" applyFont="1" applyFill="1" applyBorder="1">
      <alignment vertical="center"/>
    </xf>
    <xf numFmtId="182" fontId="17" fillId="0" borderId="7" xfId="13" applyNumberFormat="1" applyFont="1" applyFill="1" applyBorder="1">
      <alignment vertical="center"/>
    </xf>
    <xf numFmtId="178" fontId="17" fillId="0" borderId="0" xfId="13" applyNumberFormat="1" applyFont="1" applyFill="1" applyBorder="1">
      <alignment vertical="center"/>
    </xf>
    <xf numFmtId="0" fontId="17" fillId="0" borderId="0" xfId="0" applyFont="1">
      <alignment vertical="center"/>
    </xf>
    <xf numFmtId="40" fontId="17" fillId="0" borderId="3" xfId="13" applyNumberFormat="1" applyFont="1" applyFill="1" applyBorder="1" applyAlignment="1">
      <alignment vertical="center" wrapText="1"/>
    </xf>
    <xf numFmtId="40" fontId="17" fillId="0" borderId="5" xfId="13" applyNumberFormat="1" applyFont="1" applyFill="1" applyBorder="1">
      <alignment vertical="center"/>
    </xf>
    <xf numFmtId="40" fontId="17" fillId="0" borderId="11" xfId="13" applyNumberFormat="1" applyFont="1" applyFill="1" applyBorder="1" applyAlignment="1">
      <alignment vertical="center" wrapText="1"/>
    </xf>
    <xf numFmtId="0" fontId="17" fillId="0" borderId="0" xfId="0" applyFont="1" applyAlignment="1">
      <alignment vertical="center" wrapText="1"/>
    </xf>
    <xf numFmtId="0" fontId="17" fillId="0" borderId="11" xfId="0" applyFont="1" applyBorder="1" applyAlignment="1">
      <alignment vertical="center" wrapText="1"/>
    </xf>
    <xf numFmtId="183" fontId="17" fillId="0" borderId="11" xfId="13" applyNumberFormat="1" applyFont="1" applyFill="1" applyBorder="1">
      <alignment vertical="center"/>
    </xf>
    <xf numFmtId="183" fontId="17" fillId="0" borderId="11" xfId="0" applyNumberFormat="1" applyFont="1" applyBorder="1">
      <alignment vertical="center"/>
    </xf>
    <xf numFmtId="183" fontId="18" fillId="0" borderId="11" xfId="0" applyNumberFormat="1" applyFont="1" applyBorder="1">
      <alignment vertical="center"/>
    </xf>
    <xf numFmtId="183" fontId="19" fillId="0" borderId="11" xfId="13" applyNumberFormat="1" applyFont="1" applyFill="1" applyBorder="1">
      <alignment vertical="center"/>
    </xf>
    <xf numFmtId="184" fontId="19" fillId="0" borderId="0" xfId="13" applyNumberFormat="1" applyFont="1" applyFill="1" applyBorder="1">
      <alignment vertical="center"/>
    </xf>
    <xf numFmtId="176" fontId="17" fillId="0" borderId="0" xfId="13" applyNumberFormat="1" applyFont="1" applyFill="1" applyBorder="1">
      <alignment vertical="center"/>
    </xf>
    <xf numFmtId="40" fontId="17" fillId="0" borderId="13" xfId="13" applyNumberFormat="1" applyFont="1" applyFill="1" applyBorder="1">
      <alignment vertical="center"/>
    </xf>
    <xf numFmtId="40" fontId="17" fillId="0" borderId="14" xfId="13" applyNumberFormat="1" applyFont="1" applyFill="1" applyBorder="1" applyAlignment="1">
      <alignment vertical="center" wrapText="1"/>
    </xf>
    <xf numFmtId="183" fontId="17" fillId="0" borderId="14" xfId="13" applyNumberFormat="1" applyFont="1" applyFill="1" applyBorder="1">
      <alignment vertical="center"/>
    </xf>
    <xf numFmtId="183" fontId="17" fillId="0" borderId="15" xfId="13" applyNumberFormat="1" applyFont="1" applyFill="1" applyBorder="1">
      <alignment vertical="center"/>
    </xf>
    <xf numFmtId="183" fontId="18" fillId="0" borderId="15" xfId="0" applyNumberFormat="1" applyFont="1" applyBorder="1">
      <alignment vertical="center"/>
    </xf>
    <xf numFmtId="183" fontId="19" fillId="0" borderId="15" xfId="13" applyNumberFormat="1" applyFont="1" applyFill="1" applyBorder="1">
      <alignment vertical="center"/>
    </xf>
    <xf numFmtId="182" fontId="17" fillId="0" borderId="14" xfId="13" applyNumberFormat="1" applyFont="1" applyFill="1" applyBorder="1">
      <alignment vertical="center"/>
    </xf>
    <xf numFmtId="182" fontId="17" fillId="0" borderId="12" xfId="13" applyNumberFormat="1" applyFont="1" applyFill="1" applyBorder="1">
      <alignment vertical="center"/>
    </xf>
    <xf numFmtId="178" fontId="19" fillId="0" borderId="0" xfId="13" applyNumberFormat="1" applyFont="1" applyFill="1" applyBorder="1">
      <alignment vertical="center"/>
    </xf>
    <xf numFmtId="40" fontId="16" fillId="0" borderId="0" xfId="13" applyNumberFormat="1" applyFont="1" applyFill="1" applyBorder="1" applyAlignment="1">
      <alignment horizontal="left" vertical="center"/>
    </xf>
    <xf numFmtId="184" fontId="17" fillId="0" borderId="2" xfId="0" applyNumberFormat="1" applyFont="1" applyBorder="1">
      <alignment vertical="center"/>
    </xf>
    <xf numFmtId="184" fontId="17" fillId="0" borderId="3" xfId="0" applyNumberFormat="1" applyFont="1" applyBorder="1">
      <alignment vertical="center"/>
    </xf>
    <xf numFmtId="184" fontId="17" fillId="0" borderId="4" xfId="0" applyNumberFormat="1" applyFont="1" applyBorder="1">
      <alignment vertical="center"/>
    </xf>
    <xf numFmtId="184" fontId="17" fillId="0" borderId="9" xfId="0" applyNumberFormat="1" applyFont="1" applyBorder="1">
      <alignment vertical="center"/>
    </xf>
    <xf numFmtId="184" fontId="17" fillId="0" borderId="0" xfId="0" applyNumberFormat="1" applyFont="1">
      <alignment vertical="center"/>
    </xf>
    <xf numFmtId="184" fontId="17" fillId="0" borderId="10" xfId="0" applyNumberFormat="1" applyFont="1" applyBorder="1">
      <alignment vertical="center"/>
    </xf>
    <xf numFmtId="184" fontId="17" fillId="0" borderId="6" xfId="0" applyNumberFormat="1" applyFont="1" applyBorder="1">
      <alignment vertical="center"/>
    </xf>
    <xf numFmtId="184" fontId="17" fillId="0" borderId="1" xfId="0" applyNumberFormat="1" applyFont="1" applyBorder="1">
      <alignment vertical="center"/>
    </xf>
    <xf numFmtId="184" fontId="17" fillId="0" borderId="7" xfId="0" applyNumberFormat="1" applyFont="1" applyBorder="1">
      <alignment vertical="center"/>
    </xf>
    <xf numFmtId="40" fontId="17" fillId="0" borderId="0" xfId="13" applyNumberFormat="1" applyFont="1" applyFill="1">
      <alignment vertical="center"/>
    </xf>
    <xf numFmtId="176" fontId="17" fillId="0" borderId="0" xfId="13" applyNumberFormat="1" applyFont="1" applyFill="1">
      <alignment vertical="center"/>
    </xf>
    <xf numFmtId="0" fontId="20" fillId="0" borderId="0" xfId="0" applyFont="1">
      <alignment vertical="center"/>
    </xf>
    <xf numFmtId="0" fontId="21" fillId="0" borderId="0" xfId="1" applyFont="1"/>
    <xf numFmtId="0" fontId="22" fillId="0" borderId="0" xfId="1" applyFont="1"/>
    <xf numFmtId="177" fontId="21" fillId="0" borderId="17" xfId="2" applyNumberFormat="1" applyFont="1" applyFill="1" applyBorder="1" applyAlignment="1" applyProtection="1">
      <alignment horizontal="center" vertical="center"/>
    </xf>
    <xf numFmtId="0" fontId="21" fillId="0" borderId="23" xfId="3" applyFont="1" applyBorder="1" applyAlignment="1">
      <alignment horizontal="center" vertical="center"/>
    </xf>
    <xf numFmtId="0" fontId="21" fillId="0" borderId="25" xfId="3" applyFont="1" applyBorder="1" applyAlignment="1">
      <alignment horizontal="center" vertical="center"/>
    </xf>
    <xf numFmtId="0" fontId="21" fillId="0" borderId="26" xfId="3" applyFont="1" applyBorder="1" applyAlignment="1">
      <alignment horizontal="center" vertical="center" wrapText="1"/>
    </xf>
    <xf numFmtId="0" fontId="21" fillId="0" borderId="27" xfId="3" applyFont="1" applyBorder="1" applyAlignment="1">
      <alignment horizontal="center" vertical="center" wrapText="1"/>
    </xf>
    <xf numFmtId="177" fontId="21" fillId="0" borderId="27" xfId="8" applyNumberFormat="1" applyFont="1" applyFill="1" applyBorder="1" applyAlignment="1" applyProtection="1">
      <alignment horizontal="center" vertical="center" wrapText="1"/>
    </xf>
    <xf numFmtId="177" fontId="21" fillId="0" borderId="25" xfId="2" applyNumberFormat="1" applyFont="1" applyFill="1" applyBorder="1" applyAlignment="1" applyProtection="1">
      <alignment horizontal="center" vertical="center" wrapText="1"/>
    </xf>
    <xf numFmtId="177" fontId="21" fillId="0" borderId="26" xfId="2" applyNumberFormat="1" applyFont="1" applyFill="1" applyBorder="1" applyAlignment="1" applyProtection="1">
      <alignment horizontal="center" vertical="center" wrapText="1"/>
    </xf>
    <xf numFmtId="177" fontId="21" fillId="0" borderId="27" xfId="2" applyNumberFormat="1" applyFont="1" applyFill="1" applyBorder="1" applyAlignment="1" applyProtection="1">
      <alignment horizontal="center" vertical="center" wrapText="1"/>
    </xf>
    <xf numFmtId="177" fontId="21" fillId="0" borderId="25" xfId="2" applyNumberFormat="1" applyFont="1" applyFill="1" applyBorder="1" applyAlignment="1" applyProtection="1">
      <alignment horizontal="center" vertical="center"/>
    </xf>
    <xf numFmtId="177" fontId="21" fillId="0" borderId="26" xfId="2" applyNumberFormat="1" applyFont="1" applyFill="1" applyBorder="1" applyAlignment="1" applyProtection="1">
      <alignment horizontal="center" vertical="center"/>
    </xf>
    <xf numFmtId="177" fontId="21" fillId="0" borderId="27" xfId="2" applyNumberFormat="1" applyFont="1" applyFill="1" applyBorder="1" applyAlignment="1" applyProtection="1">
      <alignment horizontal="center" vertical="center"/>
    </xf>
    <xf numFmtId="0" fontId="21" fillId="0" borderId="29" xfId="3" applyFont="1" applyBorder="1" applyAlignment="1">
      <alignment horizontal="center" vertical="center"/>
    </xf>
    <xf numFmtId="0" fontId="21" fillId="0" borderId="15" xfId="3" applyFont="1" applyBorder="1" applyAlignment="1">
      <alignment horizontal="center" vertical="center"/>
    </xf>
    <xf numFmtId="0" fontId="21" fillId="0" borderId="30" xfId="3" applyFont="1" applyBorder="1" applyAlignment="1">
      <alignment horizontal="center" vertical="center"/>
    </xf>
    <xf numFmtId="177" fontId="21" fillId="0" borderId="30" xfId="8" applyNumberFormat="1" applyFont="1" applyFill="1" applyBorder="1" applyAlignment="1" applyProtection="1">
      <alignment horizontal="center" vertical="center" wrapText="1"/>
    </xf>
    <xf numFmtId="177" fontId="21" fillId="0" borderId="29" xfId="2" applyNumberFormat="1" applyFont="1" applyFill="1" applyBorder="1" applyAlignment="1" applyProtection="1">
      <alignment horizontal="center" vertical="center" wrapText="1"/>
    </xf>
    <xf numFmtId="177" fontId="21" fillId="0" borderId="15" xfId="2" applyNumberFormat="1" applyFont="1" applyFill="1" applyBorder="1" applyAlignment="1" applyProtection="1">
      <alignment horizontal="center" vertical="center" wrapText="1"/>
    </xf>
    <xf numFmtId="177" fontId="21" fillId="0" borderId="30" xfId="2" applyNumberFormat="1" applyFont="1" applyFill="1" applyBorder="1" applyAlignment="1" applyProtection="1">
      <alignment horizontal="center" vertical="center" wrapText="1"/>
    </xf>
    <xf numFmtId="177" fontId="21" fillId="0" borderId="15" xfId="2" applyNumberFormat="1" applyFont="1" applyFill="1" applyBorder="1" applyAlignment="1" applyProtection="1">
      <alignment horizontal="center" vertical="center"/>
    </xf>
    <xf numFmtId="177" fontId="21" fillId="0" borderId="31" xfId="2" applyNumberFormat="1" applyFont="1" applyFill="1" applyBorder="1" applyAlignment="1" applyProtection="1">
      <alignment horizontal="center" vertical="center"/>
    </xf>
    <xf numFmtId="177" fontId="21" fillId="0" borderId="29" xfId="2" applyNumberFormat="1" applyFont="1" applyFill="1" applyBorder="1" applyAlignment="1" applyProtection="1">
      <alignment horizontal="center" vertical="center"/>
    </xf>
    <xf numFmtId="177" fontId="21" fillId="0" borderId="30" xfId="2" applyNumberFormat="1" applyFont="1" applyFill="1" applyBorder="1" applyAlignment="1" applyProtection="1">
      <alignment horizontal="center" vertical="center"/>
    </xf>
    <xf numFmtId="0" fontId="23" fillId="0" borderId="78" xfId="3" quotePrefix="1" applyFont="1" applyBorder="1" applyAlignment="1">
      <alignment horizontal="center" vertical="center" wrapText="1"/>
    </xf>
    <xf numFmtId="0" fontId="23" fillId="0" borderId="33" xfId="3" quotePrefix="1" applyFont="1" applyBorder="1" applyAlignment="1">
      <alignment horizontal="center" vertical="center" wrapText="1"/>
    </xf>
    <xf numFmtId="0" fontId="21" fillId="0" borderId="34" xfId="3" quotePrefix="1" applyFont="1" applyBorder="1" applyAlignment="1">
      <alignment horizontal="center" vertical="center" wrapText="1"/>
    </xf>
    <xf numFmtId="0" fontId="23" fillId="0" borderId="34" xfId="3" quotePrefix="1" applyFont="1" applyBorder="1" applyAlignment="1">
      <alignment horizontal="center" vertical="center" wrapText="1"/>
    </xf>
    <xf numFmtId="0" fontId="21" fillId="0" borderId="33" xfId="3" quotePrefix="1" applyFont="1" applyBorder="1" applyAlignment="1">
      <alignment horizontal="right" vertical="center"/>
    </xf>
    <xf numFmtId="177" fontId="21" fillId="0" borderId="77" xfId="8" applyNumberFormat="1" applyFont="1" applyFill="1" applyBorder="1" applyAlignment="1" applyProtection="1">
      <alignment horizontal="center" vertical="center" wrapText="1"/>
    </xf>
    <xf numFmtId="177" fontId="21" fillId="0" borderId="36" xfId="2" applyNumberFormat="1" applyFont="1" applyFill="1" applyBorder="1" applyAlignment="1" applyProtection="1">
      <alignment horizontal="center" vertical="center" wrapText="1"/>
    </xf>
    <xf numFmtId="177" fontId="21" fillId="0" borderId="37" xfId="2" applyNumberFormat="1" applyFont="1" applyFill="1" applyBorder="1" applyAlignment="1" applyProtection="1">
      <alignment horizontal="center" vertical="center" wrapText="1"/>
    </xf>
    <xf numFmtId="177" fontId="21" fillId="0" borderId="35" xfId="2" applyNumberFormat="1" applyFont="1" applyFill="1" applyBorder="1" applyAlignment="1" applyProtection="1">
      <alignment horizontal="center" vertical="center" wrapText="1"/>
    </xf>
    <xf numFmtId="177" fontId="21" fillId="0" borderId="37" xfId="2" applyNumberFormat="1" applyFont="1" applyFill="1" applyBorder="1" applyAlignment="1" applyProtection="1">
      <alignment horizontal="center" vertical="center" wrapText="1" shrinkToFit="1"/>
    </xf>
    <xf numFmtId="177" fontId="21" fillId="0" borderId="38" xfId="2" applyNumberFormat="1" applyFont="1" applyFill="1" applyBorder="1" applyAlignment="1" applyProtection="1">
      <alignment horizontal="center" vertical="center"/>
    </xf>
    <xf numFmtId="177" fontId="21" fillId="0" borderId="36" xfId="2" applyNumberFormat="1" applyFont="1" applyFill="1" applyBorder="1" applyAlignment="1" applyProtection="1">
      <alignment horizontal="center" vertical="center"/>
    </xf>
    <xf numFmtId="177" fontId="21" fillId="0" borderId="37" xfId="2" applyNumberFormat="1" applyFont="1" applyFill="1" applyBorder="1" applyAlignment="1" applyProtection="1">
      <alignment horizontal="center" vertical="center"/>
    </xf>
    <xf numFmtId="177" fontId="21" fillId="0" borderId="35" xfId="2" applyNumberFormat="1" applyFont="1" applyFill="1" applyBorder="1" applyAlignment="1" applyProtection="1">
      <alignment horizontal="center" vertical="center"/>
    </xf>
    <xf numFmtId="0" fontId="21" fillId="0" borderId="17" xfId="1" applyFont="1" applyBorder="1" applyAlignment="1">
      <alignment vertical="center"/>
    </xf>
    <xf numFmtId="0" fontId="21" fillId="0" borderId="24" xfId="4" applyFont="1" applyBorder="1" applyAlignment="1">
      <alignment vertical="center" shrinkToFit="1"/>
    </xf>
    <xf numFmtId="179" fontId="21" fillId="0" borderId="25" xfId="1" applyNumberFormat="1" applyFont="1" applyBorder="1"/>
    <xf numFmtId="179" fontId="21" fillId="0" borderId="26" xfId="1" applyNumberFormat="1" applyFont="1" applyBorder="1"/>
    <xf numFmtId="177" fontId="24" fillId="0" borderId="39" xfId="1" applyNumberFormat="1" applyFont="1" applyBorder="1"/>
    <xf numFmtId="177" fontId="24" fillId="0" borderId="26" xfId="1" applyNumberFormat="1" applyFont="1" applyBorder="1"/>
    <xf numFmtId="177" fontId="24" fillId="0" borderId="24" xfId="2" applyNumberFormat="1" applyFont="1" applyBorder="1"/>
    <xf numFmtId="177" fontId="24" fillId="0" borderId="25" xfId="2" applyNumberFormat="1" applyFont="1" applyBorder="1"/>
    <xf numFmtId="177" fontId="24" fillId="0" borderId="11" xfId="2" applyNumberFormat="1" applyFont="1" applyBorder="1"/>
    <xf numFmtId="177" fontId="24" fillId="0" borderId="40" xfId="2" applyNumberFormat="1" applyFont="1" applyBorder="1"/>
    <xf numFmtId="177" fontId="24" fillId="0" borderId="39" xfId="2" applyNumberFormat="1" applyFont="1" applyBorder="1"/>
    <xf numFmtId="0" fontId="21" fillId="3" borderId="11" xfId="1" applyFont="1" applyFill="1" applyBorder="1"/>
    <xf numFmtId="177" fontId="24" fillId="0" borderId="22" xfId="1" applyNumberFormat="1" applyFont="1" applyBorder="1"/>
    <xf numFmtId="177" fontId="24" fillId="0" borderId="40" xfId="1" applyNumberFormat="1" applyFont="1" applyBorder="1"/>
    <xf numFmtId="0" fontId="21" fillId="0" borderId="23" xfId="1" applyFont="1" applyBorder="1" applyAlignment="1">
      <alignment vertical="center"/>
    </xf>
    <xf numFmtId="179" fontId="21" fillId="0" borderId="39" xfId="1" applyNumberFormat="1" applyFont="1" applyBorder="1"/>
    <xf numFmtId="179" fontId="21" fillId="0" borderId="11" xfId="1" applyNumberFormat="1" applyFont="1" applyBorder="1"/>
    <xf numFmtId="179" fontId="21" fillId="0" borderId="40" xfId="1" applyNumberFormat="1" applyFont="1" applyBorder="1"/>
    <xf numFmtId="177" fontId="24" fillId="0" borderId="11" xfId="1" applyNumberFormat="1" applyFont="1" applyBorder="1"/>
    <xf numFmtId="177" fontId="24" fillId="0" borderId="28" xfId="1" applyNumberFormat="1" applyFont="1" applyBorder="1"/>
    <xf numFmtId="179" fontId="21" fillId="2" borderId="11" xfId="1" applyNumberFormat="1" applyFont="1" applyFill="1" applyBorder="1"/>
    <xf numFmtId="177" fontId="21" fillId="2" borderId="39" xfId="1" applyNumberFormat="1" applyFont="1" applyFill="1" applyBorder="1"/>
    <xf numFmtId="177" fontId="24" fillId="2" borderId="11" xfId="1" applyNumberFormat="1" applyFont="1" applyFill="1" applyBorder="1"/>
    <xf numFmtId="177" fontId="21" fillId="2" borderId="24" xfId="2" applyNumberFormat="1" applyFont="1" applyFill="1" applyBorder="1"/>
    <xf numFmtId="0" fontId="21" fillId="0" borderId="41" xfId="1" applyFont="1" applyBorder="1" applyAlignment="1">
      <alignment vertical="center"/>
    </xf>
    <xf numFmtId="179" fontId="21" fillId="0" borderId="42" xfId="1" applyNumberFormat="1" applyFont="1" applyBorder="1"/>
    <xf numFmtId="179" fontId="21" fillId="0" borderId="8" xfId="1" applyNumberFormat="1" applyFont="1" applyBorder="1"/>
    <xf numFmtId="38" fontId="21" fillId="0" borderId="43" xfId="1" applyNumberFormat="1" applyFont="1" applyBorder="1"/>
    <xf numFmtId="38" fontId="21" fillId="0" borderId="45" xfId="1" applyNumberFormat="1" applyFont="1" applyBorder="1"/>
    <xf numFmtId="38" fontId="21" fillId="0" borderId="44" xfId="1" applyNumberFormat="1" applyFont="1" applyBorder="1"/>
    <xf numFmtId="177" fontId="24" fillId="0" borderId="36" xfId="1" applyNumberFormat="1" applyFont="1" applyBorder="1"/>
    <xf numFmtId="177" fontId="24" fillId="0" borderId="37" xfId="1" applyNumberFormat="1" applyFont="1" applyBorder="1"/>
    <xf numFmtId="177" fontId="24" fillId="0" borderId="44" xfId="1" applyNumberFormat="1" applyFont="1" applyBorder="1"/>
    <xf numFmtId="177" fontId="24" fillId="0" borderId="35" xfId="1" applyNumberFormat="1" applyFont="1" applyBorder="1"/>
    <xf numFmtId="177" fontId="24" fillId="0" borderId="37" xfId="2" applyNumberFormat="1" applyFont="1" applyBorder="1"/>
    <xf numFmtId="177" fontId="24" fillId="0" borderId="38" xfId="1" applyNumberFormat="1" applyFont="1" applyBorder="1"/>
    <xf numFmtId="0" fontId="21" fillId="0" borderId="0" xfId="1" applyFont="1" applyAlignment="1">
      <alignment vertical="center"/>
    </xf>
    <xf numFmtId="0" fontId="21" fillId="0" borderId="0" xfId="1" applyFont="1" applyAlignment="1">
      <alignment horizontal="center"/>
    </xf>
    <xf numFmtId="177" fontId="21" fillId="0" borderId="0" xfId="2" applyNumberFormat="1" applyFont="1" applyFill="1" applyBorder="1" applyAlignment="1">
      <alignment vertical="center"/>
    </xf>
    <xf numFmtId="0" fontId="23" fillId="0" borderId="35" xfId="3" quotePrefix="1" applyFont="1" applyBorder="1" applyAlignment="1">
      <alignment horizontal="center" vertical="center" wrapText="1"/>
    </xf>
    <xf numFmtId="0" fontId="26" fillId="0" borderId="34" xfId="3" applyFont="1" applyBorder="1" applyAlignment="1">
      <alignment horizontal="center" vertical="center" wrapText="1"/>
    </xf>
    <xf numFmtId="179" fontId="21" fillId="0" borderId="0" xfId="1" applyNumberFormat="1" applyFont="1"/>
    <xf numFmtId="0" fontId="21" fillId="0" borderId="0" xfId="4" applyFont="1" applyAlignment="1">
      <alignment vertical="center"/>
    </xf>
    <xf numFmtId="0" fontId="27" fillId="0" borderId="0" xfId="4" applyFont="1" applyAlignment="1">
      <alignment vertical="center"/>
    </xf>
    <xf numFmtId="0" fontId="21" fillId="0" borderId="0" xfId="6" applyFont="1" applyAlignment="1">
      <alignment horizontal="left" vertical="center" shrinkToFit="1"/>
    </xf>
    <xf numFmtId="0" fontId="21" fillId="0" borderId="0" xfId="6" applyFont="1" applyAlignment="1">
      <alignment vertical="center" shrinkToFit="1"/>
    </xf>
    <xf numFmtId="0" fontId="21" fillId="0" borderId="0" xfId="4" applyFont="1" applyAlignment="1">
      <alignment horizontal="right" vertical="center"/>
    </xf>
    <xf numFmtId="49" fontId="21" fillId="0" borderId="0" xfId="4" applyNumberFormat="1" applyFont="1" applyAlignment="1">
      <alignment horizontal="justify" vertical="center" wrapText="1"/>
    </xf>
    <xf numFmtId="0" fontId="21" fillId="0" borderId="0" xfId="4" applyFont="1" applyAlignment="1">
      <alignment horizontal="center" vertical="center"/>
    </xf>
    <xf numFmtId="0" fontId="21" fillId="0" borderId="15" xfId="7" applyFont="1" applyBorder="1" applyAlignment="1">
      <alignment horizontal="center" vertical="center" wrapText="1"/>
    </xf>
    <xf numFmtId="0" fontId="21" fillId="0" borderId="15" xfId="4" applyFont="1" applyBorder="1" applyAlignment="1">
      <alignment horizontal="center" vertical="center" wrapText="1"/>
    </xf>
    <xf numFmtId="0" fontId="21" fillId="5" borderId="15" xfId="4" applyFont="1" applyFill="1" applyBorder="1" applyAlignment="1">
      <alignment horizontal="center" vertical="center" wrapText="1"/>
    </xf>
    <xf numFmtId="0" fontId="21" fillId="0" borderId="15" xfId="4" applyFont="1" applyBorder="1" applyAlignment="1">
      <alignment horizontal="left" vertical="center"/>
    </xf>
    <xf numFmtId="38" fontId="21" fillId="0" borderId="15" xfId="8" applyFont="1" applyFill="1" applyBorder="1" applyAlignment="1">
      <alignment vertical="center"/>
    </xf>
    <xf numFmtId="38" fontId="21" fillId="5" borderId="16" xfId="8" applyFont="1" applyFill="1" applyBorder="1" applyAlignment="1">
      <alignment vertical="center"/>
    </xf>
    <xf numFmtId="38" fontId="21" fillId="0" borderId="15" xfId="8" applyFont="1" applyBorder="1" applyAlignment="1">
      <alignment vertical="center"/>
    </xf>
    <xf numFmtId="38" fontId="21" fillId="5" borderId="16" xfId="4" applyNumberFormat="1" applyFont="1" applyFill="1" applyBorder="1" applyAlignment="1">
      <alignment vertical="center"/>
    </xf>
    <xf numFmtId="176" fontId="21" fillId="0" borderId="15" xfId="8" applyNumberFormat="1" applyFont="1" applyBorder="1" applyAlignment="1">
      <alignment vertical="center"/>
    </xf>
    <xf numFmtId="176" fontId="21" fillId="5" borderId="15" xfId="4" applyNumberFormat="1" applyFont="1" applyFill="1" applyBorder="1" applyAlignment="1">
      <alignment vertical="center"/>
    </xf>
    <xf numFmtId="0" fontId="21" fillId="0" borderId="0" xfId="4" applyFont="1" applyAlignment="1">
      <alignment horizontal="left" vertical="center"/>
    </xf>
    <xf numFmtId="176" fontId="21" fillId="0" borderId="0" xfId="8" applyNumberFormat="1" applyFont="1" applyBorder="1" applyAlignment="1">
      <alignment vertical="center"/>
    </xf>
    <xf numFmtId="176" fontId="21" fillId="0" borderId="0" xfId="4" applyNumberFormat="1" applyFont="1" applyAlignment="1">
      <alignment vertical="center"/>
    </xf>
    <xf numFmtId="0" fontId="28" fillId="0" borderId="0" xfId="9" applyFont="1" applyFill="1" applyAlignment="1" applyProtection="1">
      <alignment horizontal="center" vertical="center"/>
    </xf>
    <xf numFmtId="49" fontId="21" fillId="0" borderId="0" xfId="4" applyNumberFormat="1" applyFont="1" applyAlignment="1">
      <alignment horizontal="left" vertical="center"/>
    </xf>
    <xf numFmtId="49" fontId="21" fillId="0" borderId="0" xfId="4" applyNumberFormat="1" applyFont="1" applyAlignment="1">
      <alignment horizontal="left" vertical="center" wrapText="1"/>
    </xf>
    <xf numFmtId="49" fontId="21" fillId="0" borderId="0" xfId="4" applyNumberFormat="1" applyFont="1" applyAlignment="1">
      <alignment vertical="center"/>
    </xf>
    <xf numFmtId="0" fontId="27" fillId="0" borderId="0" xfId="10" applyFont="1">
      <alignment vertical="center"/>
    </xf>
    <xf numFmtId="0" fontId="27" fillId="0" borderId="0" xfId="10" applyFont="1" applyProtection="1">
      <alignment vertical="center"/>
      <protection locked="0"/>
    </xf>
    <xf numFmtId="0" fontId="27" fillId="0" borderId="54" xfId="10" applyFont="1" applyBorder="1">
      <alignment vertical="center"/>
    </xf>
    <xf numFmtId="0" fontId="27" fillId="0" borderId="55" xfId="10" applyFont="1" applyBorder="1">
      <alignment vertical="center"/>
    </xf>
    <xf numFmtId="0" fontId="27" fillId="0" borderId="56" xfId="10" applyFont="1" applyBorder="1">
      <alignment vertical="center"/>
    </xf>
    <xf numFmtId="0" fontId="27" fillId="0" borderId="57" xfId="10" applyFont="1" applyBorder="1">
      <alignment vertical="center"/>
    </xf>
    <xf numFmtId="0" fontId="27" fillId="0" borderId="58" xfId="10" applyFont="1" applyBorder="1">
      <alignment vertical="center"/>
    </xf>
    <xf numFmtId="0" fontId="27" fillId="0" borderId="62" xfId="10" applyFont="1" applyBorder="1">
      <alignment vertical="center"/>
    </xf>
    <xf numFmtId="0" fontId="27" fillId="0" borderId="66" xfId="10" applyFont="1" applyBorder="1">
      <alignment vertical="center"/>
    </xf>
    <xf numFmtId="0" fontId="27" fillId="0" borderId="67" xfId="10" applyFont="1" applyBorder="1">
      <alignment vertical="center"/>
    </xf>
    <xf numFmtId="0" fontId="27" fillId="0" borderId="68" xfId="10" applyFont="1" applyBorder="1">
      <alignment vertical="center"/>
    </xf>
    <xf numFmtId="0" fontId="27" fillId="0" borderId="69" xfId="10" applyFont="1" applyBorder="1">
      <alignment vertical="center"/>
    </xf>
    <xf numFmtId="0" fontId="27" fillId="0" borderId="70" xfId="10" applyFont="1" applyBorder="1">
      <alignment vertical="center"/>
    </xf>
    <xf numFmtId="0" fontId="27" fillId="0" borderId="71" xfId="10" applyFont="1" applyBorder="1">
      <alignment vertical="center"/>
    </xf>
    <xf numFmtId="0" fontId="27" fillId="0" borderId="72" xfId="10" applyFont="1" applyBorder="1">
      <alignment vertical="center"/>
    </xf>
    <xf numFmtId="0" fontId="27" fillId="0" borderId="0" xfId="10" applyFont="1" applyAlignment="1" applyProtection="1">
      <alignment horizontal="center" vertical="center"/>
      <protection locked="0"/>
    </xf>
    <xf numFmtId="0" fontId="27" fillId="0" borderId="9" xfId="10" applyFont="1" applyBorder="1">
      <alignment vertical="center"/>
    </xf>
    <xf numFmtId="0" fontId="27" fillId="0" borderId="6" xfId="10" applyFont="1" applyBorder="1">
      <alignment vertical="center"/>
    </xf>
    <xf numFmtId="0" fontId="27" fillId="0" borderId="1" xfId="10" applyFont="1" applyBorder="1">
      <alignment vertical="center"/>
    </xf>
    <xf numFmtId="0" fontId="27" fillId="0" borderId="8" xfId="10" applyFont="1" applyBorder="1">
      <alignment vertical="center"/>
    </xf>
    <xf numFmtId="0" fontId="27" fillId="0" borderId="73" xfId="10" applyFont="1" applyBorder="1">
      <alignment vertical="center"/>
    </xf>
    <xf numFmtId="0" fontId="27" fillId="0" borderId="74" xfId="10" applyFont="1" applyBorder="1">
      <alignment vertical="center"/>
    </xf>
    <xf numFmtId="0" fontId="27" fillId="0" borderId="75" xfId="10" applyFont="1" applyBorder="1">
      <alignment vertical="center"/>
    </xf>
    <xf numFmtId="0" fontId="27" fillId="0" borderId="76" xfId="10" applyFont="1" applyBorder="1">
      <alignment vertical="center"/>
    </xf>
    <xf numFmtId="180" fontId="27" fillId="0" borderId="54" xfId="8" applyNumberFormat="1" applyFont="1" applyBorder="1" applyAlignment="1" applyProtection="1">
      <alignment vertical="center"/>
    </xf>
    <xf numFmtId="180" fontId="27" fillId="0" borderId="56" xfId="8" applyNumberFormat="1" applyFont="1" applyBorder="1" applyAlignment="1" applyProtection="1">
      <alignment vertical="center"/>
    </xf>
    <xf numFmtId="181" fontId="27" fillId="0" borderId="0" xfId="8" applyNumberFormat="1" applyFont="1" applyBorder="1" applyAlignment="1" applyProtection="1">
      <alignment vertical="center"/>
    </xf>
    <xf numFmtId="180" fontId="27" fillId="0" borderId="0" xfId="10" applyNumberFormat="1" applyFont="1">
      <alignment vertical="center"/>
    </xf>
    <xf numFmtId="180" fontId="27" fillId="0" borderId="54" xfId="10" applyNumberFormat="1" applyFont="1" applyBorder="1">
      <alignment vertical="center"/>
    </xf>
    <xf numFmtId="180" fontId="27" fillId="0" borderId="56" xfId="10" applyNumberFormat="1" applyFont="1" applyBorder="1">
      <alignment vertical="center"/>
    </xf>
    <xf numFmtId="0" fontId="31" fillId="7" borderId="0" xfId="4" applyFont="1" applyFill="1" applyAlignment="1">
      <alignment vertical="center"/>
    </xf>
    <xf numFmtId="0" fontId="29" fillId="7" borderId="0" xfId="4" applyFont="1" applyFill="1" applyAlignment="1">
      <alignment vertical="center"/>
    </xf>
    <xf numFmtId="0" fontId="32" fillId="7" borderId="0" xfId="4" applyFont="1" applyFill="1" applyAlignment="1">
      <alignment vertical="center"/>
    </xf>
    <xf numFmtId="0" fontId="27" fillId="0" borderId="0" xfId="1" applyFont="1"/>
    <xf numFmtId="0" fontId="34" fillId="0" borderId="0" xfId="1" applyFont="1" applyAlignment="1">
      <alignment horizontal="right" vertical="center"/>
    </xf>
    <xf numFmtId="0" fontId="27" fillId="0" borderId="0" xfId="1" applyFont="1" applyAlignment="1">
      <alignment vertical="center"/>
    </xf>
    <xf numFmtId="0" fontId="32" fillId="0" borderId="0" xfId="1" applyFont="1" applyAlignment="1">
      <alignment horizontal="center" vertical="center"/>
    </xf>
    <xf numFmtId="0" fontId="21" fillId="0" borderId="0" xfId="1" applyFont="1" applyAlignment="1">
      <alignment horizontal="right" vertical="center" wrapText="1" shrinkToFit="1"/>
    </xf>
    <xf numFmtId="0" fontId="21" fillId="5" borderId="15" xfId="1" applyFont="1" applyFill="1" applyBorder="1" applyAlignment="1">
      <alignment horizontal="center" vertical="center" wrapText="1"/>
    </xf>
    <xf numFmtId="0" fontId="21" fillId="0" borderId="15" xfId="1" applyFont="1" applyBorder="1" applyAlignment="1">
      <alignment horizontal="center" vertical="center"/>
    </xf>
    <xf numFmtId="0" fontId="21" fillId="0" borderId="46" xfId="1" applyFont="1" applyBorder="1" applyAlignment="1">
      <alignment horizontal="center" vertical="center"/>
    </xf>
    <xf numFmtId="0" fontId="21" fillId="0" borderId="48" xfId="1" applyFont="1" applyBorder="1" applyAlignment="1">
      <alignment horizontal="center" vertical="center"/>
    </xf>
    <xf numFmtId="0" fontId="21" fillId="0" borderId="51" xfId="1" applyFont="1" applyBorder="1" applyAlignment="1">
      <alignment horizontal="center" vertical="center"/>
    </xf>
    <xf numFmtId="38" fontId="21" fillId="5" borderId="15" xfId="2" applyFont="1" applyFill="1" applyBorder="1" applyAlignment="1">
      <alignment vertical="center"/>
    </xf>
    <xf numFmtId="38" fontId="21" fillId="0" borderId="15" xfId="1" applyNumberFormat="1" applyFont="1" applyBorder="1"/>
    <xf numFmtId="0" fontId="21" fillId="0" borderId="4" xfId="1" applyFont="1" applyBorder="1" applyAlignment="1">
      <alignment horizontal="left" vertical="center"/>
    </xf>
    <xf numFmtId="38" fontId="21" fillId="5" borderId="5" xfId="2" applyFont="1" applyFill="1" applyBorder="1" applyAlignment="1" applyProtection="1">
      <alignment horizontal="right" vertical="center"/>
      <protection locked="0"/>
    </xf>
    <xf numFmtId="38" fontId="21" fillId="0" borderId="47" xfId="1" applyNumberFormat="1" applyFont="1" applyBorder="1" applyAlignment="1">
      <alignment vertical="center" wrapText="1"/>
    </xf>
    <xf numFmtId="0" fontId="21" fillId="0" borderId="49" xfId="1" applyFont="1" applyBorder="1" applyAlignment="1">
      <alignment horizontal="left" vertical="center"/>
    </xf>
    <xf numFmtId="38" fontId="21" fillId="5" borderId="50" xfId="2" applyFont="1" applyFill="1" applyBorder="1" applyAlignment="1" applyProtection="1">
      <alignment horizontal="right" vertical="center"/>
      <protection locked="0"/>
    </xf>
    <xf numFmtId="38" fontId="21" fillId="0" borderId="50" xfId="1" applyNumberFormat="1" applyFont="1" applyBorder="1" applyAlignment="1">
      <alignment vertical="center" wrapText="1"/>
    </xf>
    <xf numFmtId="0" fontId="21" fillId="0" borderId="52" xfId="1" applyFont="1" applyBorder="1" applyAlignment="1">
      <alignment horizontal="left" vertical="center"/>
    </xf>
    <xf numFmtId="38" fontId="21" fillId="5" borderId="53" xfId="2" applyFont="1" applyFill="1" applyBorder="1" applyAlignment="1" applyProtection="1">
      <alignment horizontal="right" vertical="center"/>
      <protection locked="0"/>
    </xf>
    <xf numFmtId="38" fontId="21" fillId="0" borderId="53" xfId="1" applyNumberFormat="1" applyFont="1" applyBorder="1" applyAlignment="1">
      <alignment vertical="center" wrapText="1"/>
    </xf>
    <xf numFmtId="0" fontId="37" fillId="0" borderId="0" xfId="14" applyFont="1" applyAlignment="1"/>
    <xf numFmtId="0" fontId="39" fillId="0" borderId="0" xfId="14" applyFont="1" applyAlignment="1"/>
    <xf numFmtId="0" fontId="39" fillId="0" borderId="0" xfId="14" applyFont="1" applyAlignment="1">
      <alignment wrapText="1"/>
    </xf>
    <xf numFmtId="0" fontId="39" fillId="0" borderId="2" xfId="14" applyFont="1" applyBorder="1" applyAlignment="1"/>
    <xf numFmtId="0" fontId="39" fillId="0" borderId="4" xfId="14" applyFont="1" applyBorder="1" applyAlignment="1"/>
    <xf numFmtId="0" fontId="39" fillId="0" borderId="2" xfId="14" applyFont="1" applyBorder="1" applyAlignment="1">
      <alignment vertical="center" shrinkToFit="1"/>
    </xf>
    <xf numFmtId="0" fontId="39" fillId="0" borderId="3" xfId="14" applyFont="1" applyBorder="1" applyAlignment="1">
      <alignment shrinkToFit="1"/>
    </xf>
    <xf numFmtId="0" fontId="39" fillId="0" borderId="4" xfId="14" applyFont="1" applyBorder="1" applyAlignment="1">
      <alignment shrinkToFit="1"/>
    </xf>
    <xf numFmtId="0" fontId="39" fillId="0" borderId="9" xfId="14" applyFont="1" applyBorder="1" applyAlignment="1"/>
    <xf numFmtId="0" fontId="39" fillId="0" borderId="10" xfId="14" applyFont="1" applyBorder="1" applyAlignment="1"/>
    <xf numFmtId="0" fontId="39" fillId="0" borderId="9" xfId="14" applyFont="1" applyBorder="1" applyAlignment="1">
      <alignment vertical="center" shrinkToFit="1"/>
    </xf>
    <xf numFmtId="0" fontId="39" fillId="0" borderId="5" xfId="14" applyFont="1" applyBorder="1" applyAlignment="1">
      <alignment vertical="center" shrinkToFit="1"/>
    </xf>
    <xf numFmtId="0" fontId="39" fillId="0" borderId="3" xfId="14" applyFont="1" applyBorder="1" applyAlignment="1">
      <alignment vertical="center" shrinkToFit="1"/>
    </xf>
    <xf numFmtId="0" fontId="39" fillId="0" borderId="4" xfId="14" applyFont="1" applyBorder="1" applyAlignment="1">
      <alignment vertical="center" shrinkToFit="1"/>
    </xf>
    <xf numFmtId="0" fontId="39" fillId="0" borderId="11" xfId="14" applyFont="1" applyBorder="1" applyAlignment="1">
      <alignment vertical="center" shrinkToFit="1"/>
    </xf>
    <xf numFmtId="38" fontId="39" fillId="0" borderId="9" xfId="14" applyNumberFormat="1" applyFont="1" applyBorder="1" applyAlignment="1">
      <alignment vertical="center" shrinkToFit="1"/>
    </xf>
    <xf numFmtId="0" fontId="39" fillId="0" borderId="13" xfId="14" applyFont="1" applyBorder="1" applyAlignment="1">
      <alignment horizontal="center"/>
    </xf>
    <xf numFmtId="0" fontId="39" fillId="0" borderId="15" xfId="14" applyFont="1" applyBorder="1" applyAlignment="1">
      <alignment horizontal="center"/>
    </xf>
    <xf numFmtId="38" fontId="39" fillId="0" borderId="1" xfId="14" applyNumberFormat="1" applyFont="1" applyBorder="1" applyAlignment="1">
      <alignment shrinkToFit="1"/>
    </xf>
    <xf numFmtId="0" fontId="39" fillId="0" borderId="6" xfId="14" applyFont="1" applyBorder="1" applyAlignment="1">
      <alignment shrinkToFit="1"/>
    </xf>
    <xf numFmtId="0" fontId="39" fillId="0" borderId="8" xfId="14" applyFont="1" applyBorder="1" applyAlignment="1">
      <alignment shrinkToFit="1"/>
    </xf>
    <xf numFmtId="49" fontId="17" fillId="0" borderId="5" xfId="15" applyNumberFormat="1" applyFont="1" applyBorder="1" applyAlignment="1">
      <alignment horizontal="left" vertical="center"/>
    </xf>
    <xf numFmtId="49" fontId="17" fillId="0" borderId="5" xfId="15" applyNumberFormat="1" applyFont="1" applyBorder="1" applyAlignment="1">
      <alignment horizontal="left" vertical="center" shrinkToFit="1"/>
    </xf>
    <xf numFmtId="38" fontId="17" fillId="0" borderId="5" xfId="15" applyNumberFormat="1" applyFont="1" applyBorder="1">
      <alignment vertical="center"/>
    </xf>
    <xf numFmtId="38" fontId="17" fillId="0" borderId="5" xfId="16" applyFont="1" applyBorder="1">
      <alignment vertical="center"/>
    </xf>
    <xf numFmtId="0" fontId="17" fillId="0" borderId="0" xfId="15" applyFont="1">
      <alignment vertical="center"/>
    </xf>
    <xf numFmtId="185" fontId="19" fillId="0" borderId="0" xfId="15" applyNumberFormat="1" applyFont="1">
      <alignment vertical="center"/>
    </xf>
    <xf numFmtId="49" fontId="17" fillId="0" borderId="11" xfId="15" applyNumberFormat="1" applyFont="1" applyBorder="1" applyAlignment="1">
      <alignment horizontal="left" vertical="center"/>
    </xf>
    <xf numFmtId="49" fontId="17" fillId="0" borderId="11" xfId="15" applyNumberFormat="1" applyFont="1" applyBorder="1" applyAlignment="1">
      <alignment horizontal="left" vertical="center" shrinkToFit="1"/>
    </xf>
    <xf numFmtId="38" fontId="17" fillId="0" borderId="11" xfId="15" applyNumberFormat="1" applyFont="1" applyBorder="1">
      <alignment vertical="center"/>
    </xf>
    <xf numFmtId="38" fontId="17" fillId="0" borderId="11" xfId="16" applyFont="1" applyBorder="1">
      <alignment vertical="center"/>
    </xf>
    <xf numFmtId="38" fontId="17" fillId="0" borderId="8" xfId="16" applyFont="1" applyBorder="1">
      <alignment vertical="center"/>
    </xf>
    <xf numFmtId="38" fontId="17" fillId="0" borderId="8" xfId="15" applyNumberFormat="1" applyFont="1" applyBorder="1">
      <alignment vertical="center"/>
    </xf>
    <xf numFmtId="49" fontId="17" fillId="0" borderId="13" xfId="15" applyNumberFormat="1" applyFont="1" applyBorder="1" applyAlignment="1">
      <alignment horizontal="left" vertical="center"/>
    </xf>
    <xf numFmtId="49" fontId="17" fillId="0" borderId="12" xfId="15" applyNumberFormat="1" applyFont="1" applyBorder="1" applyAlignment="1">
      <alignment horizontal="left" vertical="center" shrinkToFit="1"/>
    </xf>
    <xf numFmtId="38" fontId="17" fillId="0" borderId="15" xfId="15" applyNumberFormat="1" applyFont="1" applyBorder="1">
      <alignment vertical="center"/>
    </xf>
    <xf numFmtId="38" fontId="17" fillId="0" borderId="0" xfId="15" applyNumberFormat="1" applyFont="1">
      <alignment vertical="center"/>
    </xf>
    <xf numFmtId="49" fontId="17" fillId="0" borderId="0" xfId="15" applyNumberFormat="1" applyFont="1" applyAlignment="1">
      <alignment horizontal="left" vertical="center"/>
    </xf>
    <xf numFmtId="0" fontId="23" fillId="0" borderId="37" xfId="3" quotePrefix="1" applyFont="1" applyBorder="1" applyAlignment="1">
      <alignment horizontal="center" vertical="center" wrapText="1"/>
    </xf>
    <xf numFmtId="0" fontId="21" fillId="0" borderId="79" xfId="3" applyFont="1" applyBorder="1" applyAlignment="1">
      <alignment horizontal="center" vertical="center" wrapText="1"/>
    </xf>
    <xf numFmtId="0" fontId="21" fillId="0" borderId="13" xfId="3" applyFont="1" applyBorder="1" applyAlignment="1">
      <alignment horizontal="center" vertical="center"/>
    </xf>
    <xf numFmtId="0" fontId="23" fillId="0" borderId="80" xfId="3" quotePrefix="1" applyFont="1" applyBorder="1" applyAlignment="1">
      <alignment horizontal="center" vertical="center" wrapText="1"/>
    </xf>
    <xf numFmtId="179" fontId="21" fillId="0" borderId="79" xfId="1" applyNumberFormat="1" applyFont="1" applyBorder="1"/>
    <xf numFmtId="179" fontId="21" fillId="0" borderId="9" xfId="1" applyNumberFormat="1" applyFont="1" applyBorder="1"/>
    <xf numFmtId="179" fontId="21" fillId="0" borderId="6" xfId="1" applyNumberFormat="1" applyFont="1" applyBorder="1"/>
    <xf numFmtId="0" fontId="27" fillId="8" borderId="2" xfId="10" applyFont="1" applyFill="1" applyBorder="1">
      <alignment vertical="center"/>
    </xf>
    <xf numFmtId="0" fontId="27" fillId="8" borderId="3" xfId="10" applyFont="1" applyFill="1" applyBorder="1">
      <alignment vertical="center"/>
    </xf>
    <xf numFmtId="0" fontId="27" fillId="8" borderId="4" xfId="10" applyFont="1" applyFill="1" applyBorder="1">
      <alignment vertical="center"/>
    </xf>
    <xf numFmtId="0" fontId="27" fillId="8" borderId="9" xfId="10" applyFont="1" applyFill="1" applyBorder="1">
      <alignment vertical="center"/>
    </xf>
    <xf numFmtId="0" fontId="27" fillId="8" borderId="0" xfId="10" applyFont="1" applyFill="1">
      <alignment vertical="center"/>
    </xf>
    <xf numFmtId="0" fontId="27" fillId="8" borderId="10" xfId="10" applyFont="1" applyFill="1" applyBorder="1">
      <alignment vertical="center"/>
    </xf>
    <xf numFmtId="0" fontId="27" fillId="8" borderId="6" xfId="10" applyFont="1" applyFill="1" applyBorder="1">
      <alignment vertical="center"/>
    </xf>
    <xf numFmtId="0" fontId="31" fillId="9" borderId="0" xfId="4" applyFont="1" applyFill="1" applyAlignment="1">
      <alignment vertical="center"/>
    </xf>
    <xf numFmtId="0" fontId="29" fillId="9" borderId="0" xfId="4" applyFont="1" applyFill="1" applyAlignment="1">
      <alignment vertical="center"/>
    </xf>
    <xf numFmtId="0" fontId="32" fillId="9" borderId="0" xfId="4" applyFont="1" applyFill="1" applyAlignment="1">
      <alignment vertical="center"/>
    </xf>
    <xf numFmtId="0" fontId="35" fillId="4" borderId="0" xfId="5" applyFont="1" applyFill="1" applyAlignment="1">
      <alignment horizontal="center" vertical="center"/>
    </xf>
    <xf numFmtId="0" fontId="21" fillId="0" borderId="13" xfId="1" applyFont="1" applyBorder="1" applyAlignment="1">
      <alignment horizontal="center" vertical="center"/>
    </xf>
    <xf numFmtId="0" fontId="27" fillId="0" borderId="12" xfId="1" applyFont="1" applyBorder="1" applyAlignment="1">
      <alignment horizontal="center" vertical="center"/>
    </xf>
    <xf numFmtId="0" fontId="21" fillId="0" borderId="12" xfId="1" applyFont="1" applyBorder="1" applyAlignment="1">
      <alignment horizontal="center" vertical="center"/>
    </xf>
    <xf numFmtId="0" fontId="21" fillId="0" borderId="19" xfId="4" applyFont="1" applyBorder="1" applyAlignment="1">
      <alignment horizontal="center" vertical="center"/>
    </xf>
    <xf numFmtId="0" fontId="21" fillId="0" borderId="20" xfId="4" applyFont="1" applyBorder="1" applyAlignment="1">
      <alignment horizontal="center" vertical="center"/>
    </xf>
    <xf numFmtId="0" fontId="21" fillId="0" borderId="21" xfId="4" applyFont="1" applyBorder="1" applyAlignment="1">
      <alignment horizontal="center" vertical="center"/>
    </xf>
    <xf numFmtId="178" fontId="21" fillId="0" borderId="19" xfId="2" applyNumberFormat="1" applyFont="1" applyFill="1" applyBorder="1" applyAlignment="1" applyProtection="1">
      <alignment horizontal="center" vertical="center"/>
    </xf>
    <xf numFmtId="178" fontId="21" fillId="0" borderId="20" xfId="2" applyNumberFormat="1" applyFont="1" applyFill="1" applyBorder="1" applyAlignment="1" applyProtection="1">
      <alignment horizontal="center" vertical="center"/>
    </xf>
    <xf numFmtId="178" fontId="21" fillId="0" borderId="21" xfId="2" applyNumberFormat="1" applyFont="1" applyFill="1" applyBorder="1" applyAlignment="1" applyProtection="1">
      <alignment horizontal="center" vertical="center"/>
    </xf>
    <xf numFmtId="0" fontId="21" fillId="0" borderId="18" xfId="3" applyFont="1" applyBorder="1" applyAlignment="1">
      <alignment horizontal="center" vertical="center"/>
    </xf>
    <xf numFmtId="0" fontId="21" fillId="0" borderId="24" xfId="3" applyFont="1" applyBorder="1" applyAlignment="1">
      <alignment horizontal="center" vertical="center"/>
    </xf>
    <xf numFmtId="0" fontId="21" fillId="0" borderId="32" xfId="3" applyFont="1" applyBorder="1" applyAlignment="1">
      <alignment horizontal="center" vertical="center"/>
    </xf>
    <xf numFmtId="177" fontId="21" fillId="0" borderId="19" xfId="2" applyNumberFormat="1" applyFont="1" applyFill="1" applyBorder="1" applyAlignment="1" applyProtection="1">
      <alignment horizontal="center" vertical="center"/>
    </xf>
    <xf numFmtId="177" fontId="21" fillId="0" borderId="20" xfId="2" applyNumberFormat="1" applyFont="1" applyFill="1" applyBorder="1" applyAlignment="1" applyProtection="1">
      <alignment horizontal="center" vertical="center"/>
    </xf>
    <xf numFmtId="177" fontId="21" fillId="0" borderId="21" xfId="2" applyNumberFormat="1" applyFont="1" applyFill="1" applyBorder="1" applyAlignment="1" applyProtection="1">
      <alignment horizontal="center" vertical="center"/>
    </xf>
    <xf numFmtId="177" fontId="21" fillId="0" borderId="22" xfId="2" applyNumberFormat="1" applyFont="1" applyFill="1" applyBorder="1" applyAlignment="1" applyProtection="1">
      <alignment horizontal="center" vertical="center" wrapText="1"/>
    </xf>
    <xf numFmtId="177" fontId="21" fillId="0" borderId="28" xfId="2" applyNumberFormat="1" applyFont="1" applyFill="1" applyBorder="1" applyAlignment="1" applyProtection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80" fontId="27" fillId="0" borderId="14" xfId="10" applyNumberFormat="1" applyFont="1" applyBorder="1" applyAlignment="1">
      <alignment horizontal="right" vertical="center"/>
    </xf>
    <xf numFmtId="180" fontId="27" fillId="0" borderId="12" xfId="10" applyNumberFormat="1" applyFont="1" applyBorder="1" applyAlignment="1">
      <alignment horizontal="right" vertical="center"/>
    </xf>
    <xf numFmtId="0" fontId="30" fillId="0" borderId="2" xfId="4" applyFont="1" applyBorder="1" applyAlignment="1">
      <alignment vertical="center"/>
    </xf>
    <xf numFmtId="0" fontId="27" fillId="0" borderId="3" xfId="4" applyFont="1" applyBorder="1" applyAlignment="1">
      <alignment vertical="center"/>
    </xf>
    <xf numFmtId="0" fontId="27" fillId="0" borderId="4" xfId="4" applyFont="1" applyBorder="1" applyAlignment="1">
      <alignment vertical="center"/>
    </xf>
    <xf numFmtId="180" fontId="27" fillId="0" borderId="1" xfId="10" applyNumberFormat="1" applyFont="1" applyBorder="1">
      <alignment vertical="center"/>
    </xf>
    <xf numFmtId="180" fontId="27" fillId="0" borderId="7" xfId="10" applyNumberFormat="1" applyFont="1" applyBorder="1">
      <alignment vertical="center"/>
    </xf>
    <xf numFmtId="0" fontId="30" fillId="0" borderId="2" xfId="4" applyFont="1" applyBorder="1" applyAlignment="1">
      <alignment vertical="center" shrinkToFit="1"/>
    </xf>
    <xf numFmtId="0" fontId="27" fillId="0" borderId="3" xfId="4" applyFont="1" applyBorder="1" applyAlignment="1">
      <alignment vertical="center" shrinkToFit="1"/>
    </xf>
    <xf numFmtId="0" fontId="27" fillId="0" borderId="4" xfId="4" applyFont="1" applyBorder="1" applyAlignment="1">
      <alignment vertical="center" shrinkToFit="1"/>
    </xf>
    <xf numFmtId="180" fontId="27" fillId="0" borderId="6" xfId="10" applyNumberFormat="1" applyFont="1" applyBorder="1">
      <alignment vertical="center"/>
    </xf>
    <xf numFmtId="186" fontId="27" fillId="8" borderId="1" xfId="10" applyNumberFormat="1" applyFont="1" applyFill="1" applyBorder="1">
      <alignment vertical="center"/>
    </xf>
    <xf numFmtId="186" fontId="0" fillId="8" borderId="1" xfId="0" applyNumberFormat="1" applyFill="1" applyBorder="1">
      <alignment vertical="center"/>
    </xf>
    <xf numFmtId="186" fontId="0" fillId="0" borderId="7" xfId="0" applyNumberFormat="1" applyBorder="1">
      <alignment vertical="center"/>
    </xf>
    <xf numFmtId="0" fontId="27" fillId="0" borderId="2" xfId="4" applyFont="1" applyBorder="1" applyAlignment="1">
      <alignment vertical="center"/>
    </xf>
    <xf numFmtId="180" fontId="27" fillId="0" borderId="6" xfId="8" applyNumberFormat="1" applyFont="1" applyBorder="1" applyAlignment="1" applyProtection="1">
      <alignment vertical="center"/>
    </xf>
    <xf numFmtId="180" fontId="27" fillId="0" borderId="1" xfId="8" applyNumberFormat="1" applyFont="1" applyBorder="1" applyAlignment="1" applyProtection="1">
      <alignment vertical="center"/>
    </xf>
    <xf numFmtId="180" fontId="27" fillId="0" borderId="7" xfId="8" applyNumberFormat="1" applyFont="1" applyBorder="1" applyAlignment="1" applyProtection="1">
      <alignment vertical="center"/>
    </xf>
    <xf numFmtId="0" fontId="27" fillId="0" borderId="59" xfId="4" applyFont="1" applyBorder="1" applyAlignment="1">
      <alignment vertical="center"/>
    </xf>
    <xf numFmtId="0" fontId="27" fillId="0" borderId="60" xfId="4" applyFont="1" applyBorder="1" applyAlignment="1">
      <alignment vertical="center"/>
    </xf>
    <xf numFmtId="0" fontId="27" fillId="0" borderId="61" xfId="4" applyFont="1" applyBorder="1" applyAlignment="1">
      <alignment vertical="center"/>
    </xf>
    <xf numFmtId="180" fontId="27" fillId="0" borderId="63" xfId="10" applyNumberFormat="1" applyFont="1" applyBorder="1">
      <alignment vertical="center"/>
    </xf>
    <xf numFmtId="180" fontId="27" fillId="0" borderId="64" xfId="10" applyNumberFormat="1" applyFont="1" applyBorder="1">
      <alignment vertical="center"/>
    </xf>
    <xf numFmtId="180" fontId="27" fillId="0" borderId="65" xfId="10" applyNumberFormat="1" applyFont="1" applyBorder="1">
      <alignment vertical="center"/>
    </xf>
    <xf numFmtId="180" fontId="27" fillId="0" borderId="0" xfId="10" applyNumberFormat="1" applyFont="1">
      <alignment vertical="center"/>
    </xf>
    <xf numFmtId="180" fontId="27" fillId="0" borderId="10" xfId="10" applyNumberFormat="1" applyFont="1" applyBorder="1">
      <alignment vertical="center"/>
    </xf>
    <xf numFmtId="0" fontId="27" fillId="0" borderId="3" xfId="10" applyFont="1" applyBorder="1">
      <alignment vertical="center"/>
    </xf>
    <xf numFmtId="0" fontId="27" fillId="0" borderId="4" xfId="10" applyFont="1" applyBorder="1">
      <alignment vertical="center"/>
    </xf>
    <xf numFmtId="180" fontId="27" fillId="0" borderId="63" xfId="8" applyNumberFormat="1" applyFont="1" applyBorder="1" applyAlignment="1" applyProtection="1">
      <alignment vertical="center"/>
    </xf>
    <xf numFmtId="180" fontId="27" fillId="0" borderId="64" xfId="8" applyNumberFormat="1" applyFont="1" applyBorder="1" applyAlignment="1" applyProtection="1">
      <alignment vertical="center"/>
    </xf>
    <xf numFmtId="180" fontId="27" fillId="0" borderId="65" xfId="8" applyNumberFormat="1" applyFont="1" applyBorder="1" applyAlignment="1" applyProtection="1">
      <alignment vertical="center"/>
    </xf>
    <xf numFmtId="0" fontId="29" fillId="6" borderId="0" xfId="10" applyFont="1" applyFill="1" applyAlignment="1">
      <alignment horizontal="center" vertical="center"/>
    </xf>
    <xf numFmtId="0" fontId="27" fillId="0" borderId="0" xfId="10" applyFont="1" applyAlignment="1">
      <alignment horizontal="center" vertical="center"/>
    </xf>
    <xf numFmtId="0" fontId="27" fillId="0" borderId="0" xfId="10" applyFont="1" applyAlignment="1">
      <alignment horizontal="left" vertical="center" wrapText="1"/>
    </xf>
    <xf numFmtId="0" fontId="27" fillId="0" borderId="0" xfId="10" applyFont="1" applyAlignment="1">
      <alignment horizontal="left" vertical="center"/>
    </xf>
    <xf numFmtId="0" fontId="27" fillId="0" borderId="54" xfId="10" applyFont="1" applyBorder="1" applyAlignment="1">
      <alignment horizontal="left" vertical="center"/>
    </xf>
    <xf numFmtId="186" fontId="27" fillId="0" borderId="14" xfId="10" applyNumberFormat="1" applyFont="1" applyBorder="1" applyAlignment="1">
      <alignment horizontal="right" vertical="center"/>
    </xf>
    <xf numFmtId="186" fontId="27" fillId="0" borderId="12" xfId="10" applyNumberFormat="1" applyFont="1" applyBorder="1" applyAlignment="1">
      <alignment horizontal="right" vertical="center"/>
    </xf>
    <xf numFmtId="186" fontId="27" fillId="8" borderId="0" xfId="10" applyNumberFormat="1" applyFont="1" applyFill="1">
      <alignment vertical="center"/>
    </xf>
    <xf numFmtId="186" fontId="0" fillId="8" borderId="0" xfId="0" applyNumberFormat="1" applyFill="1">
      <alignment vertical="center"/>
    </xf>
    <xf numFmtId="186" fontId="0" fillId="0" borderId="10" xfId="0" applyNumberFormat="1" applyBorder="1">
      <alignment vertical="center"/>
    </xf>
    <xf numFmtId="0" fontId="27" fillId="0" borderId="3" xfId="10" applyFont="1" applyBorder="1" applyAlignment="1">
      <alignment horizontal="left" vertical="center"/>
    </xf>
    <xf numFmtId="180" fontId="30" fillId="0" borderId="1" xfId="8" applyNumberFormat="1" applyFont="1" applyBorder="1" applyAlignment="1" applyProtection="1">
      <alignment vertical="center"/>
    </xf>
    <xf numFmtId="180" fontId="30" fillId="0" borderId="7" xfId="8" applyNumberFormat="1" applyFont="1" applyBorder="1" applyAlignment="1" applyProtection="1">
      <alignment vertical="center"/>
    </xf>
    <xf numFmtId="0" fontId="27" fillId="0" borderId="76" xfId="10" applyFont="1" applyBorder="1" applyAlignment="1">
      <alignment horizontal="left" vertical="center"/>
    </xf>
  </cellXfs>
  <cellStyles count="17">
    <cellStyle name="ハイパーリンク_③民間消費外需要増加（39部門）修正案(2)" xfId="9" xr:uid="{00000000-0005-0000-0000-000000000000}"/>
    <cellStyle name="桁区切り" xfId="13" builtinId="6"/>
    <cellStyle name="桁区切り 2" xfId="2" xr:uid="{00000000-0005-0000-0000-000001000000}"/>
    <cellStyle name="桁区切り 2 2" xfId="12" xr:uid="{00000000-0005-0000-0000-000002000000}"/>
    <cellStyle name="桁区切り 3" xfId="8" xr:uid="{00000000-0005-0000-0000-000003000000}"/>
    <cellStyle name="桁区切り 4" xfId="16" xr:uid="{C790BF3E-5F48-4E90-A0AD-86FD2D7C4D85}"/>
    <cellStyle name="標準" xfId="0" builtinId="0"/>
    <cellStyle name="標準 2" xfId="1" xr:uid="{00000000-0005-0000-0000-000005000000}"/>
    <cellStyle name="標準 2 2" xfId="11" xr:uid="{00000000-0005-0000-0000-000006000000}"/>
    <cellStyle name="標準 2 3" xfId="15" xr:uid="{C149B1BD-0C3B-4D7A-9D21-B027A930ECE5}"/>
    <cellStyle name="標準 3" xfId="10" xr:uid="{00000000-0005-0000-0000-000007000000}"/>
    <cellStyle name="標準 4" xfId="14" xr:uid="{0A2AE438-7AD8-411E-BB4F-BE80605CF89A}"/>
    <cellStyle name="標準_1040058_1070187_misc" xfId="5" xr:uid="{00000000-0005-0000-0000-000008000000}"/>
    <cellStyle name="標準_③民間消費外需要増加（39部門）修正案(2)" xfId="4" xr:uid="{00000000-0005-0000-0000-000009000000}"/>
    <cellStyle name="標準_a101" xfId="6" xr:uid="{00000000-0005-0000-0000-00000A000000}"/>
    <cellStyle name="標準_部門統合" xfId="3" xr:uid="{00000000-0005-0000-0000-00000B000000}"/>
    <cellStyle name="標準_用途分勤(案2）" xfId="7" xr:uid="{00000000-0005-0000-0000-00000C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1095375</xdr:colOff>
      <xdr:row>0</xdr:row>
      <xdr:rowOff>127000</xdr:rowOff>
    </xdr:from>
    <xdr:ext cx="1059575" cy="2544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CF9711E7-1850-4BF4-9590-42557A1B0374}"/>
                </a:ext>
              </a:extLst>
            </xdr:cNvPr>
            <xdr:cNvSpPr txBox="1"/>
          </xdr:nvSpPr>
          <xdr:spPr>
            <a:xfrm>
              <a:off x="1781175" y="127000"/>
              <a:ext cx="1059575" cy="2544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𝐼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 −</m:t>
                    </m:r>
                    <m:sSup>
                      <m:sSupPr>
                        <m:ctrlPr>
                          <a:rPr kumimoji="1" lang="en-US" altLang="ja-JP" sz="16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)</m:t>
                        </m:r>
                      </m:e>
                      <m:sup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−1</m:t>
                        </m:r>
                      </m:sup>
                    </m:sSup>
                  </m:oMath>
                </m:oMathPara>
              </a14:m>
              <a:endParaRPr kumimoji="1" lang="ja-JP" altLang="en-US" sz="1600"/>
            </a:p>
          </xdr:txBody>
        </xdr:sp>
      </mc:Choice>
      <mc:Fallback xmlns="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CF9711E7-1850-4BF4-9590-42557A1B0374}"/>
                </a:ext>
              </a:extLst>
            </xdr:cNvPr>
            <xdr:cNvSpPr txBox="1"/>
          </xdr:nvSpPr>
          <xdr:spPr>
            <a:xfrm>
              <a:off x="1781175" y="127000"/>
              <a:ext cx="1059575" cy="2544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kumimoji="1" lang="en-US" altLang="ja-JP" sz="1600" b="0" i="0">
                  <a:latin typeface="Cambria Math" panose="02040503050406030204" pitchFamily="18" charset="0"/>
                </a:rPr>
                <a:t>(𝐼 −</a:t>
              </a:r>
              <a:r>
                <a:rPr kumimoji="1" lang="en-US" altLang="ja-JP" sz="1600" i="0">
                  <a:latin typeface="Cambria Math" panose="02040503050406030204" pitchFamily="18" charset="0"/>
                </a:rPr>
                <a:t>〖</a:t>
              </a:r>
              <a:r>
                <a:rPr kumimoji="1" lang="en-US" altLang="ja-JP" sz="1600" b="0" i="0">
                  <a:latin typeface="Cambria Math" panose="02040503050406030204" pitchFamily="18" charset="0"/>
                </a:rPr>
                <a:t>𝐴)〗^(−1)</a:t>
              </a:r>
              <a:endParaRPr kumimoji="1" lang="ja-JP" altLang="en-US" sz="16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1063625</xdr:colOff>
      <xdr:row>0</xdr:row>
      <xdr:rowOff>142875</xdr:rowOff>
    </xdr:from>
    <xdr:ext cx="1739932" cy="2623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B8A7ED74-5C8A-48AF-BACD-61615D6B77D7}"/>
                </a:ext>
              </a:extLst>
            </xdr:cNvPr>
            <xdr:cNvSpPr txBox="1"/>
          </xdr:nvSpPr>
          <xdr:spPr>
            <a:xfrm>
              <a:off x="1749425" y="142875"/>
              <a:ext cx="1739932" cy="2623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𝐼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 −</m:t>
                    </m:r>
                    <m:sSup>
                      <m:sSupPr>
                        <m:ctrlPr>
                          <a:rPr kumimoji="1" lang="en-US" altLang="ja-JP" sz="16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𝐼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−</m:t>
                        </m:r>
                        <m:acc>
                          <m:accPr>
                            <m:chr m:val="̂"/>
                            <m:ctrlP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  <m:t>𝑀</m:t>
                            </m:r>
                          </m:e>
                        </m:acc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)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)</m:t>
                        </m:r>
                      </m:e>
                      <m:sup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−1</m:t>
                        </m:r>
                      </m:sup>
                    </m:sSup>
                  </m:oMath>
                </m:oMathPara>
              </a14:m>
              <a:endParaRPr kumimoji="1" lang="ja-JP" altLang="en-US" sz="1600"/>
            </a:p>
          </xdr:txBody>
        </xdr:sp>
      </mc:Choice>
      <mc:Fallback xmlns="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B8A7ED74-5C8A-48AF-BACD-61615D6B77D7}"/>
                </a:ext>
              </a:extLst>
            </xdr:cNvPr>
            <xdr:cNvSpPr txBox="1"/>
          </xdr:nvSpPr>
          <xdr:spPr>
            <a:xfrm>
              <a:off x="1749425" y="142875"/>
              <a:ext cx="1739932" cy="2623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kumimoji="1" lang="en-US" altLang="ja-JP" sz="1600" b="0" i="0">
                  <a:latin typeface="Cambria Math" panose="02040503050406030204" pitchFamily="18" charset="0"/>
                </a:rPr>
                <a:t>(𝐼 −</a:t>
              </a:r>
              <a:r>
                <a:rPr kumimoji="1" lang="en-US" altLang="ja-JP" sz="1600" i="0">
                  <a:latin typeface="Cambria Math" panose="02040503050406030204" pitchFamily="18" charset="0"/>
                </a:rPr>
                <a:t>〖</a:t>
              </a:r>
              <a:r>
                <a:rPr kumimoji="1" lang="en-US" altLang="ja-JP" sz="1600" b="0" i="0">
                  <a:latin typeface="Cambria Math" panose="02040503050406030204" pitchFamily="18" charset="0"/>
                </a:rPr>
                <a:t>(𝐼−𝑀 ̂)𝐴)〗^(−1)</a:t>
              </a:r>
              <a:endParaRPr kumimoji="1" lang="ja-JP" altLang="en-US" sz="16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104775</xdr:rowOff>
    </xdr:from>
    <xdr:to>
      <xdr:col>5</xdr:col>
      <xdr:colOff>161925</xdr:colOff>
      <xdr:row>5</xdr:row>
      <xdr:rowOff>66675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FBB16C74-D26A-4CD5-A41A-646860CA71DA}"/>
            </a:ext>
          </a:extLst>
        </xdr:cNvPr>
        <xdr:cNvSpPr>
          <a:spLocks noChangeArrowheads="1"/>
        </xdr:cNvSpPr>
      </xdr:nvSpPr>
      <xdr:spPr bwMode="auto">
        <a:xfrm>
          <a:off x="171450" y="628650"/>
          <a:ext cx="847725" cy="304800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需要発生</a:t>
          </a:r>
          <a:endParaRPr lang="ja-JP" altLang="en-US"/>
        </a:p>
      </xdr:txBody>
    </xdr:sp>
    <xdr:clientData/>
  </xdr:twoCellAnchor>
  <xdr:twoCellAnchor>
    <xdr:from>
      <xdr:col>1</xdr:col>
      <xdr:colOff>9525</xdr:colOff>
      <xdr:row>9</xdr:row>
      <xdr:rowOff>28575</xdr:rowOff>
    </xdr:from>
    <xdr:to>
      <xdr:col>6</xdr:col>
      <xdr:colOff>9525</xdr:colOff>
      <xdr:row>10</xdr:row>
      <xdr:rowOff>123825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D84F2259-1933-4FE9-9E7A-7FF6CE2D8D98}"/>
            </a:ext>
          </a:extLst>
        </xdr:cNvPr>
        <xdr:cNvSpPr>
          <a:spLocks noChangeArrowheads="1"/>
        </xdr:cNvSpPr>
      </xdr:nvSpPr>
      <xdr:spPr bwMode="auto">
        <a:xfrm>
          <a:off x="180975" y="1581150"/>
          <a:ext cx="857250" cy="27622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直接効果</a:t>
          </a:r>
          <a:endParaRPr lang="ja-JP" altLang="en-US"/>
        </a:p>
      </xdr:txBody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10</xdr:row>
      <xdr:rowOff>161925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3909D137-63DA-4DE5-B7ED-26575DEEADFC}"/>
            </a:ext>
          </a:extLst>
        </xdr:cNvPr>
        <xdr:cNvSpPr>
          <a:spLocks noChangeShapeType="1"/>
        </xdr:cNvSpPr>
      </xdr:nvSpPr>
      <xdr:spPr bwMode="auto">
        <a:xfrm>
          <a:off x="2057400" y="138112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13</xdr:row>
      <xdr:rowOff>19050</xdr:rowOff>
    </xdr:from>
    <xdr:to>
      <xdr:col>12</xdr:col>
      <xdr:colOff>0</xdr:colOff>
      <xdr:row>17</xdr:row>
      <xdr:rowOff>0</xdr:rowOff>
    </xdr:to>
    <xdr:sp macro="" textlink="">
      <xdr:nvSpPr>
        <xdr:cNvPr id="5" name="Line 5">
          <a:extLst>
            <a:ext uri="{FF2B5EF4-FFF2-40B4-BE49-F238E27FC236}">
              <a16:creationId xmlns:a16="http://schemas.microsoft.com/office/drawing/2014/main" id="{65ABA1DA-5ED1-4D43-A686-EED126E098B9}"/>
            </a:ext>
          </a:extLst>
        </xdr:cNvPr>
        <xdr:cNvSpPr>
          <a:spLocks noChangeShapeType="1"/>
        </xdr:cNvSpPr>
      </xdr:nvSpPr>
      <xdr:spPr bwMode="auto">
        <a:xfrm>
          <a:off x="2057400" y="2305050"/>
          <a:ext cx="0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15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6" name="Line 6">
          <a:extLst>
            <a:ext uri="{FF2B5EF4-FFF2-40B4-BE49-F238E27FC236}">
              <a16:creationId xmlns:a16="http://schemas.microsoft.com/office/drawing/2014/main" id="{4B747C57-8C9E-4433-9CBA-4A087274B980}"/>
            </a:ext>
          </a:extLst>
        </xdr:cNvPr>
        <xdr:cNvSpPr>
          <a:spLocks noChangeShapeType="1"/>
        </xdr:cNvSpPr>
      </xdr:nvSpPr>
      <xdr:spPr bwMode="auto">
        <a:xfrm>
          <a:off x="3429000" y="2657475"/>
          <a:ext cx="0" cy="3429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19</xdr:row>
      <xdr:rowOff>9525</xdr:rowOff>
    </xdr:from>
    <xdr:to>
      <xdr:col>12</xdr:col>
      <xdr:colOff>0</xdr:colOff>
      <xdr:row>23</xdr:row>
      <xdr:rowOff>161925</xdr:rowOff>
    </xdr:to>
    <xdr:sp macro="" textlink="">
      <xdr:nvSpPr>
        <xdr:cNvPr id="7" name="Line 9">
          <a:extLst>
            <a:ext uri="{FF2B5EF4-FFF2-40B4-BE49-F238E27FC236}">
              <a16:creationId xmlns:a16="http://schemas.microsoft.com/office/drawing/2014/main" id="{3D851872-C0F1-47BD-9FCD-73D274204A5B}"/>
            </a:ext>
          </a:extLst>
        </xdr:cNvPr>
        <xdr:cNvSpPr>
          <a:spLocks noChangeShapeType="1"/>
        </xdr:cNvSpPr>
      </xdr:nvSpPr>
      <xdr:spPr bwMode="auto">
        <a:xfrm>
          <a:off x="2057400" y="3352800"/>
          <a:ext cx="0" cy="8477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38100</xdr:rowOff>
    </xdr:from>
    <xdr:to>
      <xdr:col>8</xdr:col>
      <xdr:colOff>161925</xdr:colOff>
      <xdr:row>29</xdr:row>
      <xdr:rowOff>152400</xdr:rowOff>
    </xdr:to>
    <xdr:sp macro="" textlink="">
      <xdr:nvSpPr>
        <xdr:cNvPr id="8" name="AutoShape 28">
          <a:extLst>
            <a:ext uri="{FF2B5EF4-FFF2-40B4-BE49-F238E27FC236}">
              <a16:creationId xmlns:a16="http://schemas.microsoft.com/office/drawing/2014/main" id="{C93ED443-814B-4F88-BB92-0C151EB8A29D}"/>
            </a:ext>
          </a:extLst>
        </xdr:cNvPr>
        <xdr:cNvSpPr>
          <a:spLocks noChangeArrowheads="1"/>
        </xdr:cNvSpPr>
      </xdr:nvSpPr>
      <xdr:spPr bwMode="auto">
        <a:xfrm>
          <a:off x="171450" y="4933950"/>
          <a:ext cx="1362075" cy="29527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第１次波及効果</a:t>
          </a:r>
        </a:p>
      </xdr:txBody>
    </xdr:sp>
    <xdr:clientData/>
  </xdr:twoCellAnchor>
  <xdr:twoCellAnchor>
    <xdr:from>
      <xdr:col>12</xdr:col>
      <xdr:colOff>0</xdr:colOff>
      <xdr:row>26</xdr:row>
      <xdr:rowOff>9525</xdr:rowOff>
    </xdr:from>
    <xdr:to>
      <xdr:col>12</xdr:col>
      <xdr:colOff>0</xdr:colOff>
      <xdr:row>30</xdr:row>
      <xdr:rowOff>161925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4168324C-C232-4FCE-BEFE-FBFC85D437AB}"/>
            </a:ext>
          </a:extLst>
        </xdr:cNvPr>
        <xdr:cNvSpPr>
          <a:spLocks noChangeShapeType="1"/>
        </xdr:cNvSpPr>
      </xdr:nvSpPr>
      <xdr:spPr bwMode="auto">
        <a:xfrm>
          <a:off x="2057400" y="4562475"/>
          <a:ext cx="0" cy="8572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32</xdr:row>
      <xdr:rowOff>0</xdr:rowOff>
    </xdr:from>
    <xdr:to>
      <xdr:col>20</xdr:col>
      <xdr:colOff>0</xdr:colOff>
      <xdr:row>36</xdr:row>
      <xdr:rowOff>161925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E2936883-CB76-44CC-B36D-826CF46587B5}"/>
            </a:ext>
          </a:extLst>
        </xdr:cNvPr>
        <xdr:cNvSpPr>
          <a:spLocks noChangeShapeType="1"/>
        </xdr:cNvSpPr>
      </xdr:nvSpPr>
      <xdr:spPr bwMode="auto">
        <a:xfrm>
          <a:off x="3429000" y="5619750"/>
          <a:ext cx="0" cy="885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20</xdr:row>
      <xdr:rowOff>0</xdr:rowOff>
    </xdr:from>
    <xdr:to>
      <xdr:col>29</xdr:col>
      <xdr:colOff>0</xdr:colOff>
      <xdr:row>44</xdr:row>
      <xdr:rowOff>0</xdr:rowOff>
    </xdr:to>
    <xdr:sp macro="" textlink="">
      <xdr:nvSpPr>
        <xdr:cNvPr id="11" name="Line 16">
          <a:extLst>
            <a:ext uri="{FF2B5EF4-FFF2-40B4-BE49-F238E27FC236}">
              <a16:creationId xmlns:a16="http://schemas.microsoft.com/office/drawing/2014/main" id="{C2277B12-13A5-4F12-8FD4-EBB3D284F6FB}"/>
            </a:ext>
          </a:extLst>
        </xdr:cNvPr>
        <xdr:cNvSpPr>
          <a:spLocks noChangeShapeType="1"/>
        </xdr:cNvSpPr>
      </xdr:nvSpPr>
      <xdr:spPr bwMode="auto">
        <a:xfrm>
          <a:off x="4972050" y="3514725"/>
          <a:ext cx="0" cy="42100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0</xdr:colOff>
      <xdr:row>40</xdr:row>
      <xdr:rowOff>9525</xdr:rowOff>
    </xdr:from>
    <xdr:to>
      <xdr:col>27</xdr:col>
      <xdr:colOff>0</xdr:colOff>
      <xdr:row>43</xdr:row>
      <xdr:rowOff>161925</xdr:rowOff>
    </xdr:to>
    <xdr:sp macro="" textlink="">
      <xdr:nvSpPr>
        <xdr:cNvPr id="12" name="Line 17">
          <a:extLst>
            <a:ext uri="{FF2B5EF4-FFF2-40B4-BE49-F238E27FC236}">
              <a16:creationId xmlns:a16="http://schemas.microsoft.com/office/drawing/2014/main" id="{14A0C3C5-67BE-418B-AF65-9EB68C550084}"/>
            </a:ext>
          </a:extLst>
        </xdr:cNvPr>
        <xdr:cNvSpPr>
          <a:spLocks noChangeShapeType="1"/>
        </xdr:cNvSpPr>
      </xdr:nvSpPr>
      <xdr:spPr bwMode="auto">
        <a:xfrm>
          <a:off x="4629150" y="7038975"/>
          <a:ext cx="0" cy="6762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45</xdr:row>
      <xdr:rowOff>0</xdr:rowOff>
    </xdr:from>
    <xdr:to>
      <xdr:col>20</xdr:col>
      <xdr:colOff>161925</xdr:colOff>
      <xdr:row>45</xdr:row>
      <xdr:rowOff>0</xdr:rowOff>
    </xdr:to>
    <xdr:sp macro="" textlink="">
      <xdr:nvSpPr>
        <xdr:cNvPr id="13" name="Line 18">
          <a:extLst>
            <a:ext uri="{FF2B5EF4-FFF2-40B4-BE49-F238E27FC236}">
              <a16:creationId xmlns:a16="http://schemas.microsoft.com/office/drawing/2014/main" id="{01B75E8C-130E-464F-AACB-BC44159CE51F}"/>
            </a:ext>
          </a:extLst>
        </xdr:cNvPr>
        <xdr:cNvSpPr>
          <a:spLocks noChangeShapeType="1"/>
        </xdr:cNvSpPr>
      </xdr:nvSpPr>
      <xdr:spPr bwMode="auto">
        <a:xfrm flipH="1">
          <a:off x="2238375" y="7896225"/>
          <a:ext cx="1352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46</xdr:row>
      <xdr:rowOff>0</xdr:rowOff>
    </xdr:from>
    <xdr:to>
      <xdr:col>12</xdr:col>
      <xdr:colOff>0</xdr:colOff>
      <xdr:row>49</xdr:row>
      <xdr:rowOff>0</xdr:rowOff>
    </xdr:to>
    <xdr:sp macro="" textlink="">
      <xdr:nvSpPr>
        <xdr:cNvPr id="14" name="Line 19">
          <a:extLst>
            <a:ext uri="{FF2B5EF4-FFF2-40B4-BE49-F238E27FC236}">
              <a16:creationId xmlns:a16="http://schemas.microsoft.com/office/drawing/2014/main" id="{DB35F398-1863-41E1-AD7F-BCF2C0F30A11}"/>
            </a:ext>
          </a:extLst>
        </xdr:cNvPr>
        <xdr:cNvSpPr>
          <a:spLocks noChangeShapeType="1"/>
        </xdr:cNvSpPr>
      </xdr:nvSpPr>
      <xdr:spPr bwMode="auto">
        <a:xfrm>
          <a:off x="2057400" y="806767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53</xdr:row>
      <xdr:rowOff>38100</xdr:rowOff>
    </xdr:from>
    <xdr:to>
      <xdr:col>9</xdr:col>
      <xdr:colOff>0</xdr:colOff>
      <xdr:row>54</xdr:row>
      <xdr:rowOff>133350</xdr:rowOff>
    </xdr:to>
    <xdr:sp macro="" textlink="">
      <xdr:nvSpPr>
        <xdr:cNvPr id="15" name="AutoShape 29">
          <a:extLst>
            <a:ext uri="{FF2B5EF4-FFF2-40B4-BE49-F238E27FC236}">
              <a16:creationId xmlns:a16="http://schemas.microsoft.com/office/drawing/2014/main" id="{1F82FC61-50CE-46CB-953E-C9E597A41A1A}"/>
            </a:ext>
          </a:extLst>
        </xdr:cNvPr>
        <xdr:cNvSpPr>
          <a:spLocks noChangeArrowheads="1"/>
        </xdr:cNvSpPr>
      </xdr:nvSpPr>
      <xdr:spPr bwMode="auto">
        <a:xfrm>
          <a:off x="180975" y="9305925"/>
          <a:ext cx="1362075" cy="27622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第２次波及効果</a:t>
          </a:r>
        </a:p>
      </xdr:txBody>
    </xdr:sp>
    <xdr:clientData/>
  </xdr:twoCellAnchor>
  <xdr:twoCellAnchor>
    <xdr:from>
      <xdr:col>20</xdr:col>
      <xdr:colOff>0</xdr:colOff>
      <xdr:row>57</xdr:row>
      <xdr:rowOff>0</xdr:rowOff>
    </xdr:from>
    <xdr:to>
      <xdr:col>20</xdr:col>
      <xdr:colOff>0</xdr:colOff>
      <xdr:row>63</xdr:row>
      <xdr:rowOff>0</xdr:rowOff>
    </xdr:to>
    <xdr:sp macro="" textlink="">
      <xdr:nvSpPr>
        <xdr:cNvPr id="16" name="Line 22">
          <a:extLst>
            <a:ext uri="{FF2B5EF4-FFF2-40B4-BE49-F238E27FC236}">
              <a16:creationId xmlns:a16="http://schemas.microsoft.com/office/drawing/2014/main" id="{40736BFE-7F25-4E78-9226-D83AA448C45D}"/>
            </a:ext>
          </a:extLst>
        </xdr:cNvPr>
        <xdr:cNvSpPr>
          <a:spLocks noChangeShapeType="1"/>
        </xdr:cNvSpPr>
      </xdr:nvSpPr>
      <xdr:spPr bwMode="auto">
        <a:xfrm>
          <a:off x="3429000" y="9991725"/>
          <a:ext cx="0" cy="10668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51</xdr:row>
      <xdr:rowOff>9525</xdr:rowOff>
    </xdr:from>
    <xdr:to>
      <xdr:col>12</xdr:col>
      <xdr:colOff>0</xdr:colOff>
      <xdr:row>56</xdr:row>
      <xdr:rowOff>9525</xdr:rowOff>
    </xdr:to>
    <xdr:sp macro="" textlink="">
      <xdr:nvSpPr>
        <xdr:cNvPr id="17" name="Line 23">
          <a:extLst>
            <a:ext uri="{FF2B5EF4-FFF2-40B4-BE49-F238E27FC236}">
              <a16:creationId xmlns:a16="http://schemas.microsoft.com/office/drawing/2014/main" id="{FA8D09C4-A91C-4766-8B30-C0E5CB0E0B55}"/>
            </a:ext>
          </a:extLst>
        </xdr:cNvPr>
        <xdr:cNvSpPr>
          <a:spLocks noChangeShapeType="1"/>
        </xdr:cNvSpPr>
      </xdr:nvSpPr>
      <xdr:spPr bwMode="auto">
        <a:xfrm>
          <a:off x="2057400" y="8934450"/>
          <a:ext cx="0" cy="885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025227/&#12487;&#12473;&#12463;&#12488;&#12483;&#12503;/&#31119;&#23713;&#30476;&#20998;&#26512;&#12484;&#12540;&#12523;/&#23567;&#20013;&#23398;&#26657;&#32784;&#38663;&#25913;&#20462;&#65288;&#25945;&#32946;&#22996;&#21729;&#20250;&#65289;/&#29066;&#26412;&#30476;1040058_1070186_mis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説明シート"/>
      <sheetName val="入力シート "/>
      <sheetName val="計算シート "/>
      <sheetName val="関係係数シート"/>
      <sheetName val="マージンシート"/>
      <sheetName val="出力シー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44"/>
  <sheetViews>
    <sheetView showGridLines="0" tabSelected="1" zoomScale="90" zoomScaleNormal="90" workbookViewId="0">
      <pane ySplit="5" topLeftCell="A6" activePane="bottomLeft" state="frozen"/>
      <selection pane="bottomLeft" activeCell="D6" sqref="D6"/>
    </sheetView>
  </sheetViews>
  <sheetFormatPr defaultRowHeight="13.5"/>
  <cols>
    <col min="1" max="2" width="3.625" style="198" customWidth="1"/>
    <col min="3" max="3" width="25.625" style="198" customWidth="1"/>
    <col min="4" max="4" width="20.625" style="198" customWidth="1"/>
    <col min="5" max="5" width="85.625" style="198" customWidth="1"/>
    <col min="6" max="6" width="11.25" style="198" customWidth="1"/>
    <col min="7" max="7" width="9.75" style="198" customWidth="1"/>
    <col min="8" max="8" width="9.5" style="198" bestFit="1" customWidth="1"/>
    <col min="9" max="16384" width="9" style="198"/>
  </cols>
  <sheetData>
    <row r="1" spans="2:10" ht="18" customHeight="1">
      <c r="E1" s="199"/>
    </row>
    <row r="2" spans="2:10" ht="18" customHeight="1">
      <c r="B2" s="200"/>
    </row>
    <row r="3" spans="2:10" ht="34.5" customHeight="1">
      <c r="B3" s="274" t="s">
        <v>134</v>
      </c>
      <c r="C3" s="274"/>
      <c r="D3" s="274"/>
      <c r="E3" s="274"/>
      <c r="F3" s="201"/>
      <c r="G3" s="200"/>
      <c r="H3" s="200"/>
      <c r="I3" s="200"/>
      <c r="J3" s="200"/>
    </row>
    <row r="4" spans="2:10" s="60" customFormat="1" ht="30" customHeight="1">
      <c r="D4" s="202" t="s">
        <v>87</v>
      </c>
    </row>
    <row r="5" spans="2:10" s="60" customFormat="1" ht="30" customHeight="1">
      <c r="B5" s="275" t="s">
        <v>88</v>
      </c>
      <c r="C5" s="276"/>
      <c r="D5" s="203" t="s">
        <v>89</v>
      </c>
      <c r="E5" s="204" t="s">
        <v>90</v>
      </c>
    </row>
    <row r="6" spans="2:10" s="60" customFormat="1" ht="30" customHeight="1">
      <c r="B6" s="205">
        <v>1</v>
      </c>
      <c r="C6" s="210" t="s">
        <v>50</v>
      </c>
      <c r="D6" s="211"/>
      <c r="E6" s="212" t="s">
        <v>265</v>
      </c>
    </row>
    <row r="7" spans="2:10" s="60" customFormat="1" ht="30" customHeight="1">
      <c r="B7" s="206">
        <v>2</v>
      </c>
      <c r="C7" s="213" t="s">
        <v>51</v>
      </c>
      <c r="D7" s="214"/>
      <c r="E7" s="215" t="s">
        <v>268</v>
      </c>
    </row>
    <row r="8" spans="2:10" s="60" customFormat="1" ht="30" customHeight="1">
      <c r="B8" s="206">
        <v>3</v>
      </c>
      <c r="C8" s="213" t="s">
        <v>52</v>
      </c>
      <c r="D8" s="214"/>
      <c r="E8" s="215" t="s">
        <v>269</v>
      </c>
    </row>
    <row r="9" spans="2:10" s="60" customFormat="1" ht="30" customHeight="1">
      <c r="B9" s="206">
        <v>4</v>
      </c>
      <c r="C9" s="213" t="s">
        <v>1</v>
      </c>
      <c r="D9" s="214"/>
      <c r="E9" s="215" t="s">
        <v>270</v>
      </c>
    </row>
    <row r="10" spans="2:10" s="60" customFormat="1" ht="30" customHeight="1">
      <c r="B10" s="206">
        <v>5</v>
      </c>
      <c r="C10" s="213" t="s">
        <v>2</v>
      </c>
      <c r="D10" s="214"/>
      <c r="E10" s="215" t="s">
        <v>271</v>
      </c>
    </row>
    <row r="11" spans="2:10" s="60" customFormat="1" ht="30" customHeight="1">
      <c r="B11" s="206">
        <v>6</v>
      </c>
      <c r="C11" s="213" t="s">
        <v>3</v>
      </c>
      <c r="D11" s="214"/>
      <c r="E11" s="215" t="s">
        <v>91</v>
      </c>
    </row>
    <row r="12" spans="2:10" s="60" customFormat="1" ht="30" customHeight="1">
      <c r="B12" s="206">
        <v>7</v>
      </c>
      <c r="C12" s="213" t="s">
        <v>4</v>
      </c>
      <c r="D12" s="214"/>
      <c r="E12" s="215" t="s">
        <v>92</v>
      </c>
    </row>
    <row r="13" spans="2:10" s="60" customFormat="1" ht="30" customHeight="1">
      <c r="B13" s="206">
        <v>8</v>
      </c>
      <c r="C13" s="213" t="s">
        <v>5</v>
      </c>
      <c r="D13" s="214"/>
      <c r="E13" s="215" t="s">
        <v>272</v>
      </c>
    </row>
    <row r="14" spans="2:10" s="60" customFormat="1" ht="30" customHeight="1">
      <c r="B14" s="206">
        <v>9</v>
      </c>
      <c r="C14" s="213" t="s">
        <v>6</v>
      </c>
      <c r="D14" s="214"/>
      <c r="E14" s="215" t="s">
        <v>273</v>
      </c>
    </row>
    <row r="15" spans="2:10" s="60" customFormat="1" ht="30" customHeight="1">
      <c r="B15" s="206">
        <v>10</v>
      </c>
      <c r="C15" s="213" t="s">
        <v>7</v>
      </c>
      <c r="D15" s="214"/>
      <c r="E15" s="215" t="s">
        <v>274</v>
      </c>
    </row>
    <row r="16" spans="2:10" s="60" customFormat="1" ht="45" customHeight="1">
      <c r="B16" s="206">
        <v>11</v>
      </c>
      <c r="C16" s="213" t="s">
        <v>8</v>
      </c>
      <c r="D16" s="214"/>
      <c r="E16" s="215" t="s">
        <v>275</v>
      </c>
    </row>
    <row r="17" spans="2:5" s="60" customFormat="1" ht="30" customHeight="1">
      <c r="B17" s="206">
        <v>12</v>
      </c>
      <c r="C17" s="213" t="s">
        <v>9</v>
      </c>
      <c r="D17" s="214"/>
      <c r="E17" s="215" t="s">
        <v>276</v>
      </c>
    </row>
    <row r="18" spans="2:5" s="60" customFormat="1" ht="30" customHeight="1">
      <c r="B18" s="206">
        <v>13</v>
      </c>
      <c r="C18" s="213" t="s">
        <v>10</v>
      </c>
      <c r="D18" s="214"/>
      <c r="E18" s="215" t="s">
        <v>277</v>
      </c>
    </row>
    <row r="19" spans="2:5" s="60" customFormat="1" ht="45" customHeight="1">
      <c r="B19" s="206">
        <v>14</v>
      </c>
      <c r="C19" s="213" t="s">
        <v>11</v>
      </c>
      <c r="D19" s="214"/>
      <c r="E19" s="215" t="s">
        <v>278</v>
      </c>
    </row>
    <row r="20" spans="2:5" s="60" customFormat="1" ht="30" customHeight="1">
      <c r="B20" s="206">
        <v>15</v>
      </c>
      <c r="C20" s="213" t="s">
        <v>12</v>
      </c>
      <c r="D20" s="214"/>
      <c r="E20" s="215" t="s">
        <v>279</v>
      </c>
    </row>
    <row r="21" spans="2:5" s="60" customFormat="1" ht="30" customHeight="1">
      <c r="B21" s="206">
        <v>16</v>
      </c>
      <c r="C21" s="213" t="s">
        <v>13</v>
      </c>
      <c r="D21" s="214"/>
      <c r="E21" s="215" t="s">
        <v>280</v>
      </c>
    </row>
    <row r="22" spans="2:5" s="60" customFormat="1" ht="45" customHeight="1">
      <c r="B22" s="206">
        <v>17</v>
      </c>
      <c r="C22" s="213" t="s">
        <v>14</v>
      </c>
      <c r="D22" s="214"/>
      <c r="E22" s="215" t="s">
        <v>281</v>
      </c>
    </row>
    <row r="23" spans="2:5" s="60" customFormat="1" ht="30" customHeight="1">
      <c r="B23" s="206">
        <v>18</v>
      </c>
      <c r="C23" s="213" t="s">
        <v>15</v>
      </c>
      <c r="D23" s="214"/>
      <c r="E23" s="215" t="s">
        <v>282</v>
      </c>
    </row>
    <row r="24" spans="2:5" s="60" customFormat="1" ht="30" customHeight="1">
      <c r="B24" s="206">
        <v>19</v>
      </c>
      <c r="C24" s="213" t="s">
        <v>16</v>
      </c>
      <c r="D24" s="214"/>
      <c r="E24" s="215" t="s">
        <v>283</v>
      </c>
    </row>
    <row r="25" spans="2:5" s="60" customFormat="1" ht="60" customHeight="1">
      <c r="B25" s="206">
        <v>20</v>
      </c>
      <c r="C25" s="213" t="s">
        <v>17</v>
      </c>
      <c r="D25" s="214"/>
      <c r="E25" s="215" t="s">
        <v>284</v>
      </c>
    </row>
    <row r="26" spans="2:5" s="60" customFormat="1" ht="30" customHeight="1">
      <c r="B26" s="206">
        <v>21</v>
      </c>
      <c r="C26" s="213" t="s">
        <v>18</v>
      </c>
      <c r="D26" s="214"/>
      <c r="E26" s="215" t="s">
        <v>285</v>
      </c>
    </row>
    <row r="27" spans="2:5" s="60" customFormat="1" ht="30" customHeight="1">
      <c r="B27" s="206">
        <v>22</v>
      </c>
      <c r="C27" s="213" t="s">
        <v>19</v>
      </c>
      <c r="D27" s="214"/>
      <c r="E27" s="215" t="s">
        <v>286</v>
      </c>
    </row>
    <row r="28" spans="2:5" s="60" customFormat="1" ht="30" customHeight="1">
      <c r="B28" s="206">
        <v>23</v>
      </c>
      <c r="C28" s="213" t="s">
        <v>20</v>
      </c>
      <c r="D28" s="214"/>
      <c r="E28" s="215" t="s">
        <v>287</v>
      </c>
    </row>
    <row r="29" spans="2:5" s="60" customFormat="1" ht="30" customHeight="1">
      <c r="B29" s="206">
        <v>24</v>
      </c>
      <c r="C29" s="213" t="s">
        <v>21</v>
      </c>
      <c r="D29" s="214"/>
      <c r="E29" s="215" t="s">
        <v>288</v>
      </c>
    </row>
    <row r="30" spans="2:5" s="60" customFormat="1" ht="30" customHeight="1">
      <c r="B30" s="206">
        <v>25</v>
      </c>
      <c r="C30" s="213" t="s">
        <v>130</v>
      </c>
      <c r="D30" s="214"/>
      <c r="E30" s="215" t="s">
        <v>133</v>
      </c>
    </row>
    <row r="31" spans="2:5" s="60" customFormat="1" ht="30" customHeight="1">
      <c r="B31" s="206">
        <v>26</v>
      </c>
      <c r="C31" s="213" t="s">
        <v>22</v>
      </c>
      <c r="D31" s="214"/>
      <c r="E31" s="215" t="s">
        <v>289</v>
      </c>
    </row>
    <row r="32" spans="2:5" s="60" customFormat="1" ht="30" customHeight="1">
      <c r="B32" s="206">
        <v>27</v>
      </c>
      <c r="C32" s="213" t="s">
        <v>23</v>
      </c>
      <c r="D32" s="214"/>
      <c r="E32" s="215" t="s">
        <v>290</v>
      </c>
    </row>
    <row r="33" spans="2:5" s="60" customFormat="1" ht="45" customHeight="1">
      <c r="B33" s="206">
        <v>28</v>
      </c>
      <c r="C33" s="213" t="s">
        <v>24</v>
      </c>
      <c r="D33" s="214"/>
      <c r="E33" s="215" t="s">
        <v>291</v>
      </c>
    </row>
    <row r="34" spans="2:5" s="60" customFormat="1" ht="45" customHeight="1">
      <c r="B34" s="206">
        <v>29</v>
      </c>
      <c r="C34" s="213" t="s">
        <v>25</v>
      </c>
      <c r="D34" s="214"/>
      <c r="E34" s="215" t="s">
        <v>292</v>
      </c>
    </row>
    <row r="35" spans="2:5" s="60" customFormat="1" ht="30" customHeight="1">
      <c r="B35" s="206">
        <v>30</v>
      </c>
      <c r="C35" s="213" t="s">
        <v>26</v>
      </c>
      <c r="D35" s="214"/>
      <c r="E35" s="215" t="s">
        <v>293</v>
      </c>
    </row>
    <row r="36" spans="2:5" s="60" customFormat="1" ht="30" customHeight="1">
      <c r="B36" s="206">
        <v>31</v>
      </c>
      <c r="C36" s="213" t="s">
        <v>27</v>
      </c>
      <c r="D36" s="214"/>
      <c r="E36" s="215" t="s">
        <v>294</v>
      </c>
    </row>
    <row r="37" spans="2:5" s="60" customFormat="1" ht="30" customHeight="1">
      <c r="B37" s="206">
        <v>32</v>
      </c>
      <c r="C37" s="213" t="s">
        <v>28</v>
      </c>
      <c r="D37" s="214"/>
      <c r="E37" s="215" t="s">
        <v>295</v>
      </c>
    </row>
    <row r="38" spans="2:5" s="60" customFormat="1" ht="45" customHeight="1">
      <c r="B38" s="206">
        <v>33</v>
      </c>
      <c r="C38" s="213" t="s">
        <v>29</v>
      </c>
      <c r="D38" s="214"/>
      <c r="E38" s="215" t="s">
        <v>296</v>
      </c>
    </row>
    <row r="39" spans="2:5" s="60" customFormat="1" ht="45" customHeight="1">
      <c r="B39" s="206">
        <v>34</v>
      </c>
      <c r="C39" s="213" t="s">
        <v>30</v>
      </c>
      <c r="D39" s="214"/>
      <c r="E39" s="215" t="s">
        <v>297</v>
      </c>
    </row>
    <row r="40" spans="2:5" s="60" customFormat="1" ht="60" customHeight="1">
      <c r="B40" s="206">
        <v>35</v>
      </c>
      <c r="C40" s="213" t="s">
        <v>31</v>
      </c>
      <c r="D40" s="214"/>
      <c r="E40" s="215" t="s">
        <v>298</v>
      </c>
    </row>
    <row r="41" spans="2:5" s="60" customFormat="1" ht="30" customHeight="1">
      <c r="B41" s="206">
        <v>36</v>
      </c>
      <c r="C41" s="213" t="s">
        <v>32</v>
      </c>
      <c r="D41" s="214"/>
      <c r="E41" s="215" t="s">
        <v>32</v>
      </c>
    </row>
    <row r="42" spans="2:5" s="60" customFormat="1" ht="30" customHeight="1">
      <c r="B42" s="207">
        <v>37</v>
      </c>
      <c r="C42" s="216" t="s">
        <v>33</v>
      </c>
      <c r="D42" s="217"/>
      <c r="E42" s="218" t="s">
        <v>33</v>
      </c>
    </row>
    <row r="43" spans="2:5" s="60" customFormat="1" ht="30" customHeight="1">
      <c r="B43" s="275" t="s">
        <v>57</v>
      </c>
      <c r="C43" s="277"/>
      <c r="D43" s="208">
        <f>SUM(D6:D42)</f>
        <v>0</v>
      </c>
      <c r="E43" s="209"/>
    </row>
    <row r="44" spans="2:5" ht="24.75" customHeight="1"/>
  </sheetData>
  <sheetProtection algorithmName="SHA-512" hashValue="po+3oCsZiQY2JKvNm2UUrYajOz4n9qZJDngUIF3K2wz9CcoeFudigH6Xx1NJtpnBua4iG7EMy7ejjHPyG+sjkg==" saltValue="4syMqfuiv2EP+zqC1cdt5A==" spinCount="100000" sheet="1" selectLockedCells="1"/>
  <mergeCells count="3">
    <mergeCell ref="B3:E3"/>
    <mergeCell ref="B5:C5"/>
    <mergeCell ref="B43:C43"/>
  </mergeCells>
  <phoneticPr fontId="1"/>
  <printOptions horizontalCentered="1"/>
  <pageMargins left="0.39370078740157483" right="0.39370078740157483" top="0.39370078740157483" bottom="0.39370078740157483" header="0.51181102362204722" footer="0.51181102362204722"/>
  <pageSetup paperSize="9" scale="5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1ECFD-CF3E-42F2-9797-6EC49E2B4E9D}">
  <dimension ref="A1:AQ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3" ht="39.950000000000003" customHeight="1">
      <c r="A1" s="47"/>
      <c r="B1" s="3"/>
    </row>
    <row r="2" spans="1:43" ht="39.950000000000003" customHeight="1">
      <c r="A2" s="5"/>
      <c r="B2" s="27"/>
      <c r="C2" s="7" t="s">
        <v>193</v>
      </c>
      <c r="D2" s="7" t="s">
        <v>194</v>
      </c>
      <c r="E2" s="7" t="s">
        <v>195</v>
      </c>
      <c r="F2" s="7" t="s">
        <v>196</v>
      </c>
      <c r="G2" s="7" t="s">
        <v>197</v>
      </c>
      <c r="H2" s="7" t="s">
        <v>198</v>
      </c>
      <c r="I2" s="7" t="s">
        <v>199</v>
      </c>
      <c r="J2" s="7" t="s">
        <v>200</v>
      </c>
      <c r="K2" s="7" t="s">
        <v>201</v>
      </c>
      <c r="L2" s="7" t="s">
        <v>202</v>
      </c>
      <c r="M2" s="7" t="s">
        <v>203</v>
      </c>
      <c r="N2" s="7" t="s">
        <v>204</v>
      </c>
      <c r="O2" s="7" t="s">
        <v>205</v>
      </c>
      <c r="P2" s="7" t="s">
        <v>206</v>
      </c>
      <c r="Q2" s="7" t="s">
        <v>207</v>
      </c>
      <c r="R2" s="7" t="s">
        <v>208</v>
      </c>
      <c r="S2" s="7" t="s">
        <v>209</v>
      </c>
      <c r="T2" s="7" t="s">
        <v>210</v>
      </c>
      <c r="U2" s="7" t="s">
        <v>211</v>
      </c>
      <c r="V2" s="7" t="s">
        <v>212</v>
      </c>
      <c r="W2" s="7" t="s">
        <v>213</v>
      </c>
      <c r="X2" s="7" t="s">
        <v>214</v>
      </c>
      <c r="Y2" s="7" t="s">
        <v>215</v>
      </c>
      <c r="Z2" s="7" t="s">
        <v>216</v>
      </c>
      <c r="AA2" s="7" t="s">
        <v>217</v>
      </c>
      <c r="AB2" s="7" t="s">
        <v>218</v>
      </c>
      <c r="AC2" s="7" t="s">
        <v>219</v>
      </c>
      <c r="AD2" s="7" t="s">
        <v>220</v>
      </c>
      <c r="AE2" s="7" t="s">
        <v>221</v>
      </c>
      <c r="AF2" s="7" t="s">
        <v>222</v>
      </c>
      <c r="AG2" s="7" t="s">
        <v>223</v>
      </c>
      <c r="AH2" s="7" t="s">
        <v>224</v>
      </c>
      <c r="AI2" s="7" t="s">
        <v>225</v>
      </c>
      <c r="AJ2" s="7" t="s">
        <v>226</v>
      </c>
      <c r="AK2" s="7" t="s">
        <v>227</v>
      </c>
      <c r="AL2" s="7" t="s">
        <v>228</v>
      </c>
      <c r="AM2" s="7" t="s">
        <v>229</v>
      </c>
      <c r="AN2" s="8" t="s">
        <v>230</v>
      </c>
    </row>
    <row r="3" spans="1:43" ht="60" customHeight="1">
      <c r="A3" s="12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130</v>
      </c>
      <c r="AB3" s="3" t="s">
        <v>22</v>
      </c>
      <c r="AC3" s="3" t="s">
        <v>94</v>
      </c>
      <c r="AD3" s="3" t="s">
        <v>93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13" t="s">
        <v>33</v>
      </c>
      <c r="AP3" s="57"/>
    </row>
    <row r="4" spans="1:43" ht="39.950000000000003" customHeight="1">
      <c r="A4" s="12" t="s">
        <v>193</v>
      </c>
      <c r="B4" s="3" t="s">
        <v>50</v>
      </c>
      <c r="C4" s="48">
        <v>0.99683623172352676</v>
      </c>
      <c r="D4" s="49">
        <v>-7.896879540273747E-5</v>
      </c>
      <c r="E4" s="49">
        <v>0</v>
      </c>
      <c r="F4" s="49">
        <v>0</v>
      </c>
      <c r="G4" s="49">
        <v>-5.2200040544265339E-3</v>
      </c>
      <c r="H4" s="49">
        <v>-4.6765935978764007E-5</v>
      </c>
      <c r="I4" s="49">
        <v>-2.5293850337715539E-6</v>
      </c>
      <c r="J4" s="49">
        <v>-6.2941568848765983E-6</v>
      </c>
      <c r="K4" s="49">
        <v>0</v>
      </c>
      <c r="L4" s="49">
        <v>0</v>
      </c>
      <c r="M4" s="49">
        <v>0</v>
      </c>
      <c r="N4" s="49">
        <v>0</v>
      </c>
      <c r="O4" s="49">
        <v>0</v>
      </c>
      <c r="P4" s="49">
        <v>0</v>
      </c>
      <c r="Q4" s="49">
        <v>0</v>
      </c>
      <c r="R4" s="49">
        <v>0</v>
      </c>
      <c r="S4" s="49">
        <v>0</v>
      </c>
      <c r="T4" s="49">
        <v>0</v>
      </c>
      <c r="U4" s="49">
        <v>0</v>
      </c>
      <c r="V4" s="49">
        <v>-5.8296595293368438E-5</v>
      </c>
      <c r="W4" s="49">
        <v>-2.5721236221071871E-5</v>
      </c>
      <c r="X4" s="49">
        <v>0</v>
      </c>
      <c r="Y4" s="49">
        <v>0</v>
      </c>
      <c r="Z4" s="49">
        <v>0</v>
      </c>
      <c r="AA4" s="49">
        <v>-3.7283228772685571E-6</v>
      </c>
      <c r="AB4" s="49">
        <v>0</v>
      </c>
      <c r="AC4" s="49">
        <v>-3.2773644829766053E-8</v>
      </c>
      <c r="AD4" s="49">
        <v>-2.5212386217521654E-7</v>
      </c>
      <c r="AE4" s="49">
        <v>-2.6117674743760488E-6</v>
      </c>
      <c r="AF4" s="49">
        <v>0</v>
      </c>
      <c r="AG4" s="49">
        <v>-8.92022369975377E-7</v>
      </c>
      <c r="AH4" s="49">
        <v>-3.4371297494903508E-5</v>
      </c>
      <c r="AI4" s="49">
        <v>-4.1441141239329157E-5</v>
      </c>
      <c r="AJ4" s="49">
        <v>-6.4086958570375673E-5</v>
      </c>
      <c r="AK4" s="49">
        <v>-1.3687147559301016E-7</v>
      </c>
      <c r="AL4" s="49">
        <v>-3.9001959952757252E-4</v>
      </c>
      <c r="AM4" s="49">
        <v>0</v>
      </c>
      <c r="AN4" s="50">
        <v>0</v>
      </c>
      <c r="AO4" s="14"/>
      <c r="AP4" s="37"/>
    </row>
    <row r="5" spans="1:43" ht="39.950000000000003" customHeight="1">
      <c r="A5" s="12" t="s">
        <v>194</v>
      </c>
      <c r="B5" s="3" t="s">
        <v>51</v>
      </c>
      <c r="C5" s="51">
        <v>-5.3025783222761462E-5</v>
      </c>
      <c r="D5" s="52">
        <v>0.98465564072299094</v>
      </c>
      <c r="E5" s="52">
        <v>0</v>
      </c>
      <c r="F5" s="52">
        <v>0</v>
      </c>
      <c r="G5" s="52">
        <v>-2.4636215898447804E-5</v>
      </c>
      <c r="H5" s="52">
        <v>0</v>
      </c>
      <c r="I5" s="52">
        <v>-1.9983360430781652E-4</v>
      </c>
      <c r="J5" s="52">
        <v>-1.3439695116468186E-5</v>
      </c>
      <c r="K5" s="52">
        <v>0</v>
      </c>
      <c r="L5" s="52">
        <v>0</v>
      </c>
      <c r="M5" s="52">
        <v>0</v>
      </c>
      <c r="N5" s="52">
        <v>0</v>
      </c>
      <c r="O5" s="52">
        <v>0</v>
      </c>
      <c r="P5" s="52">
        <v>0</v>
      </c>
      <c r="Q5" s="52">
        <v>0</v>
      </c>
      <c r="R5" s="52">
        <v>0</v>
      </c>
      <c r="S5" s="52">
        <v>0</v>
      </c>
      <c r="T5" s="52">
        <v>0</v>
      </c>
      <c r="U5" s="52">
        <v>0</v>
      </c>
      <c r="V5" s="52">
        <v>-3.2472704366291144E-6</v>
      </c>
      <c r="W5" s="52">
        <v>-2.0175305331684463E-6</v>
      </c>
      <c r="X5" s="52">
        <v>0</v>
      </c>
      <c r="Y5" s="52">
        <v>0</v>
      </c>
      <c r="Z5" s="52">
        <v>0</v>
      </c>
      <c r="AA5" s="52">
        <v>0</v>
      </c>
      <c r="AB5" s="52">
        <v>0</v>
      </c>
      <c r="AC5" s="52">
        <v>0</v>
      </c>
      <c r="AD5" s="52">
        <v>0</v>
      </c>
      <c r="AE5" s="52">
        <v>0</v>
      </c>
      <c r="AF5" s="52">
        <v>0</v>
      </c>
      <c r="AG5" s="52">
        <v>-3.8094089196740752E-7</v>
      </c>
      <c r="AH5" s="52">
        <v>-2.9247059783775065E-6</v>
      </c>
      <c r="AI5" s="52">
        <v>-2.2924309076837469E-6</v>
      </c>
      <c r="AJ5" s="52">
        <v>0</v>
      </c>
      <c r="AK5" s="52">
        <v>0</v>
      </c>
      <c r="AL5" s="52">
        <v>-7.8576620758443293E-5</v>
      </c>
      <c r="AM5" s="52">
        <v>0</v>
      </c>
      <c r="AN5" s="53">
        <v>0</v>
      </c>
      <c r="AO5" s="14"/>
      <c r="AP5" s="37"/>
    </row>
    <row r="6" spans="1:43" ht="39.950000000000003" customHeight="1">
      <c r="A6" s="12" t="s">
        <v>195</v>
      </c>
      <c r="B6" s="3" t="s">
        <v>52</v>
      </c>
      <c r="C6" s="51">
        <v>0</v>
      </c>
      <c r="D6" s="52">
        <v>0</v>
      </c>
      <c r="E6" s="52">
        <v>0.99898150235046757</v>
      </c>
      <c r="F6" s="52">
        <v>0</v>
      </c>
      <c r="G6" s="52">
        <v>-3.5352006597033827E-3</v>
      </c>
      <c r="H6" s="52">
        <v>0</v>
      </c>
      <c r="I6" s="52">
        <v>0</v>
      </c>
      <c r="J6" s="52">
        <v>0</v>
      </c>
      <c r="K6" s="52">
        <v>0</v>
      </c>
      <c r="L6" s="52">
        <v>0</v>
      </c>
      <c r="M6" s="52">
        <v>0</v>
      </c>
      <c r="N6" s="52">
        <v>0</v>
      </c>
      <c r="O6" s="52">
        <v>0</v>
      </c>
      <c r="P6" s="52">
        <v>0</v>
      </c>
      <c r="Q6" s="52">
        <v>0</v>
      </c>
      <c r="R6" s="52">
        <v>0</v>
      </c>
      <c r="S6" s="52">
        <v>0</v>
      </c>
      <c r="T6" s="52">
        <v>0</v>
      </c>
      <c r="U6" s="52">
        <v>0</v>
      </c>
      <c r="V6" s="52">
        <v>-1.4916079870052704E-5</v>
      </c>
      <c r="W6" s="52">
        <v>0</v>
      </c>
      <c r="X6" s="52">
        <v>0</v>
      </c>
      <c r="Y6" s="52">
        <v>0</v>
      </c>
      <c r="Z6" s="52">
        <v>0</v>
      </c>
      <c r="AA6" s="52">
        <v>0</v>
      </c>
      <c r="AB6" s="52">
        <v>0</v>
      </c>
      <c r="AC6" s="52">
        <v>0</v>
      </c>
      <c r="AD6" s="52">
        <v>0</v>
      </c>
      <c r="AE6" s="52">
        <v>-7.6240076989969884E-7</v>
      </c>
      <c r="AF6" s="52">
        <v>0</v>
      </c>
      <c r="AG6" s="52">
        <v>-7.7769860102408124E-7</v>
      </c>
      <c r="AH6" s="52">
        <v>-9.7959207121266639E-6</v>
      </c>
      <c r="AI6" s="52">
        <v>-2.3968513397008051E-5</v>
      </c>
      <c r="AJ6" s="52">
        <v>0</v>
      </c>
      <c r="AK6" s="52">
        <v>0</v>
      </c>
      <c r="AL6" s="52">
        <v>-3.8911261167872042E-4</v>
      </c>
      <c r="AM6" s="52">
        <v>0</v>
      </c>
      <c r="AN6" s="53">
        <v>0</v>
      </c>
      <c r="AO6" s="14"/>
      <c r="AP6" s="37"/>
    </row>
    <row r="7" spans="1:43" ht="39.950000000000003" customHeight="1">
      <c r="A7" s="12" t="s">
        <v>196</v>
      </c>
      <c r="B7" s="3" t="s">
        <v>1</v>
      </c>
      <c r="C7" s="51">
        <v>0</v>
      </c>
      <c r="D7" s="52">
        <v>0</v>
      </c>
      <c r="E7" s="52">
        <v>0</v>
      </c>
      <c r="F7" s="52">
        <v>1</v>
      </c>
      <c r="G7" s="52">
        <v>-3.885798087404673E-6</v>
      </c>
      <c r="H7" s="52">
        <v>0</v>
      </c>
      <c r="I7" s="52">
        <v>0</v>
      </c>
      <c r="J7" s="52">
        <v>-1.683035811464559E-4</v>
      </c>
      <c r="K7" s="52">
        <v>-7.3511814484025838E-4</v>
      </c>
      <c r="L7" s="52">
        <v>-2.6249014011033828E-5</v>
      </c>
      <c r="M7" s="52">
        <v>-2.4096317094785021E-5</v>
      </c>
      <c r="N7" s="52">
        <v>0</v>
      </c>
      <c r="O7" s="52">
        <v>0</v>
      </c>
      <c r="P7" s="52">
        <v>0</v>
      </c>
      <c r="Q7" s="52">
        <v>0</v>
      </c>
      <c r="R7" s="52">
        <v>-1.5060447199571317E-6</v>
      </c>
      <c r="S7" s="52">
        <v>-1.1175412080178566E-6</v>
      </c>
      <c r="T7" s="52">
        <v>0</v>
      </c>
      <c r="U7" s="52">
        <v>0</v>
      </c>
      <c r="V7" s="52">
        <v>-5.0923028058200118E-5</v>
      </c>
      <c r="W7" s="52">
        <v>-3.9478575262764281E-5</v>
      </c>
      <c r="X7" s="52">
        <v>-6.0791942118360665E-3</v>
      </c>
      <c r="Y7" s="52">
        <v>0</v>
      </c>
      <c r="Z7" s="52">
        <v>0</v>
      </c>
      <c r="AA7" s="52">
        <v>-3.560926277047338E-8</v>
      </c>
      <c r="AB7" s="52">
        <v>-3.8900748006484611E-8</v>
      </c>
      <c r="AC7" s="52">
        <v>-4.7370591512102355E-8</v>
      </c>
      <c r="AD7" s="52">
        <v>0</v>
      </c>
      <c r="AE7" s="52">
        <v>-3.3705482712203068E-8</v>
      </c>
      <c r="AF7" s="52">
        <v>0</v>
      </c>
      <c r="AG7" s="52">
        <v>-2.1488621689392292E-7</v>
      </c>
      <c r="AH7" s="52">
        <v>-9.8988428358227278E-7</v>
      </c>
      <c r="AI7" s="52">
        <v>-1.10840998987395E-7</v>
      </c>
      <c r="AJ7" s="52">
        <v>-9.4520856978007735E-7</v>
      </c>
      <c r="AK7" s="52">
        <v>-3.7093540367875607E-8</v>
      </c>
      <c r="AL7" s="52">
        <v>-6.5910108237589493E-8</v>
      </c>
      <c r="AM7" s="52">
        <v>0</v>
      </c>
      <c r="AN7" s="53">
        <v>-2.9597951631424531E-6</v>
      </c>
      <c r="AO7" s="14"/>
      <c r="AP7" s="37"/>
    </row>
    <row r="8" spans="1:43" ht="39.950000000000003" customHeight="1">
      <c r="A8" s="12" t="s">
        <v>197</v>
      </c>
      <c r="B8" s="3" t="s">
        <v>2</v>
      </c>
      <c r="C8" s="51">
        <v>-1.3368307943193004E-2</v>
      </c>
      <c r="D8" s="52">
        <v>-3.7955847472080383E-3</v>
      </c>
      <c r="E8" s="52">
        <v>-7.9144375173774394E-3</v>
      </c>
      <c r="F8" s="52">
        <v>0</v>
      </c>
      <c r="G8" s="52">
        <v>0.97717167958270967</v>
      </c>
      <c r="H8" s="52">
        <v>-5.6194371582041088E-5</v>
      </c>
      <c r="I8" s="52">
        <v>-1.2157327720446394E-5</v>
      </c>
      <c r="J8" s="52">
        <v>-9.6807882645529833E-4</v>
      </c>
      <c r="K8" s="52">
        <v>-2.346753585954557E-5</v>
      </c>
      <c r="L8" s="52">
        <v>0</v>
      </c>
      <c r="M8" s="52">
        <v>0</v>
      </c>
      <c r="N8" s="52">
        <v>0</v>
      </c>
      <c r="O8" s="52">
        <v>0</v>
      </c>
      <c r="P8" s="52">
        <v>0</v>
      </c>
      <c r="Q8" s="52">
        <v>0</v>
      </c>
      <c r="R8" s="52">
        <v>0</v>
      </c>
      <c r="S8" s="52">
        <v>0</v>
      </c>
      <c r="T8" s="52">
        <v>0</v>
      </c>
      <c r="U8" s="52">
        <v>0</v>
      </c>
      <c r="V8" s="52">
        <v>-8.0404891509248095E-5</v>
      </c>
      <c r="W8" s="52">
        <v>-3.5322137192524185E-6</v>
      </c>
      <c r="X8" s="52">
        <v>0</v>
      </c>
      <c r="Y8" s="52">
        <v>0</v>
      </c>
      <c r="Z8" s="52">
        <v>0</v>
      </c>
      <c r="AA8" s="52">
        <v>-2.1235530651346977E-5</v>
      </c>
      <c r="AB8" s="52">
        <v>0</v>
      </c>
      <c r="AC8" s="52">
        <v>0</v>
      </c>
      <c r="AD8" s="52">
        <v>0</v>
      </c>
      <c r="AE8" s="52">
        <v>-3.698738311403418E-5</v>
      </c>
      <c r="AF8" s="52">
        <v>0</v>
      </c>
      <c r="AG8" s="52">
        <v>-1.0375625577418246E-4</v>
      </c>
      <c r="AH8" s="52">
        <v>-7.2129923685719858E-4</v>
      </c>
      <c r="AI8" s="52">
        <v>-8.4480049416218008E-4</v>
      </c>
      <c r="AJ8" s="52">
        <v>-2.2945082589333887E-4</v>
      </c>
      <c r="AK8" s="52">
        <v>-6.578640112708087E-7</v>
      </c>
      <c r="AL8" s="52">
        <v>-1.6656208888748875E-2</v>
      </c>
      <c r="AM8" s="52">
        <v>0</v>
      </c>
      <c r="AN8" s="53">
        <v>-5.8835647449139382E-4</v>
      </c>
      <c r="AO8" s="14"/>
      <c r="AP8" s="37"/>
    </row>
    <row r="9" spans="1:43" ht="39.950000000000003" customHeight="1">
      <c r="A9" s="12" t="s">
        <v>198</v>
      </c>
      <c r="B9" s="3" t="s">
        <v>3</v>
      </c>
      <c r="C9" s="51">
        <v>-2.7676665692448045E-5</v>
      </c>
      <c r="D9" s="52">
        <v>0</v>
      </c>
      <c r="E9" s="52">
        <v>-3.6245486483104273E-4</v>
      </c>
      <c r="F9" s="52">
        <v>-4.1408930581240613E-5</v>
      </c>
      <c r="G9" s="52">
        <v>-1.027552163335052E-5</v>
      </c>
      <c r="H9" s="52">
        <v>0.99710330573956418</v>
      </c>
      <c r="I9" s="52">
        <v>-3.2526803061526803E-5</v>
      </c>
      <c r="J9" s="52">
        <v>-1.0792019862496721E-5</v>
      </c>
      <c r="K9" s="52">
        <v>-1.3255064271713754E-5</v>
      </c>
      <c r="L9" s="52">
        <v>-7.784560725022851E-6</v>
      </c>
      <c r="M9" s="52">
        <v>-4.2876866215602048E-5</v>
      </c>
      <c r="N9" s="52">
        <v>-1.1708172136891953E-5</v>
      </c>
      <c r="O9" s="52">
        <v>-1.7588395759407635E-5</v>
      </c>
      <c r="P9" s="52">
        <v>-1.2997317873483633E-5</v>
      </c>
      <c r="Q9" s="52">
        <v>-2.2950234253041029E-5</v>
      </c>
      <c r="R9" s="52">
        <v>-4.8348932418500983E-5</v>
      </c>
      <c r="S9" s="52">
        <v>-2.7839661367904157E-5</v>
      </c>
      <c r="T9" s="52">
        <v>-3.0024926694141487E-5</v>
      </c>
      <c r="U9" s="52">
        <v>-5.1292583102491709E-5</v>
      </c>
      <c r="V9" s="52">
        <v>-3.4332673137758447E-5</v>
      </c>
      <c r="W9" s="52">
        <v>-5.3267259298842818E-5</v>
      </c>
      <c r="X9" s="52">
        <v>-2.8402032528375494E-6</v>
      </c>
      <c r="Y9" s="52">
        <v>-1.1343236719284722E-5</v>
      </c>
      <c r="Z9" s="52">
        <v>-3.736974578424032E-5</v>
      </c>
      <c r="AA9" s="52">
        <v>-5.7547634000811252E-5</v>
      </c>
      <c r="AB9" s="52">
        <v>-2.0719792447079503E-5</v>
      </c>
      <c r="AC9" s="52">
        <v>-1.6998683749490816E-6</v>
      </c>
      <c r="AD9" s="52">
        <v>0</v>
      </c>
      <c r="AE9" s="52">
        <v>-2.768862799252175E-5</v>
      </c>
      <c r="AF9" s="52">
        <v>-1.1504492797447277E-5</v>
      </c>
      <c r="AG9" s="52">
        <v>-5.2843183031934337E-5</v>
      </c>
      <c r="AH9" s="52">
        <v>-5.2474897093589327E-6</v>
      </c>
      <c r="AI9" s="52">
        <v>-4.7348329380506527E-5</v>
      </c>
      <c r="AJ9" s="52">
        <v>-3.4086494614636603E-4</v>
      </c>
      <c r="AK9" s="52">
        <v>-2.2522052149442576E-5</v>
      </c>
      <c r="AL9" s="52">
        <v>-5.351882681927821E-5</v>
      </c>
      <c r="AM9" s="52">
        <v>-2.7089996189499661E-4</v>
      </c>
      <c r="AN9" s="53">
        <v>-3.1209746497975812E-6</v>
      </c>
      <c r="AO9" s="14"/>
      <c r="AP9" s="37"/>
    </row>
    <row r="10" spans="1:43" ht="39.950000000000003" customHeight="1">
      <c r="A10" s="12" t="s">
        <v>199</v>
      </c>
      <c r="B10" s="3" t="s">
        <v>4</v>
      </c>
      <c r="C10" s="51">
        <v>-4.4420954486397012E-4</v>
      </c>
      <c r="D10" s="52">
        <v>-3.363247825059107E-4</v>
      </c>
      <c r="E10" s="52">
        <v>-2.3692370801528669E-5</v>
      </c>
      <c r="F10" s="52">
        <v>-5.7142560134499406E-6</v>
      </c>
      <c r="G10" s="52">
        <v>-1.3902812529399358E-4</v>
      </c>
      <c r="H10" s="52">
        <v>-3.734515442111087E-5</v>
      </c>
      <c r="I10" s="52">
        <v>0.99771532283040631</v>
      </c>
      <c r="J10" s="52">
        <v>-1.4296826551589653E-4</v>
      </c>
      <c r="K10" s="52">
        <v>-1.0974854408476711E-5</v>
      </c>
      <c r="L10" s="52">
        <v>-3.2227086508131219E-6</v>
      </c>
      <c r="M10" s="52">
        <v>-3.5500949264512802E-5</v>
      </c>
      <c r="N10" s="52">
        <v>-3.7391402290363018E-5</v>
      </c>
      <c r="O10" s="52">
        <v>-1.5949669938074863E-5</v>
      </c>
      <c r="P10" s="52">
        <v>-5.7946252963395313E-6</v>
      </c>
      <c r="Q10" s="52">
        <v>-3.8004414675689149E-5</v>
      </c>
      <c r="R10" s="52">
        <v>-3.3744949831241912E-5</v>
      </c>
      <c r="S10" s="52">
        <v>-4.8845166501306263E-5</v>
      </c>
      <c r="T10" s="52">
        <v>-1.7401910291571111E-4</v>
      </c>
      <c r="U10" s="52">
        <v>-8.9081207444947365E-5</v>
      </c>
      <c r="V10" s="52">
        <v>-9.1990558241646808E-4</v>
      </c>
      <c r="W10" s="52">
        <v>-4.4111381237916999E-4</v>
      </c>
      <c r="X10" s="52">
        <v>-4.0431287401699654E-5</v>
      </c>
      <c r="Y10" s="52">
        <v>-4.0039195530391372E-5</v>
      </c>
      <c r="Z10" s="52">
        <v>-5.1025829218107089E-5</v>
      </c>
      <c r="AA10" s="52">
        <v>-8.4593508756943686E-5</v>
      </c>
      <c r="AB10" s="52">
        <v>-5.0186402638248917E-5</v>
      </c>
      <c r="AC10" s="52">
        <v>-1.1957488400585537E-5</v>
      </c>
      <c r="AD10" s="52">
        <v>-2.4160161115019813E-6</v>
      </c>
      <c r="AE10" s="52">
        <v>-5.7735784199697904E-5</v>
      </c>
      <c r="AF10" s="52">
        <v>-9.810592881643881E-5</v>
      </c>
      <c r="AG10" s="52">
        <v>-1.2241498701731071E-5</v>
      </c>
      <c r="AH10" s="52">
        <v>-9.5554938570044289E-5</v>
      </c>
      <c r="AI10" s="52">
        <v>-6.2892786388578869E-5</v>
      </c>
      <c r="AJ10" s="52">
        <v>-2.1306316671825925E-4</v>
      </c>
      <c r="AK10" s="52">
        <v>-6.0831160309324396E-5</v>
      </c>
      <c r="AL10" s="52">
        <v>-5.5624946055659425E-5</v>
      </c>
      <c r="AM10" s="52">
        <v>-4.8357515701935565E-3</v>
      </c>
      <c r="AN10" s="53">
        <v>-6.7832289939415137E-6</v>
      </c>
      <c r="AO10" s="14"/>
      <c r="AP10" s="37"/>
    </row>
    <row r="11" spans="1:43" ht="39.950000000000003" customHeight="1">
      <c r="A11" s="12" t="s">
        <v>200</v>
      </c>
      <c r="B11" s="3" t="s">
        <v>5</v>
      </c>
      <c r="C11" s="51">
        <v>-3.8257897486070812E-4</v>
      </c>
      <c r="D11" s="52">
        <v>0</v>
      </c>
      <c r="E11" s="52">
        <v>-3.8551078644840386E-5</v>
      </c>
      <c r="F11" s="52">
        <v>-2.145683242053928E-5</v>
      </c>
      <c r="G11" s="52">
        <v>-5.1473086027253707E-5</v>
      </c>
      <c r="H11" s="52">
        <v>-7.5724067639479592E-4</v>
      </c>
      <c r="I11" s="52">
        <v>-2.568608656804244E-4</v>
      </c>
      <c r="J11" s="52">
        <v>0.99704737526796994</v>
      </c>
      <c r="K11" s="52">
        <v>-8.4155558709887406E-5</v>
      </c>
      <c r="L11" s="52">
        <v>-1.2101158803168694E-5</v>
      </c>
      <c r="M11" s="52">
        <v>-1.7773977162749364E-5</v>
      </c>
      <c r="N11" s="52">
        <v>-8.8402149572621824E-5</v>
      </c>
      <c r="O11" s="52">
        <v>-3.5413486682322773E-5</v>
      </c>
      <c r="P11" s="52">
        <v>-2.673201428707974E-5</v>
      </c>
      <c r="Q11" s="52">
        <v>-1.1416420335631707E-4</v>
      </c>
      <c r="R11" s="52">
        <v>-1.2511420480941428E-4</v>
      </c>
      <c r="S11" s="52">
        <v>-7.7486375705095503E-5</v>
      </c>
      <c r="T11" s="52">
        <v>-6.534356739436107E-5</v>
      </c>
      <c r="U11" s="52">
        <v>-2.1781189131453693E-4</v>
      </c>
      <c r="V11" s="52">
        <v>-4.100738428394071E-4</v>
      </c>
      <c r="W11" s="52">
        <v>-4.2812955166665647E-5</v>
      </c>
      <c r="X11" s="52">
        <v>-1.8094236092501397E-5</v>
      </c>
      <c r="Y11" s="52">
        <v>-7.2512452912343751E-5</v>
      </c>
      <c r="Z11" s="52">
        <v>-1.3085886856060882E-4</v>
      </c>
      <c r="AA11" s="52">
        <v>-1.0068702669255204E-7</v>
      </c>
      <c r="AB11" s="52">
        <v>-2.5824647956167862E-7</v>
      </c>
      <c r="AC11" s="52">
        <v>-1.8344338656206275E-7</v>
      </c>
      <c r="AD11" s="52">
        <v>-3.5280219327728211E-7</v>
      </c>
      <c r="AE11" s="52">
        <v>-4.6864701370412898E-6</v>
      </c>
      <c r="AF11" s="52">
        <v>-5.6512236592135046E-6</v>
      </c>
      <c r="AG11" s="52">
        <v>-8.4007561372067918E-6</v>
      </c>
      <c r="AH11" s="52">
        <v>-8.6695159053391588E-5</v>
      </c>
      <c r="AI11" s="52">
        <v>-1.3051725677412521E-3</v>
      </c>
      <c r="AJ11" s="52">
        <v>-2.0393298171509936E-5</v>
      </c>
      <c r="AK11" s="52">
        <v>-2.8688026225131347E-5</v>
      </c>
      <c r="AL11" s="52">
        <v>-7.8491751886182402E-5</v>
      </c>
      <c r="AM11" s="52">
        <v>-7.8657799531371925E-5</v>
      </c>
      <c r="AN11" s="53">
        <v>-3.0564946502340616E-5</v>
      </c>
      <c r="AO11" s="14"/>
      <c r="AP11" s="37"/>
    </row>
    <row r="12" spans="1:43" ht="39.950000000000003" customHeight="1">
      <c r="A12" s="12" t="s">
        <v>201</v>
      </c>
      <c r="B12" s="3" t="s">
        <v>6</v>
      </c>
      <c r="C12" s="51">
        <v>-5.3032684459376184E-6</v>
      </c>
      <c r="D12" s="52">
        <v>0</v>
      </c>
      <c r="E12" s="52">
        <v>0</v>
      </c>
      <c r="F12" s="52">
        <v>0</v>
      </c>
      <c r="G12" s="52">
        <v>-3.2792758603489172E-6</v>
      </c>
      <c r="H12" s="52">
        <v>-1.0403195739340831E-6</v>
      </c>
      <c r="I12" s="52">
        <v>-3.1509398349950194E-6</v>
      </c>
      <c r="J12" s="52">
        <v>-9.5210230283240148E-6</v>
      </c>
      <c r="K12" s="52">
        <v>0.99976662706057862</v>
      </c>
      <c r="L12" s="52">
        <v>-4.0398577114587238E-7</v>
      </c>
      <c r="M12" s="52">
        <v>-1.1867349213766579E-5</v>
      </c>
      <c r="N12" s="52">
        <v>-8.1592618472049931E-6</v>
      </c>
      <c r="O12" s="52">
        <v>-1.5647371490618372E-5</v>
      </c>
      <c r="P12" s="52">
        <v>-8.3016100429413103E-6</v>
      </c>
      <c r="Q12" s="52">
        <v>-2.5487829561385034E-5</v>
      </c>
      <c r="R12" s="52">
        <v>-2.4731779259079696E-5</v>
      </c>
      <c r="S12" s="52">
        <v>-1.0044526471236841E-5</v>
      </c>
      <c r="T12" s="52">
        <v>-4.1551111548756633E-6</v>
      </c>
      <c r="U12" s="52">
        <v>-4.414805602055392E-6</v>
      </c>
      <c r="V12" s="52">
        <v>-3.6536546977273418E-6</v>
      </c>
      <c r="W12" s="52">
        <v>-7.3475071410553534E-5</v>
      </c>
      <c r="X12" s="52">
        <v>-9.3091284700472181E-8</v>
      </c>
      <c r="Y12" s="52">
        <v>-7.2085766466396404E-6</v>
      </c>
      <c r="Z12" s="52">
        <v>-7.2583175619367451E-7</v>
      </c>
      <c r="AA12" s="52">
        <v>-2.6963803872082896E-7</v>
      </c>
      <c r="AB12" s="52">
        <v>-1.9158478013621344E-8</v>
      </c>
      <c r="AC12" s="52">
        <v>-2.7704191383231483E-8</v>
      </c>
      <c r="AD12" s="52">
        <v>-1.3460535326183061E-7</v>
      </c>
      <c r="AE12" s="52">
        <v>-6.4324335841017728E-8</v>
      </c>
      <c r="AF12" s="52">
        <v>-5.3354290396444281E-9</v>
      </c>
      <c r="AG12" s="52">
        <v>-2.4870211296707232E-7</v>
      </c>
      <c r="AH12" s="52">
        <v>-2.5708769165485999E-6</v>
      </c>
      <c r="AI12" s="52">
        <v>-9.4848026124004244E-7</v>
      </c>
      <c r="AJ12" s="52">
        <v>-7.5645669073057576E-7</v>
      </c>
      <c r="AK12" s="52">
        <v>-4.2245755413034895E-7</v>
      </c>
      <c r="AL12" s="52">
        <v>-1.3937723091195207E-6</v>
      </c>
      <c r="AM12" s="52">
        <v>-7.5557029536953212E-6</v>
      </c>
      <c r="AN12" s="53">
        <v>-3.8669234924733875E-6</v>
      </c>
      <c r="AO12" s="14"/>
      <c r="AP12" s="37"/>
    </row>
    <row r="13" spans="1:43" ht="39.950000000000003" customHeight="1">
      <c r="A13" s="12" t="s">
        <v>202</v>
      </c>
      <c r="B13" s="3" t="s">
        <v>7</v>
      </c>
      <c r="C13" s="51">
        <v>0</v>
      </c>
      <c r="D13" s="52">
        <v>0</v>
      </c>
      <c r="E13" s="52">
        <v>0</v>
      </c>
      <c r="F13" s="52">
        <v>0</v>
      </c>
      <c r="G13" s="52">
        <v>0</v>
      </c>
      <c r="H13" s="52">
        <v>0</v>
      </c>
      <c r="I13" s="52">
        <v>0</v>
      </c>
      <c r="J13" s="52">
        <v>0</v>
      </c>
      <c r="K13" s="52">
        <v>0</v>
      </c>
      <c r="L13" s="52">
        <v>1</v>
      </c>
      <c r="M13" s="52">
        <v>0</v>
      </c>
      <c r="N13" s="52">
        <v>0</v>
      </c>
      <c r="O13" s="52">
        <v>0</v>
      </c>
      <c r="P13" s="52">
        <v>0</v>
      </c>
      <c r="Q13" s="52">
        <v>0</v>
      </c>
      <c r="R13" s="52">
        <v>0</v>
      </c>
      <c r="S13" s="52">
        <v>0</v>
      </c>
      <c r="T13" s="52">
        <v>0</v>
      </c>
      <c r="U13" s="52">
        <v>0</v>
      </c>
      <c r="V13" s="52">
        <v>0</v>
      </c>
      <c r="W13" s="52">
        <v>0</v>
      </c>
      <c r="X13" s="52">
        <v>0</v>
      </c>
      <c r="Y13" s="52">
        <v>0</v>
      </c>
      <c r="Z13" s="52">
        <v>0</v>
      </c>
      <c r="AA13" s="52">
        <v>0</v>
      </c>
      <c r="AB13" s="52">
        <v>0</v>
      </c>
      <c r="AC13" s="52">
        <v>0</v>
      </c>
      <c r="AD13" s="52">
        <v>0</v>
      </c>
      <c r="AE13" s="52">
        <v>0</v>
      </c>
      <c r="AF13" s="52">
        <v>0</v>
      </c>
      <c r="AG13" s="52">
        <v>0</v>
      </c>
      <c r="AH13" s="52">
        <v>0</v>
      </c>
      <c r="AI13" s="52">
        <v>0</v>
      </c>
      <c r="AJ13" s="52">
        <v>0</v>
      </c>
      <c r="AK13" s="52">
        <v>0</v>
      </c>
      <c r="AL13" s="52">
        <v>0</v>
      </c>
      <c r="AM13" s="52">
        <v>0</v>
      </c>
      <c r="AN13" s="53">
        <v>0</v>
      </c>
      <c r="AO13" s="14"/>
      <c r="AP13" s="58"/>
      <c r="AQ13" s="57"/>
    </row>
    <row r="14" spans="1:43" ht="39.950000000000003" customHeight="1">
      <c r="A14" s="12" t="s">
        <v>203</v>
      </c>
      <c r="B14" s="3" t="s">
        <v>8</v>
      </c>
      <c r="C14" s="51">
        <v>0</v>
      </c>
      <c r="D14" s="52">
        <v>0</v>
      </c>
      <c r="E14" s="52">
        <v>0</v>
      </c>
      <c r="F14" s="52">
        <v>0</v>
      </c>
      <c r="G14" s="52">
        <v>0</v>
      </c>
      <c r="H14" s="52">
        <v>0</v>
      </c>
      <c r="I14" s="52">
        <v>0</v>
      </c>
      <c r="J14" s="52">
        <v>0</v>
      </c>
      <c r="K14" s="52">
        <v>0</v>
      </c>
      <c r="L14" s="52">
        <v>0</v>
      </c>
      <c r="M14" s="52">
        <v>1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0</v>
      </c>
      <c r="X14" s="52">
        <v>0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  <c r="AD14" s="52">
        <v>0</v>
      </c>
      <c r="AE14" s="52">
        <v>0</v>
      </c>
      <c r="AF14" s="52">
        <v>0</v>
      </c>
      <c r="AG14" s="52">
        <v>0</v>
      </c>
      <c r="AH14" s="52">
        <v>0</v>
      </c>
      <c r="AI14" s="52">
        <v>0</v>
      </c>
      <c r="AJ14" s="52">
        <v>0</v>
      </c>
      <c r="AK14" s="52">
        <v>0</v>
      </c>
      <c r="AL14" s="52">
        <v>0</v>
      </c>
      <c r="AM14" s="52">
        <v>0</v>
      </c>
      <c r="AN14" s="53">
        <v>0</v>
      </c>
      <c r="AO14" s="14"/>
      <c r="AP14" s="58"/>
      <c r="AQ14" s="57"/>
    </row>
    <row r="15" spans="1:43" ht="39.950000000000003" customHeight="1">
      <c r="A15" s="12" t="s">
        <v>204</v>
      </c>
      <c r="B15" s="3" t="s">
        <v>9</v>
      </c>
      <c r="C15" s="51">
        <v>-1.0047176010483104E-4</v>
      </c>
      <c r="D15" s="52">
        <v>0</v>
      </c>
      <c r="E15" s="52">
        <v>-6.6196498640022449E-5</v>
      </c>
      <c r="F15" s="52">
        <v>-3.4485771228142916E-4</v>
      </c>
      <c r="G15" s="52">
        <v>-5.8103413459291984E-4</v>
      </c>
      <c r="H15" s="52">
        <v>-5.5649271732406245E-5</v>
      </c>
      <c r="I15" s="52">
        <v>-1.089565565734491E-3</v>
      </c>
      <c r="J15" s="52">
        <v>-7.0403665641083075E-4</v>
      </c>
      <c r="K15" s="52">
        <v>-2.0334907888013506E-4</v>
      </c>
      <c r="L15" s="52">
        <v>-1.0805099950924701E-5</v>
      </c>
      <c r="M15" s="52">
        <v>-2.3805521796640451E-4</v>
      </c>
      <c r="N15" s="52">
        <v>0.99733945655932843</v>
      </c>
      <c r="O15" s="52">
        <v>-7.649402366968973E-4</v>
      </c>
      <c r="P15" s="52">
        <v>-1.0602259374453125E-3</v>
      </c>
      <c r="Q15" s="52">
        <v>-1.5736521863955908E-3</v>
      </c>
      <c r="R15" s="52">
        <v>-3.4654965405855203E-4</v>
      </c>
      <c r="S15" s="52">
        <v>-1.0838136745533191E-3</v>
      </c>
      <c r="T15" s="52">
        <v>-1.555870338987542E-3</v>
      </c>
      <c r="U15" s="52">
        <v>-2.2296177625669685E-3</v>
      </c>
      <c r="V15" s="52">
        <v>-1.2607282703856621E-4</v>
      </c>
      <c r="W15" s="52">
        <v>-3.7469294461873266E-3</v>
      </c>
      <c r="X15" s="52">
        <v>-2.8494855479753242E-5</v>
      </c>
      <c r="Y15" s="52">
        <v>-2.7622107906193333E-5</v>
      </c>
      <c r="Z15" s="52">
        <v>-5.459982063449645E-6</v>
      </c>
      <c r="AA15" s="52">
        <v>-1.107959715157517E-4</v>
      </c>
      <c r="AB15" s="52">
        <v>-4.2914943019712307E-6</v>
      </c>
      <c r="AC15" s="52">
        <v>-5.9668624732763743E-6</v>
      </c>
      <c r="AD15" s="52">
        <v>-1.3950724380015244E-5</v>
      </c>
      <c r="AE15" s="52">
        <v>-5.3444451421590509E-5</v>
      </c>
      <c r="AF15" s="52">
        <v>-1.3014482571627596E-5</v>
      </c>
      <c r="AG15" s="52">
        <v>-1.8327959019427705E-4</v>
      </c>
      <c r="AH15" s="52">
        <v>-8.2004202983255461E-6</v>
      </c>
      <c r="AI15" s="52">
        <v>-1.3943428536748915E-5</v>
      </c>
      <c r="AJ15" s="52">
        <v>-9.2602007445422295E-5</v>
      </c>
      <c r="AK15" s="52">
        <v>-3.3144175303664054E-5</v>
      </c>
      <c r="AL15" s="52">
        <v>-1.0022237955296595E-4</v>
      </c>
      <c r="AM15" s="52">
        <v>-1.4908030548591934E-5</v>
      </c>
      <c r="AN15" s="53">
        <v>-1.1317258037014371E-4</v>
      </c>
      <c r="AO15" s="14"/>
      <c r="AP15" s="37"/>
    </row>
    <row r="16" spans="1:43" ht="39.950000000000003" customHeight="1">
      <c r="A16" s="12" t="s">
        <v>205</v>
      </c>
      <c r="B16" s="3" t="s">
        <v>10</v>
      </c>
      <c r="C16" s="51">
        <v>0</v>
      </c>
      <c r="D16" s="52">
        <v>0</v>
      </c>
      <c r="E16" s="52">
        <v>0</v>
      </c>
      <c r="F16" s="52">
        <v>-1.4868746021927599E-4</v>
      </c>
      <c r="G16" s="52">
        <v>0</v>
      </c>
      <c r="H16" s="52">
        <v>0</v>
      </c>
      <c r="I16" s="52">
        <v>-5.1908585025665729E-6</v>
      </c>
      <c r="J16" s="52">
        <v>0</v>
      </c>
      <c r="K16" s="52">
        <v>-3.3400064238880059E-6</v>
      </c>
      <c r="L16" s="52">
        <v>0</v>
      </c>
      <c r="M16" s="52">
        <v>0</v>
      </c>
      <c r="N16" s="52">
        <v>-2.0019357389000558E-5</v>
      </c>
      <c r="O16" s="52">
        <v>0.9941436427609307</v>
      </c>
      <c r="P16" s="52">
        <v>-1.6035195545760642E-3</v>
      </c>
      <c r="Q16" s="52">
        <v>-5.2191502249913522E-4</v>
      </c>
      <c r="R16" s="52">
        <v>-4.7845499518834851E-5</v>
      </c>
      <c r="S16" s="52">
        <v>-1.8723443941999588E-4</v>
      </c>
      <c r="T16" s="52">
        <v>-1.0781080387147947E-4</v>
      </c>
      <c r="U16" s="52">
        <v>-1.1829240980342887E-3</v>
      </c>
      <c r="V16" s="52">
        <v>-2.0806526921446615E-6</v>
      </c>
      <c r="W16" s="52">
        <v>-2.4611770083154017E-4</v>
      </c>
      <c r="X16" s="52">
        <v>0</v>
      </c>
      <c r="Y16" s="52">
        <v>-3.6776340310683986E-4</v>
      </c>
      <c r="Z16" s="52">
        <v>0</v>
      </c>
      <c r="AA16" s="52">
        <v>-1.3482545542519768E-7</v>
      </c>
      <c r="AB16" s="52">
        <v>0</v>
      </c>
      <c r="AC16" s="52">
        <v>0</v>
      </c>
      <c r="AD16" s="52">
        <v>0</v>
      </c>
      <c r="AE16" s="52">
        <v>-3.7806617531330279E-6</v>
      </c>
      <c r="AF16" s="52">
        <v>-7.3832523825612927E-8</v>
      </c>
      <c r="AG16" s="52">
        <v>-1.4095832062810575E-5</v>
      </c>
      <c r="AH16" s="52">
        <v>0</v>
      </c>
      <c r="AI16" s="52">
        <v>0</v>
      </c>
      <c r="AJ16" s="52">
        <v>0</v>
      </c>
      <c r="AK16" s="52">
        <v>-1.8154310158746426E-4</v>
      </c>
      <c r="AL16" s="52">
        <v>-8.4223777417644446E-7</v>
      </c>
      <c r="AM16" s="52">
        <v>0</v>
      </c>
      <c r="AN16" s="53">
        <v>0</v>
      </c>
      <c r="AO16" s="14"/>
      <c r="AP16" s="37"/>
    </row>
    <row r="17" spans="1:42" ht="39.950000000000003" customHeight="1">
      <c r="A17" s="12" t="s">
        <v>206</v>
      </c>
      <c r="B17" s="3" t="s">
        <v>11</v>
      </c>
      <c r="C17" s="51">
        <v>0</v>
      </c>
      <c r="D17" s="52">
        <v>0</v>
      </c>
      <c r="E17" s="52">
        <v>0</v>
      </c>
      <c r="F17" s="52">
        <v>-8.3360556859728137E-6</v>
      </c>
      <c r="G17" s="52">
        <v>0</v>
      </c>
      <c r="H17" s="52">
        <v>0</v>
      </c>
      <c r="I17" s="52">
        <v>-5.2383915798181895E-6</v>
      </c>
      <c r="J17" s="52">
        <v>0</v>
      </c>
      <c r="K17" s="52">
        <v>-2.527943333282355E-6</v>
      </c>
      <c r="L17" s="52">
        <v>-4.7013432211668004E-6</v>
      </c>
      <c r="M17" s="52">
        <v>-1.7263133309469628E-5</v>
      </c>
      <c r="N17" s="52">
        <v>-2.0202676133063524E-6</v>
      </c>
      <c r="O17" s="52">
        <v>-1.2746628321707481E-4</v>
      </c>
      <c r="P17" s="52">
        <v>0.99724905472598802</v>
      </c>
      <c r="Q17" s="52">
        <v>-3.6036974121807027E-5</v>
      </c>
      <c r="R17" s="52">
        <v>-5.6780463231088005E-5</v>
      </c>
      <c r="S17" s="52">
        <v>-8.0863749446521811E-5</v>
      </c>
      <c r="T17" s="52">
        <v>-6.04433530101845E-6</v>
      </c>
      <c r="U17" s="52">
        <v>-8.7642861864767514E-5</v>
      </c>
      <c r="V17" s="52">
        <v>-6.0366529776903642E-6</v>
      </c>
      <c r="W17" s="52">
        <v>-8.1534241692936706E-7</v>
      </c>
      <c r="X17" s="52">
        <v>-2.4074229646196795E-7</v>
      </c>
      <c r="Y17" s="52">
        <v>-5.0477667348336464E-6</v>
      </c>
      <c r="Z17" s="52">
        <v>0</v>
      </c>
      <c r="AA17" s="52">
        <v>-5.1022523304331549E-8</v>
      </c>
      <c r="AB17" s="52">
        <v>0</v>
      </c>
      <c r="AC17" s="52">
        <v>0</v>
      </c>
      <c r="AD17" s="52">
        <v>0</v>
      </c>
      <c r="AE17" s="52">
        <v>-1.1832202287414681E-6</v>
      </c>
      <c r="AF17" s="52">
        <v>-8.6926716025075415E-8</v>
      </c>
      <c r="AG17" s="52">
        <v>-4.3105783772859899E-7</v>
      </c>
      <c r="AH17" s="52">
        <v>0</v>
      </c>
      <c r="AI17" s="52">
        <v>0</v>
      </c>
      <c r="AJ17" s="52">
        <v>0</v>
      </c>
      <c r="AK17" s="52">
        <v>-1.4372446199350619E-4</v>
      </c>
      <c r="AL17" s="52">
        <v>-1.4165836801591492E-7</v>
      </c>
      <c r="AM17" s="52">
        <v>0</v>
      </c>
      <c r="AN17" s="53">
        <v>0</v>
      </c>
      <c r="AO17" s="14"/>
      <c r="AP17" s="37"/>
    </row>
    <row r="18" spans="1:42" ht="39.950000000000003" customHeight="1">
      <c r="A18" s="12" t="s">
        <v>207</v>
      </c>
      <c r="B18" s="3" t="s">
        <v>12</v>
      </c>
      <c r="C18" s="51">
        <v>0</v>
      </c>
      <c r="D18" s="52">
        <v>0</v>
      </c>
      <c r="E18" s="52">
        <v>0</v>
      </c>
      <c r="F18" s="52">
        <v>0</v>
      </c>
      <c r="G18" s="52">
        <v>0</v>
      </c>
      <c r="H18" s="52">
        <v>0</v>
      </c>
      <c r="I18" s="52">
        <v>0</v>
      </c>
      <c r="J18" s="52">
        <v>0</v>
      </c>
      <c r="K18" s="52">
        <v>0</v>
      </c>
      <c r="L18" s="52">
        <v>0</v>
      </c>
      <c r="M18" s="52">
        <v>0</v>
      </c>
      <c r="N18" s="52">
        <v>0</v>
      </c>
      <c r="O18" s="52">
        <v>-8.1136526141950229E-5</v>
      </c>
      <c r="P18" s="52">
        <v>-9.1473707033198112E-5</v>
      </c>
      <c r="Q18" s="52">
        <v>0.99835723389469311</v>
      </c>
      <c r="R18" s="52">
        <v>0</v>
      </c>
      <c r="S18" s="52">
        <v>-4.1619649405780699E-5</v>
      </c>
      <c r="T18" s="52">
        <v>-8.0795826884345407E-5</v>
      </c>
      <c r="U18" s="52">
        <v>-4.2642241966737854E-5</v>
      </c>
      <c r="V18" s="52">
        <v>-3.8982191182195381E-7</v>
      </c>
      <c r="W18" s="52">
        <v>-4.9515733629303597E-6</v>
      </c>
      <c r="X18" s="52">
        <v>0</v>
      </c>
      <c r="Y18" s="52">
        <v>-2.8560633869608052E-6</v>
      </c>
      <c r="Z18" s="52">
        <v>-3.9204845640511561E-7</v>
      </c>
      <c r="AA18" s="52">
        <v>-2.6232824343454506E-5</v>
      </c>
      <c r="AB18" s="52">
        <v>-3.725351778230364E-7</v>
      </c>
      <c r="AC18" s="52">
        <v>0</v>
      </c>
      <c r="AD18" s="52">
        <v>0</v>
      </c>
      <c r="AE18" s="52">
        <v>-1.7573710113398441E-6</v>
      </c>
      <c r="AF18" s="52">
        <v>-2.0657184472368123E-6</v>
      </c>
      <c r="AG18" s="52">
        <v>-1.2530140638628468E-4</v>
      </c>
      <c r="AH18" s="52">
        <v>0</v>
      </c>
      <c r="AI18" s="52">
        <v>-3.0466691169290334E-4</v>
      </c>
      <c r="AJ18" s="52">
        <v>0</v>
      </c>
      <c r="AK18" s="52">
        <v>-6.5783028391510622E-5</v>
      </c>
      <c r="AL18" s="52">
        <v>-1.9566946387368214E-5</v>
      </c>
      <c r="AM18" s="52">
        <v>-5.6841211702628874E-4</v>
      </c>
      <c r="AN18" s="53">
        <v>0</v>
      </c>
      <c r="AO18" s="14"/>
      <c r="AP18" s="37"/>
    </row>
    <row r="19" spans="1:42" ht="39.950000000000003" customHeight="1">
      <c r="A19" s="12" t="s">
        <v>208</v>
      </c>
      <c r="B19" s="3" t="s">
        <v>13</v>
      </c>
      <c r="C19" s="51">
        <v>0</v>
      </c>
      <c r="D19" s="52">
        <v>0</v>
      </c>
      <c r="E19" s="52">
        <v>0</v>
      </c>
      <c r="F19" s="52">
        <v>0</v>
      </c>
      <c r="G19" s="52">
        <v>0</v>
      </c>
      <c r="H19" s="52">
        <v>0</v>
      </c>
      <c r="I19" s="52">
        <v>0</v>
      </c>
      <c r="J19" s="52">
        <v>0</v>
      </c>
      <c r="K19" s="52">
        <v>0</v>
      </c>
      <c r="L19" s="52">
        <v>0</v>
      </c>
      <c r="M19" s="52">
        <v>0</v>
      </c>
      <c r="N19" s="52">
        <v>-5.5404503306441317E-5</v>
      </c>
      <c r="O19" s="52">
        <v>-9.4944354991559658E-4</v>
      </c>
      <c r="P19" s="52">
        <v>-1.8766879343133546E-4</v>
      </c>
      <c r="Q19" s="52">
        <v>-5.5834171950510433E-3</v>
      </c>
      <c r="R19" s="52">
        <v>0.98516725813304451</v>
      </c>
      <c r="S19" s="52">
        <v>-9.529242837779197E-3</v>
      </c>
      <c r="T19" s="52">
        <v>-1.5084332768490456E-2</v>
      </c>
      <c r="U19" s="52">
        <v>-2.578518421964181E-4</v>
      </c>
      <c r="V19" s="52">
        <v>-8.2375725794863646E-5</v>
      </c>
      <c r="W19" s="52">
        <v>-2.0096598725745067E-5</v>
      </c>
      <c r="X19" s="52">
        <v>-1.8339439664764381E-7</v>
      </c>
      <c r="Y19" s="52">
        <v>-7.3244267011041473E-7</v>
      </c>
      <c r="Z19" s="52">
        <v>0</v>
      </c>
      <c r="AA19" s="52">
        <v>-1.1919613369713997E-6</v>
      </c>
      <c r="AB19" s="52">
        <v>-2.4627399724512156E-6</v>
      </c>
      <c r="AC19" s="52">
        <v>0</v>
      </c>
      <c r="AD19" s="52">
        <v>0</v>
      </c>
      <c r="AE19" s="52">
        <v>-3.6790286075036664E-7</v>
      </c>
      <c r="AF19" s="52">
        <v>-3.700732910330655E-5</v>
      </c>
      <c r="AG19" s="52">
        <v>-1.2750306412726614E-4</v>
      </c>
      <c r="AH19" s="52">
        <v>-5.4969459264422087E-5</v>
      </c>
      <c r="AI19" s="52">
        <v>-1.4518250682507689E-7</v>
      </c>
      <c r="AJ19" s="52">
        <v>0</v>
      </c>
      <c r="AK19" s="52">
        <v>-4.4753207497797321E-4</v>
      </c>
      <c r="AL19" s="52">
        <v>-1.2230200019990732E-6</v>
      </c>
      <c r="AM19" s="52">
        <v>-1.5922182413894285E-3</v>
      </c>
      <c r="AN19" s="53">
        <v>0</v>
      </c>
      <c r="AO19" s="14"/>
      <c r="AP19" s="37"/>
    </row>
    <row r="20" spans="1:42" ht="39.950000000000003" customHeight="1">
      <c r="A20" s="12" t="s">
        <v>209</v>
      </c>
      <c r="B20" s="3" t="s">
        <v>14</v>
      </c>
      <c r="C20" s="51">
        <v>0</v>
      </c>
      <c r="D20" s="52">
        <v>0</v>
      </c>
      <c r="E20" s="52">
        <v>-2.5676004941125799E-5</v>
      </c>
      <c r="F20" s="52">
        <v>0</v>
      </c>
      <c r="G20" s="52">
        <v>0</v>
      </c>
      <c r="H20" s="52">
        <v>0</v>
      </c>
      <c r="I20" s="52">
        <v>0</v>
      </c>
      <c r="J20" s="52">
        <v>0</v>
      </c>
      <c r="K20" s="52">
        <v>0</v>
      </c>
      <c r="L20" s="52">
        <v>0</v>
      </c>
      <c r="M20" s="52">
        <v>0</v>
      </c>
      <c r="N20" s="52">
        <v>-9.00488495272672E-6</v>
      </c>
      <c r="O20" s="52">
        <v>-2.0742059504466948E-4</v>
      </c>
      <c r="P20" s="52">
        <v>-2.5621494035676728E-4</v>
      </c>
      <c r="Q20" s="52">
        <v>-2.7677206291405423E-4</v>
      </c>
      <c r="R20" s="52">
        <v>-1.9561567425229826E-4</v>
      </c>
      <c r="S20" s="52">
        <v>0.99902719091196679</v>
      </c>
      <c r="T20" s="52">
        <v>-2.7480079626948358E-4</v>
      </c>
      <c r="U20" s="52">
        <v>-4.0950706895060302E-4</v>
      </c>
      <c r="V20" s="52">
        <v>-4.6794804037111951E-6</v>
      </c>
      <c r="W20" s="52">
        <v>-1.2222231886035631E-4</v>
      </c>
      <c r="X20" s="52">
        <v>-5.3652710873965721E-8</v>
      </c>
      <c r="Y20" s="52">
        <v>-3.642739931001077E-6</v>
      </c>
      <c r="Z20" s="52">
        <v>0</v>
      </c>
      <c r="AA20" s="52">
        <v>-3.0398651426209945E-6</v>
      </c>
      <c r="AB20" s="52">
        <v>-4.9688531878234844E-8</v>
      </c>
      <c r="AC20" s="52">
        <v>-7.8659353538956249E-7</v>
      </c>
      <c r="AD20" s="52">
        <v>0</v>
      </c>
      <c r="AE20" s="52">
        <v>-3.9393072750753689E-6</v>
      </c>
      <c r="AF20" s="52">
        <v>-1.5276841816352318E-6</v>
      </c>
      <c r="AG20" s="52">
        <v>-3.1757048467255668E-5</v>
      </c>
      <c r="AH20" s="52">
        <v>-8.8112500595685336E-6</v>
      </c>
      <c r="AI20" s="52">
        <v>-1.0052104454609886E-6</v>
      </c>
      <c r="AJ20" s="52">
        <v>0</v>
      </c>
      <c r="AK20" s="52">
        <v>-5.3642234855753401E-5</v>
      </c>
      <c r="AL20" s="52">
        <v>-1.7048071775570441E-6</v>
      </c>
      <c r="AM20" s="52">
        <v>0</v>
      </c>
      <c r="AN20" s="53">
        <v>-3.3605266703031216E-6</v>
      </c>
      <c r="AO20" s="14"/>
      <c r="AP20" s="37"/>
    </row>
    <row r="21" spans="1:42" ht="39.950000000000003" customHeight="1">
      <c r="A21" s="12" t="s">
        <v>210</v>
      </c>
      <c r="B21" s="3" t="s">
        <v>15</v>
      </c>
      <c r="C21" s="51">
        <v>0</v>
      </c>
      <c r="D21" s="52">
        <v>0</v>
      </c>
      <c r="E21" s="52">
        <v>0</v>
      </c>
      <c r="F21" s="52">
        <v>0</v>
      </c>
      <c r="G21" s="52">
        <v>-1.2062172857021795E-7</v>
      </c>
      <c r="H21" s="52">
        <v>0</v>
      </c>
      <c r="I21" s="52">
        <v>0</v>
      </c>
      <c r="J21" s="52">
        <v>0</v>
      </c>
      <c r="K21" s="52">
        <v>0</v>
      </c>
      <c r="L21" s="52">
        <v>0</v>
      </c>
      <c r="M21" s="52">
        <v>0</v>
      </c>
      <c r="N21" s="52">
        <v>0</v>
      </c>
      <c r="O21" s="52">
        <v>-2.7877784461476505E-5</v>
      </c>
      <c r="P21" s="52">
        <v>-1.8836798621705868E-6</v>
      </c>
      <c r="Q21" s="52">
        <v>0</v>
      </c>
      <c r="R21" s="52">
        <v>-6.3112728198372463E-7</v>
      </c>
      <c r="S21" s="52">
        <v>0</v>
      </c>
      <c r="T21" s="52">
        <v>0.99973601123555922</v>
      </c>
      <c r="U21" s="52">
        <v>-6.9925595342952907E-5</v>
      </c>
      <c r="V21" s="52">
        <v>0</v>
      </c>
      <c r="W21" s="52">
        <v>-1.54405969032065E-5</v>
      </c>
      <c r="X21" s="52">
        <v>-9.3879608855965027E-8</v>
      </c>
      <c r="Y21" s="52">
        <v>0</v>
      </c>
      <c r="Z21" s="52">
        <v>-2.7449186671696041E-7</v>
      </c>
      <c r="AA21" s="52">
        <v>-1.9366110338823402E-6</v>
      </c>
      <c r="AB21" s="52">
        <v>-1.0143376737041194E-6</v>
      </c>
      <c r="AC21" s="52">
        <v>-1.3057712168042765E-6</v>
      </c>
      <c r="AD21" s="52">
        <v>0</v>
      </c>
      <c r="AE21" s="52">
        <v>-1.0295346489088623E-6</v>
      </c>
      <c r="AF21" s="52">
        <v>-1.4140245732195776E-6</v>
      </c>
      <c r="AG21" s="52">
        <v>-2.3757406046594459E-5</v>
      </c>
      <c r="AH21" s="52">
        <v>-8.9878458878200938E-7</v>
      </c>
      <c r="AI21" s="52">
        <v>-1.8992617711096699E-7</v>
      </c>
      <c r="AJ21" s="52">
        <v>-5.2813563691964756E-7</v>
      </c>
      <c r="AK21" s="52">
        <v>-7.774563901836464E-6</v>
      </c>
      <c r="AL21" s="52">
        <v>-6.7516711685057921E-7</v>
      </c>
      <c r="AM21" s="52">
        <v>0</v>
      </c>
      <c r="AN21" s="53">
        <v>0</v>
      </c>
      <c r="AO21" s="14"/>
      <c r="AP21" s="37"/>
    </row>
    <row r="22" spans="1:42" ht="39.950000000000003" customHeight="1">
      <c r="A22" s="12" t="s">
        <v>211</v>
      </c>
      <c r="B22" s="3" t="s">
        <v>16</v>
      </c>
      <c r="C22" s="51">
        <v>0</v>
      </c>
      <c r="D22" s="52">
        <v>0</v>
      </c>
      <c r="E22" s="52">
        <v>-1.0263885344932045E-3</v>
      </c>
      <c r="F22" s="52">
        <v>0</v>
      </c>
      <c r="G22" s="52">
        <v>0</v>
      </c>
      <c r="H22" s="52">
        <v>0</v>
      </c>
      <c r="I22" s="52">
        <v>0</v>
      </c>
      <c r="J22" s="52">
        <v>0</v>
      </c>
      <c r="K22" s="52">
        <v>0</v>
      </c>
      <c r="L22" s="52">
        <v>0</v>
      </c>
      <c r="M22" s="52">
        <v>0</v>
      </c>
      <c r="N22" s="52">
        <v>0</v>
      </c>
      <c r="O22" s="52">
        <v>0</v>
      </c>
      <c r="P22" s="52">
        <v>-1.5479860373844857E-5</v>
      </c>
      <c r="Q22" s="52">
        <v>0</v>
      </c>
      <c r="R22" s="52">
        <v>0</v>
      </c>
      <c r="S22" s="52">
        <v>0</v>
      </c>
      <c r="T22" s="52">
        <v>0</v>
      </c>
      <c r="U22" s="52">
        <v>0.99655215790897855</v>
      </c>
      <c r="V22" s="52">
        <v>0</v>
      </c>
      <c r="W22" s="52">
        <v>-2.3225567295248888E-8</v>
      </c>
      <c r="X22" s="52">
        <v>0</v>
      </c>
      <c r="Y22" s="52">
        <v>0</v>
      </c>
      <c r="Z22" s="52">
        <v>0</v>
      </c>
      <c r="AA22" s="52">
        <v>-1.0900577082458005E-7</v>
      </c>
      <c r="AB22" s="52">
        <v>0</v>
      </c>
      <c r="AC22" s="52">
        <v>0</v>
      </c>
      <c r="AD22" s="52">
        <v>0</v>
      </c>
      <c r="AE22" s="52">
        <v>-7.2273085986859114E-4</v>
      </c>
      <c r="AF22" s="52">
        <v>0</v>
      </c>
      <c r="AG22" s="52">
        <v>-2.3751907967323012E-4</v>
      </c>
      <c r="AH22" s="52">
        <v>-1.7044860990432538E-6</v>
      </c>
      <c r="AI22" s="52">
        <v>0</v>
      </c>
      <c r="AJ22" s="52">
        <v>0</v>
      </c>
      <c r="AK22" s="52">
        <v>-1.7098266699973276E-4</v>
      </c>
      <c r="AL22" s="52">
        <v>-1.9369114468570782E-6</v>
      </c>
      <c r="AM22" s="52">
        <v>0</v>
      </c>
      <c r="AN22" s="53">
        <v>0</v>
      </c>
      <c r="AO22" s="14"/>
      <c r="AP22" s="37"/>
    </row>
    <row r="23" spans="1:42" ht="39.950000000000003" customHeight="1">
      <c r="A23" s="12" t="s">
        <v>212</v>
      </c>
      <c r="B23" s="3" t="s">
        <v>17</v>
      </c>
      <c r="C23" s="51">
        <v>-3.8162778704370166E-3</v>
      </c>
      <c r="D23" s="52">
        <v>-3.3835238854644646E-3</v>
      </c>
      <c r="E23" s="52">
        <v>-8.0086289933069908E-3</v>
      </c>
      <c r="F23" s="52">
        <v>-1.0255690845068019E-2</v>
      </c>
      <c r="G23" s="52">
        <v>-2.4570390879591415E-3</v>
      </c>
      <c r="H23" s="52">
        <v>-3.1726029159809652E-3</v>
      </c>
      <c r="I23" s="52">
        <v>-3.525796488114082E-3</v>
      </c>
      <c r="J23" s="52">
        <v>-2.9125611520662148E-3</v>
      </c>
      <c r="K23" s="52">
        <v>-2.1291732847022976E-3</v>
      </c>
      <c r="L23" s="52">
        <v>-9.0779848339118637E-4</v>
      </c>
      <c r="M23" s="52">
        <v>-1.8095587002261804E-3</v>
      </c>
      <c r="N23" s="52">
        <v>-1.047698219593232E-3</v>
      </c>
      <c r="O23" s="52">
        <v>-1.7189963096138699E-3</v>
      </c>
      <c r="P23" s="52">
        <v>-2.1452778728092555E-3</v>
      </c>
      <c r="Q23" s="52">
        <v>-3.6704191138156573E-3</v>
      </c>
      <c r="R23" s="52">
        <v>-2.7121507082043198E-3</v>
      </c>
      <c r="S23" s="52">
        <v>-2.8799141858258399E-3</v>
      </c>
      <c r="T23" s="52">
        <v>-4.168290818514022E-3</v>
      </c>
      <c r="U23" s="52">
        <v>-2.2091941338124314E-3</v>
      </c>
      <c r="V23" s="52">
        <v>0.99012610474653251</v>
      </c>
      <c r="W23" s="52">
        <v>-2.7753940376974676E-3</v>
      </c>
      <c r="X23" s="52">
        <v>-4.0562142106302084E-3</v>
      </c>
      <c r="Y23" s="52">
        <v>-4.9928028054838092E-3</v>
      </c>
      <c r="Z23" s="52">
        <v>-3.961049142616458E-3</v>
      </c>
      <c r="AA23" s="52">
        <v>-1.8141495023625725E-3</v>
      </c>
      <c r="AB23" s="52">
        <v>-1.7006727371155917E-3</v>
      </c>
      <c r="AC23" s="52">
        <v>-2.8328014817911347E-4</v>
      </c>
      <c r="AD23" s="52">
        <v>-5.4012924055305029E-5</v>
      </c>
      <c r="AE23" s="52">
        <v>-4.7546166224995585E-3</v>
      </c>
      <c r="AF23" s="52">
        <v>-1.9554841533004526E-3</v>
      </c>
      <c r="AG23" s="52">
        <v>-2.0817102303819892E-3</v>
      </c>
      <c r="AH23" s="52">
        <v>-2.369499538998471E-3</v>
      </c>
      <c r="AI23" s="52">
        <v>-8.3439677428681603E-4</v>
      </c>
      <c r="AJ23" s="52">
        <v>-4.6848273684407813E-3</v>
      </c>
      <c r="AK23" s="52">
        <v>-1.469531381530176E-3</v>
      </c>
      <c r="AL23" s="52">
        <v>-1.4455567793652002E-3</v>
      </c>
      <c r="AM23" s="52">
        <v>-1.5749806659361088E-2</v>
      </c>
      <c r="AN23" s="53">
        <v>-1.2426403286753102E-3</v>
      </c>
      <c r="AO23" s="14"/>
      <c r="AP23" s="37"/>
    </row>
    <row r="24" spans="1:42" ht="39.950000000000003" customHeight="1">
      <c r="A24" s="12" t="s">
        <v>213</v>
      </c>
      <c r="B24" s="3" t="s">
        <v>18</v>
      </c>
      <c r="C24" s="51">
        <v>-5.2017654476670871E-3</v>
      </c>
      <c r="D24" s="52">
        <v>0</v>
      </c>
      <c r="E24" s="52">
        <v>-1.0593220338983051E-3</v>
      </c>
      <c r="F24" s="52">
        <v>-9.7087378640776691E-3</v>
      </c>
      <c r="G24" s="52">
        <v>-7.9635100592641576E-4</v>
      </c>
      <c r="H24" s="52">
        <v>-3.3395176252319111E-3</v>
      </c>
      <c r="I24" s="52">
        <v>-3.371598298145621E-3</v>
      </c>
      <c r="J24" s="52">
        <v>-3.1961646024770275E-3</v>
      </c>
      <c r="K24" s="52">
        <v>-4.5971074380165289E-3</v>
      </c>
      <c r="L24" s="52">
        <v>-3.1700288184438041E-3</v>
      </c>
      <c r="M24" s="52">
        <v>-4.2328042328042331E-3</v>
      </c>
      <c r="N24" s="52">
        <v>-5.6965944272445819E-3</v>
      </c>
      <c r="O24" s="52">
        <v>-2.6044896440530819E-3</v>
      </c>
      <c r="P24" s="52">
        <v>-3.4051373158634985E-3</v>
      </c>
      <c r="Q24" s="52">
        <v>-2.2090059473237043E-3</v>
      </c>
      <c r="R24" s="52">
        <v>-2.1081697779394499E-3</v>
      </c>
      <c r="S24" s="52">
        <v>-2.5520219866509621E-3</v>
      </c>
      <c r="T24" s="52">
        <v>-2.9640607632456465E-3</v>
      </c>
      <c r="U24" s="52">
        <v>-1.2967765839199705E-3</v>
      </c>
      <c r="V24" s="52">
        <v>-2.8154964926957976E-3</v>
      </c>
      <c r="W24" s="52">
        <v>0.99876607106364457</v>
      </c>
      <c r="X24" s="52">
        <v>-2.8208193140900773E-2</v>
      </c>
      <c r="Y24" s="52">
        <v>-4.8122117608923071E-2</v>
      </c>
      <c r="Z24" s="52">
        <v>-3.543517304985195E-3</v>
      </c>
      <c r="AA24" s="52">
        <v>-4.3171235300955429E-3</v>
      </c>
      <c r="AB24" s="52">
        <v>-3.3961890249110806E-3</v>
      </c>
      <c r="AC24" s="52">
        <v>-9.9001559186144353E-3</v>
      </c>
      <c r="AD24" s="52">
        <v>-1.5837484246534236E-2</v>
      </c>
      <c r="AE24" s="52">
        <v>-7.3195497847800732E-3</v>
      </c>
      <c r="AF24" s="52">
        <v>-4.36933850955317E-3</v>
      </c>
      <c r="AG24" s="52">
        <v>-7.6966776700091912E-3</v>
      </c>
      <c r="AH24" s="52">
        <v>-9.2091088533239867E-3</v>
      </c>
      <c r="AI24" s="52">
        <v>-2.906951274005956E-3</v>
      </c>
      <c r="AJ24" s="52">
        <v>-2.07546386617409E-3</v>
      </c>
      <c r="AK24" s="52">
        <v>-1.5306984035450954E-3</v>
      </c>
      <c r="AL24" s="52">
        <v>-3.1216894461714804E-3</v>
      </c>
      <c r="AM24" s="52">
        <v>0</v>
      </c>
      <c r="AN24" s="53">
        <v>-1.4774483326352884E-2</v>
      </c>
      <c r="AO24" s="14"/>
      <c r="AP24" s="37"/>
    </row>
    <row r="25" spans="1:42" ht="39.950000000000003" customHeight="1">
      <c r="A25" s="12" t="s">
        <v>214</v>
      </c>
      <c r="B25" s="3" t="s">
        <v>19</v>
      </c>
      <c r="C25" s="51">
        <v>-7.6157312170783541E-3</v>
      </c>
      <c r="D25" s="52">
        <v>-5.1526901126374529E-3</v>
      </c>
      <c r="E25" s="52">
        <v>-7.2596163663218361E-4</v>
      </c>
      <c r="F25" s="52">
        <v>-8.9296619913183054E-3</v>
      </c>
      <c r="G25" s="52">
        <v>-5.7394645764887158E-3</v>
      </c>
      <c r="H25" s="52">
        <v>-1.0680121324375812E-2</v>
      </c>
      <c r="I25" s="52">
        <v>-1.0768965152925098E-2</v>
      </c>
      <c r="J25" s="52">
        <v>-1.8275786914689236E-2</v>
      </c>
      <c r="K25" s="52">
        <v>-1.8265434764983636E-2</v>
      </c>
      <c r="L25" s="52">
        <v>-1.0516610821390953E-2</v>
      </c>
      <c r="M25" s="52">
        <v>-1.5772956955906872E-2</v>
      </c>
      <c r="N25" s="52">
        <v>-7.765407099163033E-3</v>
      </c>
      <c r="O25" s="52">
        <v>-5.8327231482458294E-3</v>
      </c>
      <c r="P25" s="52">
        <v>-4.33739104418216E-3</v>
      </c>
      <c r="Q25" s="52">
        <v>-4.8908966812562134E-3</v>
      </c>
      <c r="R25" s="52">
        <v>-1.5284553952048668E-2</v>
      </c>
      <c r="S25" s="52">
        <v>-4.4900171424683112E-3</v>
      </c>
      <c r="T25" s="52">
        <v>-3.0469408743124772E-3</v>
      </c>
      <c r="U25" s="52">
        <v>-7.1888761253310002E-3</v>
      </c>
      <c r="V25" s="52">
        <v>-1.1651312854405699E-2</v>
      </c>
      <c r="W25" s="52">
        <v>-1.4979138946864172E-3</v>
      </c>
      <c r="X25" s="52">
        <v>0.95463302208123457</v>
      </c>
      <c r="Y25" s="52">
        <v>-2.7611636211377012E-2</v>
      </c>
      <c r="Z25" s="52">
        <v>-3.5544457465752383E-2</v>
      </c>
      <c r="AA25" s="52">
        <v>-1.0799077394377347E-2</v>
      </c>
      <c r="AB25" s="52">
        <v>-2.408508650461957E-3</v>
      </c>
      <c r="AC25" s="52">
        <v>-5.8952284210169832E-3</v>
      </c>
      <c r="AD25" s="52">
        <v>0</v>
      </c>
      <c r="AE25" s="52">
        <v>-6.4971496870902153E-3</v>
      </c>
      <c r="AF25" s="52">
        <v>-2.4718968859948481E-3</v>
      </c>
      <c r="AG25" s="52">
        <v>-5.5458893268546579E-3</v>
      </c>
      <c r="AH25" s="52">
        <v>-6.3853191810521581E-3</v>
      </c>
      <c r="AI25" s="52">
        <v>-6.512870119814277E-3</v>
      </c>
      <c r="AJ25" s="52">
        <v>-2.0588249112940124E-3</v>
      </c>
      <c r="AK25" s="52">
        <v>-2.8659567749969631E-3</v>
      </c>
      <c r="AL25" s="52">
        <v>-1.4619665347523788E-2</v>
      </c>
      <c r="AM25" s="52">
        <v>0</v>
      </c>
      <c r="AN25" s="53">
        <v>-1.4178065047948025E-3</v>
      </c>
      <c r="AO25" s="14"/>
      <c r="AP25" s="37"/>
    </row>
    <row r="26" spans="1:42" ht="39.950000000000003" customHeight="1">
      <c r="A26" s="12" t="s">
        <v>215</v>
      </c>
      <c r="B26" s="3" t="s">
        <v>20</v>
      </c>
      <c r="C26" s="51">
        <v>-9.2517258455868882E-4</v>
      </c>
      <c r="D26" s="52">
        <v>0</v>
      </c>
      <c r="E26" s="52">
        <v>0</v>
      </c>
      <c r="F26" s="52">
        <v>-2.4992739211549659E-3</v>
      </c>
      <c r="G26" s="52">
        <v>-1.6866809198526965E-3</v>
      </c>
      <c r="H26" s="52">
        <v>-1.0889229826419892E-3</v>
      </c>
      <c r="I26" s="52">
        <v>-6.2821919418161909E-4</v>
      </c>
      <c r="J26" s="52">
        <v>-1.1724520328486459E-3</v>
      </c>
      <c r="K26" s="52">
        <v>-1.364247259503174E-3</v>
      </c>
      <c r="L26" s="52">
        <v>-1.1276262971066902E-3</v>
      </c>
      <c r="M26" s="52">
        <v>0</v>
      </c>
      <c r="N26" s="52">
        <v>-3.6342383135853386E-4</v>
      </c>
      <c r="O26" s="52">
        <v>-4.8528627693913111E-4</v>
      </c>
      <c r="P26" s="52">
        <v>-5.0688509061961478E-4</v>
      </c>
      <c r="Q26" s="52">
        <v>-4.9866566494820069E-4</v>
      </c>
      <c r="R26" s="52">
        <v>-6.3080435683232346E-4</v>
      </c>
      <c r="S26" s="52">
        <v>-3.840658864311165E-4</v>
      </c>
      <c r="T26" s="52">
        <v>-3.6243638856615549E-4</v>
      </c>
      <c r="U26" s="52">
        <v>-7.2487277713231097E-4</v>
      </c>
      <c r="V26" s="52">
        <v>-4.7214226112043262E-4</v>
      </c>
      <c r="W26" s="52">
        <v>-1.054945438539668E-3</v>
      </c>
      <c r="X26" s="52">
        <v>-1.3172509431634775E-3</v>
      </c>
      <c r="Y26" s="52">
        <v>0.90717839022166313</v>
      </c>
      <c r="Z26" s="52">
        <v>-8.2938544387131385E-3</v>
      </c>
      <c r="AA26" s="52">
        <v>-2.6418461389091145E-3</v>
      </c>
      <c r="AB26" s="52">
        <v>-1.2399782238223865E-3</v>
      </c>
      <c r="AC26" s="52">
        <v>-1.2708475358434188E-3</v>
      </c>
      <c r="AD26" s="52">
        <v>-5.8705864054495211E-6</v>
      </c>
      <c r="AE26" s="52">
        <v>-2.4962611253661294E-3</v>
      </c>
      <c r="AF26" s="52">
        <v>-1.4535108978218653E-3</v>
      </c>
      <c r="AG26" s="52">
        <v>-3.6149595657266171E-3</v>
      </c>
      <c r="AH26" s="52">
        <v>-7.7752927452518607E-3</v>
      </c>
      <c r="AI26" s="52">
        <v>-4.1635403797528944E-3</v>
      </c>
      <c r="AJ26" s="52">
        <v>-2.1114616355685854E-3</v>
      </c>
      <c r="AK26" s="52">
        <v>-7.1760355454983003E-4</v>
      </c>
      <c r="AL26" s="52">
        <v>-8.1658139662455637E-3</v>
      </c>
      <c r="AM26" s="52">
        <v>0</v>
      </c>
      <c r="AN26" s="53">
        <v>-9.3242794934855853E-4</v>
      </c>
      <c r="AO26" s="14"/>
      <c r="AP26" s="37"/>
    </row>
    <row r="27" spans="1:42" ht="39.950000000000003" customHeight="1">
      <c r="A27" s="12" t="s">
        <v>216</v>
      </c>
      <c r="B27" s="3" t="s">
        <v>21</v>
      </c>
      <c r="C27" s="51">
        <v>-1.2746470237153071E-4</v>
      </c>
      <c r="D27" s="52">
        <v>0</v>
      </c>
      <c r="E27" s="52">
        <v>0</v>
      </c>
      <c r="F27" s="52">
        <v>-8.264037525242626E-4</v>
      </c>
      <c r="G27" s="52">
        <v>-8.2794619188275641E-4</v>
      </c>
      <c r="H27" s="52">
        <v>-3.0005049048051607E-4</v>
      </c>
      <c r="I27" s="52">
        <v>-1.9474257168940938E-4</v>
      </c>
      <c r="J27" s="52">
        <v>-4.0383343579953592E-3</v>
      </c>
      <c r="K27" s="52">
        <v>-3.7173869005270757E-3</v>
      </c>
      <c r="L27" s="52">
        <v>0</v>
      </c>
      <c r="M27" s="52">
        <v>0</v>
      </c>
      <c r="N27" s="52">
        <v>-1.0014069001176357E-4</v>
      </c>
      <c r="O27" s="52">
        <v>-2.0057945475505167E-4</v>
      </c>
      <c r="P27" s="52">
        <v>-5.9859062243318597E-5</v>
      </c>
      <c r="Q27" s="52">
        <v>-6.8703149689463964E-4</v>
      </c>
      <c r="R27" s="52">
        <v>-9.2256632810238878E-4</v>
      </c>
      <c r="S27" s="52">
        <v>-4.3654283423119844E-4</v>
      </c>
      <c r="T27" s="52">
        <v>0</v>
      </c>
      <c r="U27" s="52">
        <v>-1.4231275810536149E-3</v>
      </c>
      <c r="V27" s="52">
        <v>-4.9437175381475081E-4</v>
      </c>
      <c r="W27" s="52">
        <v>-1.6390494983397031E-3</v>
      </c>
      <c r="X27" s="52">
        <v>-1.0859140921122449E-2</v>
      </c>
      <c r="Y27" s="52">
        <v>-2.2518707742666499E-3</v>
      </c>
      <c r="Z27" s="52">
        <v>1</v>
      </c>
      <c r="AA27" s="52">
        <v>-1.2038449719946258E-3</v>
      </c>
      <c r="AB27" s="52">
        <v>-3.8099813212140259E-3</v>
      </c>
      <c r="AC27" s="52">
        <v>-4.7101796468812102E-5</v>
      </c>
      <c r="AD27" s="52">
        <v>0</v>
      </c>
      <c r="AE27" s="52">
        <v>-7.9548413137619511E-3</v>
      </c>
      <c r="AF27" s="52">
        <v>-3.2008126464139093E-3</v>
      </c>
      <c r="AG27" s="52">
        <v>-1.9574939288130647E-2</v>
      </c>
      <c r="AH27" s="52">
        <v>-5.5837400653808537E-3</v>
      </c>
      <c r="AI27" s="52">
        <v>-4.1510582790562599E-3</v>
      </c>
      <c r="AJ27" s="52">
        <v>-5.034884843997702E-5</v>
      </c>
      <c r="AK27" s="52">
        <v>-1.0485327175602645E-3</v>
      </c>
      <c r="AL27" s="52">
        <v>-1.6619256433358681E-2</v>
      </c>
      <c r="AM27" s="52">
        <v>0</v>
      </c>
      <c r="AN27" s="53">
        <v>-1.0160358494319002E-2</v>
      </c>
      <c r="AO27" s="14"/>
      <c r="AP27" s="37"/>
    </row>
    <row r="28" spans="1:42" ht="39.950000000000003" customHeight="1">
      <c r="A28" s="12" t="s">
        <v>217</v>
      </c>
      <c r="B28" s="3" t="s">
        <v>130</v>
      </c>
      <c r="C28" s="51">
        <v>-4.8352247355184029E-2</v>
      </c>
      <c r="D28" s="52">
        <v>-2.1965388988276942E-2</v>
      </c>
      <c r="E28" s="52">
        <v>-2.9399649350304993E-2</v>
      </c>
      <c r="F28" s="52">
        <v>-2.3884694822204056E-2</v>
      </c>
      <c r="G28" s="52">
        <v>-4.0642896211160434E-2</v>
      </c>
      <c r="H28" s="52">
        <v>-6.0704347749419914E-2</v>
      </c>
      <c r="I28" s="52">
        <v>-4.625877065631407E-2</v>
      </c>
      <c r="J28" s="52">
        <v>-4.5227376547475946E-2</v>
      </c>
      <c r="K28" s="52">
        <v>-2.5879108477691263E-2</v>
      </c>
      <c r="L28" s="52">
        <v>-2.0416101105025997E-2</v>
      </c>
      <c r="M28" s="52">
        <v>-3.2459963727120372E-2</v>
      </c>
      <c r="N28" s="52">
        <v>-2.1345189769784417E-2</v>
      </c>
      <c r="O28" s="52">
        <v>-2.9846218043152503E-2</v>
      </c>
      <c r="P28" s="52">
        <v>-2.5410031565200823E-2</v>
      </c>
      <c r="Q28" s="52">
        <v>-3.6114122770317864E-2</v>
      </c>
      <c r="R28" s="52">
        <v>-3.5696889622691776E-2</v>
      </c>
      <c r="S28" s="52">
        <v>-3.828096428949266E-2</v>
      </c>
      <c r="T28" s="52">
        <v>-3.9236988388192E-2</v>
      </c>
      <c r="U28" s="52">
        <v>-4.3634237086868685E-2</v>
      </c>
      <c r="V28" s="52">
        <v>-3.8916862361558176E-2</v>
      </c>
      <c r="W28" s="52">
        <v>-3.809289454989831E-2</v>
      </c>
      <c r="X28" s="52">
        <v>-4.7395527655174812E-3</v>
      </c>
      <c r="Y28" s="52">
        <v>-1.4301581949788811E-2</v>
      </c>
      <c r="Z28" s="52">
        <v>-1.4228118657147562E-2</v>
      </c>
      <c r="AA28" s="52">
        <v>0.99100962622798039</v>
      </c>
      <c r="AB28" s="52">
        <v>-4.3544313632796917E-3</v>
      </c>
      <c r="AC28" s="52">
        <v>-2.1232869691868643E-3</v>
      </c>
      <c r="AD28" s="52">
        <v>-5.3619426369140501E-4</v>
      </c>
      <c r="AE28" s="52">
        <v>-5.8777072900169222E-3</v>
      </c>
      <c r="AF28" s="52">
        <v>-7.0555389300220013E-3</v>
      </c>
      <c r="AG28" s="52">
        <v>-7.4600959594356923E-3</v>
      </c>
      <c r="AH28" s="52">
        <v>-1.3768229898193242E-2</v>
      </c>
      <c r="AI28" s="52">
        <v>-3.0983170675707911E-2</v>
      </c>
      <c r="AJ28" s="52">
        <v>-2.7709067869670433E-2</v>
      </c>
      <c r="AK28" s="52">
        <v>-1.1027158578734833E-2</v>
      </c>
      <c r="AL28" s="52">
        <v>-4.8063363042918368E-2</v>
      </c>
      <c r="AM28" s="52">
        <v>-0.17443197207635458</v>
      </c>
      <c r="AN28" s="53">
        <v>-3.3964332866796704E-3</v>
      </c>
      <c r="AO28" s="14"/>
      <c r="AP28" s="37"/>
    </row>
    <row r="29" spans="1:42" ht="39.950000000000003" customHeight="1">
      <c r="A29" s="12" t="s">
        <v>218</v>
      </c>
      <c r="B29" s="3" t="s">
        <v>22</v>
      </c>
      <c r="C29" s="51">
        <v>-5.9137651779534771E-3</v>
      </c>
      <c r="D29" s="52">
        <v>-1.1062045197976371E-2</v>
      </c>
      <c r="E29" s="52">
        <v>-8.3121582561065388E-3</v>
      </c>
      <c r="F29" s="52">
        <v>-5.337705304266268E-2</v>
      </c>
      <c r="G29" s="52">
        <v>-6.5825899761446094E-3</v>
      </c>
      <c r="H29" s="52">
        <v>-1.4193896955325526E-2</v>
      </c>
      <c r="I29" s="52">
        <v>-7.7359722840307579E-3</v>
      </c>
      <c r="J29" s="52">
        <v>-5.2901590499311694E-3</v>
      </c>
      <c r="K29" s="52">
        <v>-8.2833920059433609E-3</v>
      </c>
      <c r="L29" s="52">
        <v>-4.6639112751122279E-3</v>
      </c>
      <c r="M29" s="52">
        <v>-5.44908152344762E-3</v>
      </c>
      <c r="N29" s="52">
        <v>-9.2921179663001518E-3</v>
      </c>
      <c r="O29" s="52">
        <v>-5.4740866104335505E-3</v>
      </c>
      <c r="P29" s="52">
        <v>-4.7375425636903019E-3</v>
      </c>
      <c r="Q29" s="52">
        <v>-1.0250014012670373E-2</v>
      </c>
      <c r="R29" s="52">
        <v>-3.7402238254951193E-3</v>
      </c>
      <c r="S29" s="52">
        <v>-6.3540526598505811E-3</v>
      </c>
      <c r="T29" s="52">
        <v>-5.4511004495400419E-3</v>
      </c>
      <c r="U29" s="52">
        <v>-1.0561507120983832E-2</v>
      </c>
      <c r="V29" s="52">
        <v>-9.8941910794822455E-3</v>
      </c>
      <c r="W29" s="52">
        <v>-8.1497834310473079E-3</v>
      </c>
      <c r="X29" s="52">
        <v>-1.2682177573912949E-2</v>
      </c>
      <c r="Y29" s="52">
        <v>-1.3624510293675224E-2</v>
      </c>
      <c r="Z29" s="52">
        <v>-2.1472571140890139E-2</v>
      </c>
      <c r="AA29" s="52">
        <v>-1.5279215422871513E-2</v>
      </c>
      <c r="AB29" s="52">
        <v>0.94498658262065216</v>
      </c>
      <c r="AC29" s="52">
        <v>-6.7711483077630391E-2</v>
      </c>
      <c r="AD29" s="52">
        <v>-5.1946624257315881E-2</v>
      </c>
      <c r="AE29" s="52">
        <v>-1.631232821020176E-2</v>
      </c>
      <c r="AF29" s="52">
        <v>-4.1168625969796998E-3</v>
      </c>
      <c r="AG29" s="52">
        <v>-1.529178642266619E-2</v>
      </c>
      <c r="AH29" s="52">
        <v>-6.7194967961624989E-3</v>
      </c>
      <c r="AI29" s="52">
        <v>-5.8065579242998116E-3</v>
      </c>
      <c r="AJ29" s="52">
        <v>-1.7954758678812507E-2</v>
      </c>
      <c r="AK29" s="52">
        <v>-6.1166257655553809E-3</v>
      </c>
      <c r="AL29" s="52">
        <v>-9.3250496165162844E-3</v>
      </c>
      <c r="AM29" s="52">
        <v>0</v>
      </c>
      <c r="AN29" s="53">
        <v>-2.5657295586170192E-2</v>
      </c>
      <c r="AO29" s="14"/>
      <c r="AP29" s="37"/>
    </row>
    <row r="30" spans="1:42" ht="39.950000000000003" customHeight="1">
      <c r="A30" s="12" t="s">
        <v>219</v>
      </c>
      <c r="B30" s="3" t="s">
        <v>94</v>
      </c>
      <c r="C30" s="51">
        <v>-9.4573850413602557E-4</v>
      </c>
      <c r="D30" s="52">
        <v>-2.5061675314281312E-3</v>
      </c>
      <c r="E30" s="52">
        <v>-7.0618703745750308E-4</v>
      </c>
      <c r="F30" s="52">
        <v>-7.6644929359209841E-3</v>
      </c>
      <c r="G30" s="52">
        <v>-3.2350492883901271E-3</v>
      </c>
      <c r="H30" s="52">
        <v>-6.3077307479321018E-3</v>
      </c>
      <c r="I30" s="52">
        <v>-4.4150153710516456E-3</v>
      </c>
      <c r="J30" s="52">
        <v>-1.797772194438358E-3</v>
      </c>
      <c r="K30" s="52">
        <v>-6.1464535413088377E-3</v>
      </c>
      <c r="L30" s="52">
        <v>-1.7290389251409068E-3</v>
      </c>
      <c r="M30" s="52">
        <v>-3.1744788731422999E-3</v>
      </c>
      <c r="N30" s="52">
        <v>-5.5725372169401982E-3</v>
      </c>
      <c r="O30" s="52">
        <v>-5.1467661006018494E-3</v>
      </c>
      <c r="P30" s="52">
        <v>-3.8491349427841343E-3</v>
      </c>
      <c r="Q30" s="52">
        <v>-2.7186700969646883E-3</v>
      </c>
      <c r="R30" s="52">
        <v>-1.5211296109999149E-3</v>
      </c>
      <c r="S30" s="52">
        <v>-3.1408271536390244E-3</v>
      </c>
      <c r="T30" s="52">
        <v>-7.7803548521068215E-3</v>
      </c>
      <c r="U30" s="52">
        <v>-1.4819723527822518E-3</v>
      </c>
      <c r="V30" s="52">
        <v>-5.6468604255257475E-3</v>
      </c>
      <c r="W30" s="52">
        <v>-5.8895309973235506E-3</v>
      </c>
      <c r="X30" s="52">
        <v>-9.2597165200178546E-3</v>
      </c>
      <c r="Y30" s="52">
        <v>-1.3554995320936489E-3</v>
      </c>
      <c r="Z30" s="52">
        <v>-1.8768580493603811E-3</v>
      </c>
      <c r="AA30" s="52">
        <v>-3.5358682450218587E-2</v>
      </c>
      <c r="AB30" s="52">
        <v>-1.8343485832762692E-2</v>
      </c>
      <c r="AC30" s="52">
        <v>0.90091182763409472</v>
      </c>
      <c r="AD30" s="52">
        <v>-1.8237298254072054E-2</v>
      </c>
      <c r="AE30" s="52">
        <v>-2.7622262814219912E-2</v>
      </c>
      <c r="AF30" s="52">
        <v>-3.2927080942934249E-2</v>
      </c>
      <c r="AG30" s="52">
        <v>-4.1652531901254768E-3</v>
      </c>
      <c r="AH30" s="52">
        <v>-9.9871245447173476E-3</v>
      </c>
      <c r="AI30" s="52">
        <v>-2.0254407245667162E-2</v>
      </c>
      <c r="AJ30" s="52">
        <v>-1.8512412805104048E-2</v>
      </c>
      <c r="AK30" s="52">
        <v>-1.1900320442527586E-2</v>
      </c>
      <c r="AL30" s="52">
        <v>-3.678442072793435E-2</v>
      </c>
      <c r="AM30" s="52">
        <v>0</v>
      </c>
      <c r="AN30" s="53">
        <v>-1.9207520456131E-2</v>
      </c>
      <c r="AO30" s="14"/>
      <c r="AP30" s="37"/>
    </row>
    <row r="31" spans="1:42" ht="39.950000000000003" customHeight="1">
      <c r="A31" s="12" t="s">
        <v>220</v>
      </c>
      <c r="B31" s="3" t="s">
        <v>93</v>
      </c>
      <c r="C31" s="51">
        <v>0</v>
      </c>
      <c r="D31" s="52">
        <v>0</v>
      </c>
      <c r="E31" s="52">
        <v>0</v>
      </c>
      <c r="F31" s="52">
        <v>0</v>
      </c>
      <c r="G31" s="52">
        <v>0</v>
      </c>
      <c r="H31" s="52">
        <v>0</v>
      </c>
      <c r="I31" s="52">
        <v>0</v>
      </c>
      <c r="J31" s="52">
        <v>0</v>
      </c>
      <c r="K31" s="52">
        <v>0</v>
      </c>
      <c r="L31" s="52">
        <v>0</v>
      </c>
      <c r="M31" s="52">
        <v>0</v>
      </c>
      <c r="N31" s="52">
        <v>0</v>
      </c>
      <c r="O31" s="52">
        <v>0</v>
      </c>
      <c r="P31" s="52">
        <v>0</v>
      </c>
      <c r="Q31" s="52">
        <v>0</v>
      </c>
      <c r="R31" s="52">
        <v>0</v>
      </c>
      <c r="S31" s="52">
        <v>0</v>
      </c>
      <c r="T31" s="52">
        <v>0</v>
      </c>
      <c r="U31" s="52">
        <v>0</v>
      </c>
      <c r="V31" s="52">
        <v>0</v>
      </c>
      <c r="W31" s="52">
        <v>0</v>
      </c>
      <c r="X31" s="52">
        <v>0</v>
      </c>
      <c r="Y31" s="52">
        <v>0</v>
      </c>
      <c r="Z31" s="52">
        <v>0</v>
      </c>
      <c r="AA31" s="52">
        <v>0</v>
      </c>
      <c r="AB31" s="52">
        <v>0</v>
      </c>
      <c r="AC31" s="52">
        <v>0</v>
      </c>
      <c r="AD31" s="52">
        <v>1</v>
      </c>
      <c r="AE31" s="52">
        <v>0</v>
      </c>
      <c r="AF31" s="52">
        <v>0</v>
      </c>
      <c r="AG31" s="52">
        <v>0</v>
      </c>
      <c r="AH31" s="52">
        <v>0</v>
      </c>
      <c r="AI31" s="52">
        <v>0</v>
      </c>
      <c r="AJ31" s="52">
        <v>0</v>
      </c>
      <c r="AK31" s="52">
        <v>0</v>
      </c>
      <c r="AL31" s="52">
        <v>0</v>
      </c>
      <c r="AM31" s="52">
        <v>0</v>
      </c>
      <c r="AN31" s="53">
        <v>0</v>
      </c>
      <c r="AO31" s="14"/>
      <c r="AP31" s="37"/>
    </row>
    <row r="32" spans="1:42" ht="39.950000000000003" customHeight="1">
      <c r="A32" s="12" t="s">
        <v>221</v>
      </c>
      <c r="B32" s="3" t="s">
        <v>24</v>
      </c>
      <c r="C32" s="51">
        <v>-2.0143942666721225E-2</v>
      </c>
      <c r="D32" s="52">
        <v>-2.3929237455849867E-2</v>
      </c>
      <c r="E32" s="52">
        <v>-1.4004219638845645E-2</v>
      </c>
      <c r="F32" s="52">
        <v>-2.1766849306366794E-2</v>
      </c>
      <c r="G32" s="52">
        <v>-3.559381138849213E-2</v>
      </c>
      <c r="H32" s="52">
        <v>-1.3626039310523901E-2</v>
      </c>
      <c r="I32" s="52">
        <v>-2.4408735393643462E-2</v>
      </c>
      <c r="J32" s="52">
        <v>-2.1420046694014542E-2</v>
      </c>
      <c r="K32" s="52">
        <v>-5.3565818625939073E-2</v>
      </c>
      <c r="L32" s="52">
        <v>-1.4815863492393855E-2</v>
      </c>
      <c r="M32" s="52">
        <v>-2.3315667264674229E-2</v>
      </c>
      <c r="N32" s="52">
        <v>-1.5461968817626067E-2</v>
      </c>
      <c r="O32" s="52">
        <v>-1.1886999777782412E-2</v>
      </c>
      <c r="P32" s="52">
        <v>-1.0329726003336684E-2</v>
      </c>
      <c r="Q32" s="52">
        <v>-1.3103920047223452E-2</v>
      </c>
      <c r="R32" s="52">
        <v>-1.0595445860306724E-2</v>
      </c>
      <c r="S32" s="52">
        <v>-1.3877147367115072E-2</v>
      </c>
      <c r="T32" s="52">
        <v>-1.2245260595656067E-2</v>
      </c>
      <c r="U32" s="52">
        <v>-1.7211394059449912E-2</v>
      </c>
      <c r="V32" s="52">
        <v>-1.9579331210394874E-2</v>
      </c>
      <c r="W32" s="52">
        <v>-2.0727945055369158E-2</v>
      </c>
      <c r="X32" s="52">
        <v>-2.6098518289358209E-2</v>
      </c>
      <c r="Y32" s="52">
        <v>-1.240142439976241E-2</v>
      </c>
      <c r="Z32" s="52">
        <v>-4.3565359934911174E-2</v>
      </c>
      <c r="AA32" s="52">
        <v>-1.743837584153738E-2</v>
      </c>
      <c r="AB32" s="52">
        <v>-1.9244321790491285E-2</v>
      </c>
      <c r="AC32" s="52">
        <v>-2.3490910854125162E-3</v>
      </c>
      <c r="AD32" s="52">
        <v>-1.5426707771291686E-4</v>
      </c>
      <c r="AE32" s="52">
        <v>0.91776173745981371</v>
      </c>
      <c r="AF32" s="52">
        <v>-1.0852008178541242E-2</v>
      </c>
      <c r="AG32" s="52">
        <v>-1.9045887427734942E-2</v>
      </c>
      <c r="AH32" s="52">
        <v>-1.3631901632580039E-2</v>
      </c>
      <c r="AI32" s="52">
        <v>-9.9320720839881863E-3</v>
      </c>
      <c r="AJ32" s="52">
        <v>-2.2468343920262528E-2</v>
      </c>
      <c r="AK32" s="52">
        <v>-6.9765719623937133E-3</v>
      </c>
      <c r="AL32" s="52">
        <v>-1.5645024912391978E-2</v>
      </c>
      <c r="AM32" s="52">
        <v>-4.5231467429163244E-2</v>
      </c>
      <c r="AN32" s="53">
        <v>-3.2924317708738861E-2</v>
      </c>
      <c r="AO32" s="14"/>
      <c r="AP32" s="37"/>
    </row>
    <row r="33" spans="1:42" ht="39.950000000000003" customHeight="1">
      <c r="A33" s="12" t="s">
        <v>222</v>
      </c>
      <c r="B33" s="3" t="s">
        <v>25</v>
      </c>
      <c r="C33" s="51">
        <v>-2.9406246398829593E-3</v>
      </c>
      <c r="D33" s="52">
        <v>0</v>
      </c>
      <c r="E33" s="52">
        <v>-3.8426100225965889E-3</v>
      </c>
      <c r="F33" s="52">
        <v>-2.7803453203866985E-3</v>
      </c>
      <c r="G33" s="52">
        <v>-3.371381270939668E-3</v>
      </c>
      <c r="H33" s="52">
        <v>-2.595824125521915E-3</v>
      </c>
      <c r="I33" s="52">
        <v>-2.6207605966107905E-3</v>
      </c>
      <c r="J33" s="52">
        <v>-4.8135154829033683E-3</v>
      </c>
      <c r="K33" s="52">
        <v>-3.0514043697738671E-3</v>
      </c>
      <c r="L33" s="52">
        <v>-2.2400723721682867E-3</v>
      </c>
      <c r="M33" s="52">
        <v>-1.6450901865447526E-3</v>
      </c>
      <c r="N33" s="52">
        <v>-7.315812829575487E-3</v>
      </c>
      <c r="O33" s="52">
        <v>-5.7360354994384893E-3</v>
      </c>
      <c r="P33" s="52">
        <v>-8.1706511263765023E-3</v>
      </c>
      <c r="Q33" s="52">
        <v>-5.2832972855897751E-3</v>
      </c>
      <c r="R33" s="52">
        <v>-3.8043339587319415E-3</v>
      </c>
      <c r="S33" s="52">
        <v>-1.0643312061578739E-2</v>
      </c>
      <c r="T33" s="52">
        <v>-7.1999362091737275E-3</v>
      </c>
      <c r="U33" s="52">
        <v>-3.2399712941281775E-3</v>
      </c>
      <c r="V33" s="52">
        <v>-4.139391087749098E-3</v>
      </c>
      <c r="W33" s="52">
        <v>-6.6077875642974676E-3</v>
      </c>
      <c r="X33" s="52">
        <v>-9.5063988624750663E-3</v>
      </c>
      <c r="Y33" s="52">
        <v>-2.8254603929957565E-2</v>
      </c>
      <c r="Z33" s="52">
        <v>-7.6217481119733943E-3</v>
      </c>
      <c r="AA33" s="52">
        <v>-3.0225000336200892E-2</v>
      </c>
      <c r="AB33" s="52">
        <v>-4.3217995381204119E-2</v>
      </c>
      <c r="AC33" s="52">
        <v>-6.2514347683084778E-3</v>
      </c>
      <c r="AD33" s="52">
        <v>0</v>
      </c>
      <c r="AE33" s="52">
        <v>-1.0764647445721731E-2</v>
      </c>
      <c r="AF33" s="52">
        <v>0.85415633088375087</v>
      </c>
      <c r="AG33" s="52">
        <v>-2.3797165252619757E-2</v>
      </c>
      <c r="AH33" s="52">
        <v>-2.5192863367677336E-2</v>
      </c>
      <c r="AI33" s="52">
        <v>-1.2371736659775744E-2</v>
      </c>
      <c r="AJ33" s="52">
        <v>-5.1689128357233723E-2</v>
      </c>
      <c r="AK33" s="52">
        <v>-8.6986413755526376E-2</v>
      </c>
      <c r="AL33" s="52">
        <v>-1.7449013288456983E-2</v>
      </c>
      <c r="AM33" s="52">
        <v>0</v>
      </c>
      <c r="AN33" s="53">
        <v>-3.3768053325808782E-2</v>
      </c>
      <c r="AO33" s="14"/>
      <c r="AP33" s="37"/>
    </row>
    <row r="34" spans="1:42" ht="39.950000000000003" customHeight="1">
      <c r="A34" s="12" t="s">
        <v>223</v>
      </c>
      <c r="B34" s="3" t="s">
        <v>26</v>
      </c>
      <c r="C34" s="51">
        <v>0</v>
      </c>
      <c r="D34" s="52">
        <v>0</v>
      </c>
      <c r="E34" s="52">
        <v>0</v>
      </c>
      <c r="F34" s="52">
        <v>0</v>
      </c>
      <c r="G34" s="52">
        <v>0</v>
      </c>
      <c r="H34" s="52">
        <v>0</v>
      </c>
      <c r="I34" s="52">
        <v>0</v>
      </c>
      <c r="J34" s="52">
        <v>0</v>
      </c>
      <c r="K34" s="52">
        <v>0</v>
      </c>
      <c r="L34" s="52">
        <v>0</v>
      </c>
      <c r="M34" s="52">
        <v>0</v>
      </c>
      <c r="N34" s="52">
        <v>0</v>
      </c>
      <c r="O34" s="52">
        <v>0</v>
      </c>
      <c r="P34" s="52">
        <v>0</v>
      </c>
      <c r="Q34" s="52">
        <v>0</v>
      </c>
      <c r="R34" s="52">
        <v>0</v>
      </c>
      <c r="S34" s="52">
        <v>0</v>
      </c>
      <c r="T34" s="52">
        <v>0</v>
      </c>
      <c r="U34" s="52">
        <v>0</v>
      </c>
      <c r="V34" s="52">
        <v>0</v>
      </c>
      <c r="W34" s="52">
        <v>0</v>
      </c>
      <c r="X34" s="52">
        <v>0</v>
      </c>
      <c r="Y34" s="52">
        <v>0</v>
      </c>
      <c r="Z34" s="52">
        <v>0</v>
      </c>
      <c r="AA34" s="52">
        <v>0</v>
      </c>
      <c r="AB34" s="52">
        <v>0</v>
      </c>
      <c r="AC34" s="52">
        <v>0</v>
      </c>
      <c r="AD34" s="52">
        <v>0</v>
      </c>
      <c r="AE34" s="52">
        <v>0</v>
      </c>
      <c r="AF34" s="52">
        <v>0</v>
      </c>
      <c r="AG34" s="52">
        <v>1</v>
      </c>
      <c r="AH34" s="52">
        <v>0</v>
      </c>
      <c r="AI34" s="52">
        <v>0</v>
      </c>
      <c r="AJ34" s="52">
        <v>0</v>
      </c>
      <c r="AK34" s="52">
        <v>0</v>
      </c>
      <c r="AL34" s="52">
        <v>0</v>
      </c>
      <c r="AM34" s="52">
        <v>0</v>
      </c>
      <c r="AN34" s="53">
        <v>-0.10148611371875045</v>
      </c>
      <c r="AO34" s="14"/>
      <c r="AP34" s="37"/>
    </row>
    <row r="35" spans="1:42" ht="39.950000000000003" customHeight="1">
      <c r="A35" s="12" t="s">
        <v>224</v>
      </c>
      <c r="B35" s="3" t="s">
        <v>27</v>
      </c>
      <c r="C35" s="51">
        <v>0</v>
      </c>
      <c r="D35" s="52">
        <v>0</v>
      </c>
      <c r="E35" s="52">
        <v>0</v>
      </c>
      <c r="F35" s="52">
        <v>-4.4906442787637083E-4</v>
      </c>
      <c r="G35" s="52">
        <v>-1.9683238012004148E-4</v>
      </c>
      <c r="H35" s="52">
        <v>0</v>
      </c>
      <c r="I35" s="52">
        <v>-1.4109642535988724E-4</v>
      </c>
      <c r="J35" s="52">
        <v>-3.5110630657373456E-4</v>
      </c>
      <c r="K35" s="52">
        <v>-2.2696773898606861E-4</v>
      </c>
      <c r="L35" s="52">
        <v>0</v>
      </c>
      <c r="M35" s="52">
        <v>0</v>
      </c>
      <c r="N35" s="52">
        <v>-4.3532833949427001E-4</v>
      </c>
      <c r="O35" s="52">
        <v>-9.8094651720036208E-4</v>
      </c>
      <c r="P35" s="52">
        <v>-4.5538038326141118E-4</v>
      </c>
      <c r="Q35" s="52">
        <v>-2.9866409017979866E-4</v>
      </c>
      <c r="R35" s="52">
        <v>-7.3381444485490688E-4</v>
      </c>
      <c r="S35" s="52">
        <v>-1.2076430305218695E-3</v>
      </c>
      <c r="T35" s="52">
        <v>-6.512182922223473E-4</v>
      </c>
      <c r="U35" s="52">
        <v>-3.2560914611117365E-4</v>
      </c>
      <c r="V35" s="52">
        <v>-2.8277852028896893E-5</v>
      </c>
      <c r="W35" s="52">
        <v>-1.5031291276591655E-4</v>
      </c>
      <c r="X35" s="52">
        <v>-5.6090144385754961E-4</v>
      </c>
      <c r="Y35" s="52">
        <v>-1.0359004380250867E-4</v>
      </c>
      <c r="Z35" s="52">
        <v>-2.2751493237650148E-4</v>
      </c>
      <c r="AA35" s="52">
        <v>-2.0293756997959638E-4</v>
      </c>
      <c r="AB35" s="52">
        <v>-1.8916705347222959E-4</v>
      </c>
      <c r="AC35" s="52">
        <v>-3.656417721899264E-6</v>
      </c>
      <c r="AD35" s="52">
        <v>0</v>
      </c>
      <c r="AE35" s="52">
        <v>-8.1171232949805495E-4</v>
      </c>
      <c r="AF35" s="52">
        <v>-4.142899136482971E-3</v>
      </c>
      <c r="AG35" s="52">
        <v>-1.8576914413558543E-4</v>
      </c>
      <c r="AH35" s="52">
        <v>0.99999403072678905</v>
      </c>
      <c r="AI35" s="52">
        <v>-1.0951091267689654E-4</v>
      </c>
      <c r="AJ35" s="52">
        <v>0</v>
      </c>
      <c r="AK35" s="52">
        <v>-4.4044910755330712E-4</v>
      </c>
      <c r="AL35" s="52">
        <v>-5.0238437840441114E-4</v>
      </c>
      <c r="AM35" s="52">
        <v>0</v>
      </c>
      <c r="AN35" s="53">
        <v>-2.1703624094906756E-3</v>
      </c>
      <c r="AO35" s="14"/>
      <c r="AP35" s="37"/>
    </row>
    <row r="36" spans="1:42" ht="39.950000000000003" customHeight="1">
      <c r="A36" s="12" t="s">
        <v>225</v>
      </c>
      <c r="B36" s="3" t="s">
        <v>28</v>
      </c>
      <c r="C36" s="51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  <c r="S36" s="52">
        <v>0</v>
      </c>
      <c r="T36" s="52">
        <v>0</v>
      </c>
      <c r="U36" s="52">
        <v>0</v>
      </c>
      <c r="V36" s="52">
        <v>0</v>
      </c>
      <c r="W36" s="52">
        <v>0</v>
      </c>
      <c r="X36" s="52">
        <v>0</v>
      </c>
      <c r="Y36" s="52">
        <v>-1.0886635164752486E-4</v>
      </c>
      <c r="Z36" s="52">
        <v>0</v>
      </c>
      <c r="AA36" s="52">
        <v>-1.7812960540876945E-5</v>
      </c>
      <c r="AB36" s="52">
        <v>-1.009788871838741E-4</v>
      </c>
      <c r="AC36" s="52">
        <v>-2.4977261121437676E-5</v>
      </c>
      <c r="AD36" s="52">
        <v>0</v>
      </c>
      <c r="AE36" s="52">
        <v>-9.2004330535715303E-4</v>
      </c>
      <c r="AF36" s="52">
        <v>-2.5660894832225207E-4</v>
      </c>
      <c r="AG36" s="52">
        <v>-2.0917628996636328E-5</v>
      </c>
      <c r="AH36" s="52">
        <v>-8.7826412814641797E-6</v>
      </c>
      <c r="AI36" s="52">
        <v>0.98531269140632016</v>
      </c>
      <c r="AJ36" s="52">
        <v>0</v>
      </c>
      <c r="AK36" s="52">
        <v>-2.7080921945659167E-5</v>
      </c>
      <c r="AL36" s="52">
        <v>-2.4861517147468541E-4</v>
      </c>
      <c r="AM36" s="52">
        <v>0</v>
      </c>
      <c r="AN36" s="53">
        <v>-1.2004782892305999E-4</v>
      </c>
      <c r="AO36" s="14"/>
      <c r="AP36" s="37"/>
    </row>
    <row r="37" spans="1:42" ht="39.950000000000003" customHeight="1">
      <c r="A37" s="12" t="s">
        <v>226</v>
      </c>
      <c r="B37" s="3" t="s">
        <v>29</v>
      </c>
      <c r="C37" s="51">
        <v>-1.7423459617378768E-3</v>
      </c>
      <c r="D37" s="52">
        <v>0</v>
      </c>
      <c r="E37" s="52">
        <v>-1.0315208406648716E-2</v>
      </c>
      <c r="F37" s="52">
        <v>-1.6137590745696898E-3</v>
      </c>
      <c r="G37" s="52">
        <v>-1.0301301791953016E-3</v>
      </c>
      <c r="H37" s="52">
        <v>-1.1718465710326095E-3</v>
      </c>
      <c r="I37" s="52">
        <v>-1.901416779079764E-4</v>
      </c>
      <c r="J37" s="52">
        <v>-6.308682598747268E-4</v>
      </c>
      <c r="K37" s="52">
        <v>-1.2642293617887315E-3</v>
      </c>
      <c r="L37" s="52">
        <v>-6.8259218492785643E-4</v>
      </c>
      <c r="M37" s="52">
        <v>-8.354832034213976E-4</v>
      </c>
      <c r="N37" s="52">
        <v>-1.9554962903609182E-4</v>
      </c>
      <c r="O37" s="52">
        <v>-1.22400413498887E-3</v>
      </c>
      <c r="P37" s="52">
        <v>-4.6755888799065553E-4</v>
      </c>
      <c r="Q37" s="52">
        <v>-4.0248001388269538E-4</v>
      </c>
      <c r="R37" s="52">
        <v>-3.8511190666809986E-4</v>
      </c>
      <c r="S37" s="52">
        <v>-5.4247363473032442E-4</v>
      </c>
      <c r="T37" s="52">
        <v>0</v>
      </c>
      <c r="U37" s="52">
        <v>-4.3879119705440199E-4</v>
      </c>
      <c r="V37" s="52">
        <v>-4.9539438609459436E-4</v>
      </c>
      <c r="W37" s="52">
        <v>-7.8306367908436705E-4</v>
      </c>
      <c r="X37" s="52">
        <v>-1.9836160724935924E-3</v>
      </c>
      <c r="Y37" s="52">
        <v>-6.433143111876866E-3</v>
      </c>
      <c r="Z37" s="52">
        <v>-1.4946717859373627E-3</v>
      </c>
      <c r="AA37" s="52">
        <v>-4.3871853815723839E-4</v>
      </c>
      <c r="AB37" s="52">
        <v>-2.1796479949311447E-3</v>
      </c>
      <c r="AC37" s="52">
        <v>-4.5332006610443508E-4</v>
      </c>
      <c r="AD37" s="52">
        <v>0</v>
      </c>
      <c r="AE37" s="52">
        <v>-1.2528018620727613E-3</v>
      </c>
      <c r="AF37" s="52">
        <v>-7.368240656070097E-4</v>
      </c>
      <c r="AG37" s="52">
        <v>-2.9802699583579944E-6</v>
      </c>
      <c r="AH37" s="52">
        <v>-2.0110495735910752E-3</v>
      </c>
      <c r="AI37" s="52">
        <v>-8.9699151861545839E-4</v>
      </c>
      <c r="AJ37" s="52">
        <v>1</v>
      </c>
      <c r="AK37" s="52">
        <v>-1.6068068235103713E-3</v>
      </c>
      <c r="AL37" s="52">
        <v>-2.0247564929653694E-3</v>
      </c>
      <c r="AM37" s="52">
        <v>0</v>
      </c>
      <c r="AN37" s="53">
        <v>-1.8244257066956762E-4</v>
      </c>
      <c r="AO37" s="14"/>
      <c r="AP37" s="37"/>
    </row>
    <row r="38" spans="1:42" ht="39.950000000000003" customHeight="1">
      <c r="A38" s="12" t="s">
        <v>227</v>
      </c>
      <c r="B38" s="3" t="s">
        <v>30</v>
      </c>
      <c r="C38" s="51">
        <v>-3.6076542449087777E-2</v>
      </c>
      <c r="D38" s="52">
        <v>-2.9201860962936248E-2</v>
      </c>
      <c r="E38" s="52">
        <v>-1.8514103587200577E-2</v>
      </c>
      <c r="F38" s="52">
        <v>-0.1012142171239635</v>
      </c>
      <c r="G38" s="52">
        <v>-3.1022753232854521E-2</v>
      </c>
      <c r="H38" s="52">
        <v>-4.1689855307939595E-2</v>
      </c>
      <c r="I38" s="52">
        <v>-3.6611918160001471E-2</v>
      </c>
      <c r="J38" s="52">
        <v>-4.2227780964981122E-2</v>
      </c>
      <c r="K38" s="52">
        <v>-6.0742435015905177E-2</v>
      </c>
      <c r="L38" s="52">
        <v>-8.8741678344139117E-3</v>
      </c>
      <c r="M38" s="52">
        <v>-2.9943495527074312E-2</v>
      </c>
      <c r="N38" s="52">
        <v>-2.7415394174615443E-2</v>
      </c>
      <c r="O38" s="52">
        <v>-4.8461218042888408E-2</v>
      </c>
      <c r="P38" s="52">
        <v>-3.0742043503175501E-2</v>
      </c>
      <c r="Q38" s="52">
        <v>-3.4223489390207529E-2</v>
      </c>
      <c r="R38" s="52">
        <v>-4.5858616168935891E-2</v>
      </c>
      <c r="S38" s="52">
        <v>-4.5950366466634439E-2</v>
      </c>
      <c r="T38" s="52">
        <v>-3.6386016457337758E-2</v>
      </c>
      <c r="U38" s="52">
        <v>-1.8732631354095496E-2</v>
      </c>
      <c r="V38" s="52">
        <v>-3.6781631602062506E-2</v>
      </c>
      <c r="W38" s="52">
        <v>-9.0124942975861183E-2</v>
      </c>
      <c r="X38" s="52">
        <v>-5.6925400338697113E-2</v>
      </c>
      <c r="Y38" s="52">
        <v>-0.13062162923941875</v>
      </c>
      <c r="Z38" s="52">
        <v>-5.8631938984026598E-2</v>
      </c>
      <c r="AA38" s="52">
        <v>-7.398669535235898E-2</v>
      </c>
      <c r="AB38" s="52">
        <v>-0.10318105280725938</v>
      </c>
      <c r="AC38" s="52">
        <v>-5.5325753278361249E-2</v>
      </c>
      <c r="AD38" s="52">
        <v>-1.2919409411196424E-3</v>
      </c>
      <c r="AE38" s="52">
        <v>-7.2981116741677052E-2</v>
      </c>
      <c r="AF38" s="52">
        <v>-0.14511054235492338</v>
      </c>
      <c r="AG38" s="52">
        <v>-8.3830205695186497E-2</v>
      </c>
      <c r="AH38" s="52">
        <v>-8.2343552092933786E-2</v>
      </c>
      <c r="AI38" s="52">
        <v>-4.330305584171143E-2</v>
      </c>
      <c r="AJ38" s="52">
        <v>-7.1856142039884635E-2</v>
      </c>
      <c r="AK38" s="52">
        <v>0.87867402410364392</v>
      </c>
      <c r="AL38" s="52">
        <v>-3.7756430021400486E-2</v>
      </c>
      <c r="AM38" s="52">
        <v>0</v>
      </c>
      <c r="AN38" s="53">
        <v>-2.5818222215580815E-2</v>
      </c>
      <c r="AO38" s="14"/>
      <c r="AP38" s="37"/>
    </row>
    <row r="39" spans="1:42" ht="39.950000000000003" customHeight="1">
      <c r="A39" s="12" t="s">
        <v>228</v>
      </c>
      <c r="B39" s="3" t="s">
        <v>31</v>
      </c>
      <c r="C39" s="51">
        <v>-1.0533580338110251E-3</v>
      </c>
      <c r="D39" s="52">
        <v>0</v>
      </c>
      <c r="E39" s="52">
        <v>-8.8486538221625309E-4</v>
      </c>
      <c r="F39" s="52">
        <v>0</v>
      </c>
      <c r="G39" s="52">
        <v>-2.1678467315581256E-4</v>
      </c>
      <c r="H39" s="52">
        <v>0</v>
      </c>
      <c r="I39" s="52">
        <v>0</v>
      </c>
      <c r="J39" s="52">
        <v>-1.6686234934321672E-4</v>
      </c>
      <c r="K39" s="52">
        <v>-4.3146328554346222E-5</v>
      </c>
      <c r="L39" s="52">
        <v>0</v>
      </c>
      <c r="M39" s="52">
        <v>0</v>
      </c>
      <c r="N39" s="52">
        <v>0</v>
      </c>
      <c r="O39" s="52">
        <v>-5.1799139328546621E-5</v>
      </c>
      <c r="P39" s="52">
        <v>-6.1833808632181725E-5</v>
      </c>
      <c r="Q39" s="52">
        <v>0</v>
      </c>
      <c r="R39" s="52">
        <v>-1.8645685991772233E-4</v>
      </c>
      <c r="S39" s="52">
        <v>-4.0994941147042746E-5</v>
      </c>
      <c r="T39" s="52">
        <v>0</v>
      </c>
      <c r="U39" s="52">
        <v>-3.0948978170142384E-4</v>
      </c>
      <c r="V39" s="52">
        <v>-1.0751179880457467E-4</v>
      </c>
      <c r="W39" s="52">
        <v>-2.4770601377295949E-4</v>
      </c>
      <c r="X39" s="52">
        <v>-8.628756339184523E-5</v>
      </c>
      <c r="Y39" s="52">
        <v>-3.2000082425136245E-4</v>
      </c>
      <c r="Z39" s="52">
        <v>-5.4062936803206506E-5</v>
      </c>
      <c r="AA39" s="52">
        <v>-5.7127113907816818E-4</v>
      </c>
      <c r="AB39" s="52">
        <v>-2.1975835432616058E-4</v>
      </c>
      <c r="AC39" s="52">
        <v>-1.1173429722356855E-3</v>
      </c>
      <c r="AD39" s="52">
        <v>-3.6093458740007377E-4</v>
      </c>
      <c r="AE39" s="52">
        <v>-6.1202966275601504E-4</v>
      </c>
      <c r="AF39" s="52">
        <v>-4.889667626585506E-3</v>
      </c>
      <c r="AG39" s="52">
        <v>-4.0990066682738936E-4</v>
      </c>
      <c r="AH39" s="52">
        <v>-7.0014233043990464E-3</v>
      </c>
      <c r="AI39" s="52">
        <v>-1.7931050838457575E-2</v>
      </c>
      <c r="AJ39" s="52">
        <v>-1.9937110517080328E-3</v>
      </c>
      <c r="AK39" s="52">
        <v>-2.8053267735511736E-3</v>
      </c>
      <c r="AL39" s="52">
        <v>0.98165742903115805</v>
      </c>
      <c r="AM39" s="52">
        <v>0</v>
      </c>
      <c r="AN39" s="53">
        <v>-2.8711958977093053E-3</v>
      </c>
      <c r="AO39" s="14"/>
      <c r="AP39" s="37"/>
    </row>
    <row r="40" spans="1:42" ht="39.950000000000003" customHeight="1">
      <c r="A40" s="12" t="s">
        <v>229</v>
      </c>
      <c r="B40" s="3" t="s">
        <v>32</v>
      </c>
      <c r="C40" s="51">
        <v>-3.1525851197982345E-4</v>
      </c>
      <c r="D40" s="52">
        <v>-2.5062656641604009E-3</v>
      </c>
      <c r="E40" s="52">
        <v>-1.0593220338983051E-3</v>
      </c>
      <c r="F40" s="52">
        <v>-1.021972406745018E-3</v>
      </c>
      <c r="G40" s="52">
        <v>-6.0437353128344048E-4</v>
      </c>
      <c r="H40" s="52">
        <v>-1.1131725417439704E-3</v>
      </c>
      <c r="I40" s="52">
        <v>-1.1238660993818737E-3</v>
      </c>
      <c r="J40" s="52">
        <v>-7.9904115061925688E-4</v>
      </c>
      <c r="K40" s="52">
        <v>-6.1983471074380169E-4</v>
      </c>
      <c r="L40" s="52">
        <v>-2.8818443804034583E-4</v>
      </c>
      <c r="M40" s="52">
        <v>0</v>
      </c>
      <c r="N40" s="52">
        <v>-7.4303405572755414E-4</v>
      </c>
      <c r="O40" s="52">
        <v>-1.1162098474513209E-3</v>
      </c>
      <c r="P40" s="52">
        <v>-5.9219779406321713E-4</v>
      </c>
      <c r="Q40" s="52">
        <v>-6.7969413763806284E-4</v>
      </c>
      <c r="R40" s="52">
        <v>-9.6727789811339475E-4</v>
      </c>
      <c r="S40" s="52">
        <v>-1.0306242638398115E-3</v>
      </c>
      <c r="T40" s="52">
        <v>-1.1115227862171174E-3</v>
      </c>
      <c r="U40" s="52">
        <v>-4.6313449425713227E-4</v>
      </c>
      <c r="V40" s="52">
        <v>-8.3660467211532272E-4</v>
      </c>
      <c r="W40" s="52">
        <v>-6.0641332065714763E-4</v>
      </c>
      <c r="X40" s="52">
        <v>-7.0096216280030697E-5</v>
      </c>
      <c r="Y40" s="52">
        <v>-9.5772738658297604E-4</v>
      </c>
      <c r="Z40" s="52">
        <v>-2.8962995323851591E-3</v>
      </c>
      <c r="AA40" s="52">
        <v>-1.944321512588309E-3</v>
      </c>
      <c r="AB40" s="52">
        <v>-3.5567734154249848E-3</v>
      </c>
      <c r="AC40" s="52">
        <v>-8.9973049691127207E-4</v>
      </c>
      <c r="AD40" s="52">
        <v>0</v>
      </c>
      <c r="AE40" s="52">
        <v>-2.6643457255013411E-3</v>
      </c>
      <c r="AF40" s="52">
        <v>-1.7066301286442871E-3</v>
      </c>
      <c r="AG40" s="52">
        <v>-2.4686744463884311E-3</v>
      </c>
      <c r="AH40" s="52">
        <v>-3.9069769969257689E-3</v>
      </c>
      <c r="AI40" s="52">
        <v>-2.2585823696228461E-3</v>
      </c>
      <c r="AJ40" s="52">
        <v>-4.7943215308621475E-3</v>
      </c>
      <c r="AK40" s="52">
        <v>-1.4845439642753779E-3</v>
      </c>
      <c r="AL40" s="52">
        <v>-1.714975425921745E-3</v>
      </c>
      <c r="AM40" s="52">
        <v>1</v>
      </c>
      <c r="AN40" s="53">
        <v>-1.0109617134356811E-4</v>
      </c>
      <c r="AO40" s="14"/>
      <c r="AP40" s="37"/>
    </row>
    <row r="41" spans="1:42" ht="39.950000000000003" customHeight="1">
      <c r="A41" s="9" t="s">
        <v>230</v>
      </c>
      <c r="B41" s="11" t="s">
        <v>33</v>
      </c>
      <c r="C41" s="54">
        <v>-5.2019931007281197E-3</v>
      </c>
      <c r="D41" s="55">
        <v>0</v>
      </c>
      <c r="E41" s="55">
        <v>-6.2528573539549943E-3</v>
      </c>
      <c r="F41" s="55">
        <v>-3.7016962009942139E-3</v>
      </c>
      <c r="G41" s="55">
        <v>-4.3123982032630378E-3</v>
      </c>
      <c r="H41" s="55">
        <v>-2.9866911834037007E-3</v>
      </c>
      <c r="I41" s="55">
        <v>-2.1323061764149326E-3</v>
      </c>
      <c r="J41" s="55">
        <v>-8.0394853568447591E-4</v>
      </c>
      <c r="K41" s="55">
        <v>-8.6478285628552604E-3</v>
      </c>
      <c r="L41" s="55">
        <v>-3.7114156722872502E-3</v>
      </c>
      <c r="M41" s="55">
        <v>-8.5176007822994435E-4</v>
      </c>
      <c r="N41" s="55">
        <v>-3.2894288593932901E-3</v>
      </c>
      <c r="O41" s="55">
        <v>-6.7383909202644891E-3</v>
      </c>
      <c r="P41" s="55">
        <v>-5.243346517551423E-3</v>
      </c>
      <c r="Q41" s="55">
        <v>-1.914831917584055E-3</v>
      </c>
      <c r="R41" s="55">
        <v>-7.7857481976796735E-4</v>
      </c>
      <c r="S41" s="55">
        <v>-9.4807217188138673E-4</v>
      </c>
      <c r="T41" s="55">
        <v>-1.789358889797623E-3</v>
      </c>
      <c r="U41" s="55">
        <v>-2.311255232655263E-3</v>
      </c>
      <c r="V41" s="55">
        <v>-2.2791803882361212E-3</v>
      </c>
      <c r="W41" s="55">
        <v>-1.2206329180479399E-2</v>
      </c>
      <c r="X41" s="55">
        <v>-2.491449135326289E-3</v>
      </c>
      <c r="Y41" s="55">
        <v>-5.5741095160652104E-3</v>
      </c>
      <c r="Z41" s="55">
        <v>-6.0951638625629046E-3</v>
      </c>
      <c r="AA41" s="55">
        <v>-3.6716901367320801E-3</v>
      </c>
      <c r="AB41" s="55">
        <v>-7.2754912897477634E-3</v>
      </c>
      <c r="AC41" s="55">
        <v>-7.1382335258348903E-3</v>
      </c>
      <c r="AD41" s="55">
        <v>-6.6017412292742795E-5</v>
      </c>
      <c r="AE41" s="55">
        <v>-3.4432218477087949E-3</v>
      </c>
      <c r="AF41" s="55">
        <v>-5.0076548586494643E-3</v>
      </c>
      <c r="AG41" s="55">
        <v>-3.6308061971395853E-4</v>
      </c>
      <c r="AH41" s="55">
        <v>-3.6630754914034908E-3</v>
      </c>
      <c r="AI41" s="55">
        <v>-2.4252565806084985E-3</v>
      </c>
      <c r="AJ41" s="55">
        <v>-1.0541286701426355E-2</v>
      </c>
      <c r="AK41" s="55">
        <v>-3.2071653431628754E-3</v>
      </c>
      <c r="AL41" s="55">
        <v>-3.4609178618496845E-3</v>
      </c>
      <c r="AM41" s="55">
        <v>-3.911661591871116E-4</v>
      </c>
      <c r="AN41" s="56">
        <v>1</v>
      </c>
      <c r="AO41" s="14"/>
      <c r="AP41" s="37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D3CEC-E15B-4EFF-BFC0-917BC9B0EE66}">
  <sheetPr>
    <tabColor theme="7" tint="0.79998168889431442"/>
  </sheetPr>
  <dimension ref="A1:AQ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3" ht="39.950000000000003" customHeight="1">
      <c r="A1" s="2" t="s">
        <v>264</v>
      </c>
      <c r="B1" s="3"/>
    </row>
    <row r="2" spans="1:43" ht="39.950000000000003" customHeight="1">
      <c r="A2" s="5"/>
      <c r="B2" s="27"/>
      <c r="C2" s="7" t="s">
        <v>193</v>
      </c>
      <c r="D2" s="7" t="s">
        <v>194</v>
      </c>
      <c r="E2" s="7" t="s">
        <v>195</v>
      </c>
      <c r="F2" s="7" t="s">
        <v>196</v>
      </c>
      <c r="G2" s="7" t="s">
        <v>197</v>
      </c>
      <c r="H2" s="7" t="s">
        <v>198</v>
      </c>
      <c r="I2" s="7" t="s">
        <v>199</v>
      </c>
      <c r="J2" s="7" t="s">
        <v>200</v>
      </c>
      <c r="K2" s="7" t="s">
        <v>201</v>
      </c>
      <c r="L2" s="7" t="s">
        <v>202</v>
      </c>
      <c r="M2" s="7" t="s">
        <v>203</v>
      </c>
      <c r="N2" s="7" t="s">
        <v>204</v>
      </c>
      <c r="O2" s="7" t="s">
        <v>205</v>
      </c>
      <c r="P2" s="7" t="s">
        <v>206</v>
      </c>
      <c r="Q2" s="7" t="s">
        <v>207</v>
      </c>
      <c r="R2" s="7" t="s">
        <v>208</v>
      </c>
      <c r="S2" s="7" t="s">
        <v>209</v>
      </c>
      <c r="T2" s="7" t="s">
        <v>210</v>
      </c>
      <c r="U2" s="7" t="s">
        <v>211</v>
      </c>
      <c r="V2" s="7" t="s">
        <v>212</v>
      </c>
      <c r="W2" s="7" t="s">
        <v>213</v>
      </c>
      <c r="X2" s="7" t="s">
        <v>214</v>
      </c>
      <c r="Y2" s="7" t="s">
        <v>215</v>
      </c>
      <c r="Z2" s="7" t="s">
        <v>216</v>
      </c>
      <c r="AA2" s="7" t="s">
        <v>217</v>
      </c>
      <c r="AB2" s="7" t="s">
        <v>218</v>
      </c>
      <c r="AC2" s="7" t="s">
        <v>219</v>
      </c>
      <c r="AD2" s="7" t="s">
        <v>220</v>
      </c>
      <c r="AE2" s="7" t="s">
        <v>221</v>
      </c>
      <c r="AF2" s="7" t="s">
        <v>222</v>
      </c>
      <c r="AG2" s="7" t="s">
        <v>223</v>
      </c>
      <c r="AH2" s="7" t="s">
        <v>224</v>
      </c>
      <c r="AI2" s="7" t="s">
        <v>225</v>
      </c>
      <c r="AJ2" s="7" t="s">
        <v>226</v>
      </c>
      <c r="AK2" s="7" t="s">
        <v>227</v>
      </c>
      <c r="AL2" s="7" t="s">
        <v>228</v>
      </c>
      <c r="AM2" s="7" t="s">
        <v>229</v>
      </c>
      <c r="AN2" s="8" t="s">
        <v>230</v>
      </c>
    </row>
    <row r="3" spans="1:43" ht="60" customHeight="1">
      <c r="A3" s="12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130</v>
      </c>
      <c r="AB3" s="3" t="s">
        <v>22</v>
      </c>
      <c r="AC3" s="3" t="s">
        <v>94</v>
      </c>
      <c r="AD3" s="3" t="s">
        <v>93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13" t="s">
        <v>33</v>
      </c>
      <c r="AP3" s="57"/>
    </row>
    <row r="4" spans="1:43" ht="39.950000000000003" customHeight="1">
      <c r="A4" s="12" t="s">
        <v>193</v>
      </c>
      <c r="B4" s="3" t="s">
        <v>50</v>
      </c>
      <c r="C4" s="48">
        <v>1.0032472077544898</v>
      </c>
      <c r="D4" s="49">
        <v>1.0165765207235391E-4</v>
      </c>
      <c r="E4" s="49">
        <v>4.4452600422900195E-5</v>
      </c>
      <c r="F4" s="49">
        <v>1.6172024514423617E-6</v>
      </c>
      <c r="G4" s="49">
        <v>5.3603474597944557E-3</v>
      </c>
      <c r="H4" s="49">
        <v>4.8274918540035061E-5</v>
      </c>
      <c r="I4" s="49">
        <v>3.4522539154909934E-6</v>
      </c>
      <c r="J4" s="49">
        <v>1.2446890292050759E-5</v>
      </c>
      <c r="K4" s="49">
        <v>1.1446839193268478E-6</v>
      </c>
      <c r="L4" s="49">
        <v>4.376328314722047E-7</v>
      </c>
      <c r="M4" s="49">
        <v>6.7359789116669838E-7</v>
      </c>
      <c r="N4" s="49">
        <v>5.803058703782362E-7</v>
      </c>
      <c r="O4" s="49">
        <v>7.4691141573508432E-7</v>
      </c>
      <c r="P4" s="49">
        <v>6.4308620504854554E-7</v>
      </c>
      <c r="Q4" s="49">
        <v>7.1618451977966977E-7</v>
      </c>
      <c r="R4" s="49">
        <v>7.8460254869185281E-7</v>
      </c>
      <c r="S4" s="49">
        <v>8.0400272146934061E-7</v>
      </c>
      <c r="T4" s="49">
        <v>7.8272362562030243E-7</v>
      </c>
      <c r="U4" s="49">
        <v>7.7405075067116709E-7</v>
      </c>
      <c r="V4" s="49">
        <v>6.0133369494130213E-5</v>
      </c>
      <c r="W4" s="49">
        <v>2.6851133377317025E-5</v>
      </c>
      <c r="X4" s="49">
        <v>1.672282917682021E-6</v>
      </c>
      <c r="Y4" s="49">
        <v>3.1690451577801087E-6</v>
      </c>
      <c r="Z4" s="49">
        <v>1.0781709033586728E-6</v>
      </c>
      <c r="AA4" s="49">
        <v>4.9564145658818603E-6</v>
      </c>
      <c r="AB4" s="49">
        <v>1.1624641169888434E-6</v>
      </c>
      <c r="AC4" s="49">
        <v>1.3556948719595794E-6</v>
      </c>
      <c r="AD4" s="49">
        <v>9.5073065039859048E-7</v>
      </c>
      <c r="AE4" s="49">
        <v>4.5161492344576853E-6</v>
      </c>
      <c r="AF4" s="49">
        <v>4.0146215268081897E-6</v>
      </c>
      <c r="AG4" s="49">
        <v>2.5038824911365569E-6</v>
      </c>
      <c r="AH4" s="49">
        <v>4.284840760553308E-5</v>
      </c>
      <c r="AI4" s="49">
        <v>5.6383884042871357E-5</v>
      </c>
      <c r="AJ4" s="49">
        <v>6.761723329181352E-5</v>
      </c>
      <c r="AK4" s="49">
        <v>2.5796176614657701E-6</v>
      </c>
      <c r="AL4" s="49">
        <v>4.9056875907197372E-4</v>
      </c>
      <c r="AM4" s="49">
        <v>2.050627434963869E-6</v>
      </c>
      <c r="AN4" s="50">
        <v>5.8406383012145394E-6</v>
      </c>
      <c r="AO4" s="14"/>
      <c r="AP4" s="37"/>
    </row>
    <row r="5" spans="1:43" ht="39.950000000000003" customHeight="1">
      <c r="A5" s="12" t="s">
        <v>194</v>
      </c>
      <c r="B5" s="3" t="s">
        <v>51</v>
      </c>
      <c r="C5" s="51">
        <v>5.4609644377652885E-5</v>
      </c>
      <c r="D5" s="52">
        <v>1.0155836873078699</v>
      </c>
      <c r="E5" s="52">
        <v>3.3861964183897668E-7</v>
      </c>
      <c r="F5" s="52">
        <v>1.1973705224430128E-7</v>
      </c>
      <c r="G5" s="52">
        <v>2.5988019709674061E-5</v>
      </c>
      <c r="H5" s="52">
        <v>7.6108336355157166E-8</v>
      </c>
      <c r="I5" s="52">
        <v>2.0346829169996409E-4</v>
      </c>
      <c r="J5" s="52">
        <v>1.3810779877917108E-5</v>
      </c>
      <c r="K5" s="52">
        <v>7.2365137517752575E-8</v>
      </c>
      <c r="L5" s="52">
        <v>2.5718648521576324E-8</v>
      </c>
      <c r="M5" s="52">
        <v>4.7708429464420661E-8</v>
      </c>
      <c r="N5" s="52">
        <v>5.242560522635841E-8</v>
      </c>
      <c r="O5" s="52">
        <v>5.7948585896407472E-8</v>
      </c>
      <c r="P5" s="52">
        <v>5.0106202255575486E-8</v>
      </c>
      <c r="Q5" s="52">
        <v>5.6238072543870393E-8</v>
      </c>
      <c r="R5" s="52">
        <v>7.2333845263316746E-8</v>
      </c>
      <c r="S5" s="52">
        <v>7.0181606039326217E-8</v>
      </c>
      <c r="T5" s="52">
        <v>9.1031730678472204E-8</v>
      </c>
      <c r="U5" s="52">
        <v>8.1294047685737875E-8</v>
      </c>
      <c r="V5" s="52">
        <v>3.577059034732032E-6</v>
      </c>
      <c r="W5" s="52">
        <v>2.2282254959847893E-6</v>
      </c>
      <c r="X5" s="52">
        <v>1.3943707215421598E-7</v>
      </c>
      <c r="Y5" s="52">
        <v>2.6535872859994833E-7</v>
      </c>
      <c r="Z5" s="52">
        <v>9.0619614370992559E-8</v>
      </c>
      <c r="AA5" s="52">
        <v>1.4479009649120456E-7</v>
      </c>
      <c r="AB5" s="52">
        <v>1.286614706879518E-7</v>
      </c>
      <c r="AC5" s="52">
        <v>1.7227434251176957E-7</v>
      </c>
      <c r="AD5" s="52">
        <v>7.5950065147809896E-8</v>
      </c>
      <c r="AE5" s="52">
        <v>1.6383130191962916E-7</v>
      </c>
      <c r="AF5" s="52">
        <v>6.0796767216890693E-7</v>
      </c>
      <c r="AG5" s="52">
        <v>5.0893216984482042E-7</v>
      </c>
      <c r="AH5" s="52">
        <v>3.6749853271379311E-6</v>
      </c>
      <c r="AI5" s="52">
        <v>3.9580716175536039E-6</v>
      </c>
      <c r="AJ5" s="52">
        <v>3.1821985829109819E-7</v>
      </c>
      <c r="AK5" s="52">
        <v>3.5889777326792725E-7</v>
      </c>
      <c r="AL5" s="52">
        <v>8.1834631925232929E-5</v>
      </c>
      <c r="AM5" s="52">
        <v>1.074335727552572E-6</v>
      </c>
      <c r="AN5" s="53">
        <v>3.9335382971836338E-7</v>
      </c>
      <c r="AO5" s="14"/>
      <c r="AP5" s="37"/>
    </row>
    <row r="6" spans="1:43" ht="39.950000000000003" customHeight="1">
      <c r="A6" s="12" t="s">
        <v>195</v>
      </c>
      <c r="B6" s="3" t="s">
        <v>52</v>
      </c>
      <c r="C6" s="51">
        <v>4.930277200113159E-5</v>
      </c>
      <c r="D6" s="52">
        <v>1.4143772054352983E-5</v>
      </c>
      <c r="E6" s="52">
        <v>1.0010489102972038</v>
      </c>
      <c r="F6" s="52">
        <v>4.8532551654764169E-7</v>
      </c>
      <c r="G6" s="52">
        <v>3.6221829768189849E-3</v>
      </c>
      <c r="H6" s="52">
        <v>4.460730195069703E-7</v>
      </c>
      <c r="I6" s="52">
        <v>2.7980222950648181E-7</v>
      </c>
      <c r="J6" s="52">
        <v>3.8282087522641019E-6</v>
      </c>
      <c r="K6" s="52">
        <v>4.3187988498747644E-7</v>
      </c>
      <c r="L6" s="52">
        <v>1.0364560575691642E-7</v>
      </c>
      <c r="M6" s="52">
        <v>1.7027485769978455E-7</v>
      </c>
      <c r="N6" s="52">
        <v>1.6904069533140674E-7</v>
      </c>
      <c r="O6" s="52">
        <v>2.5920030411340007E-7</v>
      </c>
      <c r="P6" s="52">
        <v>2.2059791293544701E-7</v>
      </c>
      <c r="Q6" s="52">
        <v>2.1358142590912384E-7</v>
      </c>
      <c r="R6" s="52">
        <v>3.0063386267567278E-7</v>
      </c>
      <c r="S6" s="52">
        <v>2.7162136106966905E-7</v>
      </c>
      <c r="T6" s="52">
        <v>2.395609468279981E-7</v>
      </c>
      <c r="U6" s="52">
        <v>3.1124802423524807E-7</v>
      </c>
      <c r="V6" s="52">
        <v>1.5600649494483156E-5</v>
      </c>
      <c r="W6" s="52">
        <v>4.878453993706945E-7</v>
      </c>
      <c r="X6" s="52">
        <v>3.6297099550533545E-7</v>
      </c>
      <c r="Y6" s="52">
        <v>7.4497086754786658E-7</v>
      </c>
      <c r="Z6" s="52">
        <v>3.7110616275025853E-7</v>
      </c>
      <c r="AA6" s="52">
        <v>7.0314937069583337E-7</v>
      </c>
      <c r="AB6" s="52">
        <v>5.8622517299407346E-7</v>
      </c>
      <c r="AC6" s="52">
        <v>8.0341334832733169E-7</v>
      </c>
      <c r="AD6" s="52">
        <v>2.225297838968409E-7</v>
      </c>
      <c r="AE6" s="52">
        <v>1.6710000218009602E-6</v>
      </c>
      <c r="AF6" s="52">
        <v>3.1607643042027458E-6</v>
      </c>
      <c r="AG6" s="52">
        <v>1.6788382939427375E-6</v>
      </c>
      <c r="AH6" s="52">
        <v>1.5982890225315729E-5</v>
      </c>
      <c r="AI6" s="52">
        <v>3.6026982089662479E-5</v>
      </c>
      <c r="AJ6" s="52">
        <v>2.2494199230582932E-6</v>
      </c>
      <c r="AK6" s="52">
        <v>1.8748135479578849E-6</v>
      </c>
      <c r="AL6" s="52">
        <v>4.5858334088046322E-4</v>
      </c>
      <c r="AM6" s="52">
        <v>4.4785982226365984E-7</v>
      </c>
      <c r="AN6" s="53">
        <v>3.9323968911715323E-6</v>
      </c>
      <c r="AO6" s="14"/>
      <c r="AP6" s="37"/>
    </row>
    <row r="7" spans="1:43" ht="39.950000000000003" customHeight="1">
      <c r="A7" s="12" t="s">
        <v>196</v>
      </c>
      <c r="B7" s="3" t="s">
        <v>1</v>
      </c>
      <c r="C7" s="51">
        <v>5.6996294449473499E-5</v>
      </c>
      <c r="D7" s="52">
        <v>3.8355941732524998E-5</v>
      </c>
      <c r="E7" s="52">
        <v>1.0675405679681033E-5</v>
      </c>
      <c r="F7" s="52">
        <v>1.0000673832774249</v>
      </c>
      <c r="G7" s="52">
        <v>4.9449991209306501E-5</v>
      </c>
      <c r="H7" s="52">
        <v>7.6908687872283103E-5</v>
      </c>
      <c r="I7" s="52">
        <v>7.6313323504678692E-5</v>
      </c>
      <c r="J7" s="52">
        <v>2.9387833156042974E-4</v>
      </c>
      <c r="K7" s="52">
        <v>8.6105668671727898E-4</v>
      </c>
      <c r="L7" s="52">
        <v>9.6877420864161204E-5</v>
      </c>
      <c r="M7" s="52">
        <v>1.3019122015222055E-4</v>
      </c>
      <c r="N7" s="52">
        <v>5.4361542824939224E-5</v>
      </c>
      <c r="O7" s="52">
        <v>4.3274073149770108E-5</v>
      </c>
      <c r="P7" s="52">
        <v>3.2625930057749017E-5</v>
      </c>
      <c r="Q7" s="52">
        <v>3.7974201762684304E-5</v>
      </c>
      <c r="R7" s="52">
        <v>1.0646880390117783E-4</v>
      </c>
      <c r="S7" s="52">
        <v>3.7335973676629504E-5</v>
      </c>
      <c r="T7" s="52">
        <v>2.7492355365385133E-5</v>
      </c>
      <c r="U7" s="52">
        <v>5.2559658870313034E-5</v>
      </c>
      <c r="V7" s="52">
        <v>1.3296053794627498E-4</v>
      </c>
      <c r="W7" s="52">
        <v>5.8006999596935668E-5</v>
      </c>
      <c r="X7" s="52">
        <v>6.3785190551630608E-3</v>
      </c>
      <c r="Y7" s="52">
        <v>2.0625339244986879E-4</v>
      </c>
      <c r="Z7" s="52">
        <v>2.353932737208835E-4</v>
      </c>
      <c r="AA7" s="52">
        <v>7.7080475401831359E-5</v>
      </c>
      <c r="AB7" s="52">
        <v>2.505066387266433E-5</v>
      </c>
      <c r="AC7" s="52">
        <v>4.7243800082431298E-5</v>
      </c>
      <c r="AD7" s="52">
        <v>3.2178436267376217E-6</v>
      </c>
      <c r="AE7" s="52">
        <v>5.4241941124625501E-5</v>
      </c>
      <c r="AF7" s="52">
        <v>2.9344020502317599E-5</v>
      </c>
      <c r="AG7" s="52">
        <v>4.7016352106176496E-5</v>
      </c>
      <c r="AH7" s="52">
        <v>5.1993108588022175E-5</v>
      </c>
      <c r="AI7" s="52">
        <v>5.2684676677990563E-5</v>
      </c>
      <c r="AJ7" s="52">
        <v>2.4086669698405414E-5</v>
      </c>
      <c r="AK7" s="52">
        <v>2.7391826795863496E-5</v>
      </c>
      <c r="AL7" s="52">
        <v>1.1048766566805402E-4</v>
      </c>
      <c r="AM7" s="52">
        <v>1.8614486388114147E-5</v>
      </c>
      <c r="AN7" s="53">
        <v>2.6168312390897212E-5</v>
      </c>
      <c r="AO7" s="14"/>
      <c r="AP7" s="37"/>
    </row>
    <row r="8" spans="1:43" ht="39.950000000000003" customHeight="1">
      <c r="A8" s="12" t="s">
        <v>197</v>
      </c>
      <c r="B8" s="3" t="s">
        <v>2</v>
      </c>
      <c r="C8" s="51">
        <v>1.3756253736367997E-2</v>
      </c>
      <c r="D8" s="52">
        <v>3.9521041860256494E-3</v>
      </c>
      <c r="E8" s="52">
        <v>8.1365675476891466E-3</v>
      </c>
      <c r="F8" s="52">
        <v>1.7084679897269535E-5</v>
      </c>
      <c r="G8" s="52">
        <v>1.0234800204958794</v>
      </c>
      <c r="H8" s="52">
        <v>6.9943421702706762E-5</v>
      </c>
      <c r="I8" s="52">
        <v>2.3118800335672004E-5</v>
      </c>
      <c r="J8" s="52">
        <v>1.006178419006279E-3</v>
      </c>
      <c r="K8" s="52">
        <v>4.223739287983226E-5</v>
      </c>
      <c r="L8" s="52">
        <v>6.2055254285146983E-6</v>
      </c>
      <c r="M8" s="52">
        <v>7.1929702671738876E-6</v>
      </c>
      <c r="N8" s="52">
        <v>8.6444264114513881E-6</v>
      </c>
      <c r="O8" s="52">
        <v>1.405944243428894E-5</v>
      </c>
      <c r="P8" s="52">
        <v>1.1128553005500585E-5</v>
      </c>
      <c r="Q8" s="52">
        <v>8.6051059624962641E-6</v>
      </c>
      <c r="R8" s="52">
        <v>1.1885671181766655E-5</v>
      </c>
      <c r="S8" s="52">
        <v>1.1024824790894384E-5</v>
      </c>
      <c r="T8" s="52">
        <v>9.3314832757576379E-6</v>
      </c>
      <c r="U8" s="52">
        <v>1.3466679065157723E-5</v>
      </c>
      <c r="V8" s="52">
        <v>9.5379153573630547E-5</v>
      </c>
      <c r="W8" s="52">
        <v>2.8576934965549561E-5</v>
      </c>
      <c r="X8" s="52">
        <v>1.4545554648823983E-5</v>
      </c>
      <c r="Y8" s="52">
        <v>3.1959050338992079E-5</v>
      </c>
      <c r="Z8" s="52">
        <v>1.6735478433976584E-5</v>
      </c>
      <c r="AA8" s="52">
        <v>4.76559588668682E-5</v>
      </c>
      <c r="AB8" s="52">
        <v>2.680611416333899E-5</v>
      </c>
      <c r="AC8" s="52">
        <v>3.5349632653159661E-5</v>
      </c>
      <c r="AD8" s="52">
        <v>8.9524154864220262E-6</v>
      </c>
      <c r="AE8" s="52">
        <v>6.8144030956413841E-5</v>
      </c>
      <c r="AF8" s="52">
        <v>1.2431640596555492E-4</v>
      </c>
      <c r="AG8" s="52">
        <v>1.2616601238949992E-4</v>
      </c>
      <c r="AH8" s="52">
        <v>8.7607441939597565E-4</v>
      </c>
      <c r="AI8" s="52">
        <v>1.2065411490779989E-3</v>
      </c>
      <c r="AJ8" s="52">
        <v>2.9400200029331742E-4</v>
      </c>
      <c r="AK8" s="52">
        <v>7.4264243964580396E-5</v>
      </c>
      <c r="AL8" s="52">
        <v>1.7389759546572497E-2</v>
      </c>
      <c r="AM8" s="52">
        <v>1.3396420867031885E-5</v>
      </c>
      <c r="AN8" s="53">
        <v>6.7768688688618585E-4</v>
      </c>
      <c r="AO8" s="14"/>
      <c r="AP8" s="37"/>
    </row>
    <row r="9" spans="1:43" ht="39.950000000000003" customHeight="1">
      <c r="A9" s="12" t="s">
        <v>198</v>
      </c>
      <c r="B9" s="3" t="s">
        <v>3</v>
      </c>
      <c r="C9" s="51">
        <v>3.4777180406112462E-5</v>
      </c>
      <c r="D9" s="52">
        <v>4.6132733349374897E-6</v>
      </c>
      <c r="E9" s="52">
        <v>3.7187767263335207E-4</v>
      </c>
      <c r="F9" s="52">
        <v>5.0870927348018579E-5</v>
      </c>
      <c r="G9" s="52">
        <v>1.8320284474604484E-5</v>
      </c>
      <c r="H9" s="52">
        <v>1.0029126299673103</v>
      </c>
      <c r="I9" s="52">
        <v>3.8968951204261079E-5</v>
      </c>
      <c r="J9" s="52">
        <v>1.7392354995979646E-5</v>
      </c>
      <c r="K9" s="52">
        <v>2.0746750615416083E-5</v>
      </c>
      <c r="L9" s="52">
        <v>1.0890721716035168E-5</v>
      </c>
      <c r="M9" s="52">
        <v>4.7907097236868684E-5</v>
      </c>
      <c r="N9" s="52">
        <v>1.5889070973198723E-5</v>
      </c>
      <c r="O9" s="52">
        <v>2.3218955891932435E-5</v>
      </c>
      <c r="P9" s="52">
        <v>1.7256247256481845E-5</v>
      </c>
      <c r="Q9" s="52">
        <v>2.8473682107792511E-5</v>
      </c>
      <c r="R9" s="52">
        <v>5.4529622973013622E-5</v>
      </c>
      <c r="S9" s="52">
        <v>3.4212472197125697E-5</v>
      </c>
      <c r="T9" s="52">
        <v>3.6216430500049122E-5</v>
      </c>
      <c r="U9" s="52">
        <v>5.6827358103344676E-5</v>
      </c>
      <c r="V9" s="52">
        <v>4.0469011460508027E-5</v>
      </c>
      <c r="W9" s="52">
        <v>6.0912124362548229E-5</v>
      </c>
      <c r="X9" s="52">
        <v>1.0512468832117257E-5</v>
      </c>
      <c r="Y9" s="52">
        <v>2.6494732684681461E-5</v>
      </c>
      <c r="Z9" s="52">
        <v>4.5074030676726847E-5</v>
      </c>
      <c r="AA9" s="52">
        <v>6.4031973377603451E-5</v>
      </c>
      <c r="AB9" s="52">
        <v>3.0160236297991264E-5</v>
      </c>
      <c r="AC9" s="52">
        <v>7.9199621579821629E-6</v>
      </c>
      <c r="AD9" s="52">
        <v>2.7826763057814865E-6</v>
      </c>
      <c r="AE9" s="52">
        <v>3.6928993875893209E-5</v>
      </c>
      <c r="AF9" s="52">
        <v>2.2296642949505388E-5</v>
      </c>
      <c r="AG9" s="52">
        <v>6.0168892399402656E-5</v>
      </c>
      <c r="AH9" s="52">
        <v>1.357905538151614E-5</v>
      </c>
      <c r="AI9" s="52">
        <v>5.5383147297584328E-5</v>
      </c>
      <c r="AJ9" s="52">
        <v>3.5059949030438796E-4</v>
      </c>
      <c r="AK9" s="52">
        <v>3.1056167291145775E-5</v>
      </c>
      <c r="AL9" s="52">
        <v>6.3742703118276859E-5</v>
      </c>
      <c r="AM9" s="52">
        <v>2.8546499973278199E-4</v>
      </c>
      <c r="AN9" s="53">
        <v>1.4923887709255334E-5</v>
      </c>
      <c r="AO9" s="14"/>
      <c r="AP9" s="37"/>
    </row>
    <row r="10" spans="1:43" ht="39.950000000000003" customHeight="1">
      <c r="A10" s="12" t="s">
        <v>199</v>
      </c>
      <c r="B10" s="3" t="s">
        <v>4</v>
      </c>
      <c r="C10" s="51">
        <v>4.7047823600795816E-4</v>
      </c>
      <c r="D10" s="52">
        <v>3.6840043463190789E-4</v>
      </c>
      <c r="E10" s="52">
        <v>4.9816297695797916E-5</v>
      </c>
      <c r="F10" s="52">
        <v>4.7813835114774613E-5</v>
      </c>
      <c r="G10" s="52">
        <v>1.6543823461502574E-4</v>
      </c>
      <c r="H10" s="52">
        <v>6.3899947379619313E-5</v>
      </c>
      <c r="I10" s="52">
        <v>1.0023145349296019</v>
      </c>
      <c r="J10" s="52">
        <v>1.6735928427711631E-4</v>
      </c>
      <c r="K10" s="52">
        <v>3.6936011336090066E-5</v>
      </c>
      <c r="L10" s="52">
        <v>1.3886128950464151E-5</v>
      </c>
      <c r="M10" s="52">
        <v>5.084481032574598E-5</v>
      </c>
      <c r="N10" s="52">
        <v>5.4885081798871991E-5</v>
      </c>
      <c r="O10" s="52">
        <v>3.7061423787773005E-5</v>
      </c>
      <c r="P10" s="52">
        <v>2.2314851863985957E-5</v>
      </c>
      <c r="Q10" s="52">
        <v>5.8119158012170653E-5</v>
      </c>
      <c r="R10" s="52">
        <v>5.5428870815011482E-5</v>
      </c>
      <c r="S10" s="52">
        <v>7.2273257152116689E-5</v>
      </c>
      <c r="T10" s="52">
        <v>1.9809062358583214E-4</v>
      </c>
      <c r="U10" s="52">
        <v>1.0626007553688912E-4</v>
      </c>
      <c r="V10" s="52">
        <v>9.50233234669807E-4</v>
      </c>
      <c r="W10" s="52">
        <v>4.6731123718588702E-4</v>
      </c>
      <c r="X10" s="52">
        <v>7.5442622056347161E-5</v>
      </c>
      <c r="Y10" s="52">
        <v>1.0812466922068486E-4</v>
      </c>
      <c r="Z10" s="52">
        <v>9.0314007971062669E-5</v>
      </c>
      <c r="AA10" s="52">
        <v>1.1738231907542825E-4</v>
      </c>
      <c r="AB10" s="52">
        <v>9.8015671756087485E-5</v>
      </c>
      <c r="AC10" s="52">
        <v>3.9942202331749707E-5</v>
      </c>
      <c r="AD10" s="52">
        <v>1.5939366378952975E-5</v>
      </c>
      <c r="AE10" s="52">
        <v>1.0184838752456808E-4</v>
      </c>
      <c r="AF10" s="52">
        <v>1.531895622569019E-4</v>
      </c>
      <c r="AG10" s="52">
        <v>4.9175247259419153E-5</v>
      </c>
      <c r="AH10" s="52">
        <v>1.4090100191136126E-4</v>
      </c>
      <c r="AI10" s="52">
        <v>9.3576045215156272E-5</v>
      </c>
      <c r="AJ10" s="52">
        <v>2.6662979334751566E-4</v>
      </c>
      <c r="AK10" s="52">
        <v>1.002337764890815E-4</v>
      </c>
      <c r="AL10" s="52">
        <v>9.1990854047853765E-5</v>
      </c>
      <c r="AM10" s="52">
        <v>4.8871594037880441E-3</v>
      </c>
      <c r="AN10" s="53">
        <v>3.7028038466286043E-5</v>
      </c>
      <c r="AO10" s="14"/>
      <c r="AP10" s="37"/>
    </row>
    <row r="11" spans="1:43" ht="39.950000000000003" customHeight="1">
      <c r="A11" s="12" t="s">
        <v>200</v>
      </c>
      <c r="B11" s="3" t="s">
        <v>5</v>
      </c>
      <c r="C11" s="51">
        <v>3.9045283259855245E-4</v>
      </c>
      <c r="D11" s="52">
        <v>3.8505064778151179E-6</v>
      </c>
      <c r="E11" s="52">
        <v>4.5036644473327055E-5</v>
      </c>
      <c r="F11" s="52">
        <v>3.1990386813918499E-5</v>
      </c>
      <c r="G11" s="52">
        <v>5.910235263524804E-5</v>
      </c>
      <c r="H11" s="52">
        <v>7.6621799203622555E-4</v>
      </c>
      <c r="I11" s="52">
        <v>2.6269874879826218E-4</v>
      </c>
      <c r="J11" s="52">
        <v>1.002966560182573</v>
      </c>
      <c r="K11" s="52">
        <v>9.0534162224896044E-5</v>
      </c>
      <c r="L11" s="52">
        <v>1.4020839156412946E-5</v>
      </c>
      <c r="M11" s="52">
        <v>2.108507738127164E-5</v>
      </c>
      <c r="N11" s="52">
        <v>9.1755527255192311E-5</v>
      </c>
      <c r="O11" s="52">
        <v>3.9881071733241254E-5</v>
      </c>
      <c r="P11" s="52">
        <v>3.0323430629741888E-5</v>
      </c>
      <c r="Q11" s="52">
        <v>1.1961219787425627E-4</v>
      </c>
      <c r="R11" s="52">
        <v>1.3176471805408799E-4</v>
      </c>
      <c r="S11" s="52">
        <v>8.3397127401917169E-5</v>
      </c>
      <c r="T11" s="52">
        <v>7.1998273896785824E-5</v>
      </c>
      <c r="U11" s="52">
        <v>2.2263473960197546E-4</v>
      </c>
      <c r="V11" s="52">
        <v>4.1856591691126461E-4</v>
      </c>
      <c r="W11" s="52">
        <v>4.9717199796181951E-5</v>
      </c>
      <c r="X11" s="52">
        <v>2.7369631322059685E-5</v>
      </c>
      <c r="Y11" s="52">
        <v>9.3321009187324875E-5</v>
      </c>
      <c r="Z11" s="52">
        <v>1.3863817684150339E-4</v>
      </c>
      <c r="AA11" s="52">
        <v>6.1352859536861133E-6</v>
      </c>
      <c r="AB11" s="52">
        <v>8.0920338108999583E-6</v>
      </c>
      <c r="AC11" s="52">
        <v>4.7988148355930089E-6</v>
      </c>
      <c r="AD11" s="52">
        <v>1.7620467564583196E-6</v>
      </c>
      <c r="AE11" s="52">
        <v>1.4935896286570175E-5</v>
      </c>
      <c r="AF11" s="52">
        <v>1.7164669142856799E-5</v>
      </c>
      <c r="AG11" s="52">
        <v>1.7320325116627017E-5</v>
      </c>
      <c r="AH11" s="52">
        <v>9.5202794457237194E-5</v>
      </c>
      <c r="AI11" s="52">
        <v>1.3346537938970242E-3</v>
      </c>
      <c r="AJ11" s="52">
        <v>2.8419179986007764E-5</v>
      </c>
      <c r="AK11" s="52">
        <v>3.6774440222052026E-5</v>
      </c>
      <c r="AL11" s="52">
        <v>8.8996821121960275E-5</v>
      </c>
      <c r="AM11" s="52">
        <v>8.9001945396110122E-5</v>
      </c>
      <c r="AN11" s="53">
        <v>3.8230564133106492E-5</v>
      </c>
      <c r="AO11" s="14"/>
      <c r="AP11" s="37"/>
    </row>
    <row r="12" spans="1:43" ht="39.950000000000003" customHeight="1">
      <c r="A12" s="12" t="s">
        <v>201</v>
      </c>
      <c r="B12" s="3" t="s">
        <v>6</v>
      </c>
      <c r="C12" s="51">
        <v>5.9369532541165663E-6</v>
      </c>
      <c r="D12" s="52">
        <v>1.3656290077279547E-7</v>
      </c>
      <c r="E12" s="52">
        <v>2.6457435658920646E-7</v>
      </c>
      <c r="F12" s="52">
        <v>1.0105896912194905E-6</v>
      </c>
      <c r="G12" s="52">
        <v>3.6368421707645052E-6</v>
      </c>
      <c r="H12" s="52">
        <v>1.4925691428282472E-6</v>
      </c>
      <c r="I12" s="52">
        <v>3.5924589877681724E-6</v>
      </c>
      <c r="J12" s="52">
        <v>9.9888121364794062E-6</v>
      </c>
      <c r="K12" s="52">
        <v>1.0002340316250269</v>
      </c>
      <c r="L12" s="52">
        <v>7.4830806019622578E-7</v>
      </c>
      <c r="M12" s="52">
        <v>1.2317429113680986E-5</v>
      </c>
      <c r="N12" s="52">
        <v>8.7312342943370577E-6</v>
      </c>
      <c r="O12" s="52">
        <v>1.6139052149303575E-5</v>
      </c>
      <c r="P12" s="52">
        <v>8.7527248333721311E-6</v>
      </c>
      <c r="Q12" s="52">
        <v>2.6001697220568867E-5</v>
      </c>
      <c r="R12" s="52">
        <v>2.5434301867862281E-5</v>
      </c>
      <c r="S12" s="52">
        <v>1.0645956529438544E-5</v>
      </c>
      <c r="T12" s="52">
        <v>4.9208674378514969E-6</v>
      </c>
      <c r="U12" s="52">
        <v>4.7151361280590295E-6</v>
      </c>
      <c r="V12" s="52">
        <v>4.0633677844655293E-6</v>
      </c>
      <c r="W12" s="52">
        <v>7.3864298786520668E-5</v>
      </c>
      <c r="X12" s="52">
        <v>2.4577086301293821E-6</v>
      </c>
      <c r="Y12" s="52">
        <v>1.2199081293443141E-5</v>
      </c>
      <c r="Z12" s="52">
        <v>1.3699951097958719E-6</v>
      </c>
      <c r="AA12" s="52">
        <v>8.4509244660669559E-7</v>
      </c>
      <c r="AB12" s="52">
        <v>5.5815143968892454E-7</v>
      </c>
      <c r="AC12" s="52">
        <v>1.0305383630292398E-6</v>
      </c>
      <c r="AD12" s="52">
        <v>1.355405428563766E-6</v>
      </c>
      <c r="AE12" s="52">
        <v>9.1655386821735637E-7</v>
      </c>
      <c r="AF12" s="52">
        <v>7.0342009032270361E-7</v>
      </c>
      <c r="AG12" s="52">
        <v>1.0646399364076873E-6</v>
      </c>
      <c r="AH12" s="52">
        <v>3.5744347462881061E-6</v>
      </c>
      <c r="AI12" s="52">
        <v>1.4575569794501162E-6</v>
      </c>
      <c r="AJ12" s="52">
        <v>1.2278765525078162E-6</v>
      </c>
      <c r="AK12" s="52">
        <v>8.0668136015450451E-7</v>
      </c>
      <c r="AL12" s="52">
        <v>2.0694316123789142E-6</v>
      </c>
      <c r="AM12" s="52">
        <v>7.8863520297385559E-6</v>
      </c>
      <c r="AN12" s="53">
        <v>5.2311487541119195E-6</v>
      </c>
      <c r="AO12" s="14"/>
      <c r="AP12" s="37"/>
    </row>
    <row r="13" spans="1:43" ht="39.950000000000003" customHeight="1">
      <c r="A13" s="12" t="s">
        <v>202</v>
      </c>
      <c r="B13" s="3" t="s">
        <v>7</v>
      </c>
      <c r="C13" s="51">
        <v>0</v>
      </c>
      <c r="D13" s="52">
        <v>0</v>
      </c>
      <c r="E13" s="52">
        <v>0</v>
      </c>
      <c r="F13" s="52">
        <v>0</v>
      </c>
      <c r="G13" s="52">
        <v>0</v>
      </c>
      <c r="H13" s="52">
        <v>0</v>
      </c>
      <c r="I13" s="52">
        <v>0</v>
      </c>
      <c r="J13" s="52">
        <v>0</v>
      </c>
      <c r="K13" s="52">
        <v>0</v>
      </c>
      <c r="L13" s="52">
        <v>1</v>
      </c>
      <c r="M13" s="52">
        <v>0</v>
      </c>
      <c r="N13" s="52">
        <v>0</v>
      </c>
      <c r="O13" s="52">
        <v>0</v>
      </c>
      <c r="P13" s="52">
        <v>0</v>
      </c>
      <c r="Q13" s="52">
        <v>0</v>
      </c>
      <c r="R13" s="52">
        <v>0</v>
      </c>
      <c r="S13" s="52">
        <v>0</v>
      </c>
      <c r="T13" s="52">
        <v>0</v>
      </c>
      <c r="U13" s="52">
        <v>0</v>
      </c>
      <c r="V13" s="52">
        <v>0</v>
      </c>
      <c r="W13" s="52">
        <v>0</v>
      </c>
      <c r="X13" s="52">
        <v>0</v>
      </c>
      <c r="Y13" s="52">
        <v>0</v>
      </c>
      <c r="Z13" s="52">
        <v>0</v>
      </c>
      <c r="AA13" s="52">
        <v>0</v>
      </c>
      <c r="AB13" s="52">
        <v>0</v>
      </c>
      <c r="AC13" s="52">
        <v>0</v>
      </c>
      <c r="AD13" s="52">
        <v>0</v>
      </c>
      <c r="AE13" s="52">
        <v>0</v>
      </c>
      <c r="AF13" s="52">
        <v>0</v>
      </c>
      <c r="AG13" s="52">
        <v>0</v>
      </c>
      <c r="AH13" s="52">
        <v>0</v>
      </c>
      <c r="AI13" s="52">
        <v>0</v>
      </c>
      <c r="AJ13" s="52">
        <v>0</v>
      </c>
      <c r="AK13" s="52">
        <v>0</v>
      </c>
      <c r="AL13" s="52">
        <v>0</v>
      </c>
      <c r="AM13" s="52">
        <v>0</v>
      </c>
      <c r="AN13" s="53">
        <v>0</v>
      </c>
      <c r="AO13" s="14"/>
      <c r="AP13" s="58"/>
      <c r="AQ13" s="57"/>
    </row>
    <row r="14" spans="1:43" ht="39.950000000000003" customHeight="1">
      <c r="A14" s="12" t="s">
        <v>203</v>
      </c>
      <c r="B14" s="3" t="s">
        <v>8</v>
      </c>
      <c r="C14" s="51">
        <v>0</v>
      </c>
      <c r="D14" s="52">
        <v>0</v>
      </c>
      <c r="E14" s="52">
        <v>0</v>
      </c>
      <c r="F14" s="52">
        <v>0</v>
      </c>
      <c r="G14" s="52">
        <v>0</v>
      </c>
      <c r="H14" s="52">
        <v>0</v>
      </c>
      <c r="I14" s="52">
        <v>0</v>
      </c>
      <c r="J14" s="52">
        <v>0</v>
      </c>
      <c r="K14" s="52">
        <v>0</v>
      </c>
      <c r="L14" s="52">
        <v>0</v>
      </c>
      <c r="M14" s="52">
        <v>1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0</v>
      </c>
      <c r="X14" s="52">
        <v>0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  <c r="AD14" s="52">
        <v>0</v>
      </c>
      <c r="AE14" s="52">
        <v>0</v>
      </c>
      <c r="AF14" s="52">
        <v>0</v>
      </c>
      <c r="AG14" s="52">
        <v>0</v>
      </c>
      <c r="AH14" s="52">
        <v>0</v>
      </c>
      <c r="AI14" s="52">
        <v>0</v>
      </c>
      <c r="AJ14" s="52">
        <v>0</v>
      </c>
      <c r="AK14" s="52">
        <v>0</v>
      </c>
      <c r="AL14" s="52">
        <v>0</v>
      </c>
      <c r="AM14" s="52">
        <v>0</v>
      </c>
      <c r="AN14" s="53">
        <v>0</v>
      </c>
      <c r="AO14" s="14"/>
      <c r="AP14" s="58"/>
      <c r="AQ14" s="57"/>
    </row>
    <row r="15" spans="1:43" ht="39.950000000000003" customHeight="1">
      <c r="A15" s="12" t="s">
        <v>204</v>
      </c>
      <c r="B15" s="3" t="s">
        <v>9</v>
      </c>
      <c r="C15" s="51">
        <v>1.4477699971008836E-4</v>
      </c>
      <c r="D15" s="52">
        <v>1.2160152446417423E-5</v>
      </c>
      <c r="E15" s="52">
        <v>8.9045560790104158E-5</v>
      </c>
      <c r="F15" s="52">
        <v>4.0114620147654249E-4</v>
      </c>
      <c r="G15" s="52">
        <v>6.1557642387181759E-4</v>
      </c>
      <c r="H15" s="52">
        <v>8.5997450551990109E-5</v>
      </c>
      <c r="I15" s="52">
        <v>1.1228066375522016E-3</v>
      </c>
      <c r="J15" s="52">
        <v>7.3670881997004193E-4</v>
      </c>
      <c r="K15" s="52">
        <v>2.4083326154619299E-4</v>
      </c>
      <c r="L15" s="52">
        <v>3.1083052128436754E-5</v>
      </c>
      <c r="M15" s="52">
        <v>2.6699059311466002E-4</v>
      </c>
      <c r="N15" s="52">
        <v>1.0026988770603897</v>
      </c>
      <c r="O15" s="52">
        <v>7.9444525425596108E-4</v>
      </c>
      <c r="P15" s="52">
        <v>1.0903977321399451E-3</v>
      </c>
      <c r="Q15" s="52">
        <v>1.6030880623734657E-3</v>
      </c>
      <c r="R15" s="52">
        <v>3.739999884681755E-4</v>
      </c>
      <c r="S15" s="52">
        <v>1.1135879234812057E-3</v>
      </c>
      <c r="T15" s="52">
        <v>1.5897448156512622E-3</v>
      </c>
      <c r="U15" s="52">
        <v>2.2623705510850718E-3</v>
      </c>
      <c r="V15" s="52">
        <v>1.5312830038390315E-4</v>
      </c>
      <c r="W15" s="52">
        <v>3.7799988788347772E-3</v>
      </c>
      <c r="X15" s="52">
        <v>1.550169513368018E-4</v>
      </c>
      <c r="Y15" s="52">
        <v>2.535290956372014E-4</v>
      </c>
      <c r="Z15" s="52">
        <v>3.9966964823244034E-5</v>
      </c>
      <c r="AA15" s="52">
        <v>1.4276207276349149E-4</v>
      </c>
      <c r="AB15" s="52">
        <v>3.4041875861641611E-5</v>
      </c>
      <c r="AC15" s="52">
        <v>5.8574651592013193E-5</v>
      </c>
      <c r="AD15" s="52">
        <v>7.6935837717076488E-5</v>
      </c>
      <c r="AE15" s="52">
        <v>1.0309515071792637E-4</v>
      </c>
      <c r="AF15" s="52">
        <v>5.3320638402686839E-5</v>
      </c>
      <c r="AG15" s="52">
        <v>2.2683865940026682E-4</v>
      </c>
      <c r="AH15" s="52">
        <v>5.9694228248574211E-5</v>
      </c>
      <c r="AI15" s="52">
        <v>4.3330553130355992E-5</v>
      </c>
      <c r="AJ15" s="52">
        <v>1.2023388928205246E-4</v>
      </c>
      <c r="AK15" s="52">
        <v>5.7173721514943579E-5</v>
      </c>
      <c r="AL15" s="52">
        <v>1.458171065620008E-4</v>
      </c>
      <c r="AM15" s="52">
        <v>5.4024419074262871E-5</v>
      </c>
      <c r="AN15" s="53">
        <v>2.0353270913768247E-4</v>
      </c>
      <c r="AO15" s="14"/>
      <c r="AP15" s="37"/>
    </row>
    <row r="16" spans="1:43" ht="39.950000000000003" customHeight="1">
      <c r="A16" s="12" t="s">
        <v>205</v>
      </c>
      <c r="B16" s="3" t="s">
        <v>10</v>
      </c>
      <c r="C16" s="51">
        <v>1.2082647113781621E-5</v>
      </c>
      <c r="D16" s="52">
        <v>8.1342527924023712E-6</v>
      </c>
      <c r="E16" s="52">
        <v>7.5154845022448071E-6</v>
      </c>
      <c r="F16" s="52">
        <v>1.7847035749874625E-4</v>
      </c>
      <c r="G16" s="52">
        <v>1.0565490083075053E-5</v>
      </c>
      <c r="H16" s="52">
        <v>1.3133197900744325E-5</v>
      </c>
      <c r="I16" s="52">
        <v>1.6834754012077281E-5</v>
      </c>
      <c r="J16" s="52">
        <v>1.3150737557789065E-5</v>
      </c>
      <c r="K16" s="52">
        <v>2.1694596394597657E-5</v>
      </c>
      <c r="L16" s="52">
        <v>4.760348980684623E-6</v>
      </c>
      <c r="M16" s="52">
        <v>9.7012988321937238E-6</v>
      </c>
      <c r="N16" s="52">
        <v>2.9669963897921573E-5</v>
      </c>
      <c r="O16" s="52">
        <v>1.005904462873767</v>
      </c>
      <c r="P16" s="52">
        <v>1.6270178272437311E-3</v>
      </c>
      <c r="Q16" s="52">
        <v>5.3650757302277211E-4</v>
      </c>
      <c r="R16" s="52">
        <v>6.1738527773743163E-5</v>
      </c>
      <c r="S16" s="52">
        <v>2.0216252643072646E-4</v>
      </c>
      <c r="T16" s="52">
        <v>1.203296441510132E-4</v>
      </c>
      <c r="U16" s="52">
        <v>1.201293752167573E-3</v>
      </c>
      <c r="V16" s="52">
        <v>1.3460171841127362E-5</v>
      </c>
      <c r="W16" s="52">
        <v>2.7026459344422056E-4</v>
      </c>
      <c r="X16" s="52">
        <v>2.4795332747126198E-5</v>
      </c>
      <c r="Y16" s="52">
        <v>4.5663858143660648E-4</v>
      </c>
      <c r="Z16" s="52">
        <v>2.0907190884015352E-5</v>
      </c>
      <c r="AA16" s="52">
        <v>2.1863978172741964E-5</v>
      </c>
      <c r="AB16" s="52">
        <v>2.8301846735028069E-5</v>
      </c>
      <c r="AC16" s="52">
        <v>1.9673069846286676E-5</v>
      </c>
      <c r="AD16" s="52">
        <v>6.4140844062809046E-6</v>
      </c>
      <c r="AE16" s="52">
        <v>2.7859637002042265E-5</v>
      </c>
      <c r="AF16" s="52">
        <v>4.0686172558718999E-5</v>
      </c>
      <c r="AG16" s="52">
        <v>3.9059666586525249E-5</v>
      </c>
      <c r="AH16" s="52">
        <v>2.6383492391727812E-5</v>
      </c>
      <c r="AI16" s="52">
        <v>1.5074893111516691E-5</v>
      </c>
      <c r="AJ16" s="52">
        <v>2.1530877891201912E-5</v>
      </c>
      <c r="AK16" s="52">
        <v>2.1456269841781234E-4</v>
      </c>
      <c r="AL16" s="52">
        <v>1.8102092284889027E-5</v>
      </c>
      <c r="AM16" s="52">
        <v>5.7827261023973776E-6</v>
      </c>
      <c r="AN16" s="53">
        <v>1.7783162451070176E-5</v>
      </c>
      <c r="AO16" s="14"/>
      <c r="AP16" s="37"/>
    </row>
    <row r="17" spans="1:42" ht="39.950000000000003" customHeight="1">
      <c r="A17" s="12" t="s">
        <v>206</v>
      </c>
      <c r="B17" s="3" t="s">
        <v>11</v>
      </c>
      <c r="C17" s="51">
        <v>7.8270970988349096E-6</v>
      </c>
      <c r="D17" s="52">
        <v>6.1368603768243205E-6</v>
      </c>
      <c r="E17" s="52">
        <v>4.607482023575243E-6</v>
      </c>
      <c r="F17" s="52">
        <v>2.7973463481211592E-5</v>
      </c>
      <c r="G17" s="52">
        <v>7.1612768215202841E-6</v>
      </c>
      <c r="H17" s="52">
        <v>8.9470778970224108E-6</v>
      </c>
      <c r="I17" s="52">
        <v>1.313076605941034E-5</v>
      </c>
      <c r="J17" s="52">
        <v>8.8876330180407444E-6</v>
      </c>
      <c r="K17" s="52">
        <v>1.4910938505340614E-5</v>
      </c>
      <c r="L17" s="52">
        <v>7.2240471665134993E-6</v>
      </c>
      <c r="M17" s="52">
        <v>2.3734781174673566E-5</v>
      </c>
      <c r="N17" s="52">
        <v>7.9855069567980307E-6</v>
      </c>
      <c r="O17" s="52">
        <v>1.3811507505535911E-4</v>
      </c>
      <c r="P17" s="52">
        <v>1.0027651563123798</v>
      </c>
      <c r="Q17" s="52">
        <v>4.381157095290366E-5</v>
      </c>
      <c r="R17" s="52">
        <v>6.6910900077001207E-5</v>
      </c>
      <c r="S17" s="52">
        <v>9.1062518878153487E-5</v>
      </c>
      <c r="T17" s="52">
        <v>1.4652576403854793E-5</v>
      </c>
      <c r="U17" s="52">
        <v>9.3089492774018465E-5</v>
      </c>
      <c r="V17" s="52">
        <v>1.3950844709128808E-5</v>
      </c>
      <c r="W17" s="52">
        <v>1.7657768184966691E-5</v>
      </c>
      <c r="X17" s="52">
        <v>1.2503479780641614E-5</v>
      </c>
      <c r="Y17" s="52">
        <v>3.3148228579510471E-5</v>
      </c>
      <c r="Z17" s="52">
        <v>1.2409498699494289E-5</v>
      </c>
      <c r="AA17" s="52">
        <v>1.4968856982173406E-5</v>
      </c>
      <c r="AB17" s="52">
        <v>2.0702535630076645E-5</v>
      </c>
      <c r="AC17" s="52">
        <v>1.2580223093112013E-5</v>
      </c>
      <c r="AD17" s="52">
        <v>1.8172956011580828E-6</v>
      </c>
      <c r="AE17" s="52">
        <v>1.6515305005492302E-5</v>
      </c>
      <c r="AF17" s="52">
        <v>3.003122947250947E-5</v>
      </c>
      <c r="AG17" s="52">
        <v>1.6683592045770176E-5</v>
      </c>
      <c r="AH17" s="52">
        <v>1.6045046324700711E-5</v>
      </c>
      <c r="AI17" s="52">
        <v>9.3730164682053241E-6</v>
      </c>
      <c r="AJ17" s="52">
        <v>1.5351043093535006E-5</v>
      </c>
      <c r="AK17" s="52">
        <v>1.6796328598945077E-4</v>
      </c>
      <c r="AL17" s="52">
        <v>9.7631129836199586E-6</v>
      </c>
      <c r="AM17" s="52">
        <v>3.7795692304642712E-6</v>
      </c>
      <c r="AN17" s="53">
        <v>8.937221059598372E-6</v>
      </c>
      <c r="AO17" s="14"/>
      <c r="AP17" s="37"/>
    </row>
    <row r="18" spans="1:42" ht="39.950000000000003" customHeight="1">
      <c r="A18" s="12" t="s">
        <v>207</v>
      </c>
      <c r="B18" s="3" t="s">
        <v>12</v>
      </c>
      <c r="C18" s="51">
        <v>5.4861757301195408E-6</v>
      </c>
      <c r="D18" s="52">
        <v>5.1038838771026352E-6</v>
      </c>
      <c r="E18" s="52">
        <v>3.8602481495895705E-6</v>
      </c>
      <c r="F18" s="52">
        <v>1.0861815450157213E-5</v>
      </c>
      <c r="G18" s="52">
        <v>5.1572580419156116E-6</v>
      </c>
      <c r="H18" s="52">
        <v>6.7352890318684691E-6</v>
      </c>
      <c r="I18" s="52">
        <v>5.82875197805281E-6</v>
      </c>
      <c r="J18" s="52">
        <v>6.083959516951715E-6</v>
      </c>
      <c r="K18" s="52">
        <v>7.311471875759924E-6</v>
      </c>
      <c r="L18" s="52">
        <v>2.0787123973715913E-6</v>
      </c>
      <c r="M18" s="52">
        <v>4.0899980631030196E-6</v>
      </c>
      <c r="N18" s="52">
        <v>4.0341337660970174E-6</v>
      </c>
      <c r="O18" s="52">
        <v>8.7918253455092222E-5</v>
      </c>
      <c r="P18" s="52">
        <v>9.6265797399137552E-5</v>
      </c>
      <c r="Q18" s="52">
        <v>1.0016504761332512</v>
      </c>
      <c r="R18" s="52">
        <v>5.9783873172987323E-6</v>
      </c>
      <c r="S18" s="52">
        <v>4.79676347818365E-5</v>
      </c>
      <c r="T18" s="52">
        <v>8.6486839499682171E-5</v>
      </c>
      <c r="U18" s="52">
        <v>4.6862657052108095E-5</v>
      </c>
      <c r="V18" s="52">
        <v>5.8506723077222381E-6</v>
      </c>
      <c r="W18" s="52">
        <v>1.4614071649068115E-5</v>
      </c>
      <c r="X18" s="52">
        <v>6.381730724779462E-6</v>
      </c>
      <c r="Y18" s="52">
        <v>1.7893920155127074E-5</v>
      </c>
      <c r="Z18" s="52">
        <v>8.6936153536363015E-6</v>
      </c>
      <c r="AA18" s="52">
        <v>3.50391849475884E-5</v>
      </c>
      <c r="AB18" s="52">
        <v>1.288396538364618E-5</v>
      </c>
      <c r="AC18" s="52">
        <v>7.043651487817612E-6</v>
      </c>
      <c r="AD18" s="52">
        <v>1.1631117794663427E-6</v>
      </c>
      <c r="AE18" s="52">
        <v>1.152084241343456E-5</v>
      </c>
      <c r="AF18" s="52">
        <v>1.8321287189455027E-5</v>
      </c>
      <c r="AG18" s="52">
        <v>1.3512034607469285E-4</v>
      </c>
      <c r="AH18" s="52">
        <v>1.0663951337299271E-5</v>
      </c>
      <c r="AI18" s="52">
        <v>3.1694064861537727E-4</v>
      </c>
      <c r="AJ18" s="52">
        <v>1.1321429854394926E-5</v>
      </c>
      <c r="AK18" s="52">
        <v>7.8813283227156754E-5</v>
      </c>
      <c r="AL18" s="52">
        <v>2.7326245112800556E-5</v>
      </c>
      <c r="AM18" s="52">
        <v>5.7612258797207249E-4</v>
      </c>
      <c r="AN18" s="53">
        <v>1.7871683496202831E-5</v>
      </c>
      <c r="AO18" s="14"/>
      <c r="AP18" s="37"/>
    </row>
    <row r="19" spans="1:42" ht="39.950000000000003" customHeight="1">
      <c r="A19" s="12" t="s">
        <v>208</v>
      </c>
      <c r="B19" s="3" t="s">
        <v>13</v>
      </c>
      <c r="C19" s="51">
        <v>2.6712205687809376E-5</v>
      </c>
      <c r="D19" s="52">
        <v>2.4400019811837609E-5</v>
      </c>
      <c r="E19" s="52">
        <v>1.8046762585939304E-5</v>
      </c>
      <c r="F19" s="52">
        <v>6.6659960054355581E-5</v>
      </c>
      <c r="G19" s="52">
        <v>2.4926271434250664E-5</v>
      </c>
      <c r="H19" s="52">
        <v>3.1610018064378644E-5</v>
      </c>
      <c r="I19" s="52">
        <v>2.8082771497896977E-5</v>
      </c>
      <c r="J19" s="52">
        <v>3.0836452975883956E-5</v>
      </c>
      <c r="K19" s="52">
        <v>4.1716369593831429E-5</v>
      </c>
      <c r="L19" s="52">
        <v>9.0568666444286124E-6</v>
      </c>
      <c r="M19" s="52">
        <v>2.1303712981203752E-5</v>
      </c>
      <c r="N19" s="52">
        <v>7.7726431358535324E-5</v>
      </c>
      <c r="O19" s="52">
        <v>1.0055447809737845E-3</v>
      </c>
      <c r="P19" s="52">
        <v>2.1810693988503685E-4</v>
      </c>
      <c r="Q19" s="52">
        <v>5.705330186486268E-3</v>
      </c>
      <c r="R19" s="52">
        <v>1.0150896526041808</v>
      </c>
      <c r="S19" s="52">
        <v>9.7154703294858331E-3</v>
      </c>
      <c r="T19" s="52">
        <v>1.5346430779463923E-2</v>
      </c>
      <c r="U19" s="52">
        <v>2.8591849211882987E-4</v>
      </c>
      <c r="V19" s="52">
        <v>1.1175122070187317E-4</v>
      </c>
      <c r="W19" s="52">
        <v>7.8311288618246682E-5</v>
      </c>
      <c r="X19" s="52">
        <v>4.1317039328737252E-5</v>
      </c>
      <c r="Y19" s="52">
        <v>9.4826498425768421E-5</v>
      </c>
      <c r="Z19" s="52">
        <v>4.5759524230701648E-5</v>
      </c>
      <c r="AA19" s="52">
        <v>5.4557747410431098E-5</v>
      </c>
      <c r="AB19" s="52">
        <v>7.7896948810922734E-5</v>
      </c>
      <c r="AC19" s="52">
        <v>4.3620361800810786E-5</v>
      </c>
      <c r="AD19" s="52">
        <v>6.8402791103978058E-6</v>
      </c>
      <c r="AE19" s="52">
        <v>5.5610012704231795E-5</v>
      </c>
      <c r="AF19" s="52">
        <v>1.442673858291781E-4</v>
      </c>
      <c r="AG19" s="52">
        <v>1.8874729201972642E-4</v>
      </c>
      <c r="AH19" s="52">
        <v>1.1556665214314723E-4</v>
      </c>
      <c r="AI19" s="52">
        <v>3.6905619005287125E-5</v>
      </c>
      <c r="AJ19" s="52">
        <v>6.0537918530788681E-5</v>
      </c>
      <c r="AK19" s="52">
        <v>5.3881811450424131E-4</v>
      </c>
      <c r="AL19" s="52">
        <v>3.6883181672632178E-5</v>
      </c>
      <c r="AM19" s="52">
        <v>1.633445219700644E-3</v>
      </c>
      <c r="AN19" s="53">
        <v>4.5293710212405204E-5</v>
      </c>
      <c r="AO19" s="14"/>
      <c r="AP19" s="37"/>
    </row>
    <row r="20" spans="1:42" ht="39.950000000000003" customHeight="1">
      <c r="A20" s="12" t="s">
        <v>209</v>
      </c>
      <c r="B20" s="3" t="s">
        <v>14</v>
      </c>
      <c r="C20" s="51">
        <v>4.031086060311942E-6</v>
      </c>
      <c r="D20" s="52">
        <v>2.5948691607155631E-6</v>
      </c>
      <c r="E20" s="52">
        <v>2.8304546297005925E-5</v>
      </c>
      <c r="F20" s="52">
        <v>9.0599790860482447E-6</v>
      </c>
      <c r="G20" s="52">
        <v>3.3927789028641564E-6</v>
      </c>
      <c r="H20" s="52">
        <v>4.2401690713252189E-6</v>
      </c>
      <c r="I20" s="52">
        <v>3.825931343984846E-6</v>
      </c>
      <c r="J20" s="52">
        <v>4.1897184621094707E-6</v>
      </c>
      <c r="K20" s="52">
        <v>5.8458935593068007E-6</v>
      </c>
      <c r="L20" s="52">
        <v>1.6032552623849243E-6</v>
      </c>
      <c r="M20" s="52">
        <v>3.3036575866312055E-6</v>
      </c>
      <c r="N20" s="52">
        <v>1.2287837758710756E-5</v>
      </c>
      <c r="O20" s="52">
        <v>2.1333553038244043E-4</v>
      </c>
      <c r="P20" s="52">
        <v>2.6069731256689788E-4</v>
      </c>
      <c r="Q20" s="52">
        <v>2.820460397181167E-4</v>
      </c>
      <c r="R20" s="52">
        <v>2.0279956213147245E-4</v>
      </c>
      <c r="S20" s="52">
        <v>1.0009799032312092</v>
      </c>
      <c r="T20" s="52">
        <v>2.8179845524181738E-4</v>
      </c>
      <c r="U20" s="52">
        <v>4.1399620971273294E-4</v>
      </c>
      <c r="V20" s="52">
        <v>8.4332093059794938E-6</v>
      </c>
      <c r="W20" s="52">
        <v>1.2938635426817596E-4</v>
      </c>
      <c r="X20" s="52">
        <v>8.6070231528514748E-6</v>
      </c>
      <c r="Y20" s="52">
        <v>2.1469714865973983E-5</v>
      </c>
      <c r="Z20" s="52">
        <v>5.7527854267434616E-6</v>
      </c>
      <c r="AA20" s="52">
        <v>9.6508988352851345E-6</v>
      </c>
      <c r="AB20" s="52">
        <v>8.7394870921968811E-6</v>
      </c>
      <c r="AC20" s="52">
        <v>7.208738008017232E-6</v>
      </c>
      <c r="AD20" s="52">
        <v>2.727583283609762E-6</v>
      </c>
      <c r="AE20" s="52">
        <v>1.1612215963528151E-5</v>
      </c>
      <c r="AF20" s="52">
        <v>1.4111497186597862E-5</v>
      </c>
      <c r="AG20" s="52">
        <v>3.9349667242782624E-5</v>
      </c>
      <c r="AH20" s="52">
        <v>1.6426842295739183E-5</v>
      </c>
      <c r="AI20" s="52">
        <v>5.4313929530883307E-6</v>
      </c>
      <c r="AJ20" s="52">
        <v>6.6474310183807673E-6</v>
      </c>
      <c r="AK20" s="52">
        <v>6.3555685481442574E-5</v>
      </c>
      <c r="AL20" s="52">
        <v>6.4241154000046841E-6</v>
      </c>
      <c r="AM20" s="52">
        <v>2.8497318357963422E-6</v>
      </c>
      <c r="AN20" s="53">
        <v>1.2325095440241864E-5</v>
      </c>
      <c r="AO20" s="14"/>
      <c r="AP20" s="37"/>
    </row>
    <row r="21" spans="1:42" ht="39.950000000000003" customHeight="1">
      <c r="A21" s="12" t="s">
        <v>210</v>
      </c>
      <c r="B21" s="3" t="s">
        <v>15</v>
      </c>
      <c r="C21" s="51">
        <v>6.9596482469259096E-7</v>
      </c>
      <c r="D21" s="52">
        <v>4.5017438531982962E-7</v>
      </c>
      <c r="E21" s="52">
        <v>4.7482075491319289E-7</v>
      </c>
      <c r="F21" s="52">
        <v>1.4425960612119653E-6</v>
      </c>
      <c r="G21" s="52">
        <v>7.2097650998463046E-7</v>
      </c>
      <c r="H21" s="52">
        <v>7.5820221767870208E-7</v>
      </c>
      <c r="I21" s="52">
        <v>6.6568652345977908E-7</v>
      </c>
      <c r="J21" s="52">
        <v>7.1440312841938476E-7</v>
      </c>
      <c r="K21" s="52">
        <v>9.6259947266808146E-7</v>
      </c>
      <c r="L21" s="52">
        <v>2.8745785905020711E-7</v>
      </c>
      <c r="M21" s="52">
        <v>5.5798757817011739E-7</v>
      </c>
      <c r="N21" s="52">
        <v>5.4243081466011994E-7</v>
      </c>
      <c r="O21" s="52">
        <v>2.8756978145502668E-5</v>
      </c>
      <c r="P21" s="52">
        <v>2.4642554032661868E-6</v>
      </c>
      <c r="Q21" s="52">
        <v>5.9273022172402809E-7</v>
      </c>
      <c r="R21" s="52">
        <v>1.3088176235262859E-6</v>
      </c>
      <c r="S21" s="52">
        <v>7.1980330313223274E-7</v>
      </c>
      <c r="T21" s="52">
        <v>1.0002646953104597</v>
      </c>
      <c r="U21" s="52">
        <v>7.0659810179498795E-5</v>
      </c>
      <c r="V21" s="52">
        <v>6.4323698417861145E-7</v>
      </c>
      <c r="W21" s="52">
        <v>1.6594845757223225E-5</v>
      </c>
      <c r="X21" s="52">
        <v>1.3616649674616223E-6</v>
      </c>
      <c r="Y21" s="52">
        <v>2.5573856110116932E-6</v>
      </c>
      <c r="Z21" s="52">
        <v>1.2096571113102563E-6</v>
      </c>
      <c r="AA21" s="52">
        <v>3.0436010293965649E-6</v>
      </c>
      <c r="AB21" s="52">
        <v>2.4759658696128671E-6</v>
      </c>
      <c r="AC21" s="52">
        <v>2.475646289507846E-6</v>
      </c>
      <c r="AD21" s="52">
        <v>4.5154994616544804E-7</v>
      </c>
      <c r="AE21" s="52">
        <v>2.287895336998389E-6</v>
      </c>
      <c r="AF21" s="52">
        <v>3.5540876771333036E-6</v>
      </c>
      <c r="AG21" s="52">
        <v>2.4941069841996373E-5</v>
      </c>
      <c r="AH21" s="52">
        <v>2.0960932322698187E-6</v>
      </c>
      <c r="AI21" s="52">
        <v>9.5063984232369296E-7</v>
      </c>
      <c r="AJ21" s="52">
        <v>1.7008829314136296E-6</v>
      </c>
      <c r="AK21" s="52">
        <v>9.3908456643823164E-6</v>
      </c>
      <c r="AL21" s="52">
        <v>1.560771497265796E-6</v>
      </c>
      <c r="AM21" s="52">
        <v>6.5174943202923979E-7</v>
      </c>
      <c r="AN21" s="53">
        <v>3.3630150934624447E-6</v>
      </c>
      <c r="AO21" s="14"/>
      <c r="AP21" s="37"/>
    </row>
    <row r="22" spans="1:42" ht="39.950000000000003" customHeight="1">
      <c r="A22" s="12" t="s">
        <v>211</v>
      </c>
      <c r="B22" s="3" t="s">
        <v>16</v>
      </c>
      <c r="C22" s="51">
        <v>2.7700087692867324E-5</v>
      </c>
      <c r="D22" s="52">
        <v>2.7760291799925455E-5</v>
      </c>
      <c r="E22" s="52">
        <v>1.0493178436775125E-3</v>
      </c>
      <c r="F22" s="52">
        <v>4.368531969676657E-5</v>
      </c>
      <c r="G22" s="52">
        <v>4.2869711498324124E-5</v>
      </c>
      <c r="H22" s="52">
        <v>2.3743548249825922E-5</v>
      </c>
      <c r="I22" s="52">
        <v>3.0528216721248047E-5</v>
      </c>
      <c r="J22" s="52">
        <v>2.9658652338029033E-5</v>
      </c>
      <c r="K22" s="52">
        <v>5.949266740233198E-5</v>
      </c>
      <c r="L22" s="52">
        <v>1.5788922565217277E-5</v>
      </c>
      <c r="M22" s="52">
        <v>2.7543713347069705E-5</v>
      </c>
      <c r="N22" s="52">
        <v>2.0743381366440266E-5</v>
      </c>
      <c r="O22" s="52">
        <v>2.2522840404587771E-5</v>
      </c>
      <c r="P22" s="52">
        <v>3.2803486763992101E-5</v>
      </c>
      <c r="Q22" s="52">
        <v>2.0558964502136926E-5</v>
      </c>
      <c r="R22" s="52">
        <v>2.1029596596234107E-5</v>
      </c>
      <c r="S22" s="52">
        <v>2.3799833329691341E-5</v>
      </c>
      <c r="T22" s="52">
        <v>2.0505764000304262E-5</v>
      </c>
      <c r="U22" s="52">
        <v>1.0034806344755431</v>
      </c>
      <c r="V22" s="52">
        <v>2.675046150765983E-5</v>
      </c>
      <c r="W22" s="52">
        <v>3.897896466774877E-5</v>
      </c>
      <c r="X22" s="52">
        <v>3.849094699661303E-5</v>
      </c>
      <c r="Y22" s="52">
        <v>4.8079307424454483E-5</v>
      </c>
      <c r="Z22" s="52">
        <v>5.1964479949452678E-5</v>
      </c>
      <c r="AA22" s="52">
        <v>3.399576558591258E-5</v>
      </c>
      <c r="AB22" s="52">
        <v>4.3350735869304758E-5</v>
      </c>
      <c r="AC22" s="52">
        <v>1.9958022777424526E-5</v>
      </c>
      <c r="AD22" s="52">
        <v>3.6630152353115296E-6</v>
      </c>
      <c r="AE22" s="52">
        <v>8.1076426950923985E-4</v>
      </c>
      <c r="AF22" s="52">
        <v>4.8456999427710003E-5</v>
      </c>
      <c r="AG22" s="52">
        <v>2.7533516189622552E-4</v>
      </c>
      <c r="AH22" s="52">
        <v>3.4177853522006885E-5</v>
      </c>
      <c r="AI22" s="52">
        <v>2.1447146505105925E-5</v>
      </c>
      <c r="AJ22" s="52">
        <v>3.9151405144837416E-5</v>
      </c>
      <c r="AK22" s="52">
        <v>2.0836512594033511E-4</v>
      </c>
      <c r="AL22" s="52">
        <v>3.0189301725452032E-5</v>
      </c>
      <c r="AM22" s="52">
        <v>4.32509510805267E-5</v>
      </c>
      <c r="AN22" s="53">
        <v>6.470420403743553E-5</v>
      </c>
      <c r="AO22" s="14"/>
      <c r="AP22" s="37"/>
    </row>
    <row r="23" spans="1:42" ht="39.950000000000003" customHeight="1">
      <c r="A23" s="12" t="s">
        <v>212</v>
      </c>
      <c r="B23" s="3" t="s">
        <v>17</v>
      </c>
      <c r="C23" s="51">
        <v>4.3379820076624304E-3</v>
      </c>
      <c r="D23" s="52">
        <v>3.8407216895277288E-3</v>
      </c>
      <c r="E23" s="52">
        <v>8.4488530688875962E-3</v>
      </c>
      <c r="F23" s="52">
        <v>1.1043872937972894E-2</v>
      </c>
      <c r="G23" s="52">
        <v>3.0764487317279658E-3</v>
      </c>
      <c r="H23" s="52">
        <v>3.6854855113046692E-3</v>
      </c>
      <c r="I23" s="52">
        <v>4.0299313248108159E-3</v>
      </c>
      <c r="J23" s="52">
        <v>3.4590156409601302E-3</v>
      </c>
      <c r="K23" s="52">
        <v>2.8640783125739775E-3</v>
      </c>
      <c r="L23" s="52">
        <v>1.1762681536616878E-3</v>
      </c>
      <c r="M23" s="52">
        <v>2.2249110983014204E-3</v>
      </c>
      <c r="N23" s="52">
        <v>1.3932878206827329E-3</v>
      </c>
      <c r="O23" s="52">
        <v>2.1189612580613396E-3</v>
      </c>
      <c r="P23" s="52">
        <v>2.4685935083794373E-3</v>
      </c>
      <c r="Q23" s="52">
        <v>4.0739380095818883E-3</v>
      </c>
      <c r="R23" s="52">
        <v>3.1708205816366815E-3</v>
      </c>
      <c r="S23" s="52">
        <v>3.3284661104581981E-3</v>
      </c>
      <c r="T23" s="52">
        <v>4.6014979994116077E-3</v>
      </c>
      <c r="U23" s="52">
        <v>2.5999429302378074E-3</v>
      </c>
      <c r="V23" s="52">
        <v>1.0104043323581671</v>
      </c>
      <c r="W23" s="52">
        <v>3.3314974715824923E-3</v>
      </c>
      <c r="X23" s="52">
        <v>4.9140807573396558E-3</v>
      </c>
      <c r="Y23" s="52">
        <v>6.5310449757191103E-3</v>
      </c>
      <c r="Z23" s="52">
        <v>4.8018617280051242E-3</v>
      </c>
      <c r="AA23" s="52">
        <v>2.406599603007075E-3</v>
      </c>
      <c r="AB23" s="52">
        <v>2.4796348749024999E-3</v>
      </c>
      <c r="AC23" s="52">
        <v>7.9593444012054655E-4</v>
      </c>
      <c r="AD23" s="52">
        <v>2.5665512117322169E-4</v>
      </c>
      <c r="AE23" s="52">
        <v>5.7183202714425757E-3</v>
      </c>
      <c r="AF23" s="52">
        <v>2.9573086848479961E-3</v>
      </c>
      <c r="AG23" s="52">
        <v>2.740829545460849E-3</v>
      </c>
      <c r="AH23" s="52">
        <v>3.0257918392951567E-3</v>
      </c>
      <c r="AI23" s="52">
        <v>1.3410764319703363E-3</v>
      </c>
      <c r="AJ23" s="52">
        <v>5.4378720430221647E-3</v>
      </c>
      <c r="AK23" s="52">
        <v>2.177501726884642E-3</v>
      </c>
      <c r="AL23" s="52">
        <v>2.2140106930215574E-3</v>
      </c>
      <c r="AM23" s="52">
        <v>1.6621092924529915E-2</v>
      </c>
      <c r="AN23" s="53">
        <v>2.0941527131234667E-3</v>
      </c>
      <c r="AO23" s="14"/>
      <c r="AP23" s="37"/>
    </row>
    <row r="24" spans="1:42" ht="39.950000000000003" customHeight="1">
      <c r="A24" s="12" t="s">
        <v>213</v>
      </c>
      <c r="B24" s="3" t="s">
        <v>18</v>
      </c>
      <c r="C24" s="51">
        <v>6.3171970674918551E-3</v>
      </c>
      <c r="D24" s="52">
        <v>7.2617301493778787E-4</v>
      </c>
      <c r="E24" s="52">
        <v>1.7296434901540063E-3</v>
      </c>
      <c r="F24" s="52">
        <v>1.1300540115714143E-2</v>
      </c>
      <c r="G24" s="52">
        <v>2.0194663915403949E-3</v>
      </c>
      <c r="H24" s="52">
        <v>4.608538363746033E-3</v>
      </c>
      <c r="I24" s="52">
        <v>4.546476760237575E-3</v>
      </c>
      <c r="J24" s="52">
        <v>4.590713433390365E-3</v>
      </c>
      <c r="K24" s="52">
        <v>6.4169602740776705E-3</v>
      </c>
      <c r="L24" s="52">
        <v>3.9799585983023439E-3</v>
      </c>
      <c r="M24" s="52">
        <v>5.3344183899045865E-3</v>
      </c>
      <c r="N24" s="52">
        <v>6.5731581423793799E-3</v>
      </c>
      <c r="O24" s="52">
        <v>3.5522211948336604E-3</v>
      </c>
      <c r="P24" s="52">
        <v>4.1739444855666647E-3</v>
      </c>
      <c r="Q24" s="52">
        <v>3.049585611257951E-3</v>
      </c>
      <c r="R24" s="52">
        <v>3.2257918473927354E-3</v>
      </c>
      <c r="S24" s="52">
        <v>3.447934071588147E-3</v>
      </c>
      <c r="T24" s="52">
        <v>3.8339182001385155E-3</v>
      </c>
      <c r="U24" s="52">
        <v>2.2290627545765787E-3</v>
      </c>
      <c r="V24" s="52">
        <v>3.9733852033370792E-3</v>
      </c>
      <c r="W24" s="52">
        <v>1.0024571449702631</v>
      </c>
      <c r="X24" s="52">
        <v>3.0630953170478266E-2</v>
      </c>
      <c r="Y24" s="52">
        <v>5.5243363914724612E-2</v>
      </c>
      <c r="Z24" s="52">
        <v>6.0833362520379018E-3</v>
      </c>
      <c r="AA24" s="52">
        <v>6.0400204336052395E-3</v>
      </c>
      <c r="AB24" s="52">
        <v>5.0228462898912717E-3</v>
      </c>
      <c r="AC24" s="52">
        <v>1.2088519806963793E-2</v>
      </c>
      <c r="AD24" s="52">
        <v>1.6370109244932804E-2</v>
      </c>
      <c r="AE24" s="52">
        <v>9.3392914964005643E-3</v>
      </c>
      <c r="AF24" s="52">
        <v>6.7054736595977367E-3</v>
      </c>
      <c r="AG24" s="52">
        <v>8.9928343134848907E-3</v>
      </c>
      <c r="AH24" s="52">
        <v>1.0799718518843468E-2</v>
      </c>
      <c r="AI24" s="52">
        <v>4.3611763816309105E-3</v>
      </c>
      <c r="AJ24" s="52">
        <v>3.7347884265890511E-3</v>
      </c>
      <c r="AK24" s="52">
        <v>3.0169226410460001E-3</v>
      </c>
      <c r="AL24" s="52">
        <v>5.5087840753580549E-3</v>
      </c>
      <c r="AM24" s="52">
        <v>1.5758128741598079E-3</v>
      </c>
      <c r="AN24" s="53">
        <v>1.6921317405553415E-2</v>
      </c>
      <c r="AO24" s="14"/>
      <c r="AP24" s="37"/>
    </row>
    <row r="25" spans="1:42" ht="39.950000000000003" customHeight="1">
      <c r="A25" s="12" t="s">
        <v>214</v>
      </c>
      <c r="B25" s="3" t="s">
        <v>19</v>
      </c>
      <c r="C25" s="51">
        <v>9.2737669196305394E-3</v>
      </c>
      <c r="D25" s="52">
        <v>6.2688318887233647E-3</v>
      </c>
      <c r="E25" s="52">
        <v>1.661947766100839E-3</v>
      </c>
      <c r="F25" s="52">
        <v>1.0912661516025079E-2</v>
      </c>
      <c r="G25" s="52">
        <v>7.435385166471401E-3</v>
      </c>
      <c r="H25" s="52">
        <v>1.2565668646065998E-2</v>
      </c>
      <c r="I25" s="52">
        <v>1.2479727344345472E-2</v>
      </c>
      <c r="J25" s="52">
        <v>2.0511779862646528E-2</v>
      </c>
      <c r="K25" s="52">
        <v>2.0613525986820348E-2</v>
      </c>
      <c r="L25" s="52">
        <v>1.1579314763492722E-2</v>
      </c>
      <c r="M25" s="52">
        <v>1.7395128118619152E-2</v>
      </c>
      <c r="N25" s="52">
        <v>8.8815350311179236E-3</v>
      </c>
      <c r="O25" s="52">
        <v>7.0693492064530117E-3</v>
      </c>
      <c r="P25" s="52">
        <v>5.3133713393080841E-3</v>
      </c>
      <c r="Q25" s="52">
        <v>6.1825461575829238E-3</v>
      </c>
      <c r="R25" s="52">
        <v>1.7206168498008358E-2</v>
      </c>
      <c r="S25" s="52">
        <v>5.8992837316021226E-3</v>
      </c>
      <c r="T25" s="52">
        <v>4.4502871333413681E-3</v>
      </c>
      <c r="U25" s="52">
        <v>8.6003598799548921E-3</v>
      </c>
      <c r="V25" s="52">
        <v>1.33671650076292E-2</v>
      </c>
      <c r="W25" s="52">
        <v>2.9856315166093828E-3</v>
      </c>
      <c r="X25" s="52">
        <v>1.048993037061084</v>
      </c>
      <c r="Y25" s="52">
        <v>3.3503207512596132E-2</v>
      </c>
      <c r="Z25" s="52">
        <v>3.8632320203589934E-2</v>
      </c>
      <c r="AA25" s="52">
        <v>1.2609859152306859E-2</v>
      </c>
      <c r="AB25" s="52">
        <v>4.0539742355998522E-3</v>
      </c>
      <c r="AC25" s="52">
        <v>7.6714386543905244E-3</v>
      </c>
      <c r="AD25" s="52">
        <v>4.1951611850722615E-4</v>
      </c>
      <c r="AE25" s="52">
        <v>8.8033234254824323E-3</v>
      </c>
      <c r="AF25" s="52">
        <v>4.7513455829153502E-3</v>
      </c>
      <c r="AG25" s="52">
        <v>7.6145413157922811E-3</v>
      </c>
      <c r="AH25" s="52">
        <v>8.2866975917728573E-3</v>
      </c>
      <c r="AI25" s="52">
        <v>8.567329297304074E-3</v>
      </c>
      <c r="AJ25" s="52">
        <v>3.7283434048010649E-3</v>
      </c>
      <c r="AK25" s="52">
        <v>4.4563233849415828E-3</v>
      </c>
      <c r="AL25" s="52">
        <v>1.8091232500413789E-2</v>
      </c>
      <c r="AM25" s="52">
        <v>2.9062851477319701E-3</v>
      </c>
      <c r="AN25" s="53">
        <v>3.6822455509822262E-3</v>
      </c>
      <c r="AO25" s="14"/>
      <c r="AP25" s="37"/>
    </row>
    <row r="26" spans="1:42" ht="39.950000000000003" customHeight="1">
      <c r="A26" s="12" t="s">
        <v>215</v>
      </c>
      <c r="B26" s="3" t="s">
        <v>20</v>
      </c>
      <c r="C26" s="51">
        <v>1.4073469360159235E-3</v>
      </c>
      <c r="D26" s="52">
        <v>2.4652466727894399E-4</v>
      </c>
      <c r="E26" s="52">
        <v>2.777171632729489E-4</v>
      </c>
      <c r="F26" s="52">
        <v>3.2331895296260293E-3</v>
      </c>
      <c r="G26" s="52">
        <v>2.2836848512365515E-3</v>
      </c>
      <c r="H26" s="52">
        <v>1.5977360731358225E-3</v>
      </c>
      <c r="I26" s="52">
        <v>1.0494516545979358E-3</v>
      </c>
      <c r="J26" s="52">
        <v>1.6967974939624839E-3</v>
      </c>
      <c r="K26" s="52">
        <v>1.9951914814498083E-3</v>
      </c>
      <c r="L26" s="52">
        <v>1.4273964926552615E-3</v>
      </c>
      <c r="M26" s="52">
        <v>2.9088133455916428E-4</v>
      </c>
      <c r="N26" s="52">
        <v>6.4621363557996862E-4</v>
      </c>
      <c r="O26" s="52">
        <v>8.2575888955771721E-4</v>
      </c>
      <c r="P26" s="52">
        <v>7.9334029138176921E-4</v>
      </c>
      <c r="Q26" s="52">
        <v>8.3728626119849243E-4</v>
      </c>
      <c r="R26" s="52">
        <v>1.0024878069869059E-3</v>
      </c>
      <c r="S26" s="52">
        <v>7.4912609326789571E-4</v>
      </c>
      <c r="T26" s="52">
        <v>7.0393597067888855E-4</v>
      </c>
      <c r="U26" s="52">
        <v>1.110057668381952E-3</v>
      </c>
      <c r="V26" s="52">
        <v>8.5560127200529795E-4</v>
      </c>
      <c r="W26" s="52">
        <v>1.5796627117415551E-3</v>
      </c>
      <c r="X26" s="52">
        <v>1.9749079548900574E-3</v>
      </c>
      <c r="Y26" s="52">
        <v>1.1029262152495276</v>
      </c>
      <c r="Z26" s="52">
        <v>9.5836634378658313E-3</v>
      </c>
      <c r="AA26" s="52">
        <v>3.3283185071708056E-3</v>
      </c>
      <c r="AB26" s="52">
        <v>1.9034196514228217E-3</v>
      </c>
      <c r="AC26" s="52">
        <v>1.8748650457448873E-3</v>
      </c>
      <c r="AD26" s="52">
        <v>1.7231493406641269E-4</v>
      </c>
      <c r="AE26" s="52">
        <v>3.3934421973429575E-3</v>
      </c>
      <c r="AF26" s="52">
        <v>2.422496005428227E-3</v>
      </c>
      <c r="AG26" s="52">
        <v>4.503732111677922E-3</v>
      </c>
      <c r="AH26" s="52">
        <v>9.0385961156061595E-3</v>
      </c>
      <c r="AI26" s="52">
        <v>5.1902631070536382E-3</v>
      </c>
      <c r="AJ26" s="52">
        <v>2.8437488655094012E-3</v>
      </c>
      <c r="AK26" s="52">
        <v>1.3211236920046127E-3</v>
      </c>
      <c r="AL26" s="52">
        <v>9.831704543068337E-3</v>
      </c>
      <c r="AM26" s="52">
        <v>7.5604530699817634E-4</v>
      </c>
      <c r="AN26" s="53">
        <v>1.9843968638654161E-3</v>
      </c>
      <c r="AO26" s="14"/>
      <c r="AP26" s="37"/>
    </row>
    <row r="27" spans="1:42" ht="39.950000000000003" customHeight="1">
      <c r="A27" s="12" t="s">
        <v>216</v>
      </c>
      <c r="B27" s="3" t="s">
        <v>21</v>
      </c>
      <c r="C27" s="51">
        <v>7.4666434286195114E-4</v>
      </c>
      <c r="D27" s="52">
        <v>4.5692548500910867E-4</v>
      </c>
      <c r="E27" s="52">
        <v>4.2470386511437539E-4</v>
      </c>
      <c r="F27" s="52">
        <v>1.7534820111235216E-3</v>
      </c>
      <c r="G27" s="52">
        <v>1.5309811307409342E-3</v>
      </c>
      <c r="H27" s="52">
        <v>9.0390580036058183E-4</v>
      </c>
      <c r="I27" s="52">
        <v>8.126808883020248E-4</v>
      </c>
      <c r="J27" s="52">
        <v>4.7292178624628147E-3</v>
      </c>
      <c r="K27" s="52">
        <v>4.8008183918387586E-3</v>
      </c>
      <c r="L27" s="52">
        <v>4.1659688399627232E-4</v>
      </c>
      <c r="M27" s="52">
        <v>5.8748796479684911E-4</v>
      </c>
      <c r="N27" s="52">
        <v>5.787025668176558E-4</v>
      </c>
      <c r="O27" s="52">
        <v>7.0392167290930091E-4</v>
      </c>
      <c r="P27" s="52">
        <v>4.6976895212974356E-4</v>
      </c>
      <c r="Q27" s="52">
        <v>1.1322813573708896E-3</v>
      </c>
      <c r="R27" s="52">
        <v>1.4538778676123345E-3</v>
      </c>
      <c r="S27" s="52">
        <v>9.1450322785277202E-4</v>
      </c>
      <c r="T27" s="52">
        <v>4.2846418441563021E-4</v>
      </c>
      <c r="U27" s="52">
        <v>1.9169619243806528E-3</v>
      </c>
      <c r="V27" s="52">
        <v>1.0904889408600265E-3</v>
      </c>
      <c r="W27" s="52">
        <v>2.3539336150492801E-3</v>
      </c>
      <c r="X27" s="52">
        <v>1.2016461992109121E-2</v>
      </c>
      <c r="Y27" s="52">
        <v>3.7308844652200446E-3</v>
      </c>
      <c r="Z27" s="52">
        <v>1.0012401770046948</v>
      </c>
      <c r="AA27" s="52">
        <v>1.9814315886597777E-3</v>
      </c>
      <c r="AB27" s="52">
        <v>4.827206342494986E-3</v>
      </c>
      <c r="AC27" s="52">
        <v>8.3155145247299346E-4</v>
      </c>
      <c r="AD27" s="52">
        <v>3.1555176957342318E-4</v>
      </c>
      <c r="AE27" s="52">
        <v>9.2063675236249056E-3</v>
      </c>
      <c r="AF27" s="52">
        <v>4.5399575724565204E-3</v>
      </c>
      <c r="AG27" s="52">
        <v>2.0254871779237234E-2</v>
      </c>
      <c r="AH27" s="52">
        <v>6.3676273871925019E-3</v>
      </c>
      <c r="AI27" s="52">
        <v>5.0306029116499625E-3</v>
      </c>
      <c r="AJ27" s="52">
        <v>1.0087212917465295E-3</v>
      </c>
      <c r="AK27" s="52">
        <v>1.9475658961737757E-3</v>
      </c>
      <c r="AL27" s="52">
        <v>1.7727128902219474E-2</v>
      </c>
      <c r="AM27" s="52">
        <v>7.9185488554412591E-4</v>
      </c>
      <c r="AN27" s="53">
        <v>1.3005184969444692E-2</v>
      </c>
      <c r="AO27" s="14"/>
      <c r="AP27" s="37"/>
    </row>
    <row r="28" spans="1:42" ht="39.950000000000003" customHeight="1">
      <c r="A28" s="12" t="s">
        <v>217</v>
      </c>
      <c r="B28" s="3" t="s">
        <v>130</v>
      </c>
      <c r="C28" s="51">
        <v>5.1205740194169853E-2</v>
      </c>
      <c r="D28" s="52">
        <v>2.4185121602751148E-2</v>
      </c>
      <c r="E28" s="52">
        <v>3.17219645374461E-2</v>
      </c>
      <c r="F28" s="52">
        <v>2.7656646030185916E-2</v>
      </c>
      <c r="G28" s="52">
        <v>4.3870423097271495E-2</v>
      </c>
      <c r="H28" s="52">
        <v>6.3232700317041771E-2</v>
      </c>
      <c r="I28" s="52">
        <v>4.8481091272965682E-2</v>
      </c>
      <c r="J28" s="52">
        <v>4.7611738145616964E-2</v>
      </c>
      <c r="K28" s="52">
        <v>2.852849110359194E-2</v>
      </c>
      <c r="L28" s="52">
        <v>2.1391204443619062E-2</v>
      </c>
      <c r="M28" s="52">
        <v>3.4024731688019165E-2</v>
      </c>
      <c r="N28" s="52">
        <v>2.2945951759952263E-2</v>
      </c>
      <c r="O28" s="52">
        <v>3.1990307432681227E-2</v>
      </c>
      <c r="P28" s="52">
        <v>2.7051666399913157E-2</v>
      </c>
      <c r="Q28" s="52">
        <v>3.8155131199585107E-2</v>
      </c>
      <c r="R28" s="52">
        <v>3.8160917779346583E-2</v>
      </c>
      <c r="S28" s="52">
        <v>4.0712669364438632E-2</v>
      </c>
      <c r="T28" s="52">
        <v>4.1742139210635132E-2</v>
      </c>
      <c r="U28" s="52">
        <v>4.5412130660472547E-2</v>
      </c>
      <c r="V28" s="52">
        <v>4.1187336598985713E-2</v>
      </c>
      <c r="W28" s="52">
        <v>4.0869564875807667E-2</v>
      </c>
      <c r="X28" s="52">
        <v>8.365433479947065E-3</v>
      </c>
      <c r="Y28" s="52">
        <v>2.1954529219116191E-2</v>
      </c>
      <c r="Z28" s="52">
        <v>1.7389145274392993E-2</v>
      </c>
      <c r="AA28" s="52">
        <v>1.0119045223607726</v>
      </c>
      <c r="AB28" s="52">
        <v>8.3223057661828831E-3</v>
      </c>
      <c r="AC28" s="52">
        <v>4.906954488245541E-3</v>
      </c>
      <c r="AD28" s="52">
        <v>1.7548038160023012E-3</v>
      </c>
      <c r="AE28" s="52">
        <v>9.638415182544071E-3</v>
      </c>
      <c r="AF28" s="52">
        <v>1.2513633349820431E-2</v>
      </c>
      <c r="AG28" s="52">
        <v>1.0802467213038267E-2</v>
      </c>
      <c r="AH28" s="52">
        <v>1.7711071282229034E-2</v>
      </c>
      <c r="AI28" s="52">
        <v>3.4796065666673828E-2</v>
      </c>
      <c r="AJ28" s="52">
        <v>3.1641079124585948E-2</v>
      </c>
      <c r="AK28" s="52">
        <v>1.496015562969011E-2</v>
      </c>
      <c r="AL28" s="52">
        <v>5.2762485183445243E-2</v>
      </c>
      <c r="AM28" s="52">
        <v>0.17793424624049284</v>
      </c>
      <c r="AN28" s="53">
        <v>7.0796960587777022E-3</v>
      </c>
      <c r="AO28" s="14"/>
      <c r="AP28" s="37"/>
    </row>
    <row r="29" spans="1:42" ht="39.950000000000003" customHeight="1">
      <c r="A29" s="12" t="s">
        <v>218</v>
      </c>
      <c r="B29" s="3" t="s">
        <v>22</v>
      </c>
      <c r="C29" s="51">
        <v>8.9422156834687901E-3</v>
      </c>
      <c r="D29" s="52">
        <v>1.3687683268405432E-2</v>
      </c>
      <c r="E29" s="52">
        <v>1.0790146779657254E-2</v>
      </c>
      <c r="F29" s="52">
        <v>6.0102047634053635E-2</v>
      </c>
      <c r="G29" s="52">
        <v>1.0008870047087538E-2</v>
      </c>
      <c r="H29" s="52">
        <v>1.8163040850247072E-2</v>
      </c>
      <c r="I29" s="52">
        <v>1.0964170620736425E-2</v>
      </c>
      <c r="J29" s="52">
        <v>8.3593153067442576E-3</v>
      </c>
      <c r="K29" s="52">
        <v>1.2666875239190667E-2</v>
      </c>
      <c r="L29" s="52">
        <v>6.393488482522915E-3</v>
      </c>
      <c r="M29" s="52">
        <v>8.0195037563790886E-3</v>
      </c>
      <c r="N29" s="52">
        <v>1.1892963111677191E-2</v>
      </c>
      <c r="O29" s="52">
        <v>8.2248059904450541E-3</v>
      </c>
      <c r="P29" s="52">
        <v>6.9409730394459097E-3</v>
      </c>
      <c r="Q29" s="52">
        <v>1.2955085176698838E-2</v>
      </c>
      <c r="R29" s="52">
        <v>6.1452088513276907E-3</v>
      </c>
      <c r="S29" s="52">
        <v>9.0586607118372398E-3</v>
      </c>
      <c r="T29" s="52">
        <v>8.349963452386127E-3</v>
      </c>
      <c r="U29" s="52">
        <v>1.331846631062213E-2</v>
      </c>
      <c r="V29" s="52">
        <v>1.3193186325976073E-2</v>
      </c>
      <c r="W29" s="52">
        <v>1.2074990958927112E-2</v>
      </c>
      <c r="X29" s="52">
        <v>1.7643741950368656E-2</v>
      </c>
      <c r="Y29" s="52">
        <v>2.0287646410422369E-2</v>
      </c>
      <c r="Z29" s="52">
        <v>2.612752306237855E-2</v>
      </c>
      <c r="AA29" s="52">
        <v>2.1323617681544806E-2</v>
      </c>
      <c r="AB29" s="52">
        <v>1.0625934735148153</v>
      </c>
      <c r="AC29" s="52">
        <v>8.1273229308044898E-2</v>
      </c>
      <c r="AD29" s="52">
        <v>5.6909229014292663E-2</v>
      </c>
      <c r="AE29" s="52">
        <v>2.321545183208934E-2</v>
      </c>
      <c r="AF29" s="52">
        <v>1.1148913487299664E-2</v>
      </c>
      <c r="AG29" s="52">
        <v>1.9176561108359851E-2</v>
      </c>
      <c r="AH29" s="52">
        <v>1.0574486814747921E-2</v>
      </c>
      <c r="AI29" s="52">
        <v>1.0235943852300448E-2</v>
      </c>
      <c r="AJ29" s="52">
        <v>2.3605716196633084E-2</v>
      </c>
      <c r="AK29" s="52">
        <v>1.0443540467629771E-2</v>
      </c>
      <c r="AL29" s="52">
        <v>1.6448818141054283E-2</v>
      </c>
      <c r="AM29" s="52">
        <v>5.0662455686717256E-3</v>
      </c>
      <c r="AN29" s="53">
        <v>3.2841672475128619E-2</v>
      </c>
      <c r="AO29" s="14"/>
      <c r="AP29" s="37"/>
    </row>
    <row r="30" spans="1:42" ht="39.950000000000003" customHeight="1">
      <c r="A30" s="12" t="s">
        <v>219</v>
      </c>
      <c r="B30" s="3" t="s">
        <v>94</v>
      </c>
      <c r="C30" s="51">
        <v>5.6273377985596512E-3</v>
      </c>
      <c r="D30" s="52">
        <v>5.8466898519487619E-3</v>
      </c>
      <c r="E30" s="52">
        <v>4.117990081632588E-3</v>
      </c>
      <c r="F30" s="52">
        <v>1.4733535060593607E-2</v>
      </c>
      <c r="G30" s="52">
        <v>8.2860469058390531E-3</v>
      </c>
      <c r="H30" s="52">
        <v>1.2046296801092584E-2</v>
      </c>
      <c r="I30" s="52">
        <v>9.3574037255214331E-3</v>
      </c>
      <c r="J30" s="52">
        <v>6.5669357471070588E-3</v>
      </c>
      <c r="K30" s="52">
        <v>1.2350466146363008E-2</v>
      </c>
      <c r="L30" s="52">
        <v>4.1474938401248026E-3</v>
      </c>
      <c r="M30" s="52">
        <v>7.0682001090302121E-3</v>
      </c>
      <c r="N30" s="52">
        <v>9.2614877576650562E-3</v>
      </c>
      <c r="O30" s="52">
        <v>9.4240927492826622E-3</v>
      </c>
      <c r="P30" s="52">
        <v>7.3360634830849742E-3</v>
      </c>
      <c r="Q30" s="52">
        <v>6.674108982859998E-3</v>
      </c>
      <c r="R30" s="52">
        <v>5.3820779238586648E-3</v>
      </c>
      <c r="S30" s="52">
        <v>7.664206982422741E-3</v>
      </c>
      <c r="T30" s="52">
        <v>1.2444096333837466E-2</v>
      </c>
      <c r="U30" s="52">
        <v>5.3966225386028266E-3</v>
      </c>
      <c r="V30" s="52">
        <v>1.0428405533604185E-2</v>
      </c>
      <c r="W30" s="52">
        <v>1.1998426670416737E-2</v>
      </c>
      <c r="X30" s="52">
        <v>1.4902445258734992E-2</v>
      </c>
      <c r="Y30" s="52">
        <v>9.4336063369732E-3</v>
      </c>
      <c r="Z30" s="52">
        <v>7.4898864825597685E-3</v>
      </c>
      <c r="AA30" s="52">
        <v>4.4344141371589312E-2</v>
      </c>
      <c r="AB30" s="52">
        <v>2.7604915189506422E-2</v>
      </c>
      <c r="AC30" s="52">
        <v>1.1144539831095799</v>
      </c>
      <c r="AD30" s="52">
        <v>2.2025372680509372E-2</v>
      </c>
      <c r="AE30" s="52">
        <v>3.7175020295056045E-2</v>
      </c>
      <c r="AF30" s="52">
        <v>4.8295808229006101E-2</v>
      </c>
      <c r="AG30" s="52">
        <v>9.4837072589364167E-3</v>
      </c>
      <c r="AH30" s="52">
        <v>1.6286449802041768E-2</v>
      </c>
      <c r="AI30" s="52">
        <v>2.7596031267497625E-2</v>
      </c>
      <c r="AJ30" s="52">
        <v>2.7782428116454257E-2</v>
      </c>
      <c r="AK30" s="52">
        <v>2.1357797060776257E-2</v>
      </c>
      <c r="AL30" s="52">
        <v>4.7279920174156824E-2</v>
      </c>
      <c r="AM30" s="52">
        <v>9.6529936251497708E-3</v>
      </c>
      <c r="AN30" s="53">
        <v>2.7116530839933921E-2</v>
      </c>
      <c r="AO30" s="14"/>
      <c r="AP30" s="37"/>
    </row>
    <row r="31" spans="1:42" ht="39.950000000000003" customHeight="1">
      <c r="A31" s="12" t="s">
        <v>220</v>
      </c>
      <c r="B31" s="3" t="s">
        <v>93</v>
      </c>
      <c r="C31" s="51">
        <v>0</v>
      </c>
      <c r="D31" s="52">
        <v>0</v>
      </c>
      <c r="E31" s="52">
        <v>0</v>
      </c>
      <c r="F31" s="52">
        <v>0</v>
      </c>
      <c r="G31" s="52">
        <v>0</v>
      </c>
      <c r="H31" s="52">
        <v>0</v>
      </c>
      <c r="I31" s="52">
        <v>0</v>
      </c>
      <c r="J31" s="52">
        <v>0</v>
      </c>
      <c r="K31" s="52">
        <v>0</v>
      </c>
      <c r="L31" s="52">
        <v>0</v>
      </c>
      <c r="M31" s="52">
        <v>0</v>
      </c>
      <c r="N31" s="52">
        <v>0</v>
      </c>
      <c r="O31" s="52">
        <v>0</v>
      </c>
      <c r="P31" s="52">
        <v>0</v>
      </c>
      <c r="Q31" s="52">
        <v>0</v>
      </c>
      <c r="R31" s="52">
        <v>0</v>
      </c>
      <c r="S31" s="52">
        <v>0</v>
      </c>
      <c r="T31" s="52">
        <v>0</v>
      </c>
      <c r="U31" s="52">
        <v>0</v>
      </c>
      <c r="V31" s="52">
        <v>0</v>
      </c>
      <c r="W31" s="52">
        <v>0</v>
      </c>
      <c r="X31" s="52">
        <v>0</v>
      </c>
      <c r="Y31" s="52">
        <v>0</v>
      </c>
      <c r="Z31" s="52">
        <v>0</v>
      </c>
      <c r="AA31" s="52">
        <v>0</v>
      </c>
      <c r="AB31" s="52">
        <v>0</v>
      </c>
      <c r="AC31" s="52">
        <v>0</v>
      </c>
      <c r="AD31" s="52">
        <v>1</v>
      </c>
      <c r="AE31" s="52">
        <v>0</v>
      </c>
      <c r="AF31" s="52">
        <v>0</v>
      </c>
      <c r="AG31" s="52">
        <v>0</v>
      </c>
      <c r="AH31" s="52">
        <v>0</v>
      </c>
      <c r="AI31" s="52">
        <v>0</v>
      </c>
      <c r="AJ31" s="52">
        <v>0</v>
      </c>
      <c r="AK31" s="52">
        <v>0</v>
      </c>
      <c r="AL31" s="52">
        <v>0</v>
      </c>
      <c r="AM31" s="52">
        <v>0</v>
      </c>
      <c r="AN31" s="53">
        <v>0</v>
      </c>
      <c r="AO31" s="14"/>
      <c r="AP31" s="37"/>
    </row>
    <row r="32" spans="1:42" ht="39.950000000000003" customHeight="1">
      <c r="A32" s="12" t="s">
        <v>221</v>
      </c>
      <c r="B32" s="3" t="s">
        <v>24</v>
      </c>
      <c r="C32" s="51">
        <v>2.520083693612114E-2</v>
      </c>
      <c r="D32" s="52">
        <v>2.8275057204261569E-2</v>
      </c>
      <c r="E32" s="52">
        <v>1.7717032223746189E-2</v>
      </c>
      <c r="F32" s="52">
        <v>2.8126561531124451E-2</v>
      </c>
      <c r="G32" s="52">
        <v>4.2188319036041803E-2</v>
      </c>
      <c r="H32" s="52">
        <v>1.8026306679172856E-2</v>
      </c>
      <c r="I32" s="52">
        <v>2.9214854842045557E-2</v>
      </c>
      <c r="J32" s="52">
        <v>2.637579897603981E-2</v>
      </c>
      <c r="K32" s="52">
        <v>6.1605242179030732E-2</v>
      </c>
      <c r="L32" s="52">
        <v>1.7586488521784738E-2</v>
      </c>
      <c r="M32" s="52">
        <v>2.7485337753293412E-2</v>
      </c>
      <c r="N32" s="52">
        <v>1.8783584013272483E-2</v>
      </c>
      <c r="O32" s="52">
        <v>1.5336543196023423E-2</v>
      </c>
      <c r="P32" s="52">
        <v>1.3162552180421325E-2</v>
      </c>
      <c r="Q32" s="52">
        <v>1.6536489333064494E-2</v>
      </c>
      <c r="R32" s="52">
        <v>1.410617089377938E-2</v>
      </c>
      <c r="S32" s="52">
        <v>1.7551250796294261E-2</v>
      </c>
      <c r="T32" s="52">
        <v>1.568875103165706E-2</v>
      </c>
      <c r="U32" s="52">
        <v>2.1050959172278602E-2</v>
      </c>
      <c r="V32" s="52">
        <v>2.3991943716953391E-2</v>
      </c>
      <c r="W32" s="52">
        <v>2.583484740888459E-2</v>
      </c>
      <c r="X32" s="52">
        <v>3.3108614762662199E-2</v>
      </c>
      <c r="Y32" s="52">
        <v>2.1081503797629984E-2</v>
      </c>
      <c r="Z32" s="52">
        <v>5.1312159406002956E-2</v>
      </c>
      <c r="AA32" s="52">
        <v>2.2199779870636167E-2</v>
      </c>
      <c r="AB32" s="52">
        <v>2.5616714857828512E-2</v>
      </c>
      <c r="AC32" s="52">
        <v>6.6290626802028912E-3</v>
      </c>
      <c r="AD32" s="52">
        <v>2.0689212436526203E-3</v>
      </c>
      <c r="AE32" s="52">
        <v>1.093020126956181</v>
      </c>
      <c r="AF32" s="52">
        <v>1.7538055330218027E-2</v>
      </c>
      <c r="AG32" s="52">
        <v>2.4488481580323129E-2</v>
      </c>
      <c r="AH32" s="52">
        <v>1.8415221340163247E-2</v>
      </c>
      <c r="AI32" s="52">
        <v>1.4098224815943755E-2</v>
      </c>
      <c r="AJ32" s="52">
        <v>2.8545016426020062E-2</v>
      </c>
      <c r="AK32" s="52">
        <v>1.1631757469206628E-2</v>
      </c>
      <c r="AL32" s="52">
        <v>2.2466471205922781E-2</v>
      </c>
      <c r="AM32" s="52">
        <v>5.3886145336536802E-2</v>
      </c>
      <c r="AN32" s="53">
        <v>4.1369371925581891E-2</v>
      </c>
      <c r="AO32" s="14"/>
      <c r="AP32" s="37"/>
    </row>
    <row r="33" spans="1:42" ht="39.950000000000003" customHeight="1">
      <c r="A33" s="12" t="s">
        <v>222</v>
      </c>
      <c r="B33" s="3" t="s">
        <v>25</v>
      </c>
      <c r="C33" s="51">
        <v>1.224285238829078E-2</v>
      </c>
      <c r="D33" s="52">
        <v>6.3997492234453878E-3</v>
      </c>
      <c r="E33" s="52">
        <v>1.0634075742907784E-2</v>
      </c>
      <c r="F33" s="52">
        <v>2.2252388956152756E-2</v>
      </c>
      <c r="G33" s="52">
        <v>1.2249103943152175E-2</v>
      </c>
      <c r="H33" s="52">
        <v>1.3315271523310643E-2</v>
      </c>
      <c r="I33" s="52">
        <v>1.1690851254453573E-2</v>
      </c>
      <c r="J33" s="52">
        <v>1.4899225785845086E-2</v>
      </c>
      <c r="K33" s="52">
        <v>1.5680968898583055E-2</v>
      </c>
      <c r="L33" s="52">
        <v>6.1402219350302238E-3</v>
      </c>
      <c r="M33" s="52">
        <v>8.8246246750156854E-3</v>
      </c>
      <c r="N33" s="52">
        <v>1.4869193759580717E-2</v>
      </c>
      <c r="O33" s="52">
        <v>1.58312490228186E-2</v>
      </c>
      <c r="P33" s="52">
        <v>1.606119079570743E-2</v>
      </c>
      <c r="Q33" s="52">
        <v>1.3863360824579061E-2</v>
      </c>
      <c r="R33" s="52">
        <v>1.320402812967345E-2</v>
      </c>
      <c r="S33" s="52">
        <v>2.1554804298426794E-2</v>
      </c>
      <c r="T33" s="52">
        <v>1.6361475619878402E-2</v>
      </c>
      <c r="U33" s="52">
        <v>1.0069278518155301E-2</v>
      </c>
      <c r="V33" s="52">
        <v>1.3305930404543516E-2</v>
      </c>
      <c r="W33" s="52">
        <v>2.2848292236223269E-2</v>
      </c>
      <c r="X33" s="52">
        <v>2.2726445731098621E-2</v>
      </c>
      <c r="Y33" s="52">
        <v>5.9693596696714063E-2</v>
      </c>
      <c r="Z33" s="52">
        <v>2.1490089091626263E-2</v>
      </c>
      <c r="AA33" s="52">
        <v>4.8602657559212357E-2</v>
      </c>
      <c r="AB33" s="52">
        <v>6.9945769840304303E-2</v>
      </c>
      <c r="AC33" s="52">
        <v>2.2120900454568909E-2</v>
      </c>
      <c r="AD33" s="52">
        <v>4.6010041208415795E-3</v>
      </c>
      <c r="AE33" s="52">
        <v>2.6996364410851514E-2</v>
      </c>
      <c r="AF33" s="52">
        <v>1.1943466922111006</v>
      </c>
      <c r="AG33" s="52">
        <v>4.1609571442767133E-2</v>
      </c>
      <c r="AH33" s="52">
        <v>4.3332154939479749E-2</v>
      </c>
      <c r="AI33" s="52">
        <v>2.4377306492551161E-2</v>
      </c>
      <c r="AJ33" s="52">
        <v>7.4969524208347668E-2</v>
      </c>
      <c r="AK33" s="52">
        <v>0.12054584188964496</v>
      </c>
      <c r="AL33" s="52">
        <v>3.2065425382974105E-2</v>
      </c>
      <c r="AM33" s="52">
        <v>1.0019332948278576E-2</v>
      </c>
      <c r="AN33" s="53">
        <v>5.1812984616970086E-2</v>
      </c>
      <c r="AO33" s="14"/>
      <c r="AP33" s="37"/>
    </row>
    <row r="34" spans="1:42" ht="39.950000000000003" customHeight="1">
      <c r="A34" s="12" t="s">
        <v>223</v>
      </c>
      <c r="B34" s="3" t="s">
        <v>26</v>
      </c>
      <c r="C34" s="51">
        <v>6.1334438127424507E-4</v>
      </c>
      <c r="D34" s="52">
        <v>5.6302031118875879E-5</v>
      </c>
      <c r="E34" s="52">
        <v>7.002776484734863E-4</v>
      </c>
      <c r="F34" s="52">
        <v>5.3145884171836065E-4</v>
      </c>
      <c r="G34" s="52">
        <v>5.291404562689832E-4</v>
      </c>
      <c r="H34" s="52">
        <v>3.9598729843414582E-4</v>
      </c>
      <c r="I34" s="52">
        <v>2.9557863674634576E-4</v>
      </c>
      <c r="J34" s="52">
        <v>1.6497125645450374E-4</v>
      </c>
      <c r="K34" s="52">
        <v>9.8446562767055129E-4</v>
      </c>
      <c r="L34" s="52">
        <v>4.1741092470411715E-4</v>
      </c>
      <c r="M34" s="52">
        <v>1.5210781008598016E-4</v>
      </c>
      <c r="N34" s="52">
        <v>3.984885695357209E-4</v>
      </c>
      <c r="O34" s="52">
        <v>7.5766545751716568E-4</v>
      </c>
      <c r="P34" s="52">
        <v>5.9164053792907601E-4</v>
      </c>
      <c r="Q34" s="52">
        <v>2.620852459107146E-4</v>
      </c>
      <c r="R34" s="52">
        <v>1.4698757105163109E-4</v>
      </c>
      <c r="S34" s="52">
        <v>1.721642651972372E-4</v>
      </c>
      <c r="T34" s="52">
        <v>2.5359572446334057E-4</v>
      </c>
      <c r="U34" s="52">
        <v>2.9917613837321199E-4</v>
      </c>
      <c r="V34" s="52">
        <v>3.1002349165545358E-4</v>
      </c>
      <c r="W34" s="52">
        <v>1.3403224230442814E-3</v>
      </c>
      <c r="X34" s="52">
        <v>3.9580080385179104E-4</v>
      </c>
      <c r="Y34" s="52">
        <v>8.4371061842373942E-4</v>
      </c>
      <c r="Z34" s="52">
        <v>7.3364697430844741E-4</v>
      </c>
      <c r="AA34" s="52">
        <v>5.0701183497190957E-4</v>
      </c>
      <c r="AB34" s="52">
        <v>9.1446501865250049E-4</v>
      </c>
      <c r="AC34" s="52">
        <v>9.315455471325992E-4</v>
      </c>
      <c r="AD34" s="52">
        <v>9.3617360953936941E-5</v>
      </c>
      <c r="AE34" s="52">
        <v>5.0349975383609481E-4</v>
      </c>
      <c r="AF34" s="52">
        <v>7.4886092485251517E-4</v>
      </c>
      <c r="AG34" s="52">
        <v>1.00015818254455</v>
      </c>
      <c r="AH34" s="52">
        <v>4.9374053578937695E-4</v>
      </c>
      <c r="AI34" s="52">
        <v>3.5155387087995165E-4</v>
      </c>
      <c r="AJ34" s="52">
        <v>1.21295295283231E-3</v>
      </c>
      <c r="AK34" s="52">
        <v>4.8498409601317055E-4</v>
      </c>
      <c r="AL34" s="52">
        <v>5.094942291828554E-4</v>
      </c>
      <c r="AM34" s="52">
        <v>1.5779682171708175E-4</v>
      </c>
      <c r="AN34" s="53">
        <v>0.10163180522063045</v>
      </c>
      <c r="AO34" s="14"/>
      <c r="AP34" s="37"/>
    </row>
    <row r="35" spans="1:42" ht="39.950000000000003" customHeight="1">
      <c r="A35" s="12" t="s">
        <v>224</v>
      </c>
      <c r="B35" s="3" t="s">
        <v>27</v>
      </c>
      <c r="C35" s="51">
        <v>1.3051128083706219E-4</v>
      </c>
      <c r="D35" s="52">
        <v>8.1604138413918415E-5</v>
      </c>
      <c r="E35" s="52">
        <v>9.9774857553065177E-5</v>
      </c>
      <c r="F35" s="52">
        <v>6.6168750045117225E-4</v>
      </c>
      <c r="G35" s="52">
        <v>3.3607940828131894E-4</v>
      </c>
      <c r="H35" s="52">
        <v>1.3058198528280397E-4</v>
      </c>
      <c r="I35" s="52">
        <v>2.6459502501668914E-4</v>
      </c>
      <c r="J35" s="52">
        <v>4.9154134256311217E-4</v>
      </c>
      <c r="K35" s="52">
        <v>4.2365384860044628E-4</v>
      </c>
      <c r="L35" s="52">
        <v>6.9333425712668806E-5</v>
      </c>
      <c r="M35" s="52">
        <v>1.0117766197019082E-4</v>
      </c>
      <c r="N35" s="52">
        <v>5.5343282995586073E-4</v>
      </c>
      <c r="O35" s="52">
        <v>1.1244951092834515E-3</v>
      </c>
      <c r="P35" s="52">
        <v>5.794559493439216E-4</v>
      </c>
      <c r="Q35" s="52">
        <v>4.1807899751699891E-4</v>
      </c>
      <c r="R35" s="52">
        <v>8.6228291382053164E-4</v>
      </c>
      <c r="S35" s="52">
        <v>1.3667370007794347E-3</v>
      </c>
      <c r="T35" s="52">
        <v>7.8678576324768795E-4</v>
      </c>
      <c r="U35" s="52">
        <v>4.2706484599832657E-4</v>
      </c>
      <c r="V35" s="52">
        <v>1.5369657283630109E-4</v>
      </c>
      <c r="W35" s="52">
        <v>3.6208042449966109E-4</v>
      </c>
      <c r="X35" s="52">
        <v>7.70949856209117E-4</v>
      </c>
      <c r="Y35" s="52">
        <v>5.1848294220627124E-4</v>
      </c>
      <c r="Z35" s="52">
        <v>4.4445922004807142E-4</v>
      </c>
      <c r="AA35" s="52">
        <v>4.9489201727836247E-4</v>
      </c>
      <c r="AB35" s="52">
        <v>6.0125242957645799E-4</v>
      </c>
      <c r="AC35" s="52">
        <v>1.833922903634484E-4</v>
      </c>
      <c r="AD35" s="52">
        <v>4.2541498947190616E-5</v>
      </c>
      <c r="AE35" s="52">
        <v>1.0726133472037543E-3</v>
      </c>
      <c r="AF35" s="52">
        <v>5.0832445566042746E-3</v>
      </c>
      <c r="AG35" s="52">
        <v>4.483837278166204E-4</v>
      </c>
      <c r="AH35" s="52">
        <v>1.0002784798417692</v>
      </c>
      <c r="AI35" s="52">
        <v>2.8626684891040744E-4</v>
      </c>
      <c r="AJ35" s="52">
        <v>4.2252749982659652E-4</v>
      </c>
      <c r="AK35" s="52">
        <v>1.0438596023735253E-3</v>
      </c>
      <c r="AL35" s="52">
        <v>7.3690909777658989E-4</v>
      </c>
      <c r="AM35" s="52">
        <v>1.4120926466012853E-4</v>
      </c>
      <c r="AN35" s="53">
        <v>2.4851785930539625E-3</v>
      </c>
      <c r="AO35" s="14"/>
      <c r="AP35" s="37"/>
    </row>
    <row r="36" spans="1:42" ht="39.950000000000003" customHeight="1">
      <c r="A36" s="12" t="s">
        <v>225</v>
      </c>
      <c r="B36" s="3" t="s">
        <v>28</v>
      </c>
      <c r="C36" s="51">
        <v>3.1434314041671863E-5</v>
      </c>
      <c r="D36" s="52">
        <v>3.1361016453217037E-5</v>
      </c>
      <c r="E36" s="52">
        <v>2.3113151987213878E-5</v>
      </c>
      <c r="F36" s="52">
        <v>4.396248360871162E-5</v>
      </c>
      <c r="G36" s="52">
        <v>4.6993751993013224E-5</v>
      </c>
      <c r="H36" s="52">
        <v>2.6046830048775675E-5</v>
      </c>
      <c r="I36" s="52">
        <v>3.4597418113634306E-5</v>
      </c>
      <c r="J36" s="52">
        <v>3.258803380384325E-5</v>
      </c>
      <c r="K36" s="52">
        <v>6.7617441281291415E-5</v>
      </c>
      <c r="L36" s="52">
        <v>2.033761594151228E-5</v>
      </c>
      <c r="M36" s="52">
        <v>3.1067944053534313E-5</v>
      </c>
      <c r="N36" s="52">
        <v>2.503100171717475E-5</v>
      </c>
      <c r="O36" s="52">
        <v>2.3026323100370829E-5</v>
      </c>
      <c r="P36" s="52">
        <v>1.996533857739326E-5</v>
      </c>
      <c r="Q36" s="52">
        <v>2.3083768663310861E-5</v>
      </c>
      <c r="R36" s="52">
        <v>2.0211720230377715E-5</v>
      </c>
      <c r="S36" s="52">
        <v>2.6032249532797E-5</v>
      </c>
      <c r="T36" s="52">
        <v>2.2758451154997202E-5</v>
      </c>
      <c r="U36" s="52">
        <v>2.6109269899699775E-5</v>
      </c>
      <c r="V36" s="52">
        <v>3.0287125914678108E-5</v>
      </c>
      <c r="W36" s="52">
        <v>3.7558334553203888E-5</v>
      </c>
      <c r="X36" s="52">
        <v>4.2315805310875016E-5</v>
      </c>
      <c r="Y36" s="52">
        <v>1.6639184167144085E-4</v>
      </c>
      <c r="Z36" s="52">
        <v>6.1111349834277776E-5</v>
      </c>
      <c r="AA36" s="52">
        <v>5.911837662552501E-5</v>
      </c>
      <c r="AB36" s="52">
        <v>1.574257032654994E-4</v>
      </c>
      <c r="AC36" s="52">
        <v>5.2783246147000005E-5</v>
      </c>
      <c r="AD36" s="52">
        <v>1.0148481362558698E-5</v>
      </c>
      <c r="AE36" s="52">
        <v>1.0353241425563441E-3</v>
      </c>
      <c r="AF36" s="52">
        <v>3.3862509290853905E-4</v>
      </c>
      <c r="AG36" s="52">
        <v>6.1353842703912043E-5</v>
      </c>
      <c r="AH36" s="52">
        <v>4.5804429690828326E-5</v>
      </c>
      <c r="AI36" s="52">
        <v>1.0149356846983768</v>
      </c>
      <c r="AJ36" s="52">
        <v>5.5293659031051642E-5</v>
      </c>
      <c r="AK36" s="52">
        <v>7.790058740328443E-5</v>
      </c>
      <c r="AL36" s="52">
        <v>2.938552472248834E-4</v>
      </c>
      <c r="AM36" s="52">
        <v>5.791318289757416E-5</v>
      </c>
      <c r="AN36" s="53">
        <v>1.8327438123129231E-4</v>
      </c>
      <c r="AO36" s="14"/>
      <c r="AP36" s="37"/>
    </row>
    <row r="37" spans="1:42" ht="39.950000000000003" customHeight="1">
      <c r="A37" s="12" t="s">
        <v>226</v>
      </c>
      <c r="B37" s="3" t="s">
        <v>29</v>
      </c>
      <c r="C37" s="51">
        <v>1.9744986007498005E-3</v>
      </c>
      <c r="D37" s="52">
        <v>1.7332449301937081E-4</v>
      </c>
      <c r="E37" s="52">
        <v>1.0469258097311461E-2</v>
      </c>
      <c r="F37" s="52">
        <v>2.0955450553269547E-3</v>
      </c>
      <c r="G37" s="52">
        <v>1.3243883561999484E-3</v>
      </c>
      <c r="H37" s="52">
        <v>1.4239089135293797E-3</v>
      </c>
      <c r="I37" s="52">
        <v>4.1255879132805814E-4</v>
      </c>
      <c r="J37" s="52">
        <v>8.8510279136228465E-4</v>
      </c>
      <c r="K37" s="52">
        <v>1.6081263641674866E-3</v>
      </c>
      <c r="L37" s="52">
        <v>7.9966482835527571E-4</v>
      </c>
      <c r="M37" s="52">
        <v>1.0268313729999679E-3</v>
      </c>
      <c r="N37" s="52">
        <v>3.6762972462640983E-4</v>
      </c>
      <c r="O37" s="52">
        <v>1.4329374245675331E-3</v>
      </c>
      <c r="P37" s="52">
        <v>6.2442199955357815E-4</v>
      </c>
      <c r="Q37" s="52">
        <v>5.9086006341629925E-4</v>
      </c>
      <c r="R37" s="52">
        <v>6.0217533627929091E-4</v>
      </c>
      <c r="S37" s="52">
        <v>7.5576731672625087E-4</v>
      </c>
      <c r="T37" s="52">
        <v>1.874242420457911E-4</v>
      </c>
      <c r="U37" s="52">
        <v>6.1240227391993964E-4</v>
      </c>
      <c r="V37" s="52">
        <v>7.1829193504425657E-4</v>
      </c>
      <c r="W37" s="52">
        <v>1.0978829400193661E-3</v>
      </c>
      <c r="X37" s="52">
        <v>2.3934982921051708E-3</v>
      </c>
      <c r="Y37" s="52">
        <v>7.6540159217335542E-3</v>
      </c>
      <c r="Z37" s="52">
        <v>1.9304425882340508E-3</v>
      </c>
      <c r="AA37" s="52">
        <v>7.9967876968288509E-4</v>
      </c>
      <c r="AB37" s="52">
        <v>2.6838967281415369E-3</v>
      </c>
      <c r="AC37" s="52">
        <v>8.9297482051136127E-4</v>
      </c>
      <c r="AD37" s="52">
        <v>1.7744425283435145E-4</v>
      </c>
      <c r="AE37" s="52">
        <v>1.6993267316516355E-3</v>
      </c>
      <c r="AF37" s="52">
        <v>1.3508170479528095E-3</v>
      </c>
      <c r="AG37" s="52">
        <v>3.815780107691489E-4</v>
      </c>
      <c r="AH37" s="52">
        <v>2.3944817334782321E-3</v>
      </c>
      <c r="AI37" s="52">
        <v>1.2041039037681864E-3</v>
      </c>
      <c r="AJ37" s="52">
        <v>1.0003815735126673</v>
      </c>
      <c r="AK37" s="52">
        <v>2.0493011158520327E-3</v>
      </c>
      <c r="AL37" s="52">
        <v>2.4593802509738933E-3</v>
      </c>
      <c r="AM37" s="52">
        <v>2.3163357190860643E-4</v>
      </c>
      <c r="AN37" s="53">
        <v>5.2499327518252062E-4</v>
      </c>
      <c r="AO37" s="14"/>
      <c r="AP37" s="37"/>
    </row>
    <row r="38" spans="1:42" ht="39.950000000000003" customHeight="1">
      <c r="A38" s="12" t="s">
        <v>227</v>
      </c>
      <c r="B38" s="3" t="s">
        <v>30</v>
      </c>
      <c r="C38" s="51">
        <v>5.3725560376432918E-2</v>
      </c>
      <c r="D38" s="52">
        <v>4.20987684178891E-2</v>
      </c>
      <c r="E38" s="52">
        <v>3.075130932394737E-2</v>
      </c>
      <c r="F38" s="52">
        <v>0.13494965182471141</v>
      </c>
      <c r="G38" s="52">
        <v>4.9017417941235833E-2</v>
      </c>
      <c r="H38" s="52">
        <v>6.1591088609842956E-2</v>
      </c>
      <c r="I38" s="52">
        <v>5.3990206427404229E-2</v>
      </c>
      <c r="J38" s="52">
        <v>6.1079057271981596E-2</v>
      </c>
      <c r="K38" s="52">
        <v>8.4945023629796168E-2</v>
      </c>
      <c r="L38" s="52">
        <v>1.7089676933998942E-2</v>
      </c>
      <c r="M38" s="52">
        <v>4.4116330471164519E-2</v>
      </c>
      <c r="N38" s="52">
        <v>4.0924384691596587E-2</v>
      </c>
      <c r="O38" s="52">
        <v>6.5342157319687288E-2</v>
      </c>
      <c r="P38" s="52">
        <v>4.3918589458238011E-2</v>
      </c>
      <c r="Q38" s="52">
        <v>4.9525708966364081E-2</v>
      </c>
      <c r="R38" s="52">
        <v>6.2691804387103298E-2</v>
      </c>
      <c r="S38" s="52">
        <v>6.4233083097531729E-2</v>
      </c>
      <c r="T38" s="52">
        <v>5.2806804529120767E-2</v>
      </c>
      <c r="U38" s="52">
        <v>3.2155104471979501E-2</v>
      </c>
      <c r="V38" s="52">
        <v>5.3941310273110853E-2</v>
      </c>
      <c r="W38" s="52">
        <v>0.11594098336517579</v>
      </c>
      <c r="X38" s="52">
        <v>8.3816043531986628E-2</v>
      </c>
      <c r="Y38" s="52">
        <v>0.18989363584557034</v>
      </c>
      <c r="Z38" s="52">
        <v>8.4931668419350639E-2</v>
      </c>
      <c r="AA38" s="52">
        <v>0.10292891302435546</v>
      </c>
      <c r="AB38" s="52">
        <v>0.14308464884298314</v>
      </c>
      <c r="AC38" s="52">
        <v>8.6976682226101748E-2</v>
      </c>
      <c r="AD38" s="52">
        <v>1.2463588408965512E-2</v>
      </c>
      <c r="AE38" s="52">
        <v>0.10458656008676277</v>
      </c>
      <c r="AF38" s="52">
        <v>0.20709654177562445</v>
      </c>
      <c r="AG38" s="52">
        <v>0.11185083783823542</v>
      </c>
      <c r="AH38" s="52">
        <v>0.1105065975920701</v>
      </c>
      <c r="AI38" s="52">
        <v>6.4464505249158963E-2</v>
      </c>
      <c r="AJ38" s="52">
        <v>0.10577495034313306</v>
      </c>
      <c r="AK38" s="52">
        <v>1.1644989741270955</v>
      </c>
      <c r="AL38" s="52">
        <v>6.5942108416700132E-2</v>
      </c>
      <c r="AM38" s="52">
        <v>2.3969909542016013E-2</v>
      </c>
      <c r="AN38" s="53">
        <v>6.0978954426772605E-2</v>
      </c>
      <c r="AO38" s="14"/>
      <c r="AP38" s="37"/>
    </row>
    <row r="39" spans="1:42" ht="39.950000000000003" customHeight="1">
      <c r="A39" s="12" t="s">
        <v>228</v>
      </c>
      <c r="B39" s="3" t="s">
        <v>31</v>
      </c>
      <c r="C39" s="51">
        <v>1.3749547334962883E-3</v>
      </c>
      <c r="D39" s="52">
        <v>1.9902989596497271E-4</v>
      </c>
      <c r="E39" s="52">
        <v>1.1264831772245961E-3</v>
      </c>
      <c r="F39" s="52">
        <v>5.9188410666869231E-4</v>
      </c>
      <c r="G39" s="52">
        <v>5.2340958176623693E-4</v>
      </c>
      <c r="H39" s="52">
        <v>3.2748094289611741E-4</v>
      </c>
      <c r="I39" s="52">
        <v>2.8719803225993513E-4</v>
      </c>
      <c r="J39" s="52">
        <v>4.878761228058654E-4</v>
      </c>
      <c r="K39" s="52">
        <v>4.7774669865958491E-4</v>
      </c>
      <c r="L39" s="52">
        <v>1.2633292963573782E-4</v>
      </c>
      <c r="M39" s="52">
        <v>2.2789539103388028E-4</v>
      </c>
      <c r="N39" s="52">
        <v>2.4896260765443033E-4</v>
      </c>
      <c r="O39" s="52">
        <v>3.9520066862363363E-4</v>
      </c>
      <c r="P39" s="52">
        <v>3.2782213382668798E-4</v>
      </c>
      <c r="Q39" s="52">
        <v>2.691147028298047E-4</v>
      </c>
      <c r="R39" s="52">
        <v>4.9140801115563342E-4</v>
      </c>
      <c r="S39" s="52">
        <v>3.9884263790997517E-4</v>
      </c>
      <c r="T39" s="52">
        <v>3.0140596688996515E-4</v>
      </c>
      <c r="U39" s="52">
        <v>5.228599986933951E-4</v>
      </c>
      <c r="V39" s="52">
        <v>3.9972999541763643E-4</v>
      </c>
      <c r="W39" s="52">
        <v>8.0039668700566198E-4</v>
      </c>
      <c r="X39" s="52">
        <v>5.2366531204959112E-4</v>
      </c>
      <c r="Y39" s="52">
        <v>1.3055782997412897E-3</v>
      </c>
      <c r="Z39" s="52">
        <v>4.9967628175385907E-4</v>
      </c>
      <c r="AA39" s="52">
        <v>1.219386000686645E-3</v>
      </c>
      <c r="AB39" s="52">
        <v>1.0895874471551499E-3</v>
      </c>
      <c r="AC39" s="52">
        <v>1.6882380349805904E-3</v>
      </c>
      <c r="AD39" s="52">
        <v>4.7419725928980581E-4</v>
      </c>
      <c r="AE39" s="52">
        <v>1.2183285240519339E-3</v>
      </c>
      <c r="AF39" s="52">
        <v>6.6872295743499975E-3</v>
      </c>
      <c r="AG39" s="52">
        <v>9.9680462256402464E-4</v>
      </c>
      <c r="AH39" s="52">
        <v>7.7360884170368446E-3</v>
      </c>
      <c r="AI39" s="52">
        <v>1.892663999864835E-2</v>
      </c>
      <c r="AJ39" s="52">
        <v>2.8230662668527759E-3</v>
      </c>
      <c r="AK39" s="52">
        <v>4.0002489116049995E-3</v>
      </c>
      <c r="AL39" s="52">
        <v>1.0191784138500992</v>
      </c>
      <c r="AM39" s="52">
        <v>2.7793025629412374E-4</v>
      </c>
      <c r="AN39" s="53">
        <v>3.5004768643253237E-3</v>
      </c>
      <c r="AO39" s="14"/>
      <c r="AP39" s="37"/>
    </row>
    <row r="40" spans="1:42" ht="39.950000000000003" customHeight="1">
      <c r="A40" s="12" t="s">
        <v>229</v>
      </c>
      <c r="B40" s="3" t="s">
        <v>32</v>
      </c>
      <c r="C40" s="51">
        <v>6.5627521384119193E-4</v>
      </c>
      <c r="D40" s="52">
        <v>2.8054160563985779E-3</v>
      </c>
      <c r="E40" s="52">
        <v>1.3459839114744075E-3</v>
      </c>
      <c r="F40" s="52">
        <v>1.657479412278507E-3</v>
      </c>
      <c r="G40" s="52">
        <v>9.8085870345632231E-4</v>
      </c>
      <c r="H40" s="52">
        <v>1.4981802253861004E-3</v>
      </c>
      <c r="I40" s="52">
        <v>1.4628258952659643E-3</v>
      </c>
      <c r="J40" s="52">
        <v>1.1478694362488523E-3</v>
      </c>
      <c r="K40" s="52">
        <v>1.0872488896026275E-3</v>
      </c>
      <c r="L40" s="52">
        <v>4.517446626188565E-4</v>
      </c>
      <c r="M40" s="52">
        <v>2.6995977979099529E-4</v>
      </c>
      <c r="N40" s="52">
        <v>9.9067959803120459E-4</v>
      </c>
      <c r="O40" s="52">
        <v>1.4116158612086903E-3</v>
      </c>
      <c r="P40" s="52">
        <v>8.237075121688694E-4</v>
      </c>
      <c r="Q40" s="52">
        <v>9.7187562559486202E-4</v>
      </c>
      <c r="R40" s="52">
        <v>1.2555683282370418E-3</v>
      </c>
      <c r="S40" s="52">
        <v>1.3585582763757681E-3</v>
      </c>
      <c r="T40" s="52">
        <v>1.4126960130027037E-3</v>
      </c>
      <c r="U40" s="52">
        <v>7.4793436665664202E-4</v>
      </c>
      <c r="V40" s="52">
        <v>1.1635632218616652E-3</v>
      </c>
      <c r="W40" s="52">
        <v>1.0493090249935333E-3</v>
      </c>
      <c r="X40" s="52">
        <v>5.0049010074628699E-4</v>
      </c>
      <c r="Y40" s="52">
        <v>1.7172969536760629E-3</v>
      </c>
      <c r="Z40" s="52">
        <v>3.367622070936248E-3</v>
      </c>
      <c r="AA40" s="52">
        <v>2.4039051778193005E-3</v>
      </c>
      <c r="AB40" s="52">
        <v>4.2626577169364776E-3</v>
      </c>
      <c r="AC40" s="52">
        <v>1.5101014473817757E-3</v>
      </c>
      <c r="AD40" s="52">
        <v>2.7104741687011976E-4</v>
      </c>
      <c r="AE40" s="52">
        <v>3.3086058601427739E-3</v>
      </c>
      <c r="AF40" s="52">
        <v>2.5640423605058547E-3</v>
      </c>
      <c r="AG40" s="52">
        <v>2.9469149328108296E-3</v>
      </c>
      <c r="AH40" s="52">
        <v>4.3462670393324531E-3</v>
      </c>
      <c r="AI40" s="52">
        <v>2.662954089775444E-3</v>
      </c>
      <c r="AJ40" s="52">
        <v>5.3523510965825657E-3</v>
      </c>
      <c r="AK40" s="52">
        <v>2.0857889551342546E-3</v>
      </c>
      <c r="AL40" s="52">
        <v>2.2602186295093787E-3</v>
      </c>
      <c r="AM40" s="52">
        <v>1.0005977808402164</v>
      </c>
      <c r="AN40" s="53">
        <v>8.6758074327857406E-4</v>
      </c>
      <c r="AO40" s="14"/>
      <c r="AP40" s="37"/>
    </row>
    <row r="41" spans="1:42" ht="39.950000000000003" customHeight="1">
      <c r="A41" s="9" t="s">
        <v>230</v>
      </c>
      <c r="B41" s="11" t="s">
        <v>33</v>
      </c>
      <c r="C41" s="54">
        <v>6.0436286187291882E-3</v>
      </c>
      <c r="D41" s="55">
        <v>5.5477571320650132E-4</v>
      </c>
      <c r="E41" s="55">
        <v>6.9002312022132728E-3</v>
      </c>
      <c r="F41" s="55">
        <v>5.2367641467797087E-3</v>
      </c>
      <c r="G41" s="55">
        <v>5.2139197854732698E-3</v>
      </c>
      <c r="H41" s="55">
        <v>3.9018865135731734E-3</v>
      </c>
      <c r="I41" s="55">
        <v>2.9125032570020957E-3</v>
      </c>
      <c r="J41" s="55">
        <v>1.6255549691427771E-3</v>
      </c>
      <c r="K41" s="55">
        <v>9.7004958766951244E-3</v>
      </c>
      <c r="L41" s="55">
        <v>4.1129856037338515E-3</v>
      </c>
      <c r="M41" s="55">
        <v>1.4988041665238868E-3</v>
      </c>
      <c r="N41" s="55">
        <v>3.9265329505084462E-3</v>
      </c>
      <c r="O41" s="55">
        <v>7.4657056985834736E-3</v>
      </c>
      <c r="P41" s="55">
        <v>5.8297683914539846E-3</v>
      </c>
      <c r="Q41" s="55">
        <v>2.5824739593146135E-3</v>
      </c>
      <c r="R41" s="55">
        <v>1.4483515592978496E-3</v>
      </c>
      <c r="S41" s="55">
        <v>1.6964317470502207E-3</v>
      </c>
      <c r="T41" s="55">
        <v>2.4988219094302213E-3</v>
      </c>
      <c r="U41" s="55">
        <v>2.9479514724775253E-3</v>
      </c>
      <c r="V41" s="55">
        <v>3.0548365711847536E-3</v>
      </c>
      <c r="W41" s="55">
        <v>1.3206953877046974E-2</v>
      </c>
      <c r="X41" s="55">
        <v>3.9000488771171004E-3</v>
      </c>
      <c r="Y41" s="55">
        <v>8.3135572691444629E-3</v>
      </c>
      <c r="Z41" s="55">
        <v>7.2290380173745845E-3</v>
      </c>
      <c r="AA41" s="55">
        <v>4.9958739811142719E-3</v>
      </c>
      <c r="AB41" s="55">
        <v>9.010740338198063E-3</v>
      </c>
      <c r="AC41" s="55">
        <v>9.1790444327605383E-3</v>
      </c>
      <c r="AD41" s="55">
        <v>9.2246473456831482E-4</v>
      </c>
      <c r="AE41" s="55">
        <v>4.9612674619844942E-3</v>
      </c>
      <c r="AF41" s="55">
        <v>7.378949665250178E-3</v>
      </c>
      <c r="AG41" s="55">
        <v>1.5586619563389991E-3</v>
      </c>
      <c r="AH41" s="55">
        <v>4.8651043743549519E-3</v>
      </c>
      <c r="AI41" s="55">
        <v>3.4640588549308001E-3</v>
      </c>
      <c r="AJ41" s="55">
        <v>1.1951910546045535E-2</v>
      </c>
      <c r="AK41" s="55">
        <v>4.7788222274153897E-3</v>
      </c>
      <c r="AL41" s="55">
        <v>5.0203344133841034E-3</v>
      </c>
      <c r="AM41" s="55">
        <v>1.5548612114006629E-3</v>
      </c>
      <c r="AN41" s="56">
        <v>1.0014355806577022</v>
      </c>
      <c r="AO41" s="14"/>
      <c r="AP41" s="37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1AE86-5DA0-4EAE-8161-D2B4676240BF}">
  <sheetPr>
    <pageSetUpPr fitToPage="1"/>
  </sheetPr>
  <dimension ref="A1:O49"/>
  <sheetViews>
    <sheetView zoomScale="80" zoomScaleNormal="80" workbookViewId="0">
      <pane ySplit="7" topLeftCell="A8" activePane="bottomLeft" state="frozen"/>
      <selection pane="bottomLeft"/>
    </sheetView>
  </sheetViews>
  <sheetFormatPr defaultRowHeight="13.5"/>
  <cols>
    <col min="1" max="1" width="10.375" style="256" customWidth="1"/>
    <col min="2" max="2" width="28.125" style="256" bestFit="1" customWidth="1"/>
    <col min="3" max="12" width="12" style="244" customWidth="1"/>
    <col min="13" max="13" width="14.5" style="244" customWidth="1"/>
    <col min="14" max="15" width="12.625" style="244" customWidth="1"/>
    <col min="16" max="16384" width="9" style="244"/>
  </cols>
  <sheetData>
    <row r="1" spans="1:15" s="220" customFormat="1" ht="12">
      <c r="A1" s="219" t="s">
        <v>299</v>
      </c>
      <c r="L1" s="221" t="s">
        <v>300</v>
      </c>
    </row>
    <row r="2" spans="1:15" s="220" customFormat="1" ht="12">
      <c r="A2" s="222"/>
      <c r="B2" s="223"/>
      <c r="C2" s="224" t="s">
        <v>301</v>
      </c>
      <c r="D2" s="225"/>
      <c r="E2" s="225"/>
      <c r="F2" s="225"/>
      <c r="G2" s="225"/>
      <c r="H2" s="225"/>
      <c r="I2" s="225"/>
      <c r="J2" s="225"/>
      <c r="K2" s="225"/>
      <c r="L2" s="226"/>
    </row>
    <row r="3" spans="1:15" s="220" customFormat="1" ht="12">
      <c r="A3" s="227"/>
      <c r="B3" s="228"/>
      <c r="C3" s="229"/>
      <c r="D3" s="224" t="s">
        <v>302</v>
      </c>
      <c r="E3" s="230" t="s">
        <v>303</v>
      </c>
      <c r="F3" s="224" t="s">
        <v>304</v>
      </c>
      <c r="G3" s="231"/>
      <c r="H3" s="231"/>
      <c r="I3" s="231"/>
      <c r="J3" s="231"/>
      <c r="K3" s="231"/>
      <c r="L3" s="232"/>
    </row>
    <row r="4" spans="1:15" s="220" customFormat="1" ht="12">
      <c r="A4" s="227"/>
      <c r="B4" s="228"/>
      <c r="C4" s="229"/>
      <c r="D4" s="229"/>
      <c r="E4" s="233"/>
      <c r="F4" s="229"/>
      <c r="G4" s="230" t="s">
        <v>305</v>
      </c>
      <c r="H4" s="224" t="s">
        <v>306</v>
      </c>
      <c r="I4" s="231"/>
      <c r="J4" s="231"/>
      <c r="K4" s="231"/>
      <c r="L4" s="232"/>
    </row>
    <row r="5" spans="1:15" s="220" customFormat="1" ht="12">
      <c r="A5" s="227"/>
      <c r="B5" s="228"/>
      <c r="C5" s="229"/>
      <c r="D5" s="229"/>
      <c r="E5" s="233"/>
      <c r="F5" s="229"/>
      <c r="G5" s="233"/>
      <c r="H5" s="229"/>
      <c r="I5" s="224" t="s">
        <v>307</v>
      </c>
      <c r="J5" s="231"/>
      <c r="K5" s="232"/>
      <c r="L5" s="230" t="s">
        <v>308</v>
      </c>
    </row>
    <row r="6" spans="1:15" s="220" customFormat="1" ht="12">
      <c r="A6" s="227"/>
      <c r="B6" s="228"/>
      <c r="C6" s="234"/>
      <c r="D6" s="229"/>
      <c r="E6" s="233"/>
      <c r="F6" s="229"/>
      <c r="G6" s="233"/>
      <c r="H6" s="229"/>
      <c r="I6" s="229"/>
      <c r="J6" s="224" t="s">
        <v>309</v>
      </c>
      <c r="K6" s="230" t="s">
        <v>310</v>
      </c>
      <c r="L6" s="233"/>
    </row>
    <row r="7" spans="1:15" s="220" customFormat="1" ht="12">
      <c r="A7" s="235" t="s">
        <v>311</v>
      </c>
      <c r="B7" s="236" t="s">
        <v>312</v>
      </c>
      <c r="C7" s="237"/>
      <c r="D7" s="238"/>
      <c r="E7" s="239"/>
      <c r="F7" s="238"/>
      <c r="G7" s="239"/>
      <c r="H7" s="238"/>
      <c r="I7" s="238"/>
      <c r="J7" s="238"/>
      <c r="K7" s="239"/>
      <c r="L7" s="239"/>
      <c r="N7" s="220" t="s">
        <v>313</v>
      </c>
      <c r="O7" s="220" t="s">
        <v>314</v>
      </c>
    </row>
    <row r="8" spans="1:15">
      <c r="A8" s="240" t="s">
        <v>193</v>
      </c>
      <c r="B8" s="241" t="s">
        <v>315</v>
      </c>
      <c r="C8" s="242">
        <v>4154</v>
      </c>
      <c r="D8" s="243">
        <v>1735</v>
      </c>
      <c r="E8" s="243">
        <v>578</v>
      </c>
      <c r="F8" s="242">
        <v>1841</v>
      </c>
      <c r="G8" s="243">
        <v>226</v>
      </c>
      <c r="H8" s="242">
        <v>1615</v>
      </c>
      <c r="I8" s="242">
        <v>1310</v>
      </c>
      <c r="J8" s="243">
        <v>984</v>
      </c>
      <c r="K8" s="243">
        <v>326</v>
      </c>
      <c r="L8" s="243">
        <v>305</v>
      </c>
      <c r="N8" s="245">
        <f>C8/'38'!BD4</f>
        <v>0.6547919293820933</v>
      </c>
      <c r="O8" s="245">
        <f>F8/'38'!BD4</f>
        <v>0.29019546027742749</v>
      </c>
    </row>
    <row r="9" spans="1:15">
      <c r="A9" s="246" t="s">
        <v>194</v>
      </c>
      <c r="B9" s="247" t="s">
        <v>316</v>
      </c>
      <c r="C9" s="248">
        <v>105</v>
      </c>
      <c r="D9" s="249">
        <v>13</v>
      </c>
      <c r="E9" s="249">
        <v>0</v>
      </c>
      <c r="F9" s="248">
        <v>92</v>
      </c>
      <c r="G9" s="249">
        <v>15</v>
      </c>
      <c r="H9" s="248">
        <v>77</v>
      </c>
      <c r="I9" s="248">
        <v>50</v>
      </c>
      <c r="J9" s="249">
        <v>34</v>
      </c>
      <c r="K9" s="249">
        <v>16</v>
      </c>
      <c r="L9" s="249">
        <v>27</v>
      </c>
      <c r="N9" s="245">
        <f>C9/'38'!BD5</f>
        <v>0.26315789473684209</v>
      </c>
      <c r="O9" s="245">
        <f>F9/'38'!BD5</f>
        <v>0.23057644110275688</v>
      </c>
    </row>
    <row r="10" spans="1:15">
      <c r="A10" s="246" t="s">
        <v>195</v>
      </c>
      <c r="B10" s="247" t="s">
        <v>317</v>
      </c>
      <c r="C10" s="248">
        <v>601</v>
      </c>
      <c r="D10" s="249">
        <v>489</v>
      </c>
      <c r="E10" s="249">
        <v>13</v>
      </c>
      <c r="F10" s="248">
        <v>99</v>
      </c>
      <c r="G10" s="249">
        <v>22</v>
      </c>
      <c r="H10" s="248">
        <v>77</v>
      </c>
      <c r="I10" s="248">
        <v>77</v>
      </c>
      <c r="J10" s="249">
        <v>61</v>
      </c>
      <c r="K10" s="249">
        <v>16</v>
      </c>
      <c r="L10" s="249">
        <v>0</v>
      </c>
      <c r="N10" s="245">
        <f>C10/'38'!BD6</f>
        <v>0.21221751412429379</v>
      </c>
      <c r="O10" s="245">
        <f>F10/'38'!BD6</f>
        <v>3.4957627118644065E-2</v>
      </c>
    </row>
    <row r="11" spans="1:15">
      <c r="A11" s="246" t="s">
        <v>196</v>
      </c>
      <c r="B11" s="247" t="s">
        <v>1</v>
      </c>
      <c r="C11" s="248">
        <v>119</v>
      </c>
      <c r="D11" s="249">
        <v>2</v>
      </c>
      <c r="E11" s="249">
        <v>0</v>
      </c>
      <c r="F11" s="248">
        <v>117</v>
      </c>
      <c r="G11" s="249">
        <v>28</v>
      </c>
      <c r="H11" s="248">
        <v>89</v>
      </c>
      <c r="I11" s="248">
        <v>89</v>
      </c>
      <c r="J11" s="249">
        <v>88</v>
      </c>
      <c r="K11" s="249">
        <v>1</v>
      </c>
      <c r="L11" s="249">
        <v>0</v>
      </c>
      <c r="N11" s="245">
        <f>C11/'38'!BD7</f>
        <v>6.0807358201328564E-2</v>
      </c>
      <c r="O11" s="245">
        <f>F11/'38'!BD7</f>
        <v>5.9785385794583548E-2</v>
      </c>
    </row>
    <row r="12" spans="1:15">
      <c r="A12" s="246" t="s">
        <v>197</v>
      </c>
      <c r="B12" s="247" t="s">
        <v>2</v>
      </c>
      <c r="C12" s="248">
        <v>13093</v>
      </c>
      <c r="D12" s="249">
        <v>273</v>
      </c>
      <c r="E12" s="249">
        <v>189</v>
      </c>
      <c r="F12" s="248">
        <v>12631</v>
      </c>
      <c r="G12" s="249">
        <v>511</v>
      </c>
      <c r="H12" s="248">
        <v>12120</v>
      </c>
      <c r="I12" s="248">
        <v>11983</v>
      </c>
      <c r="J12" s="249">
        <v>6437</v>
      </c>
      <c r="K12" s="249">
        <v>5546</v>
      </c>
      <c r="L12" s="249">
        <v>137</v>
      </c>
      <c r="N12" s="245">
        <f>C12/'38'!BD8</f>
        <v>4.654742732408286E-2</v>
      </c>
      <c r="O12" s="245">
        <f>F12/'38'!BD8</f>
        <v>4.4904953374359631E-2</v>
      </c>
    </row>
    <row r="13" spans="1:15">
      <c r="A13" s="246" t="s">
        <v>198</v>
      </c>
      <c r="B13" s="247" t="s">
        <v>3</v>
      </c>
      <c r="C13" s="248">
        <v>1326</v>
      </c>
      <c r="D13" s="249">
        <v>357</v>
      </c>
      <c r="E13" s="249">
        <v>135</v>
      </c>
      <c r="F13" s="248">
        <v>834</v>
      </c>
      <c r="G13" s="249">
        <v>131</v>
      </c>
      <c r="H13" s="248">
        <v>703</v>
      </c>
      <c r="I13" s="248">
        <v>689</v>
      </c>
      <c r="J13" s="249">
        <v>368</v>
      </c>
      <c r="K13" s="249">
        <v>321</v>
      </c>
      <c r="L13" s="249">
        <v>14</v>
      </c>
      <c r="N13" s="245">
        <f>C13/'38'!BD9</f>
        <v>0.49202226345083488</v>
      </c>
      <c r="O13" s="245">
        <f>F13/'38'!BD9</f>
        <v>0.30946196660482372</v>
      </c>
    </row>
    <row r="14" spans="1:15">
      <c r="A14" s="246" t="s">
        <v>199</v>
      </c>
      <c r="B14" s="247" t="s">
        <v>4</v>
      </c>
      <c r="C14" s="248">
        <v>1609</v>
      </c>
      <c r="D14" s="249">
        <v>225</v>
      </c>
      <c r="E14" s="249">
        <v>55</v>
      </c>
      <c r="F14" s="248">
        <v>1329</v>
      </c>
      <c r="G14" s="249">
        <v>209</v>
      </c>
      <c r="H14" s="248">
        <v>1120</v>
      </c>
      <c r="I14" s="248">
        <v>1081</v>
      </c>
      <c r="J14" s="249">
        <v>927</v>
      </c>
      <c r="K14" s="249">
        <v>154</v>
      </c>
      <c r="L14" s="249">
        <v>39</v>
      </c>
      <c r="N14" s="245">
        <f>C14/'38'!BD10</f>
        <v>0.12916432527895963</v>
      </c>
      <c r="O14" s="245">
        <f>F14/'38'!BD10</f>
        <v>0.10668700329132215</v>
      </c>
    </row>
    <row r="15" spans="1:15">
      <c r="A15" s="246" t="s">
        <v>200</v>
      </c>
      <c r="B15" s="247" t="s">
        <v>5</v>
      </c>
      <c r="C15" s="248">
        <v>1860</v>
      </c>
      <c r="D15" s="249">
        <v>0</v>
      </c>
      <c r="E15" s="249">
        <v>0</v>
      </c>
      <c r="F15" s="248">
        <v>1860</v>
      </c>
      <c r="G15" s="249">
        <v>205</v>
      </c>
      <c r="H15" s="248">
        <v>1655</v>
      </c>
      <c r="I15" s="248">
        <v>1639</v>
      </c>
      <c r="J15" s="249">
        <v>1484</v>
      </c>
      <c r="K15" s="249">
        <v>155</v>
      </c>
      <c r="L15" s="249">
        <v>16</v>
      </c>
      <c r="N15" s="245">
        <f>C15/'38'!BD11</f>
        <v>0.37155413503795448</v>
      </c>
      <c r="O15" s="245">
        <f>F15/'38'!BD11</f>
        <v>0.37155413503795448</v>
      </c>
    </row>
    <row r="16" spans="1:15">
      <c r="A16" s="246" t="s">
        <v>201</v>
      </c>
      <c r="B16" s="247" t="s">
        <v>6</v>
      </c>
      <c r="C16" s="248">
        <v>1463</v>
      </c>
      <c r="D16" s="249">
        <v>43</v>
      </c>
      <c r="E16" s="249">
        <v>22</v>
      </c>
      <c r="F16" s="248">
        <v>1398</v>
      </c>
      <c r="G16" s="249">
        <v>132</v>
      </c>
      <c r="H16" s="248">
        <v>1266</v>
      </c>
      <c r="I16" s="248">
        <v>1222</v>
      </c>
      <c r="J16" s="249">
        <v>1096</v>
      </c>
      <c r="K16" s="249">
        <v>126</v>
      </c>
      <c r="L16" s="249">
        <v>44</v>
      </c>
      <c r="N16" s="245">
        <f>C16/'38'!BD12</f>
        <v>7.5568181818181812E-2</v>
      </c>
      <c r="O16" s="245">
        <f>F16/'38'!BD12</f>
        <v>7.2210743801652891E-2</v>
      </c>
    </row>
    <row r="17" spans="1:15">
      <c r="A17" s="246" t="s">
        <v>202</v>
      </c>
      <c r="B17" s="247" t="s">
        <v>7</v>
      </c>
      <c r="C17" s="248">
        <v>457</v>
      </c>
      <c r="D17" s="249">
        <v>41</v>
      </c>
      <c r="E17" s="249">
        <v>0</v>
      </c>
      <c r="F17" s="248">
        <v>416</v>
      </c>
      <c r="G17" s="249">
        <v>24</v>
      </c>
      <c r="H17" s="248">
        <v>392</v>
      </c>
      <c r="I17" s="248">
        <v>392</v>
      </c>
      <c r="J17" s="249">
        <v>356</v>
      </c>
      <c r="K17" s="249">
        <v>36</v>
      </c>
      <c r="L17" s="249">
        <v>0</v>
      </c>
      <c r="N17" s="245">
        <f>C17/'38'!BD13</f>
        <v>0.13170028818443805</v>
      </c>
      <c r="O17" s="245">
        <f>F17/'38'!BD13</f>
        <v>0.11988472622478386</v>
      </c>
    </row>
    <row r="18" spans="1:15">
      <c r="A18" s="246" t="s">
        <v>203</v>
      </c>
      <c r="B18" s="247" t="s">
        <v>8</v>
      </c>
      <c r="C18" s="248">
        <v>193</v>
      </c>
      <c r="D18" s="249">
        <v>0</v>
      </c>
      <c r="E18" s="249">
        <v>0</v>
      </c>
      <c r="F18" s="248">
        <v>193</v>
      </c>
      <c r="G18" s="249">
        <v>18</v>
      </c>
      <c r="H18" s="248">
        <v>175</v>
      </c>
      <c r="I18" s="248">
        <v>174</v>
      </c>
      <c r="J18" s="249">
        <v>157</v>
      </c>
      <c r="K18" s="249">
        <v>17</v>
      </c>
      <c r="L18" s="249">
        <v>1</v>
      </c>
      <c r="N18" s="245">
        <f>C18/'38'!BD14</f>
        <v>0.20423280423280424</v>
      </c>
      <c r="O18" s="245">
        <f>F18/'38'!BD14</f>
        <v>0.20423280423280424</v>
      </c>
    </row>
    <row r="19" spans="1:15">
      <c r="A19" s="246" t="s">
        <v>204</v>
      </c>
      <c r="B19" s="247" t="s">
        <v>9</v>
      </c>
      <c r="C19" s="248">
        <v>1915</v>
      </c>
      <c r="D19" s="249">
        <v>241</v>
      </c>
      <c r="E19" s="249">
        <v>53</v>
      </c>
      <c r="F19" s="248">
        <v>1621</v>
      </c>
      <c r="G19" s="249">
        <v>280</v>
      </c>
      <c r="H19" s="248">
        <v>1341</v>
      </c>
      <c r="I19" s="248">
        <v>1289</v>
      </c>
      <c r="J19" s="249">
        <v>1116</v>
      </c>
      <c r="K19" s="249">
        <v>173</v>
      </c>
      <c r="L19" s="249">
        <v>52</v>
      </c>
      <c r="N19" s="245">
        <f>C19/'38'!BD15</f>
        <v>0.2371517027863777</v>
      </c>
      <c r="O19" s="245">
        <f>F19/'38'!BD15</f>
        <v>0.20074303405572755</v>
      </c>
    </row>
    <row r="20" spans="1:15">
      <c r="A20" s="246" t="s">
        <v>205</v>
      </c>
      <c r="B20" s="247" t="s">
        <v>10</v>
      </c>
      <c r="C20" s="248">
        <v>1602</v>
      </c>
      <c r="D20" s="249">
        <v>42</v>
      </c>
      <c r="E20" s="249">
        <v>9</v>
      </c>
      <c r="F20" s="248">
        <v>1551</v>
      </c>
      <c r="G20" s="249">
        <v>121</v>
      </c>
      <c r="H20" s="248">
        <v>1430</v>
      </c>
      <c r="I20" s="248">
        <v>1406</v>
      </c>
      <c r="J20" s="249">
        <v>1230</v>
      </c>
      <c r="K20" s="249">
        <v>176</v>
      </c>
      <c r="L20" s="249">
        <v>24</v>
      </c>
      <c r="N20" s="245">
        <f>C20/'38'!BD16</f>
        <v>9.9342676423167561E-2</v>
      </c>
      <c r="O20" s="245">
        <f>F20/'38'!BD16</f>
        <v>9.6180081855388816E-2</v>
      </c>
    </row>
    <row r="21" spans="1:15">
      <c r="A21" s="246" t="s">
        <v>206</v>
      </c>
      <c r="B21" s="247" t="s">
        <v>11</v>
      </c>
      <c r="C21" s="248">
        <v>1378</v>
      </c>
      <c r="D21" s="249">
        <v>17</v>
      </c>
      <c r="E21" s="249">
        <v>5</v>
      </c>
      <c r="F21" s="248">
        <v>1356</v>
      </c>
      <c r="G21" s="249">
        <v>68</v>
      </c>
      <c r="H21" s="248">
        <v>1288</v>
      </c>
      <c r="I21" s="248">
        <v>1277</v>
      </c>
      <c r="J21" s="249">
        <v>1021</v>
      </c>
      <c r="K21" s="249">
        <v>256</v>
      </c>
      <c r="L21" s="249">
        <v>11</v>
      </c>
      <c r="N21" s="245">
        <f>C21/'38'!BD17</f>
        <v>0.10200607002738915</v>
      </c>
      <c r="O21" s="245">
        <f>F21/'38'!BD17</f>
        <v>0.10037752609371529</v>
      </c>
    </row>
    <row r="22" spans="1:15">
      <c r="A22" s="246" t="s">
        <v>207</v>
      </c>
      <c r="B22" s="247" t="s">
        <v>12</v>
      </c>
      <c r="C22" s="248">
        <v>1055</v>
      </c>
      <c r="D22" s="249">
        <v>19</v>
      </c>
      <c r="E22" s="249">
        <v>4</v>
      </c>
      <c r="F22" s="248">
        <v>1032</v>
      </c>
      <c r="G22" s="249">
        <v>125</v>
      </c>
      <c r="H22" s="248">
        <v>907</v>
      </c>
      <c r="I22" s="248">
        <v>899</v>
      </c>
      <c r="J22" s="249">
        <v>862</v>
      </c>
      <c r="K22" s="249">
        <v>37</v>
      </c>
      <c r="L22" s="249">
        <v>8</v>
      </c>
      <c r="N22" s="245">
        <f>C22/'38'!BD18</f>
        <v>0.17926932880203908</v>
      </c>
      <c r="O22" s="245">
        <f>F22/'38'!BD18</f>
        <v>0.17536108751062021</v>
      </c>
    </row>
    <row r="23" spans="1:15">
      <c r="A23" s="246" t="s">
        <v>208</v>
      </c>
      <c r="B23" s="247" t="s">
        <v>13</v>
      </c>
      <c r="C23" s="248">
        <v>2381</v>
      </c>
      <c r="D23" s="249">
        <v>1</v>
      </c>
      <c r="E23" s="249">
        <v>0</v>
      </c>
      <c r="F23" s="248">
        <v>2380</v>
      </c>
      <c r="G23" s="249">
        <v>35</v>
      </c>
      <c r="H23" s="248">
        <v>2345</v>
      </c>
      <c r="I23" s="248">
        <v>2334</v>
      </c>
      <c r="J23" s="249">
        <v>2214</v>
      </c>
      <c r="K23" s="249">
        <v>120</v>
      </c>
      <c r="L23" s="249">
        <v>11</v>
      </c>
      <c r="N23" s="245">
        <f>C23/'38'!BD19</f>
        <v>1.9684518593230709E-2</v>
      </c>
      <c r="O23" s="245">
        <f>F23/'38'!BD19</f>
        <v>1.9676251260768201E-2</v>
      </c>
    </row>
    <row r="24" spans="1:15">
      <c r="A24" s="246" t="s">
        <v>209</v>
      </c>
      <c r="B24" s="247" t="s">
        <v>14</v>
      </c>
      <c r="C24" s="248">
        <v>2709</v>
      </c>
      <c r="D24" s="249">
        <v>5</v>
      </c>
      <c r="E24" s="249">
        <v>2</v>
      </c>
      <c r="F24" s="248">
        <v>2702</v>
      </c>
      <c r="G24" s="249">
        <v>180</v>
      </c>
      <c r="H24" s="248">
        <v>2522</v>
      </c>
      <c r="I24" s="248">
        <v>2505</v>
      </c>
      <c r="J24" s="249">
        <v>2129</v>
      </c>
      <c r="K24" s="249">
        <v>376</v>
      </c>
      <c r="L24" s="249">
        <v>17</v>
      </c>
      <c r="N24" s="245">
        <f>C24/'38'!BD20</f>
        <v>0.13295053003533569</v>
      </c>
      <c r="O24" s="245">
        <f>F24/'38'!BD20</f>
        <v>0.13260698861405576</v>
      </c>
    </row>
    <row r="25" spans="1:15">
      <c r="A25" s="246" t="s">
        <v>210</v>
      </c>
      <c r="B25" s="247" t="s">
        <v>15</v>
      </c>
      <c r="C25" s="248">
        <v>818</v>
      </c>
      <c r="D25" s="249">
        <v>10</v>
      </c>
      <c r="E25" s="249">
        <v>0</v>
      </c>
      <c r="F25" s="248">
        <v>808</v>
      </c>
      <c r="G25" s="249">
        <v>45</v>
      </c>
      <c r="H25" s="248">
        <v>763</v>
      </c>
      <c r="I25" s="248">
        <v>763</v>
      </c>
      <c r="J25" s="249">
        <v>664</v>
      </c>
      <c r="K25" s="249">
        <v>99</v>
      </c>
      <c r="L25" s="249">
        <v>0</v>
      </c>
      <c r="N25" s="245">
        <f>C25/'38'!BD21</f>
        <v>0.30307521304186735</v>
      </c>
      <c r="O25" s="245">
        <f>F25/'38'!BD21</f>
        <v>0.2993701370878103</v>
      </c>
    </row>
    <row r="26" spans="1:15">
      <c r="A26" s="246" t="s">
        <v>211</v>
      </c>
      <c r="B26" s="247" t="s">
        <v>16</v>
      </c>
      <c r="C26" s="248">
        <v>968</v>
      </c>
      <c r="D26" s="249">
        <v>14</v>
      </c>
      <c r="E26" s="249">
        <v>7</v>
      </c>
      <c r="F26" s="248">
        <v>947</v>
      </c>
      <c r="G26" s="249">
        <v>57</v>
      </c>
      <c r="H26" s="248">
        <v>890</v>
      </c>
      <c r="I26" s="248">
        <v>887</v>
      </c>
      <c r="J26" s="249">
        <v>769</v>
      </c>
      <c r="K26" s="249">
        <v>118</v>
      </c>
      <c r="L26" s="249">
        <v>3</v>
      </c>
      <c r="N26" s="245">
        <f>C26/'38'!BD22</f>
        <v>8.9662838088180805E-2</v>
      </c>
      <c r="O26" s="245">
        <f>F26/'38'!BD22</f>
        <v>8.7717673212300853E-2</v>
      </c>
    </row>
    <row r="27" spans="1:15">
      <c r="A27" s="246" t="s">
        <v>212</v>
      </c>
      <c r="B27" s="247" t="s">
        <v>17</v>
      </c>
      <c r="C27" s="248">
        <v>9456</v>
      </c>
      <c r="D27" s="249">
        <v>922</v>
      </c>
      <c r="E27" s="249">
        <v>462</v>
      </c>
      <c r="F27" s="248">
        <v>8072</v>
      </c>
      <c r="G27" s="249">
        <v>997</v>
      </c>
      <c r="H27" s="248">
        <v>7075</v>
      </c>
      <c r="I27" s="248">
        <v>6931</v>
      </c>
      <c r="J27" s="249">
        <v>5721</v>
      </c>
      <c r="K27" s="249">
        <v>1210</v>
      </c>
      <c r="L27" s="249">
        <v>144</v>
      </c>
      <c r="N27" s="245">
        <f>C27/'38'!BD23</f>
        <v>0.15213334191389408</v>
      </c>
      <c r="O27" s="245">
        <f>F27/'38'!BD23</f>
        <v>0.12986678679451702</v>
      </c>
    </row>
    <row r="28" spans="1:15">
      <c r="A28" s="246" t="s">
        <v>213</v>
      </c>
      <c r="B28" s="247" t="s">
        <v>18</v>
      </c>
      <c r="C28" s="248">
        <v>83638</v>
      </c>
      <c r="D28" s="249">
        <v>9495</v>
      </c>
      <c r="E28" s="249">
        <v>2660</v>
      </c>
      <c r="F28" s="248">
        <v>71483</v>
      </c>
      <c r="G28" s="249">
        <v>8797</v>
      </c>
      <c r="H28" s="248">
        <v>62686</v>
      </c>
      <c r="I28" s="248">
        <v>61399</v>
      </c>
      <c r="J28" s="249">
        <v>52307</v>
      </c>
      <c r="K28" s="249">
        <v>9092</v>
      </c>
      <c r="L28" s="249">
        <v>1287</v>
      </c>
      <c r="N28" s="245">
        <f>C28/'38'!BD24</f>
        <v>9.2892302771286656E-2</v>
      </c>
      <c r="O28" s="245">
        <f>F28/'38'!BD24</f>
        <v>7.9392387180466831E-2</v>
      </c>
    </row>
    <row r="29" spans="1:15">
      <c r="A29" s="246" t="s">
        <v>214</v>
      </c>
      <c r="B29" s="247" t="s">
        <v>19</v>
      </c>
      <c r="C29" s="248">
        <v>6096</v>
      </c>
      <c r="D29" s="249">
        <v>0</v>
      </c>
      <c r="E29" s="249">
        <v>0</v>
      </c>
      <c r="F29" s="248">
        <v>6096</v>
      </c>
      <c r="G29" s="249">
        <v>83</v>
      </c>
      <c r="H29" s="248">
        <v>6013</v>
      </c>
      <c r="I29" s="248">
        <v>6005</v>
      </c>
      <c r="J29" s="249">
        <v>5359</v>
      </c>
      <c r="K29" s="249">
        <v>646</v>
      </c>
      <c r="L29" s="249">
        <v>8</v>
      </c>
      <c r="N29" s="245">
        <f>C29/'38'!BD25</f>
        <v>2.248981760226669E-2</v>
      </c>
      <c r="O29" s="245">
        <f>F29/'38'!BD25</f>
        <v>2.248981760226669E-2</v>
      </c>
    </row>
    <row r="30" spans="1:15">
      <c r="A30" s="246" t="s">
        <v>215</v>
      </c>
      <c r="B30" s="247" t="s">
        <v>20</v>
      </c>
      <c r="C30" s="248">
        <v>1204</v>
      </c>
      <c r="D30" s="249">
        <v>0</v>
      </c>
      <c r="E30" s="249">
        <v>0</v>
      </c>
      <c r="F30" s="248">
        <v>1204</v>
      </c>
      <c r="G30" s="249">
        <v>5</v>
      </c>
      <c r="H30" s="248">
        <v>1199</v>
      </c>
      <c r="I30" s="248">
        <v>1198</v>
      </c>
      <c r="J30" s="249">
        <v>884</v>
      </c>
      <c r="K30" s="249">
        <v>314</v>
      </c>
      <c r="L30" s="249">
        <v>1</v>
      </c>
      <c r="N30" s="245">
        <f>C30/'38'!BD26</f>
        <v>1.7740058053013895E-2</v>
      </c>
      <c r="O30" s="245">
        <f>F30/'38'!BD26</f>
        <v>1.7740058053013895E-2</v>
      </c>
    </row>
    <row r="31" spans="1:15">
      <c r="A31" s="246" t="s">
        <v>216</v>
      </c>
      <c r="B31" s="247" t="s">
        <v>21</v>
      </c>
      <c r="C31" s="248">
        <v>3701</v>
      </c>
      <c r="D31" s="249">
        <v>63</v>
      </c>
      <c r="E31" s="249">
        <v>34</v>
      </c>
      <c r="F31" s="248">
        <v>3604</v>
      </c>
      <c r="G31" s="249">
        <v>218</v>
      </c>
      <c r="H31" s="248">
        <v>3386</v>
      </c>
      <c r="I31" s="248">
        <v>3355</v>
      </c>
      <c r="J31" s="249">
        <v>2845</v>
      </c>
      <c r="K31" s="249">
        <v>510</v>
      </c>
      <c r="L31" s="249">
        <v>31</v>
      </c>
      <c r="N31" s="245">
        <f>C31/'38'!BD27</f>
        <v>5.9883824409818293E-2</v>
      </c>
      <c r="O31" s="245">
        <f>F31/'38'!BD27</f>
        <v>5.8314321311263205E-2</v>
      </c>
    </row>
    <row r="32" spans="1:15">
      <c r="A32" s="246" t="s">
        <v>217</v>
      </c>
      <c r="B32" s="247" t="s">
        <v>318</v>
      </c>
      <c r="C32" s="248">
        <v>214929</v>
      </c>
      <c r="D32" s="249">
        <v>7577</v>
      </c>
      <c r="E32" s="249">
        <v>2293</v>
      </c>
      <c r="F32" s="248">
        <v>205059</v>
      </c>
      <c r="G32" s="249">
        <v>11812</v>
      </c>
      <c r="H32" s="248">
        <v>193247</v>
      </c>
      <c r="I32" s="248">
        <v>190066</v>
      </c>
      <c r="J32" s="249">
        <v>121586</v>
      </c>
      <c r="K32" s="249">
        <v>68480</v>
      </c>
      <c r="L32" s="249">
        <v>3181</v>
      </c>
      <c r="N32" s="245">
        <f>C32/'38'!BD28</f>
        <v>0.1120351416565932</v>
      </c>
      <c r="O32" s="245">
        <f>F32/'38'!BD28</f>
        <v>0.10689024800263969</v>
      </c>
    </row>
    <row r="33" spans="1:15">
      <c r="A33" s="246" t="s">
        <v>218</v>
      </c>
      <c r="B33" s="247" t="s">
        <v>22</v>
      </c>
      <c r="C33" s="248">
        <v>39972</v>
      </c>
      <c r="D33" s="249">
        <v>816</v>
      </c>
      <c r="E33" s="249">
        <v>45</v>
      </c>
      <c r="F33" s="248">
        <v>39111</v>
      </c>
      <c r="G33" s="249">
        <v>1402</v>
      </c>
      <c r="H33" s="248">
        <v>37709</v>
      </c>
      <c r="I33" s="248">
        <v>37568</v>
      </c>
      <c r="J33" s="249">
        <v>31193</v>
      </c>
      <c r="K33" s="249">
        <v>6375</v>
      </c>
      <c r="L33" s="249">
        <v>141</v>
      </c>
      <c r="N33" s="245">
        <f>C33/'38'!BD29</f>
        <v>6.8285949549167863E-2</v>
      </c>
      <c r="O33" s="245">
        <f>F33/'38'!BD29</f>
        <v>6.6815064865843696E-2</v>
      </c>
    </row>
    <row r="34" spans="1:15">
      <c r="A34" s="246" t="s">
        <v>219</v>
      </c>
      <c r="B34" s="247" t="s">
        <v>319</v>
      </c>
      <c r="C34" s="248">
        <v>35263</v>
      </c>
      <c r="D34" s="249">
        <v>1719</v>
      </c>
      <c r="E34" s="249">
        <v>645</v>
      </c>
      <c r="F34" s="248">
        <v>32899</v>
      </c>
      <c r="G34" s="249">
        <v>8459</v>
      </c>
      <c r="H34" s="248">
        <v>24440</v>
      </c>
      <c r="I34" s="248">
        <v>24070</v>
      </c>
      <c r="J34" s="249">
        <v>16202</v>
      </c>
      <c r="K34" s="249">
        <v>7868</v>
      </c>
      <c r="L34" s="249">
        <v>370</v>
      </c>
      <c r="N34" s="245">
        <f>C34/'38'!BD30</f>
        <v>3.6678839898938942E-2</v>
      </c>
      <c r="O34" s="245">
        <f>F34/'38'!BD30</f>
        <v>3.4219923257669295E-2</v>
      </c>
    </row>
    <row r="35" spans="1:15">
      <c r="A35" s="246" t="s">
        <v>220</v>
      </c>
      <c r="B35" s="247" t="s">
        <v>320</v>
      </c>
      <c r="C35" s="248">
        <v>0</v>
      </c>
      <c r="D35" s="249">
        <v>0</v>
      </c>
      <c r="E35" s="249">
        <v>0</v>
      </c>
      <c r="F35" s="248">
        <v>0</v>
      </c>
      <c r="G35" s="249">
        <v>0</v>
      </c>
      <c r="H35" s="248">
        <v>0</v>
      </c>
      <c r="I35" s="248">
        <v>0</v>
      </c>
      <c r="J35" s="249">
        <v>0</v>
      </c>
      <c r="K35" s="249">
        <v>0</v>
      </c>
      <c r="L35" s="249">
        <v>0</v>
      </c>
      <c r="N35" s="245">
        <f>C35/'38'!BD31</f>
        <v>0</v>
      </c>
      <c r="O35" s="245">
        <f>F35/'38'!BD31</f>
        <v>0</v>
      </c>
    </row>
    <row r="36" spans="1:15">
      <c r="A36" s="246" t="s">
        <v>221</v>
      </c>
      <c r="B36" s="247" t="s">
        <v>24</v>
      </c>
      <c r="C36" s="248">
        <v>55883</v>
      </c>
      <c r="D36" s="249">
        <v>4080</v>
      </c>
      <c r="E36" s="249">
        <v>1164</v>
      </c>
      <c r="F36" s="248">
        <v>50639</v>
      </c>
      <c r="G36" s="249">
        <v>1091</v>
      </c>
      <c r="H36" s="248">
        <v>49548</v>
      </c>
      <c r="I36" s="248">
        <v>48564</v>
      </c>
      <c r="J36" s="249">
        <v>35486</v>
      </c>
      <c r="K36" s="249">
        <v>13078</v>
      </c>
      <c r="L36" s="249">
        <v>984</v>
      </c>
      <c r="N36" s="245">
        <f>C36/'38'!BD32</f>
        <v>8.2717573432328578E-2</v>
      </c>
      <c r="O36" s="245">
        <f>F36/'38'!BD32</f>
        <v>7.4955446218701344E-2</v>
      </c>
    </row>
    <row r="37" spans="1:15">
      <c r="A37" s="246" t="s">
        <v>222</v>
      </c>
      <c r="B37" s="247" t="s">
        <v>25</v>
      </c>
      <c r="C37" s="248">
        <v>49101</v>
      </c>
      <c r="D37" s="249">
        <v>1714</v>
      </c>
      <c r="E37" s="249">
        <v>472</v>
      </c>
      <c r="F37" s="248">
        <v>46915</v>
      </c>
      <c r="G37" s="249">
        <v>2085</v>
      </c>
      <c r="H37" s="248">
        <v>44830</v>
      </c>
      <c r="I37" s="248">
        <v>44176</v>
      </c>
      <c r="J37" s="249">
        <v>34229</v>
      </c>
      <c r="K37" s="249">
        <v>9947</v>
      </c>
      <c r="L37" s="249">
        <v>654</v>
      </c>
      <c r="N37" s="245">
        <f>C37/'38'!BD33</f>
        <v>3.7376113267869375E-2</v>
      </c>
      <c r="O37" s="245">
        <f>F37/'38'!BD33</f>
        <v>3.5712110832001216E-2</v>
      </c>
    </row>
    <row r="38" spans="1:15">
      <c r="A38" s="246" t="s">
        <v>223</v>
      </c>
      <c r="B38" s="247" t="s">
        <v>26</v>
      </c>
      <c r="C38" s="248">
        <v>27772</v>
      </c>
      <c r="D38" s="249">
        <v>0</v>
      </c>
      <c r="E38" s="249">
        <v>0</v>
      </c>
      <c r="F38" s="248">
        <v>27772</v>
      </c>
      <c r="G38" s="249">
        <v>0</v>
      </c>
      <c r="H38" s="248">
        <v>27772</v>
      </c>
      <c r="I38" s="248">
        <v>27766</v>
      </c>
      <c r="J38" s="249">
        <v>22424</v>
      </c>
      <c r="K38" s="249">
        <v>5342</v>
      </c>
      <c r="L38" s="249">
        <v>6</v>
      </c>
      <c r="N38" s="245">
        <f>C38/'38'!BD34</f>
        <v>5.2415922572706046E-2</v>
      </c>
      <c r="O38" s="245">
        <f>F38/'38'!BD34</f>
        <v>5.2415922572706046E-2</v>
      </c>
    </row>
    <row r="39" spans="1:15">
      <c r="A39" s="246" t="s">
        <v>224</v>
      </c>
      <c r="B39" s="247" t="s">
        <v>27</v>
      </c>
      <c r="C39" s="248">
        <v>37890</v>
      </c>
      <c r="D39" s="249">
        <v>99</v>
      </c>
      <c r="E39" s="249">
        <v>26</v>
      </c>
      <c r="F39" s="248">
        <v>37765</v>
      </c>
      <c r="G39" s="249">
        <v>380</v>
      </c>
      <c r="H39" s="248">
        <v>37385</v>
      </c>
      <c r="I39" s="248">
        <v>36449</v>
      </c>
      <c r="J39" s="249">
        <v>22611</v>
      </c>
      <c r="K39" s="249">
        <v>13838</v>
      </c>
      <c r="L39" s="249">
        <v>936</v>
      </c>
      <c r="N39" s="245">
        <f>C39/'38'!BD35</f>
        <v>5.1472655915687546E-2</v>
      </c>
      <c r="O39" s="245">
        <f>F39/'38'!BD35</f>
        <v>5.1302846414778044E-2</v>
      </c>
    </row>
    <row r="40" spans="1:15">
      <c r="A40" s="246" t="s">
        <v>225</v>
      </c>
      <c r="B40" s="247" t="s">
        <v>28</v>
      </c>
      <c r="C40" s="248">
        <v>120589</v>
      </c>
      <c r="D40" s="249">
        <v>4252</v>
      </c>
      <c r="E40" s="249">
        <v>697</v>
      </c>
      <c r="F40" s="248">
        <v>115640</v>
      </c>
      <c r="G40" s="249">
        <v>3705</v>
      </c>
      <c r="H40" s="248">
        <v>111935</v>
      </c>
      <c r="I40" s="248">
        <v>108659</v>
      </c>
      <c r="J40" s="249">
        <v>75503</v>
      </c>
      <c r="K40" s="249">
        <v>33156</v>
      </c>
      <c r="L40" s="249">
        <v>3276</v>
      </c>
      <c r="N40" s="245">
        <f>C40/'38'!BD36</f>
        <v>0.11739663334933162</v>
      </c>
      <c r="O40" s="245">
        <f>F40/'38'!BD36</f>
        <v>0.11257864880309737</v>
      </c>
    </row>
    <row r="41" spans="1:15">
      <c r="A41" s="246" t="s">
        <v>226</v>
      </c>
      <c r="B41" s="247" t="s">
        <v>29</v>
      </c>
      <c r="C41" s="248">
        <v>6323</v>
      </c>
      <c r="D41" s="249">
        <v>272</v>
      </c>
      <c r="E41" s="249">
        <v>32</v>
      </c>
      <c r="F41" s="248">
        <v>6019</v>
      </c>
      <c r="G41" s="249">
        <v>1208</v>
      </c>
      <c r="H41" s="248">
        <v>4811</v>
      </c>
      <c r="I41" s="248">
        <v>4671</v>
      </c>
      <c r="J41" s="249">
        <v>3019</v>
      </c>
      <c r="K41" s="249">
        <v>1652</v>
      </c>
      <c r="L41" s="249">
        <v>140</v>
      </c>
      <c r="N41" s="245">
        <f>C41/'38'!BD37</f>
        <v>0.13123158025818771</v>
      </c>
      <c r="O41" s="245">
        <f>F41/'38'!BD37</f>
        <v>0.12492217010501847</v>
      </c>
    </row>
    <row r="42" spans="1:15">
      <c r="A42" s="246" t="s">
        <v>227</v>
      </c>
      <c r="B42" s="247" t="s">
        <v>30</v>
      </c>
      <c r="C42" s="248">
        <v>179568</v>
      </c>
      <c r="D42" s="249">
        <v>8838</v>
      </c>
      <c r="E42" s="249">
        <v>1083</v>
      </c>
      <c r="F42" s="248">
        <v>169647</v>
      </c>
      <c r="G42" s="249">
        <v>7161</v>
      </c>
      <c r="H42" s="248">
        <v>162486</v>
      </c>
      <c r="I42" s="248">
        <v>151962</v>
      </c>
      <c r="J42" s="249">
        <v>66519</v>
      </c>
      <c r="K42" s="249">
        <v>85443</v>
      </c>
      <c r="L42" s="249">
        <v>10524</v>
      </c>
      <c r="N42" s="245">
        <f>C42/'38'!BD38</f>
        <v>9.7504239420995273E-2</v>
      </c>
      <c r="O42" s="245">
        <f>F42/'38'!BD38</f>
        <v>9.2117201868114507E-2</v>
      </c>
    </row>
    <row r="43" spans="1:15">
      <c r="A43" s="246" t="s">
        <v>228</v>
      </c>
      <c r="B43" s="247" t="s">
        <v>31</v>
      </c>
      <c r="C43" s="248">
        <v>135623</v>
      </c>
      <c r="D43" s="249">
        <v>21921</v>
      </c>
      <c r="E43" s="249">
        <v>3449</v>
      </c>
      <c r="F43" s="248">
        <v>110253</v>
      </c>
      <c r="G43" s="249">
        <v>4069</v>
      </c>
      <c r="H43" s="248">
        <v>106184</v>
      </c>
      <c r="I43" s="248">
        <v>100909</v>
      </c>
      <c r="J43" s="249">
        <v>39487</v>
      </c>
      <c r="K43" s="249">
        <v>61422</v>
      </c>
      <c r="L43" s="249">
        <v>5275</v>
      </c>
      <c r="N43" s="245">
        <f>C43/'38'!BD39</f>
        <v>0.19627857568758214</v>
      </c>
      <c r="O43" s="245">
        <f>F43/'38'!BD39</f>
        <v>0.15956218196974697</v>
      </c>
    </row>
    <row r="44" spans="1:15">
      <c r="A44" s="246" t="s">
        <v>229</v>
      </c>
      <c r="B44" s="247" t="s">
        <v>32</v>
      </c>
      <c r="C44" s="248">
        <v>0</v>
      </c>
      <c r="D44" s="249">
        <v>0</v>
      </c>
      <c r="E44" s="249">
        <v>0</v>
      </c>
      <c r="F44" s="248">
        <v>0</v>
      </c>
      <c r="G44" s="249">
        <v>0</v>
      </c>
      <c r="H44" s="248">
        <v>0</v>
      </c>
      <c r="I44" s="248">
        <v>0</v>
      </c>
      <c r="J44" s="249">
        <v>0</v>
      </c>
      <c r="K44" s="249">
        <v>0</v>
      </c>
      <c r="L44" s="249">
        <v>0</v>
      </c>
      <c r="N44" s="245">
        <f>C44/'38'!BD40</f>
        <v>0</v>
      </c>
      <c r="O44" s="245">
        <f>F44/'38'!BD40</f>
        <v>0</v>
      </c>
    </row>
    <row r="45" spans="1:15">
      <c r="A45" s="246" t="s">
        <v>230</v>
      </c>
      <c r="B45" s="247" t="s">
        <v>33</v>
      </c>
      <c r="C45" s="248">
        <v>124</v>
      </c>
      <c r="D45" s="250">
        <v>9</v>
      </c>
      <c r="E45" s="250">
        <v>1</v>
      </c>
      <c r="F45" s="251">
        <v>114</v>
      </c>
      <c r="G45" s="250">
        <v>4</v>
      </c>
      <c r="H45" s="251">
        <v>110</v>
      </c>
      <c r="I45" s="251">
        <v>107</v>
      </c>
      <c r="J45" s="250">
        <v>68</v>
      </c>
      <c r="K45" s="250">
        <v>39</v>
      </c>
      <c r="L45" s="250">
        <v>3</v>
      </c>
      <c r="N45" s="245">
        <f>C45/'38'!BD41</f>
        <v>1.7908464638003495E-3</v>
      </c>
      <c r="O45" s="245">
        <f>F45/'38'!BD41</f>
        <v>1.6464233618809665E-3</v>
      </c>
    </row>
    <row r="46" spans="1:15">
      <c r="A46" s="252" t="s">
        <v>321</v>
      </c>
      <c r="B46" s="253" t="s">
        <v>322</v>
      </c>
      <c r="C46" s="254">
        <v>1044938</v>
      </c>
      <c r="D46" s="254">
        <v>65304</v>
      </c>
      <c r="E46" s="254">
        <v>14135</v>
      </c>
      <c r="F46" s="254">
        <v>965499</v>
      </c>
      <c r="G46" s="254">
        <v>53908</v>
      </c>
      <c r="H46" s="254">
        <v>911591</v>
      </c>
      <c r="I46" s="254">
        <v>883921</v>
      </c>
      <c r="J46" s="254">
        <v>557440</v>
      </c>
      <c r="K46" s="254">
        <v>326481</v>
      </c>
      <c r="L46" s="254">
        <v>27670</v>
      </c>
    </row>
    <row r="49" spans="3:12">
      <c r="C49" s="255"/>
      <c r="D49" s="255"/>
      <c r="E49" s="255"/>
      <c r="F49" s="255"/>
      <c r="G49" s="255"/>
      <c r="H49" s="255"/>
      <c r="I49" s="255"/>
      <c r="J49" s="255"/>
      <c r="K49" s="255"/>
      <c r="L49" s="255"/>
    </row>
  </sheetData>
  <phoneticPr fontI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AV51"/>
  <sheetViews>
    <sheetView zoomScale="90" zoomScaleNormal="90" workbookViewId="0">
      <pane xSplit="3" ySplit="7" topLeftCell="W25" activePane="bottomRight" state="frozen"/>
      <selection pane="topRight"/>
      <selection pane="bottomLeft"/>
      <selection pane="bottomRight"/>
    </sheetView>
  </sheetViews>
  <sheetFormatPr defaultRowHeight="12"/>
  <cols>
    <col min="1" max="2" width="3.625" style="60" customWidth="1"/>
    <col min="3" max="3" width="24.625" style="60" customWidth="1"/>
    <col min="4" max="4" width="12.125" style="60" customWidth="1"/>
    <col min="5" max="6" width="10.625" style="60" customWidth="1"/>
    <col min="7" max="7" width="13.125" style="60" customWidth="1"/>
    <col min="8" max="38" width="10.625" style="60" customWidth="1"/>
    <col min="39" max="42" width="9" style="60" customWidth="1"/>
    <col min="43" max="16384" width="9" style="60"/>
  </cols>
  <sheetData>
    <row r="2" spans="2:48" ht="21" customHeight="1">
      <c r="B2" s="59" t="s">
        <v>141</v>
      </c>
      <c r="K2" s="61"/>
    </row>
    <row r="3" spans="2:48" ht="15" customHeight="1" thickBot="1"/>
    <row r="4" spans="2:48" ht="16.5" customHeight="1" thickBot="1">
      <c r="B4" s="62"/>
      <c r="C4" s="284" t="s">
        <v>58</v>
      </c>
      <c r="D4" s="287" t="s">
        <v>59</v>
      </c>
      <c r="E4" s="288"/>
      <c r="F4" s="288"/>
      <c r="G4" s="288"/>
      <c r="H4" s="292"/>
      <c r="I4" s="293"/>
      <c r="J4" s="287" t="s">
        <v>97</v>
      </c>
      <c r="K4" s="288"/>
      <c r="L4" s="289"/>
      <c r="M4" s="287" t="s">
        <v>60</v>
      </c>
      <c r="N4" s="288"/>
      <c r="O4" s="289"/>
      <c r="P4" s="287" t="s">
        <v>61</v>
      </c>
      <c r="Q4" s="288"/>
      <c r="R4" s="288"/>
      <c r="S4" s="288"/>
      <c r="T4" s="289"/>
      <c r="U4" s="290" t="s">
        <v>62</v>
      </c>
      <c r="V4" s="281" t="s">
        <v>63</v>
      </c>
      <c r="W4" s="282"/>
      <c r="X4" s="282"/>
      <c r="Y4" s="283"/>
      <c r="Z4" s="278" t="s">
        <v>83</v>
      </c>
      <c r="AA4" s="279"/>
      <c r="AB4" s="279"/>
      <c r="AC4" s="280"/>
      <c r="AD4" s="278" t="s">
        <v>323</v>
      </c>
      <c r="AE4" s="279"/>
      <c r="AF4" s="279"/>
      <c r="AG4" s="280"/>
      <c r="AH4" s="278" t="s">
        <v>324</v>
      </c>
      <c r="AI4" s="279"/>
      <c r="AJ4" s="279"/>
      <c r="AK4" s="280"/>
    </row>
    <row r="5" spans="2:48" ht="36" customHeight="1">
      <c r="B5" s="63"/>
      <c r="C5" s="285"/>
      <c r="D5" s="64" t="s">
        <v>64</v>
      </c>
      <c r="E5" s="65" t="s">
        <v>99</v>
      </c>
      <c r="F5" s="65" t="s">
        <v>84</v>
      </c>
      <c r="G5" s="258" t="s">
        <v>65</v>
      </c>
      <c r="H5" s="65" t="s">
        <v>313</v>
      </c>
      <c r="I5" s="66" t="s">
        <v>314</v>
      </c>
      <c r="J5" s="64" t="s">
        <v>135</v>
      </c>
      <c r="K5" s="65" t="s">
        <v>136</v>
      </c>
      <c r="L5" s="67" t="s">
        <v>132</v>
      </c>
      <c r="M5" s="68" t="s">
        <v>66</v>
      </c>
      <c r="N5" s="69" t="s">
        <v>67</v>
      </c>
      <c r="O5" s="70" t="s">
        <v>68</v>
      </c>
      <c r="P5" s="68" t="s">
        <v>98</v>
      </c>
      <c r="Q5" s="69" t="s">
        <v>69</v>
      </c>
      <c r="R5" s="69" t="s">
        <v>70</v>
      </c>
      <c r="S5" s="69" t="s">
        <v>71</v>
      </c>
      <c r="T5" s="70" t="s">
        <v>68</v>
      </c>
      <c r="U5" s="291"/>
      <c r="V5" s="71" t="s">
        <v>72</v>
      </c>
      <c r="W5" s="72" t="s">
        <v>73</v>
      </c>
      <c r="X5" s="72" t="s">
        <v>74</v>
      </c>
      <c r="Y5" s="73" t="s">
        <v>75</v>
      </c>
      <c r="Z5" s="71" t="s">
        <v>72</v>
      </c>
      <c r="AA5" s="72" t="s">
        <v>73</v>
      </c>
      <c r="AB5" s="72" t="s">
        <v>74</v>
      </c>
      <c r="AC5" s="73" t="s">
        <v>75</v>
      </c>
      <c r="AD5" s="71" t="s">
        <v>72</v>
      </c>
      <c r="AE5" s="72" t="s">
        <v>73</v>
      </c>
      <c r="AF5" s="72" t="s">
        <v>74</v>
      </c>
      <c r="AG5" s="73" t="s">
        <v>75</v>
      </c>
      <c r="AH5" s="71" t="s">
        <v>72</v>
      </c>
      <c r="AI5" s="72" t="s">
        <v>73</v>
      </c>
      <c r="AJ5" s="72" t="s">
        <v>74</v>
      </c>
      <c r="AK5" s="73" t="s">
        <v>75</v>
      </c>
    </row>
    <row r="6" spans="2:48" ht="15" customHeight="1">
      <c r="B6" s="63"/>
      <c r="C6" s="285"/>
      <c r="D6" s="74" t="s">
        <v>76</v>
      </c>
      <c r="E6" s="75" t="s">
        <v>77</v>
      </c>
      <c r="F6" s="75" t="s">
        <v>78</v>
      </c>
      <c r="G6" s="259" t="s">
        <v>79</v>
      </c>
      <c r="H6" s="75" t="s">
        <v>336</v>
      </c>
      <c r="I6" s="76" t="s">
        <v>337</v>
      </c>
      <c r="J6" s="74" t="s">
        <v>137</v>
      </c>
      <c r="K6" s="75" t="s">
        <v>80</v>
      </c>
      <c r="L6" s="77" t="s">
        <v>81</v>
      </c>
      <c r="M6" s="78" t="s">
        <v>142</v>
      </c>
      <c r="N6" s="79" t="s">
        <v>143</v>
      </c>
      <c r="O6" s="80" t="s">
        <v>144</v>
      </c>
      <c r="P6" s="78" t="s">
        <v>148</v>
      </c>
      <c r="Q6" s="79" t="s">
        <v>149</v>
      </c>
      <c r="R6" s="81" t="s">
        <v>150</v>
      </c>
      <c r="S6" s="79" t="s">
        <v>151</v>
      </c>
      <c r="T6" s="80" t="s">
        <v>152</v>
      </c>
      <c r="U6" s="82"/>
      <c r="V6" s="83" t="s">
        <v>159</v>
      </c>
      <c r="W6" s="81" t="s">
        <v>160</v>
      </c>
      <c r="X6" s="81" t="s">
        <v>161</v>
      </c>
      <c r="Y6" s="84"/>
      <c r="Z6" s="83" t="s">
        <v>162</v>
      </c>
      <c r="AA6" s="81" t="s">
        <v>163</v>
      </c>
      <c r="AB6" s="81" t="s">
        <v>164</v>
      </c>
      <c r="AC6" s="84"/>
      <c r="AD6" s="83" t="s">
        <v>325</v>
      </c>
      <c r="AE6" s="81" t="s">
        <v>326</v>
      </c>
      <c r="AF6" s="81" t="s">
        <v>327</v>
      </c>
      <c r="AG6" s="84"/>
      <c r="AH6" s="83" t="s">
        <v>340</v>
      </c>
      <c r="AI6" s="81" t="s">
        <v>328</v>
      </c>
      <c r="AJ6" s="81" t="s">
        <v>329</v>
      </c>
      <c r="AK6" s="84"/>
    </row>
    <row r="7" spans="2:48" ht="30" customHeight="1" thickBot="1">
      <c r="B7" s="85"/>
      <c r="C7" s="286"/>
      <c r="D7" s="86" t="s">
        <v>86</v>
      </c>
      <c r="E7" s="87" t="s">
        <v>82</v>
      </c>
      <c r="F7" s="88" t="s">
        <v>85</v>
      </c>
      <c r="G7" s="260" t="s">
        <v>126</v>
      </c>
      <c r="H7" s="257" t="s">
        <v>338</v>
      </c>
      <c r="I7" s="138" t="s">
        <v>338</v>
      </c>
      <c r="J7" s="89"/>
      <c r="K7" s="139" t="s">
        <v>139</v>
      </c>
      <c r="L7" s="90" t="s">
        <v>138</v>
      </c>
      <c r="M7" s="91" t="s">
        <v>145</v>
      </c>
      <c r="N7" s="92" t="s">
        <v>146</v>
      </c>
      <c r="O7" s="93" t="s">
        <v>147</v>
      </c>
      <c r="P7" s="91" t="s">
        <v>154</v>
      </c>
      <c r="Q7" s="92" t="s">
        <v>153</v>
      </c>
      <c r="R7" s="94" t="s">
        <v>155</v>
      </c>
      <c r="S7" s="92" t="s">
        <v>156</v>
      </c>
      <c r="T7" s="93" t="s">
        <v>157</v>
      </c>
      <c r="U7" s="95" t="s">
        <v>158</v>
      </c>
      <c r="V7" s="96" t="s">
        <v>165</v>
      </c>
      <c r="W7" s="97" t="s">
        <v>166</v>
      </c>
      <c r="X7" s="97" t="s">
        <v>167</v>
      </c>
      <c r="Y7" s="98" t="s">
        <v>168</v>
      </c>
      <c r="Z7" s="96" t="s">
        <v>169</v>
      </c>
      <c r="AA7" s="97" t="s">
        <v>170</v>
      </c>
      <c r="AB7" s="97" t="s">
        <v>171</v>
      </c>
      <c r="AC7" s="98" t="s">
        <v>172</v>
      </c>
      <c r="AD7" s="96" t="s">
        <v>330</v>
      </c>
      <c r="AE7" s="97" t="s">
        <v>331</v>
      </c>
      <c r="AF7" s="97" t="s">
        <v>332</v>
      </c>
      <c r="AG7" s="98" t="s">
        <v>339</v>
      </c>
      <c r="AH7" s="96" t="s">
        <v>333</v>
      </c>
      <c r="AI7" s="97" t="s">
        <v>334</v>
      </c>
      <c r="AJ7" s="97" t="s">
        <v>335</v>
      </c>
      <c r="AK7" s="98" t="s">
        <v>341</v>
      </c>
    </row>
    <row r="8" spans="2:48" ht="18" customHeight="1">
      <c r="B8" s="99">
        <v>1</v>
      </c>
      <c r="C8" s="100" t="s">
        <v>50</v>
      </c>
      <c r="D8" s="101">
        <v>3.1508549365692251E-2</v>
      </c>
      <c r="E8" s="102">
        <v>0.17402269861286254</v>
      </c>
      <c r="F8" s="102">
        <v>1.2021825904145004E-2</v>
      </c>
      <c r="G8" s="261">
        <v>0.49133039092055486</v>
      </c>
      <c r="H8" s="115">
        <v>0.6547919293820933</v>
      </c>
      <c r="I8" s="116">
        <v>0.29019546027742749</v>
      </c>
      <c r="J8" s="103">
        <f>'入力シート '!D6</f>
        <v>0</v>
      </c>
      <c r="K8" s="104">
        <f t="array" ref="K8:K45">MMULT('38民間設備投資マトリックス A'!C4:AN41,J8:J45)</f>
        <v>0</v>
      </c>
      <c r="L8" s="105">
        <f>K8*D8</f>
        <v>0</v>
      </c>
      <c r="M8" s="106">
        <f t="array" ref="M8:M45">MMULT('38A'!C4:AN41,L8:L45)</f>
        <v>0</v>
      </c>
      <c r="N8" s="107">
        <f>M8*D8</f>
        <v>0</v>
      </c>
      <c r="O8" s="108">
        <f t="array" ref="O8:O45">MMULT('38(I-(I-M) A)-1'!C4:AN41,N8:N45)</f>
        <v>0</v>
      </c>
      <c r="P8" s="109">
        <f>(L8+O8)*E8</f>
        <v>0</v>
      </c>
      <c r="Q8" s="110"/>
      <c r="R8" s="107">
        <f>Q$46*F8</f>
        <v>0</v>
      </c>
      <c r="S8" s="107">
        <f>R8*D8</f>
        <v>0</v>
      </c>
      <c r="T8" s="108">
        <f t="array" ref="T8:T45">MMULT('38(I-(I-M) A)-1'!C4:AN41,S8:S45)</f>
        <v>0</v>
      </c>
      <c r="U8" s="111">
        <f>L8+O8+T8</f>
        <v>0</v>
      </c>
      <c r="V8" s="109">
        <f>L8*G8</f>
        <v>0</v>
      </c>
      <c r="W8" s="107">
        <f>O8*G8</f>
        <v>0</v>
      </c>
      <c r="X8" s="107">
        <f>T8*G8</f>
        <v>0</v>
      </c>
      <c r="Y8" s="112">
        <f>SUM(V8:X8)</f>
        <v>0</v>
      </c>
      <c r="Z8" s="109">
        <f>L8*E8</f>
        <v>0</v>
      </c>
      <c r="AA8" s="107">
        <f>O8*E8</f>
        <v>0</v>
      </c>
      <c r="AB8" s="107">
        <f>T8*E8</f>
        <v>0</v>
      </c>
      <c r="AC8" s="112">
        <f>SUM(Z8:AB8)</f>
        <v>0</v>
      </c>
      <c r="AD8" s="109">
        <f>L8*H8</f>
        <v>0</v>
      </c>
      <c r="AE8" s="107">
        <f>O8*H8</f>
        <v>0</v>
      </c>
      <c r="AF8" s="107">
        <f>T8*H8</f>
        <v>0</v>
      </c>
      <c r="AG8" s="112">
        <f>SUM(AD8:AF8)</f>
        <v>0</v>
      </c>
      <c r="AH8" s="109">
        <f>L8*I8</f>
        <v>0</v>
      </c>
      <c r="AI8" s="107">
        <f>O8*I8</f>
        <v>0</v>
      </c>
      <c r="AJ8" s="107">
        <f>T8*I8</f>
        <v>0</v>
      </c>
      <c r="AK8" s="112">
        <f>SUM(AH8:AJ8)</f>
        <v>0</v>
      </c>
      <c r="AR8" s="140"/>
      <c r="AS8" s="140"/>
      <c r="AT8" s="140"/>
      <c r="AU8" s="140"/>
      <c r="AV8" s="140"/>
    </row>
    <row r="9" spans="2:48" ht="18" customHeight="1">
      <c r="B9" s="113">
        <v>2</v>
      </c>
      <c r="C9" s="100" t="s">
        <v>51</v>
      </c>
      <c r="D9" s="114">
        <v>6.7279113753039743E-2</v>
      </c>
      <c r="E9" s="115">
        <v>0.21553884711779447</v>
      </c>
      <c r="F9" s="115">
        <v>7.2741176359176866E-4</v>
      </c>
      <c r="G9" s="262">
        <v>0.53884711779448624</v>
      </c>
      <c r="H9" s="115">
        <v>0.26315789473684209</v>
      </c>
      <c r="I9" s="116">
        <v>0.23057644110275688</v>
      </c>
      <c r="J9" s="103">
        <f>'入力シート '!D7</f>
        <v>0</v>
      </c>
      <c r="K9" s="117">
        <v>0</v>
      </c>
      <c r="L9" s="105">
        <f t="shared" ref="L9:L43" si="0">K9*D9</f>
        <v>0</v>
      </c>
      <c r="M9" s="109">
        <v>0</v>
      </c>
      <c r="N9" s="107">
        <f t="shared" ref="N9:N44" si="1">M9*D9</f>
        <v>0</v>
      </c>
      <c r="O9" s="108">
        <v>0</v>
      </c>
      <c r="P9" s="109">
        <f t="shared" ref="P9:P44" si="2">(L9+O9)*E9</f>
        <v>0</v>
      </c>
      <c r="Q9" s="110"/>
      <c r="R9" s="107">
        <f t="shared" ref="R9:R44" si="3">Q$46*F9</f>
        <v>0</v>
      </c>
      <c r="S9" s="107">
        <f t="shared" ref="S9:S44" si="4">R9*D9</f>
        <v>0</v>
      </c>
      <c r="T9" s="108">
        <v>0</v>
      </c>
      <c r="U9" s="118">
        <f t="shared" ref="U9:U44" si="5">L9+O9+T9</f>
        <v>0</v>
      </c>
      <c r="V9" s="109">
        <f t="shared" ref="V9:V44" si="6">L9*G9</f>
        <v>0</v>
      </c>
      <c r="W9" s="107">
        <f t="shared" ref="W9:W44" si="7">O9*G9</f>
        <v>0</v>
      </c>
      <c r="X9" s="107">
        <f t="shared" ref="X9:X44" si="8">T9*G9</f>
        <v>0</v>
      </c>
      <c r="Y9" s="112">
        <f t="shared" ref="Y9:Y44" si="9">SUM(V9:X9)</f>
        <v>0</v>
      </c>
      <c r="Z9" s="109">
        <f t="shared" ref="Z9:Z44" si="10">L9*E9</f>
        <v>0</v>
      </c>
      <c r="AA9" s="107">
        <f t="shared" ref="AA9:AA45" si="11">O9*E9</f>
        <v>0</v>
      </c>
      <c r="AB9" s="107">
        <f t="shared" ref="AB9:AB45" si="12">T9*E9</f>
        <v>0</v>
      </c>
      <c r="AC9" s="112">
        <f t="shared" ref="AC9:AC45" si="13">SUM(Z9:AB9)</f>
        <v>0</v>
      </c>
      <c r="AD9" s="109">
        <f t="shared" ref="AD9:AD45" si="14">L9*H9</f>
        <v>0</v>
      </c>
      <c r="AE9" s="107">
        <f t="shared" ref="AE9:AE45" si="15">O9*H9</f>
        <v>0</v>
      </c>
      <c r="AF9" s="107">
        <f t="shared" ref="AF9:AF45" si="16">T9*H9</f>
        <v>0</v>
      </c>
      <c r="AG9" s="112">
        <f t="shared" ref="AG9:AG44" si="17">SUM(AD9:AF9)</f>
        <v>0</v>
      </c>
      <c r="AH9" s="109">
        <f t="shared" ref="AH9:AH45" si="18">L9*I9</f>
        <v>0</v>
      </c>
      <c r="AI9" s="107">
        <f t="shared" ref="AI9:AI45" si="19">O9*I9</f>
        <v>0</v>
      </c>
      <c r="AJ9" s="107">
        <f t="shared" ref="AJ9:AJ45" si="20">T9*I9</f>
        <v>0</v>
      </c>
      <c r="AK9" s="112">
        <f t="shared" ref="AK9:AK44" si="21">SUM(AH9:AJ9)</f>
        <v>0</v>
      </c>
      <c r="AR9" s="140"/>
      <c r="AS9" s="140"/>
      <c r="AT9" s="140"/>
      <c r="AU9" s="140"/>
      <c r="AV9" s="140"/>
    </row>
    <row r="10" spans="2:48" ht="18" customHeight="1">
      <c r="B10" s="113">
        <v>3</v>
      </c>
      <c r="C10" s="100" t="s">
        <v>52</v>
      </c>
      <c r="D10" s="114">
        <v>0.10301376226699954</v>
      </c>
      <c r="E10" s="115">
        <v>0.1740819209039548</v>
      </c>
      <c r="F10" s="115">
        <v>1.3107024820780894E-3</v>
      </c>
      <c r="G10" s="262">
        <v>0.60204802259887003</v>
      </c>
      <c r="H10" s="115">
        <v>0.21221751412429379</v>
      </c>
      <c r="I10" s="116">
        <v>3.4957627118644065E-2</v>
      </c>
      <c r="J10" s="103">
        <f>'入力シート '!D8</f>
        <v>0</v>
      </c>
      <c r="K10" s="117">
        <v>0</v>
      </c>
      <c r="L10" s="105">
        <f t="shared" si="0"/>
        <v>0</v>
      </c>
      <c r="M10" s="109">
        <v>0</v>
      </c>
      <c r="N10" s="107">
        <f t="shared" si="1"/>
        <v>0</v>
      </c>
      <c r="O10" s="108">
        <v>0</v>
      </c>
      <c r="P10" s="109">
        <f t="shared" si="2"/>
        <v>0</v>
      </c>
      <c r="Q10" s="110"/>
      <c r="R10" s="107">
        <f t="shared" si="3"/>
        <v>0</v>
      </c>
      <c r="S10" s="107">
        <f t="shared" si="4"/>
        <v>0</v>
      </c>
      <c r="T10" s="108">
        <v>0</v>
      </c>
      <c r="U10" s="118">
        <f t="shared" si="5"/>
        <v>0</v>
      </c>
      <c r="V10" s="109">
        <f t="shared" si="6"/>
        <v>0</v>
      </c>
      <c r="W10" s="107">
        <f t="shared" si="7"/>
        <v>0</v>
      </c>
      <c r="X10" s="107">
        <f t="shared" si="8"/>
        <v>0</v>
      </c>
      <c r="Y10" s="112">
        <f t="shared" si="9"/>
        <v>0</v>
      </c>
      <c r="Z10" s="109">
        <f t="shared" si="10"/>
        <v>0</v>
      </c>
      <c r="AA10" s="107">
        <f t="shared" si="11"/>
        <v>0</v>
      </c>
      <c r="AB10" s="107">
        <f t="shared" si="12"/>
        <v>0</v>
      </c>
      <c r="AC10" s="112">
        <f t="shared" si="13"/>
        <v>0</v>
      </c>
      <c r="AD10" s="109">
        <f t="shared" si="14"/>
        <v>0</v>
      </c>
      <c r="AE10" s="107">
        <f t="shared" si="15"/>
        <v>0</v>
      </c>
      <c r="AF10" s="107">
        <f t="shared" si="16"/>
        <v>0</v>
      </c>
      <c r="AG10" s="112">
        <f t="shared" si="17"/>
        <v>0</v>
      </c>
      <c r="AH10" s="109">
        <f t="shared" si="18"/>
        <v>0</v>
      </c>
      <c r="AI10" s="107">
        <f t="shared" si="19"/>
        <v>0</v>
      </c>
      <c r="AJ10" s="107">
        <f t="shared" si="20"/>
        <v>0</v>
      </c>
      <c r="AK10" s="112">
        <f t="shared" si="21"/>
        <v>0</v>
      </c>
      <c r="AR10" s="140"/>
      <c r="AS10" s="140"/>
      <c r="AT10" s="140"/>
      <c r="AU10" s="140"/>
      <c r="AV10" s="140"/>
    </row>
    <row r="11" spans="2:48" ht="18" customHeight="1">
      <c r="B11" s="113">
        <v>4</v>
      </c>
      <c r="C11" s="100" t="s">
        <v>1</v>
      </c>
      <c r="D11" s="114">
        <v>2.2771019654571845E-2</v>
      </c>
      <c r="E11" s="115">
        <v>0.23249872253449158</v>
      </c>
      <c r="F11" s="115">
        <v>-2.2491169256702368E-5</v>
      </c>
      <c r="G11" s="262">
        <v>0.54675523760858458</v>
      </c>
      <c r="H11" s="115">
        <v>6.0807358201328564E-2</v>
      </c>
      <c r="I11" s="116">
        <v>5.9785385794583548E-2</v>
      </c>
      <c r="J11" s="103">
        <f>'入力シート '!D9</f>
        <v>0</v>
      </c>
      <c r="K11" s="117">
        <v>0</v>
      </c>
      <c r="L11" s="105">
        <f t="shared" si="0"/>
        <v>0</v>
      </c>
      <c r="M11" s="109">
        <v>0</v>
      </c>
      <c r="N11" s="107">
        <f t="shared" si="1"/>
        <v>0</v>
      </c>
      <c r="O11" s="108">
        <v>0</v>
      </c>
      <c r="P11" s="109">
        <f t="shared" si="2"/>
        <v>0</v>
      </c>
      <c r="Q11" s="110"/>
      <c r="R11" s="107">
        <f t="shared" si="3"/>
        <v>0</v>
      </c>
      <c r="S11" s="107">
        <f t="shared" si="4"/>
        <v>0</v>
      </c>
      <c r="T11" s="108">
        <v>0</v>
      </c>
      <c r="U11" s="118">
        <f t="shared" si="5"/>
        <v>0</v>
      </c>
      <c r="V11" s="109">
        <f t="shared" si="6"/>
        <v>0</v>
      </c>
      <c r="W11" s="107">
        <f t="shared" si="7"/>
        <v>0</v>
      </c>
      <c r="X11" s="107">
        <f t="shared" si="8"/>
        <v>0</v>
      </c>
      <c r="Y11" s="112">
        <f t="shared" si="9"/>
        <v>0</v>
      </c>
      <c r="Z11" s="109">
        <f t="shared" si="10"/>
        <v>0</v>
      </c>
      <c r="AA11" s="107">
        <f t="shared" si="11"/>
        <v>0</v>
      </c>
      <c r="AB11" s="107">
        <f t="shared" si="12"/>
        <v>0</v>
      </c>
      <c r="AC11" s="112">
        <f t="shared" si="13"/>
        <v>0</v>
      </c>
      <c r="AD11" s="109">
        <f t="shared" si="14"/>
        <v>0</v>
      </c>
      <c r="AE11" s="107">
        <f t="shared" si="15"/>
        <v>0</v>
      </c>
      <c r="AF11" s="107">
        <f t="shared" si="16"/>
        <v>0</v>
      </c>
      <c r="AG11" s="112">
        <f t="shared" si="17"/>
        <v>0</v>
      </c>
      <c r="AH11" s="109">
        <f t="shared" si="18"/>
        <v>0</v>
      </c>
      <c r="AI11" s="107">
        <f t="shared" si="19"/>
        <v>0</v>
      </c>
      <c r="AJ11" s="107">
        <f t="shared" si="20"/>
        <v>0</v>
      </c>
      <c r="AK11" s="112">
        <f t="shared" si="21"/>
        <v>0</v>
      </c>
      <c r="AR11" s="140"/>
      <c r="AS11" s="140"/>
      <c r="AT11" s="140"/>
      <c r="AU11" s="140"/>
      <c r="AV11" s="140"/>
    </row>
    <row r="12" spans="2:48" ht="18" customHeight="1">
      <c r="B12" s="113">
        <v>5</v>
      </c>
      <c r="C12" s="100" t="s">
        <v>2</v>
      </c>
      <c r="D12" s="114">
        <v>0.15144383141360074</v>
      </c>
      <c r="E12" s="115">
        <v>9.4719552905792384E-2</v>
      </c>
      <c r="F12" s="115">
        <v>0.11652319668172391</v>
      </c>
      <c r="G12" s="262">
        <v>0.39837814585310877</v>
      </c>
      <c r="H12" s="115">
        <v>4.654742732408286E-2</v>
      </c>
      <c r="I12" s="116">
        <v>4.4904953374359631E-2</v>
      </c>
      <c r="J12" s="103">
        <f>'入力シート '!D10</f>
        <v>0</v>
      </c>
      <c r="K12" s="117">
        <v>0</v>
      </c>
      <c r="L12" s="105">
        <f t="shared" si="0"/>
        <v>0</v>
      </c>
      <c r="M12" s="109">
        <v>0</v>
      </c>
      <c r="N12" s="107">
        <f t="shared" si="1"/>
        <v>0</v>
      </c>
      <c r="O12" s="108">
        <v>0</v>
      </c>
      <c r="P12" s="109">
        <f t="shared" si="2"/>
        <v>0</v>
      </c>
      <c r="Q12" s="110"/>
      <c r="R12" s="107">
        <f>Q$46*F12</f>
        <v>0</v>
      </c>
      <c r="S12" s="107">
        <f t="shared" si="4"/>
        <v>0</v>
      </c>
      <c r="T12" s="108">
        <v>0</v>
      </c>
      <c r="U12" s="118">
        <f t="shared" si="5"/>
        <v>0</v>
      </c>
      <c r="V12" s="109">
        <f t="shared" si="6"/>
        <v>0</v>
      </c>
      <c r="W12" s="107">
        <f t="shared" si="7"/>
        <v>0</v>
      </c>
      <c r="X12" s="107">
        <f t="shared" si="8"/>
        <v>0</v>
      </c>
      <c r="Y12" s="112">
        <f t="shared" si="9"/>
        <v>0</v>
      </c>
      <c r="Z12" s="109">
        <f t="shared" si="10"/>
        <v>0</v>
      </c>
      <c r="AA12" s="107">
        <f t="shared" si="11"/>
        <v>0</v>
      </c>
      <c r="AB12" s="107">
        <f t="shared" si="12"/>
        <v>0</v>
      </c>
      <c r="AC12" s="112">
        <f t="shared" si="13"/>
        <v>0</v>
      </c>
      <c r="AD12" s="109">
        <f t="shared" si="14"/>
        <v>0</v>
      </c>
      <c r="AE12" s="107">
        <f t="shared" si="15"/>
        <v>0</v>
      </c>
      <c r="AF12" s="107">
        <f t="shared" si="16"/>
        <v>0</v>
      </c>
      <c r="AG12" s="112">
        <f t="shared" si="17"/>
        <v>0</v>
      </c>
      <c r="AH12" s="109">
        <f t="shared" si="18"/>
        <v>0</v>
      </c>
      <c r="AI12" s="107">
        <f t="shared" si="19"/>
        <v>0</v>
      </c>
      <c r="AJ12" s="107">
        <f t="shared" si="20"/>
        <v>0</v>
      </c>
      <c r="AK12" s="112">
        <f t="shared" si="21"/>
        <v>0</v>
      </c>
      <c r="AR12" s="140"/>
      <c r="AS12" s="140"/>
      <c r="AT12" s="140"/>
      <c r="AU12" s="140"/>
      <c r="AV12" s="140"/>
    </row>
    <row r="13" spans="2:48" ht="18" customHeight="1">
      <c r="B13" s="113">
        <v>6</v>
      </c>
      <c r="C13" s="100" t="s">
        <v>3</v>
      </c>
      <c r="D13" s="114">
        <v>1.3506212857914646E-2</v>
      </c>
      <c r="E13" s="115">
        <v>0.24230055658627087</v>
      </c>
      <c r="F13" s="115">
        <v>1.7567674744547668E-2</v>
      </c>
      <c r="G13" s="262">
        <v>0.43191094619666048</v>
      </c>
      <c r="H13" s="115">
        <v>0.49202226345083488</v>
      </c>
      <c r="I13" s="116">
        <v>0.30946196660482372</v>
      </c>
      <c r="J13" s="103">
        <f>'入力シート '!D11</f>
        <v>0</v>
      </c>
      <c r="K13" s="117">
        <v>0</v>
      </c>
      <c r="L13" s="105">
        <f t="shared" si="0"/>
        <v>0</v>
      </c>
      <c r="M13" s="109">
        <v>0</v>
      </c>
      <c r="N13" s="107">
        <f t="shared" si="1"/>
        <v>0</v>
      </c>
      <c r="O13" s="108">
        <v>0</v>
      </c>
      <c r="P13" s="109">
        <f t="shared" si="2"/>
        <v>0</v>
      </c>
      <c r="Q13" s="110"/>
      <c r="R13" s="107">
        <f t="shared" si="3"/>
        <v>0</v>
      </c>
      <c r="S13" s="107">
        <f t="shared" si="4"/>
        <v>0</v>
      </c>
      <c r="T13" s="108">
        <v>0</v>
      </c>
      <c r="U13" s="118">
        <f t="shared" si="5"/>
        <v>0</v>
      </c>
      <c r="V13" s="109">
        <f t="shared" si="6"/>
        <v>0</v>
      </c>
      <c r="W13" s="107">
        <f t="shared" si="7"/>
        <v>0</v>
      </c>
      <c r="X13" s="107">
        <f t="shared" si="8"/>
        <v>0</v>
      </c>
      <c r="Y13" s="112">
        <f t="shared" si="9"/>
        <v>0</v>
      </c>
      <c r="Z13" s="109">
        <f t="shared" si="10"/>
        <v>0</v>
      </c>
      <c r="AA13" s="107">
        <f t="shared" si="11"/>
        <v>0</v>
      </c>
      <c r="AB13" s="107">
        <f t="shared" si="12"/>
        <v>0</v>
      </c>
      <c r="AC13" s="112">
        <f t="shared" si="13"/>
        <v>0</v>
      </c>
      <c r="AD13" s="109">
        <f t="shared" si="14"/>
        <v>0</v>
      </c>
      <c r="AE13" s="107">
        <f t="shared" si="15"/>
        <v>0</v>
      </c>
      <c r="AF13" s="107">
        <f t="shared" si="16"/>
        <v>0</v>
      </c>
      <c r="AG13" s="112">
        <f t="shared" si="17"/>
        <v>0</v>
      </c>
      <c r="AH13" s="109">
        <f t="shared" si="18"/>
        <v>0</v>
      </c>
      <c r="AI13" s="107">
        <f t="shared" si="19"/>
        <v>0</v>
      </c>
      <c r="AJ13" s="107">
        <f t="shared" si="20"/>
        <v>0</v>
      </c>
      <c r="AK13" s="112">
        <f t="shared" si="21"/>
        <v>0</v>
      </c>
      <c r="AR13" s="140"/>
      <c r="AS13" s="140"/>
      <c r="AT13" s="140"/>
      <c r="AU13" s="140"/>
      <c r="AV13" s="140"/>
    </row>
    <row r="14" spans="2:48" ht="18" customHeight="1">
      <c r="B14" s="113">
        <v>7</v>
      </c>
      <c r="C14" s="100" t="s">
        <v>4</v>
      </c>
      <c r="D14" s="114">
        <v>1.1182799018321532E-2</v>
      </c>
      <c r="E14" s="115">
        <v>0.16255920366059243</v>
      </c>
      <c r="F14" s="115">
        <v>1.8478271163006525E-3</v>
      </c>
      <c r="G14" s="262">
        <v>0.46809023039255038</v>
      </c>
      <c r="H14" s="115">
        <v>0.12916432527895963</v>
      </c>
      <c r="I14" s="116">
        <v>0.10668700329132215</v>
      </c>
      <c r="J14" s="103">
        <f>'入力シート '!D12</f>
        <v>0</v>
      </c>
      <c r="K14" s="117">
        <v>0</v>
      </c>
      <c r="L14" s="105">
        <f t="shared" si="0"/>
        <v>0</v>
      </c>
      <c r="M14" s="109">
        <v>0</v>
      </c>
      <c r="N14" s="107">
        <f t="shared" si="1"/>
        <v>0</v>
      </c>
      <c r="O14" s="108">
        <v>0</v>
      </c>
      <c r="P14" s="109">
        <f t="shared" si="2"/>
        <v>0</v>
      </c>
      <c r="Q14" s="110"/>
      <c r="R14" s="107">
        <f t="shared" si="3"/>
        <v>0</v>
      </c>
      <c r="S14" s="107">
        <f t="shared" si="4"/>
        <v>0</v>
      </c>
      <c r="T14" s="108">
        <v>0</v>
      </c>
      <c r="U14" s="118">
        <f t="shared" si="5"/>
        <v>0</v>
      </c>
      <c r="V14" s="109">
        <f t="shared" si="6"/>
        <v>0</v>
      </c>
      <c r="W14" s="107">
        <f t="shared" si="7"/>
        <v>0</v>
      </c>
      <c r="X14" s="107">
        <f t="shared" si="8"/>
        <v>0</v>
      </c>
      <c r="Y14" s="112">
        <f t="shared" si="9"/>
        <v>0</v>
      </c>
      <c r="Z14" s="109">
        <f t="shared" si="10"/>
        <v>0</v>
      </c>
      <c r="AA14" s="107">
        <f t="shared" si="11"/>
        <v>0</v>
      </c>
      <c r="AB14" s="107">
        <f t="shared" si="12"/>
        <v>0</v>
      </c>
      <c r="AC14" s="112">
        <f t="shared" si="13"/>
        <v>0</v>
      </c>
      <c r="AD14" s="109">
        <f t="shared" si="14"/>
        <v>0</v>
      </c>
      <c r="AE14" s="107">
        <f t="shared" si="15"/>
        <v>0</v>
      </c>
      <c r="AF14" s="107">
        <f t="shared" si="16"/>
        <v>0</v>
      </c>
      <c r="AG14" s="112">
        <f t="shared" si="17"/>
        <v>0</v>
      </c>
      <c r="AH14" s="109">
        <f t="shared" si="18"/>
        <v>0</v>
      </c>
      <c r="AI14" s="107">
        <f t="shared" si="19"/>
        <v>0</v>
      </c>
      <c r="AJ14" s="107">
        <f t="shared" si="20"/>
        <v>0</v>
      </c>
      <c r="AK14" s="112">
        <f t="shared" si="21"/>
        <v>0</v>
      </c>
      <c r="AR14" s="140"/>
      <c r="AS14" s="140"/>
      <c r="AT14" s="140"/>
      <c r="AU14" s="140"/>
      <c r="AV14" s="140"/>
    </row>
    <row r="15" spans="2:48" ht="18" customHeight="1">
      <c r="B15" s="113">
        <v>8</v>
      </c>
      <c r="C15" s="100" t="s">
        <v>5</v>
      </c>
      <c r="D15" s="114">
        <v>8.3982042093990739E-3</v>
      </c>
      <c r="E15" s="115">
        <v>0.10247702756691969</v>
      </c>
      <c r="F15" s="115">
        <v>1.1076013049613151E-2</v>
      </c>
      <c r="G15" s="262">
        <v>0.33879344786256493</v>
      </c>
      <c r="H15" s="115">
        <v>0.37155413503795448</v>
      </c>
      <c r="I15" s="116">
        <v>0.37155413503795448</v>
      </c>
      <c r="J15" s="103">
        <f>'入力シート '!D13</f>
        <v>0</v>
      </c>
      <c r="K15" s="117">
        <v>0</v>
      </c>
      <c r="L15" s="105">
        <f t="shared" si="0"/>
        <v>0</v>
      </c>
      <c r="M15" s="109">
        <v>0</v>
      </c>
      <c r="N15" s="107">
        <f t="shared" si="1"/>
        <v>0</v>
      </c>
      <c r="O15" s="108">
        <v>0</v>
      </c>
      <c r="P15" s="109">
        <f t="shared" si="2"/>
        <v>0</v>
      </c>
      <c r="Q15" s="110"/>
      <c r="R15" s="107">
        <f t="shared" si="3"/>
        <v>0</v>
      </c>
      <c r="S15" s="107">
        <f t="shared" si="4"/>
        <v>0</v>
      </c>
      <c r="T15" s="108">
        <v>0</v>
      </c>
      <c r="U15" s="118">
        <f t="shared" si="5"/>
        <v>0</v>
      </c>
      <c r="V15" s="109">
        <f t="shared" si="6"/>
        <v>0</v>
      </c>
      <c r="W15" s="107">
        <f t="shared" si="7"/>
        <v>0</v>
      </c>
      <c r="X15" s="107">
        <f t="shared" si="8"/>
        <v>0</v>
      </c>
      <c r="Y15" s="112">
        <f t="shared" si="9"/>
        <v>0</v>
      </c>
      <c r="Z15" s="109">
        <f t="shared" si="10"/>
        <v>0</v>
      </c>
      <c r="AA15" s="107">
        <f t="shared" si="11"/>
        <v>0</v>
      </c>
      <c r="AB15" s="107">
        <f t="shared" si="12"/>
        <v>0</v>
      </c>
      <c r="AC15" s="112">
        <f t="shared" si="13"/>
        <v>0</v>
      </c>
      <c r="AD15" s="109">
        <f t="shared" si="14"/>
        <v>0</v>
      </c>
      <c r="AE15" s="107">
        <f t="shared" si="15"/>
        <v>0</v>
      </c>
      <c r="AF15" s="107">
        <f t="shared" si="16"/>
        <v>0</v>
      </c>
      <c r="AG15" s="112">
        <f t="shared" si="17"/>
        <v>0</v>
      </c>
      <c r="AH15" s="109">
        <f t="shared" si="18"/>
        <v>0</v>
      </c>
      <c r="AI15" s="107">
        <f t="shared" si="19"/>
        <v>0</v>
      </c>
      <c r="AJ15" s="107">
        <f t="shared" si="20"/>
        <v>0</v>
      </c>
      <c r="AK15" s="112">
        <f t="shared" si="21"/>
        <v>0</v>
      </c>
      <c r="AR15" s="140"/>
      <c r="AS15" s="140"/>
      <c r="AT15" s="140"/>
      <c r="AU15" s="140"/>
      <c r="AV15" s="140"/>
    </row>
    <row r="16" spans="2:48" ht="18" customHeight="1">
      <c r="B16" s="113">
        <v>9</v>
      </c>
      <c r="C16" s="100" t="s">
        <v>6</v>
      </c>
      <c r="D16" s="114">
        <v>1.401830625876177E-3</v>
      </c>
      <c r="E16" s="115">
        <v>0.17592975206611569</v>
      </c>
      <c r="F16" s="115">
        <v>5.7382075248349853E-4</v>
      </c>
      <c r="G16" s="262">
        <v>0.48094008264462812</v>
      </c>
      <c r="H16" s="115">
        <v>7.5568181818181812E-2</v>
      </c>
      <c r="I16" s="116">
        <v>7.2210743801652891E-2</v>
      </c>
      <c r="J16" s="103">
        <f>'入力シート '!D14</f>
        <v>0</v>
      </c>
      <c r="K16" s="117">
        <v>0</v>
      </c>
      <c r="L16" s="105">
        <f t="shared" si="0"/>
        <v>0</v>
      </c>
      <c r="M16" s="109">
        <v>0</v>
      </c>
      <c r="N16" s="107">
        <f t="shared" si="1"/>
        <v>0</v>
      </c>
      <c r="O16" s="108">
        <v>0</v>
      </c>
      <c r="P16" s="109">
        <f t="shared" si="2"/>
        <v>0</v>
      </c>
      <c r="Q16" s="110"/>
      <c r="R16" s="107">
        <f t="shared" si="3"/>
        <v>0</v>
      </c>
      <c r="S16" s="107">
        <f t="shared" si="4"/>
        <v>0</v>
      </c>
      <c r="T16" s="108">
        <v>0</v>
      </c>
      <c r="U16" s="118">
        <f t="shared" si="5"/>
        <v>0</v>
      </c>
      <c r="V16" s="109">
        <f t="shared" si="6"/>
        <v>0</v>
      </c>
      <c r="W16" s="107">
        <f t="shared" si="7"/>
        <v>0</v>
      </c>
      <c r="X16" s="107">
        <f t="shared" si="8"/>
        <v>0</v>
      </c>
      <c r="Y16" s="112">
        <f t="shared" si="9"/>
        <v>0</v>
      </c>
      <c r="Z16" s="109">
        <f t="shared" si="10"/>
        <v>0</v>
      </c>
      <c r="AA16" s="107">
        <f t="shared" si="11"/>
        <v>0</v>
      </c>
      <c r="AB16" s="107">
        <f t="shared" si="12"/>
        <v>0</v>
      </c>
      <c r="AC16" s="112">
        <f t="shared" si="13"/>
        <v>0</v>
      </c>
      <c r="AD16" s="109">
        <f t="shared" si="14"/>
        <v>0</v>
      </c>
      <c r="AE16" s="107">
        <f t="shared" si="15"/>
        <v>0</v>
      </c>
      <c r="AF16" s="107">
        <f t="shared" si="16"/>
        <v>0</v>
      </c>
      <c r="AG16" s="112">
        <f t="shared" si="17"/>
        <v>0</v>
      </c>
      <c r="AH16" s="109">
        <f t="shared" si="18"/>
        <v>0</v>
      </c>
      <c r="AI16" s="107">
        <f t="shared" si="19"/>
        <v>0</v>
      </c>
      <c r="AJ16" s="107">
        <f t="shared" si="20"/>
        <v>0</v>
      </c>
      <c r="AK16" s="112">
        <f t="shared" si="21"/>
        <v>0</v>
      </c>
      <c r="AR16" s="140"/>
      <c r="AS16" s="140"/>
      <c r="AT16" s="140"/>
      <c r="AU16" s="140"/>
      <c r="AV16" s="140"/>
    </row>
    <row r="17" spans="2:48" ht="18" customHeight="1">
      <c r="B17" s="113">
        <v>10</v>
      </c>
      <c r="C17" s="100" t="s">
        <v>7</v>
      </c>
      <c r="D17" s="114">
        <v>0</v>
      </c>
      <c r="E17" s="115">
        <v>7.2046109510086456E-2</v>
      </c>
      <c r="F17" s="115">
        <v>-1.4648853660615359E-4</v>
      </c>
      <c r="G17" s="262">
        <v>0.31786743515850147</v>
      </c>
      <c r="H17" s="115">
        <v>0.13170028818443805</v>
      </c>
      <c r="I17" s="116">
        <v>0.11988472622478386</v>
      </c>
      <c r="J17" s="103">
        <f>'入力シート '!D15</f>
        <v>0</v>
      </c>
      <c r="K17" s="117">
        <v>0</v>
      </c>
      <c r="L17" s="105">
        <f t="shared" si="0"/>
        <v>0</v>
      </c>
      <c r="M17" s="109">
        <v>0</v>
      </c>
      <c r="N17" s="107">
        <f t="shared" si="1"/>
        <v>0</v>
      </c>
      <c r="O17" s="108">
        <v>0</v>
      </c>
      <c r="P17" s="109">
        <f t="shared" si="2"/>
        <v>0</v>
      </c>
      <c r="Q17" s="110"/>
      <c r="R17" s="107">
        <f t="shared" si="3"/>
        <v>0</v>
      </c>
      <c r="S17" s="107">
        <f t="shared" si="4"/>
        <v>0</v>
      </c>
      <c r="T17" s="108">
        <v>0</v>
      </c>
      <c r="U17" s="118">
        <f t="shared" si="5"/>
        <v>0</v>
      </c>
      <c r="V17" s="109">
        <f t="shared" si="6"/>
        <v>0</v>
      </c>
      <c r="W17" s="107">
        <f t="shared" si="7"/>
        <v>0</v>
      </c>
      <c r="X17" s="107">
        <f t="shared" si="8"/>
        <v>0</v>
      </c>
      <c r="Y17" s="112">
        <f t="shared" si="9"/>
        <v>0</v>
      </c>
      <c r="Z17" s="109">
        <f t="shared" si="10"/>
        <v>0</v>
      </c>
      <c r="AA17" s="107">
        <f t="shared" si="11"/>
        <v>0</v>
      </c>
      <c r="AB17" s="107">
        <f t="shared" si="12"/>
        <v>0</v>
      </c>
      <c r="AC17" s="112">
        <f t="shared" si="13"/>
        <v>0</v>
      </c>
      <c r="AD17" s="109">
        <f t="shared" si="14"/>
        <v>0</v>
      </c>
      <c r="AE17" s="107">
        <f t="shared" si="15"/>
        <v>0</v>
      </c>
      <c r="AF17" s="107">
        <f t="shared" si="16"/>
        <v>0</v>
      </c>
      <c r="AG17" s="112">
        <f t="shared" si="17"/>
        <v>0</v>
      </c>
      <c r="AH17" s="109">
        <f t="shared" si="18"/>
        <v>0</v>
      </c>
      <c r="AI17" s="107">
        <f t="shared" si="19"/>
        <v>0</v>
      </c>
      <c r="AJ17" s="107">
        <f t="shared" si="20"/>
        <v>0</v>
      </c>
      <c r="AK17" s="112">
        <f t="shared" si="21"/>
        <v>0</v>
      </c>
      <c r="AR17" s="140"/>
      <c r="AS17" s="140"/>
      <c r="AT17" s="140"/>
      <c r="AU17" s="140"/>
      <c r="AV17" s="140"/>
    </row>
    <row r="18" spans="2:48" ht="18" customHeight="1">
      <c r="B18" s="113">
        <v>11</v>
      </c>
      <c r="C18" s="100" t="s">
        <v>8</v>
      </c>
      <c r="D18" s="114">
        <v>0</v>
      </c>
      <c r="E18" s="115">
        <v>0.18306878306878308</v>
      </c>
      <c r="F18" s="115">
        <v>8.2714234305898845E-4</v>
      </c>
      <c r="G18" s="262">
        <v>0.21481481481481479</v>
      </c>
      <c r="H18" s="115">
        <v>0.20423280423280424</v>
      </c>
      <c r="I18" s="116">
        <v>0.20423280423280424</v>
      </c>
      <c r="J18" s="103">
        <f>'入力シート '!D16</f>
        <v>0</v>
      </c>
      <c r="K18" s="117">
        <v>0</v>
      </c>
      <c r="L18" s="105">
        <f t="shared" si="0"/>
        <v>0</v>
      </c>
      <c r="M18" s="109">
        <v>0</v>
      </c>
      <c r="N18" s="107">
        <f t="shared" si="1"/>
        <v>0</v>
      </c>
      <c r="O18" s="108">
        <v>0</v>
      </c>
      <c r="P18" s="109">
        <f t="shared" si="2"/>
        <v>0</v>
      </c>
      <c r="Q18" s="110"/>
      <c r="R18" s="107">
        <f t="shared" si="3"/>
        <v>0</v>
      </c>
      <c r="S18" s="107">
        <f t="shared" si="4"/>
        <v>0</v>
      </c>
      <c r="T18" s="108">
        <v>0</v>
      </c>
      <c r="U18" s="118">
        <f t="shared" si="5"/>
        <v>0</v>
      </c>
      <c r="V18" s="109">
        <f t="shared" si="6"/>
        <v>0</v>
      </c>
      <c r="W18" s="107">
        <f t="shared" si="7"/>
        <v>0</v>
      </c>
      <c r="X18" s="107">
        <f t="shared" si="8"/>
        <v>0</v>
      </c>
      <c r="Y18" s="112">
        <f t="shared" si="9"/>
        <v>0</v>
      </c>
      <c r="Z18" s="109">
        <f t="shared" si="10"/>
        <v>0</v>
      </c>
      <c r="AA18" s="107">
        <f t="shared" si="11"/>
        <v>0</v>
      </c>
      <c r="AB18" s="107">
        <f t="shared" si="12"/>
        <v>0</v>
      </c>
      <c r="AC18" s="112">
        <f t="shared" si="13"/>
        <v>0</v>
      </c>
      <c r="AD18" s="109">
        <f t="shared" si="14"/>
        <v>0</v>
      </c>
      <c r="AE18" s="107">
        <f t="shared" si="15"/>
        <v>0</v>
      </c>
      <c r="AF18" s="107">
        <f t="shared" si="16"/>
        <v>0</v>
      </c>
      <c r="AG18" s="112">
        <f t="shared" si="17"/>
        <v>0</v>
      </c>
      <c r="AH18" s="109">
        <f t="shared" si="18"/>
        <v>0</v>
      </c>
      <c r="AI18" s="107">
        <f t="shared" si="19"/>
        <v>0</v>
      </c>
      <c r="AJ18" s="107">
        <f t="shared" si="20"/>
        <v>0</v>
      </c>
      <c r="AK18" s="112">
        <f t="shared" si="21"/>
        <v>0</v>
      </c>
      <c r="AR18" s="140"/>
      <c r="AS18" s="140"/>
      <c r="AT18" s="140"/>
      <c r="AU18" s="140"/>
      <c r="AV18" s="140"/>
    </row>
    <row r="19" spans="2:48" ht="18" customHeight="1">
      <c r="B19" s="113">
        <v>12</v>
      </c>
      <c r="C19" s="100" t="s">
        <v>9</v>
      </c>
      <c r="D19" s="114">
        <v>3.7493696829708711E-2</v>
      </c>
      <c r="E19" s="115">
        <v>0.24061919504643964</v>
      </c>
      <c r="F19" s="115">
        <v>1.2038694281087531E-3</v>
      </c>
      <c r="G19" s="262">
        <v>0.48569659442724461</v>
      </c>
      <c r="H19" s="115">
        <v>0.2371517027863777</v>
      </c>
      <c r="I19" s="116">
        <v>0.20074303405572755</v>
      </c>
      <c r="J19" s="103">
        <f>'入力シート '!D17</f>
        <v>0</v>
      </c>
      <c r="K19" s="117">
        <v>0</v>
      </c>
      <c r="L19" s="105">
        <f t="shared" si="0"/>
        <v>0</v>
      </c>
      <c r="M19" s="109">
        <v>0</v>
      </c>
      <c r="N19" s="107">
        <f t="shared" si="1"/>
        <v>0</v>
      </c>
      <c r="O19" s="108">
        <v>0</v>
      </c>
      <c r="P19" s="109">
        <f t="shared" si="2"/>
        <v>0</v>
      </c>
      <c r="Q19" s="110"/>
      <c r="R19" s="107">
        <f t="shared" si="3"/>
        <v>0</v>
      </c>
      <c r="S19" s="107">
        <f t="shared" si="4"/>
        <v>0</v>
      </c>
      <c r="T19" s="108">
        <v>0</v>
      </c>
      <c r="U19" s="118">
        <f t="shared" si="5"/>
        <v>0</v>
      </c>
      <c r="V19" s="109">
        <f t="shared" si="6"/>
        <v>0</v>
      </c>
      <c r="W19" s="107">
        <f t="shared" si="7"/>
        <v>0</v>
      </c>
      <c r="X19" s="107">
        <f t="shared" si="8"/>
        <v>0</v>
      </c>
      <c r="Y19" s="112">
        <f t="shared" si="9"/>
        <v>0</v>
      </c>
      <c r="Z19" s="109">
        <f t="shared" si="10"/>
        <v>0</v>
      </c>
      <c r="AA19" s="107">
        <f t="shared" si="11"/>
        <v>0</v>
      </c>
      <c r="AB19" s="107">
        <f t="shared" si="12"/>
        <v>0</v>
      </c>
      <c r="AC19" s="112">
        <f t="shared" si="13"/>
        <v>0</v>
      </c>
      <c r="AD19" s="109">
        <f t="shared" si="14"/>
        <v>0</v>
      </c>
      <c r="AE19" s="107">
        <f t="shared" si="15"/>
        <v>0</v>
      </c>
      <c r="AF19" s="107">
        <f t="shared" si="16"/>
        <v>0</v>
      </c>
      <c r="AG19" s="112">
        <f t="shared" si="17"/>
        <v>0</v>
      </c>
      <c r="AH19" s="109">
        <f t="shared" si="18"/>
        <v>0</v>
      </c>
      <c r="AI19" s="107">
        <f t="shared" si="19"/>
        <v>0</v>
      </c>
      <c r="AJ19" s="107">
        <f t="shared" si="20"/>
        <v>0</v>
      </c>
      <c r="AK19" s="112">
        <f t="shared" si="21"/>
        <v>0</v>
      </c>
      <c r="AR19" s="140"/>
      <c r="AS19" s="140"/>
      <c r="AT19" s="140"/>
      <c r="AU19" s="140"/>
      <c r="AV19" s="140"/>
    </row>
    <row r="20" spans="2:48" ht="18" customHeight="1">
      <c r="B20" s="113">
        <v>13</v>
      </c>
      <c r="C20" s="100" t="s">
        <v>10</v>
      </c>
      <c r="D20" s="114">
        <v>3.2331262183235898E-2</v>
      </c>
      <c r="E20" s="115">
        <v>0.23688453429244699</v>
      </c>
      <c r="F20" s="115">
        <v>6.0962906143166947E-5</v>
      </c>
      <c r="G20" s="262">
        <v>0.42329157881681756</v>
      </c>
      <c r="H20" s="115">
        <v>9.9342676423167561E-2</v>
      </c>
      <c r="I20" s="116">
        <v>9.6180081855388816E-2</v>
      </c>
      <c r="J20" s="103">
        <f>'入力シート '!D18</f>
        <v>0</v>
      </c>
      <c r="K20" s="117">
        <v>0</v>
      </c>
      <c r="L20" s="105">
        <f t="shared" si="0"/>
        <v>0</v>
      </c>
      <c r="M20" s="109">
        <v>0</v>
      </c>
      <c r="N20" s="107">
        <f t="shared" si="1"/>
        <v>0</v>
      </c>
      <c r="O20" s="108">
        <v>0</v>
      </c>
      <c r="P20" s="109">
        <f t="shared" si="2"/>
        <v>0</v>
      </c>
      <c r="Q20" s="110"/>
      <c r="R20" s="107">
        <f t="shared" si="3"/>
        <v>0</v>
      </c>
      <c r="S20" s="107">
        <f t="shared" si="4"/>
        <v>0</v>
      </c>
      <c r="T20" s="108">
        <v>0</v>
      </c>
      <c r="U20" s="118">
        <f t="shared" si="5"/>
        <v>0</v>
      </c>
      <c r="V20" s="109">
        <f t="shared" si="6"/>
        <v>0</v>
      </c>
      <c r="W20" s="107">
        <f t="shared" si="7"/>
        <v>0</v>
      </c>
      <c r="X20" s="107">
        <f t="shared" si="8"/>
        <v>0</v>
      </c>
      <c r="Y20" s="112">
        <f t="shared" si="9"/>
        <v>0</v>
      </c>
      <c r="Z20" s="109">
        <f t="shared" si="10"/>
        <v>0</v>
      </c>
      <c r="AA20" s="107">
        <f t="shared" si="11"/>
        <v>0</v>
      </c>
      <c r="AB20" s="107">
        <f t="shared" si="12"/>
        <v>0</v>
      </c>
      <c r="AC20" s="112">
        <f t="shared" si="13"/>
        <v>0</v>
      </c>
      <c r="AD20" s="109">
        <f t="shared" si="14"/>
        <v>0</v>
      </c>
      <c r="AE20" s="107">
        <f t="shared" si="15"/>
        <v>0</v>
      </c>
      <c r="AF20" s="107">
        <f t="shared" si="16"/>
        <v>0</v>
      </c>
      <c r="AG20" s="112">
        <f t="shared" si="17"/>
        <v>0</v>
      </c>
      <c r="AH20" s="109">
        <f t="shared" si="18"/>
        <v>0</v>
      </c>
      <c r="AI20" s="107">
        <f t="shared" si="19"/>
        <v>0</v>
      </c>
      <c r="AJ20" s="107">
        <f t="shared" si="20"/>
        <v>0</v>
      </c>
      <c r="AK20" s="112">
        <f t="shared" si="21"/>
        <v>0</v>
      </c>
      <c r="AR20" s="140"/>
      <c r="AS20" s="140"/>
      <c r="AT20" s="140"/>
      <c r="AU20" s="140"/>
      <c r="AV20" s="140"/>
    </row>
    <row r="21" spans="2:48" ht="18" customHeight="1">
      <c r="B21" s="113">
        <v>14</v>
      </c>
      <c r="C21" s="100" t="s">
        <v>11</v>
      </c>
      <c r="D21" s="114">
        <v>1.6313660977448796E-2</v>
      </c>
      <c r="E21" s="115">
        <v>0.23029091716633354</v>
      </c>
      <c r="F21" s="115">
        <v>1.2133393941115752E-5</v>
      </c>
      <c r="G21" s="262">
        <v>0.45384558442519807</v>
      </c>
      <c r="H21" s="115">
        <v>0.10200607002738915</v>
      </c>
      <c r="I21" s="116">
        <v>0.10037752609371529</v>
      </c>
      <c r="J21" s="103">
        <f>'入力シート '!D19</f>
        <v>0</v>
      </c>
      <c r="K21" s="117">
        <v>0</v>
      </c>
      <c r="L21" s="105">
        <f t="shared" si="0"/>
        <v>0</v>
      </c>
      <c r="M21" s="109">
        <v>0</v>
      </c>
      <c r="N21" s="107">
        <f t="shared" si="1"/>
        <v>0</v>
      </c>
      <c r="O21" s="108">
        <v>0</v>
      </c>
      <c r="P21" s="109">
        <f t="shared" si="2"/>
        <v>0</v>
      </c>
      <c r="Q21" s="110"/>
      <c r="R21" s="107">
        <f t="shared" si="3"/>
        <v>0</v>
      </c>
      <c r="S21" s="107">
        <f t="shared" si="4"/>
        <v>0</v>
      </c>
      <c r="T21" s="108">
        <v>0</v>
      </c>
      <c r="U21" s="118">
        <f t="shared" si="5"/>
        <v>0</v>
      </c>
      <c r="V21" s="109">
        <f t="shared" si="6"/>
        <v>0</v>
      </c>
      <c r="W21" s="107">
        <f t="shared" si="7"/>
        <v>0</v>
      </c>
      <c r="X21" s="107">
        <f t="shared" si="8"/>
        <v>0</v>
      </c>
      <c r="Y21" s="112">
        <f t="shared" si="9"/>
        <v>0</v>
      </c>
      <c r="Z21" s="109">
        <f t="shared" si="10"/>
        <v>0</v>
      </c>
      <c r="AA21" s="107">
        <f t="shared" si="11"/>
        <v>0</v>
      </c>
      <c r="AB21" s="107">
        <f t="shared" si="12"/>
        <v>0</v>
      </c>
      <c r="AC21" s="112">
        <f t="shared" si="13"/>
        <v>0</v>
      </c>
      <c r="AD21" s="109">
        <f t="shared" si="14"/>
        <v>0</v>
      </c>
      <c r="AE21" s="107">
        <f t="shared" si="15"/>
        <v>0</v>
      </c>
      <c r="AF21" s="107">
        <f t="shared" si="16"/>
        <v>0</v>
      </c>
      <c r="AG21" s="112">
        <f t="shared" si="17"/>
        <v>0</v>
      </c>
      <c r="AH21" s="109">
        <f t="shared" si="18"/>
        <v>0</v>
      </c>
      <c r="AI21" s="107">
        <f t="shared" si="19"/>
        <v>0</v>
      </c>
      <c r="AJ21" s="107">
        <f t="shared" si="20"/>
        <v>0</v>
      </c>
      <c r="AK21" s="112">
        <f t="shared" si="21"/>
        <v>0</v>
      </c>
      <c r="AR21" s="140"/>
      <c r="AS21" s="140"/>
      <c r="AT21" s="140"/>
      <c r="AU21" s="140"/>
      <c r="AV21" s="140"/>
    </row>
    <row r="22" spans="2:48" ht="18" customHeight="1">
      <c r="B22" s="113">
        <v>15</v>
      </c>
      <c r="C22" s="100" t="s">
        <v>12</v>
      </c>
      <c r="D22" s="114">
        <v>2.422977075120536E-2</v>
      </c>
      <c r="E22" s="115">
        <v>0.21784197111299916</v>
      </c>
      <c r="F22" s="115">
        <v>3.7850270367529383E-4</v>
      </c>
      <c r="G22" s="262">
        <v>0.43500424808836025</v>
      </c>
      <c r="H22" s="115">
        <v>0.17926932880203908</v>
      </c>
      <c r="I22" s="116">
        <v>0.17536108751062021</v>
      </c>
      <c r="J22" s="103">
        <f>'入力シート '!D20</f>
        <v>0</v>
      </c>
      <c r="K22" s="117">
        <v>0</v>
      </c>
      <c r="L22" s="105">
        <f t="shared" si="0"/>
        <v>0</v>
      </c>
      <c r="M22" s="109">
        <v>0</v>
      </c>
      <c r="N22" s="107">
        <f t="shared" si="1"/>
        <v>0</v>
      </c>
      <c r="O22" s="108">
        <v>0</v>
      </c>
      <c r="P22" s="109">
        <f t="shared" si="2"/>
        <v>0</v>
      </c>
      <c r="Q22" s="110"/>
      <c r="R22" s="107">
        <f t="shared" si="3"/>
        <v>0</v>
      </c>
      <c r="S22" s="107">
        <f t="shared" si="4"/>
        <v>0</v>
      </c>
      <c r="T22" s="108">
        <v>0</v>
      </c>
      <c r="U22" s="118">
        <f t="shared" si="5"/>
        <v>0</v>
      </c>
      <c r="V22" s="109">
        <f t="shared" si="6"/>
        <v>0</v>
      </c>
      <c r="W22" s="107">
        <f t="shared" si="7"/>
        <v>0</v>
      </c>
      <c r="X22" s="107">
        <f t="shared" si="8"/>
        <v>0</v>
      </c>
      <c r="Y22" s="112">
        <f t="shared" si="9"/>
        <v>0</v>
      </c>
      <c r="Z22" s="109">
        <f t="shared" si="10"/>
        <v>0</v>
      </c>
      <c r="AA22" s="107">
        <f t="shared" si="11"/>
        <v>0</v>
      </c>
      <c r="AB22" s="107">
        <f t="shared" si="12"/>
        <v>0</v>
      </c>
      <c r="AC22" s="112">
        <f t="shared" si="13"/>
        <v>0</v>
      </c>
      <c r="AD22" s="109">
        <f t="shared" si="14"/>
        <v>0</v>
      </c>
      <c r="AE22" s="107">
        <f t="shared" si="15"/>
        <v>0</v>
      </c>
      <c r="AF22" s="107">
        <f t="shared" si="16"/>
        <v>0</v>
      </c>
      <c r="AG22" s="112">
        <f t="shared" si="17"/>
        <v>0</v>
      </c>
      <c r="AH22" s="109">
        <f t="shared" si="18"/>
        <v>0</v>
      </c>
      <c r="AI22" s="107">
        <f t="shared" si="19"/>
        <v>0</v>
      </c>
      <c r="AJ22" s="107">
        <f t="shared" si="20"/>
        <v>0</v>
      </c>
      <c r="AK22" s="112">
        <f t="shared" si="21"/>
        <v>0</v>
      </c>
      <c r="AR22" s="140"/>
      <c r="AS22" s="140"/>
      <c r="AT22" s="140"/>
      <c r="AU22" s="140"/>
      <c r="AV22" s="140"/>
    </row>
    <row r="23" spans="2:48" ht="18" customHeight="1">
      <c r="B23" s="113">
        <v>16</v>
      </c>
      <c r="C23" s="100" t="s">
        <v>13</v>
      </c>
      <c r="D23" s="114">
        <v>4.9710151577723738E-2</v>
      </c>
      <c r="E23" s="115">
        <v>0.1669339770829544</v>
      </c>
      <c r="F23" s="115">
        <v>1.0624118109415987E-4</v>
      </c>
      <c r="G23" s="262">
        <v>0.40807553034937749</v>
      </c>
      <c r="H23" s="115">
        <v>1.9684518593230709E-2</v>
      </c>
      <c r="I23" s="116">
        <v>1.9676251260768201E-2</v>
      </c>
      <c r="J23" s="103">
        <f>'入力シート '!D21</f>
        <v>0</v>
      </c>
      <c r="K23" s="117">
        <v>0</v>
      </c>
      <c r="L23" s="105">
        <f t="shared" si="0"/>
        <v>0</v>
      </c>
      <c r="M23" s="109">
        <v>0</v>
      </c>
      <c r="N23" s="107">
        <f t="shared" si="1"/>
        <v>0</v>
      </c>
      <c r="O23" s="108">
        <v>0</v>
      </c>
      <c r="P23" s="109">
        <f t="shared" si="2"/>
        <v>0</v>
      </c>
      <c r="Q23" s="110"/>
      <c r="R23" s="107">
        <f t="shared" si="3"/>
        <v>0</v>
      </c>
      <c r="S23" s="107">
        <f t="shared" si="4"/>
        <v>0</v>
      </c>
      <c r="T23" s="108">
        <v>0</v>
      </c>
      <c r="U23" s="118">
        <f t="shared" si="5"/>
        <v>0</v>
      </c>
      <c r="V23" s="109">
        <f t="shared" si="6"/>
        <v>0</v>
      </c>
      <c r="W23" s="107">
        <f t="shared" si="7"/>
        <v>0</v>
      </c>
      <c r="X23" s="107">
        <f t="shared" si="8"/>
        <v>0</v>
      </c>
      <c r="Y23" s="112">
        <f t="shared" si="9"/>
        <v>0</v>
      </c>
      <c r="Z23" s="109">
        <f t="shared" si="10"/>
        <v>0</v>
      </c>
      <c r="AA23" s="107">
        <f t="shared" si="11"/>
        <v>0</v>
      </c>
      <c r="AB23" s="107">
        <f t="shared" si="12"/>
        <v>0</v>
      </c>
      <c r="AC23" s="112">
        <f t="shared" si="13"/>
        <v>0</v>
      </c>
      <c r="AD23" s="109">
        <f t="shared" si="14"/>
        <v>0</v>
      </c>
      <c r="AE23" s="107">
        <f t="shared" si="15"/>
        <v>0</v>
      </c>
      <c r="AF23" s="107">
        <f t="shared" si="16"/>
        <v>0</v>
      </c>
      <c r="AG23" s="112">
        <f t="shared" si="17"/>
        <v>0</v>
      </c>
      <c r="AH23" s="109">
        <f t="shared" si="18"/>
        <v>0</v>
      </c>
      <c r="AI23" s="107">
        <f t="shared" si="19"/>
        <v>0</v>
      </c>
      <c r="AJ23" s="107">
        <f t="shared" si="20"/>
        <v>0</v>
      </c>
      <c r="AK23" s="112">
        <f t="shared" si="21"/>
        <v>0</v>
      </c>
      <c r="AR23" s="140"/>
      <c r="AS23" s="140"/>
      <c r="AT23" s="140"/>
      <c r="AU23" s="140"/>
      <c r="AV23" s="140"/>
    </row>
    <row r="24" spans="2:48" ht="18" customHeight="1">
      <c r="B24" s="113">
        <v>17</v>
      </c>
      <c r="C24" s="100" t="s">
        <v>14</v>
      </c>
      <c r="D24" s="114">
        <v>1.4542889198653652E-2</v>
      </c>
      <c r="E24" s="115">
        <v>0.19576953278366707</v>
      </c>
      <c r="F24" s="115">
        <v>1.5087431461121055E-2</v>
      </c>
      <c r="G24" s="262">
        <v>0.36469375736160187</v>
      </c>
      <c r="H24" s="115">
        <v>0.13295053003533569</v>
      </c>
      <c r="I24" s="116">
        <v>0.13260698861405576</v>
      </c>
      <c r="J24" s="103">
        <f>'入力シート '!D22</f>
        <v>0</v>
      </c>
      <c r="K24" s="117">
        <v>0</v>
      </c>
      <c r="L24" s="105">
        <f t="shared" si="0"/>
        <v>0</v>
      </c>
      <c r="M24" s="109">
        <v>0</v>
      </c>
      <c r="N24" s="107">
        <f t="shared" si="1"/>
        <v>0</v>
      </c>
      <c r="O24" s="108">
        <v>0</v>
      </c>
      <c r="P24" s="109">
        <f t="shared" si="2"/>
        <v>0</v>
      </c>
      <c r="Q24" s="110"/>
      <c r="R24" s="107">
        <f t="shared" si="3"/>
        <v>0</v>
      </c>
      <c r="S24" s="107">
        <f t="shared" si="4"/>
        <v>0</v>
      </c>
      <c r="T24" s="108">
        <v>0</v>
      </c>
      <c r="U24" s="118">
        <f t="shared" si="5"/>
        <v>0</v>
      </c>
      <c r="V24" s="109">
        <f t="shared" si="6"/>
        <v>0</v>
      </c>
      <c r="W24" s="107">
        <f t="shared" si="7"/>
        <v>0</v>
      </c>
      <c r="X24" s="107">
        <f t="shared" si="8"/>
        <v>0</v>
      </c>
      <c r="Y24" s="112">
        <f t="shared" si="9"/>
        <v>0</v>
      </c>
      <c r="Z24" s="109">
        <f t="shared" si="10"/>
        <v>0</v>
      </c>
      <c r="AA24" s="107">
        <f t="shared" si="11"/>
        <v>0</v>
      </c>
      <c r="AB24" s="107">
        <f t="shared" si="12"/>
        <v>0</v>
      </c>
      <c r="AC24" s="112">
        <f t="shared" si="13"/>
        <v>0</v>
      </c>
      <c r="AD24" s="109">
        <f t="shared" si="14"/>
        <v>0</v>
      </c>
      <c r="AE24" s="107">
        <f t="shared" si="15"/>
        <v>0</v>
      </c>
      <c r="AF24" s="107">
        <f t="shared" si="16"/>
        <v>0</v>
      </c>
      <c r="AG24" s="112">
        <f t="shared" si="17"/>
        <v>0</v>
      </c>
      <c r="AH24" s="109">
        <f t="shared" si="18"/>
        <v>0</v>
      </c>
      <c r="AI24" s="107">
        <f t="shared" si="19"/>
        <v>0</v>
      </c>
      <c r="AJ24" s="107">
        <f t="shared" si="20"/>
        <v>0</v>
      </c>
      <c r="AK24" s="112">
        <f t="shared" si="21"/>
        <v>0</v>
      </c>
      <c r="AR24" s="140"/>
      <c r="AS24" s="140"/>
      <c r="AT24" s="140"/>
      <c r="AU24" s="140"/>
      <c r="AV24" s="140"/>
    </row>
    <row r="25" spans="2:48" ht="18" customHeight="1">
      <c r="B25" s="113">
        <v>18</v>
      </c>
      <c r="C25" s="100" t="s">
        <v>15</v>
      </c>
      <c r="D25" s="114">
        <v>8.4822104193541525E-3</v>
      </c>
      <c r="E25" s="115">
        <v>0.20340866987773248</v>
      </c>
      <c r="F25" s="115">
        <v>1.2019162476206711E-2</v>
      </c>
      <c r="G25" s="262">
        <v>0.33049277510188957</v>
      </c>
      <c r="H25" s="115">
        <v>0.30307521304186735</v>
      </c>
      <c r="I25" s="116">
        <v>0.2993701370878103</v>
      </c>
      <c r="J25" s="103">
        <f>'入力シート '!D23</f>
        <v>0</v>
      </c>
      <c r="K25" s="117">
        <v>0</v>
      </c>
      <c r="L25" s="105">
        <f t="shared" si="0"/>
        <v>0</v>
      </c>
      <c r="M25" s="109">
        <v>0</v>
      </c>
      <c r="N25" s="107">
        <f t="shared" si="1"/>
        <v>0</v>
      </c>
      <c r="O25" s="108">
        <v>0</v>
      </c>
      <c r="P25" s="109">
        <f t="shared" si="2"/>
        <v>0</v>
      </c>
      <c r="Q25" s="110"/>
      <c r="R25" s="107">
        <f t="shared" si="3"/>
        <v>0</v>
      </c>
      <c r="S25" s="107">
        <f t="shared" si="4"/>
        <v>0</v>
      </c>
      <c r="T25" s="108">
        <v>0</v>
      </c>
      <c r="U25" s="118">
        <f t="shared" si="5"/>
        <v>0</v>
      </c>
      <c r="V25" s="109">
        <f t="shared" si="6"/>
        <v>0</v>
      </c>
      <c r="W25" s="107">
        <f t="shared" si="7"/>
        <v>0</v>
      </c>
      <c r="X25" s="107">
        <f t="shared" si="8"/>
        <v>0</v>
      </c>
      <c r="Y25" s="112">
        <f t="shared" si="9"/>
        <v>0</v>
      </c>
      <c r="Z25" s="109">
        <f t="shared" si="10"/>
        <v>0</v>
      </c>
      <c r="AA25" s="107">
        <f t="shared" si="11"/>
        <v>0</v>
      </c>
      <c r="AB25" s="107">
        <f t="shared" si="12"/>
        <v>0</v>
      </c>
      <c r="AC25" s="112">
        <f t="shared" si="13"/>
        <v>0</v>
      </c>
      <c r="AD25" s="109">
        <f t="shared" si="14"/>
        <v>0</v>
      </c>
      <c r="AE25" s="107">
        <f t="shared" si="15"/>
        <v>0</v>
      </c>
      <c r="AF25" s="107">
        <f t="shared" si="16"/>
        <v>0</v>
      </c>
      <c r="AG25" s="112">
        <f t="shared" si="17"/>
        <v>0</v>
      </c>
      <c r="AH25" s="109">
        <f t="shared" si="18"/>
        <v>0</v>
      </c>
      <c r="AI25" s="107">
        <f t="shared" si="19"/>
        <v>0</v>
      </c>
      <c r="AJ25" s="107">
        <f t="shared" si="20"/>
        <v>0</v>
      </c>
      <c r="AK25" s="112">
        <f t="shared" si="21"/>
        <v>0</v>
      </c>
      <c r="AR25" s="140"/>
      <c r="AS25" s="140"/>
      <c r="AT25" s="140"/>
      <c r="AU25" s="140"/>
      <c r="AV25" s="140"/>
    </row>
    <row r="26" spans="2:48" ht="18" customHeight="1">
      <c r="B26" s="113">
        <v>19</v>
      </c>
      <c r="C26" s="100" t="s">
        <v>16</v>
      </c>
      <c r="D26" s="114">
        <v>2.0911743379027015E-2</v>
      </c>
      <c r="E26" s="115">
        <v>0.14792515746572804</v>
      </c>
      <c r="F26" s="115">
        <v>1.453580594145667E-2</v>
      </c>
      <c r="G26" s="262">
        <v>0.25148203038162281</v>
      </c>
      <c r="H26" s="115">
        <v>8.9662838088180805E-2</v>
      </c>
      <c r="I26" s="116">
        <v>8.7717673212300853E-2</v>
      </c>
      <c r="J26" s="103">
        <f>'入力シート '!D24</f>
        <v>0</v>
      </c>
      <c r="K26" s="117">
        <v>0</v>
      </c>
      <c r="L26" s="105">
        <f t="shared" si="0"/>
        <v>0</v>
      </c>
      <c r="M26" s="109">
        <v>0</v>
      </c>
      <c r="N26" s="107">
        <f t="shared" si="1"/>
        <v>0</v>
      </c>
      <c r="O26" s="108">
        <v>0</v>
      </c>
      <c r="P26" s="109">
        <f t="shared" si="2"/>
        <v>0</v>
      </c>
      <c r="Q26" s="110"/>
      <c r="R26" s="107">
        <f t="shared" si="3"/>
        <v>0</v>
      </c>
      <c r="S26" s="107">
        <f t="shared" si="4"/>
        <v>0</v>
      </c>
      <c r="T26" s="108">
        <v>0</v>
      </c>
      <c r="U26" s="118">
        <f t="shared" si="5"/>
        <v>0</v>
      </c>
      <c r="V26" s="109">
        <f t="shared" si="6"/>
        <v>0</v>
      </c>
      <c r="W26" s="107">
        <f t="shared" si="7"/>
        <v>0</v>
      </c>
      <c r="X26" s="107">
        <f t="shared" si="8"/>
        <v>0</v>
      </c>
      <c r="Y26" s="112">
        <f t="shared" si="9"/>
        <v>0</v>
      </c>
      <c r="Z26" s="109">
        <f t="shared" si="10"/>
        <v>0</v>
      </c>
      <c r="AA26" s="107">
        <f t="shared" si="11"/>
        <v>0</v>
      </c>
      <c r="AB26" s="107">
        <f t="shared" si="12"/>
        <v>0</v>
      </c>
      <c r="AC26" s="112">
        <f t="shared" si="13"/>
        <v>0</v>
      </c>
      <c r="AD26" s="109">
        <f t="shared" si="14"/>
        <v>0</v>
      </c>
      <c r="AE26" s="107">
        <f t="shared" si="15"/>
        <v>0</v>
      </c>
      <c r="AF26" s="107">
        <f t="shared" si="16"/>
        <v>0</v>
      </c>
      <c r="AG26" s="112">
        <f t="shared" si="17"/>
        <v>0</v>
      </c>
      <c r="AH26" s="109">
        <f t="shared" si="18"/>
        <v>0</v>
      </c>
      <c r="AI26" s="107">
        <f t="shared" si="19"/>
        <v>0</v>
      </c>
      <c r="AJ26" s="107">
        <f t="shared" si="20"/>
        <v>0</v>
      </c>
      <c r="AK26" s="112">
        <f t="shared" si="21"/>
        <v>0</v>
      </c>
      <c r="AR26" s="140"/>
      <c r="AS26" s="140"/>
      <c r="AT26" s="140"/>
      <c r="AU26" s="140"/>
      <c r="AV26" s="140"/>
    </row>
    <row r="27" spans="2:48" ht="18" customHeight="1">
      <c r="B27" s="113">
        <v>20</v>
      </c>
      <c r="C27" s="100" t="s">
        <v>17</v>
      </c>
      <c r="D27" s="114">
        <v>9.0001735353354761E-2</v>
      </c>
      <c r="E27" s="115">
        <v>0.23136945749404725</v>
      </c>
      <c r="F27" s="115">
        <v>2.5984402965993351E-2</v>
      </c>
      <c r="G27" s="262">
        <v>0.54644764785378719</v>
      </c>
      <c r="H27" s="115">
        <v>0.15213334191389408</v>
      </c>
      <c r="I27" s="116">
        <v>0.12986678679451702</v>
      </c>
      <c r="J27" s="103">
        <f>'入力シート '!D25</f>
        <v>0</v>
      </c>
      <c r="K27" s="117">
        <v>0</v>
      </c>
      <c r="L27" s="105">
        <f t="shared" si="0"/>
        <v>0</v>
      </c>
      <c r="M27" s="109">
        <v>0</v>
      </c>
      <c r="N27" s="107">
        <f t="shared" si="1"/>
        <v>0</v>
      </c>
      <c r="O27" s="108">
        <v>0</v>
      </c>
      <c r="P27" s="109">
        <f t="shared" si="2"/>
        <v>0</v>
      </c>
      <c r="Q27" s="110"/>
      <c r="R27" s="107">
        <f t="shared" si="3"/>
        <v>0</v>
      </c>
      <c r="S27" s="107">
        <f t="shared" si="4"/>
        <v>0</v>
      </c>
      <c r="T27" s="108">
        <v>0</v>
      </c>
      <c r="U27" s="118">
        <f t="shared" si="5"/>
        <v>0</v>
      </c>
      <c r="V27" s="109">
        <f t="shared" si="6"/>
        <v>0</v>
      </c>
      <c r="W27" s="107">
        <f t="shared" si="7"/>
        <v>0</v>
      </c>
      <c r="X27" s="107">
        <f t="shared" si="8"/>
        <v>0</v>
      </c>
      <c r="Y27" s="112">
        <f t="shared" si="9"/>
        <v>0</v>
      </c>
      <c r="Z27" s="109">
        <f t="shared" si="10"/>
        <v>0</v>
      </c>
      <c r="AA27" s="107">
        <f t="shared" si="11"/>
        <v>0</v>
      </c>
      <c r="AB27" s="107">
        <f t="shared" si="12"/>
        <v>0</v>
      </c>
      <c r="AC27" s="112">
        <f t="shared" si="13"/>
        <v>0</v>
      </c>
      <c r="AD27" s="109">
        <f t="shared" si="14"/>
        <v>0</v>
      </c>
      <c r="AE27" s="107">
        <f t="shared" si="15"/>
        <v>0</v>
      </c>
      <c r="AF27" s="107">
        <f t="shared" si="16"/>
        <v>0</v>
      </c>
      <c r="AG27" s="112">
        <f t="shared" si="17"/>
        <v>0</v>
      </c>
      <c r="AH27" s="109">
        <f t="shared" si="18"/>
        <v>0</v>
      </c>
      <c r="AI27" s="107">
        <f t="shared" si="19"/>
        <v>0</v>
      </c>
      <c r="AJ27" s="107">
        <f t="shared" si="20"/>
        <v>0</v>
      </c>
      <c r="AK27" s="112">
        <f t="shared" si="21"/>
        <v>0</v>
      </c>
      <c r="AR27" s="140"/>
      <c r="AS27" s="140"/>
      <c r="AT27" s="140"/>
      <c r="AU27" s="140"/>
      <c r="AV27" s="140"/>
    </row>
    <row r="28" spans="2:48" ht="18" customHeight="1">
      <c r="B28" s="113">
        <v>21</v>
      </c>
      <c r="C28" s="100" t="s">
        <v>18</v>
      </c>
      <c r="D28" s="114">
        <v>1</v>
      </c>
      <c r="E28" s="115">
        <v>0.29495233102614909</v>
      </c>
      <c r="F28" s="115">
        <v>0</v>
      </c>
      <c r="G28" s="262">
        <v>0.46926506259607093</v>
      </c>
      <c r="H28" s="115">
        <v>9.2892302771286656E-2</v>
      </c>
      <c r="I28" s="116">
        <v>7.9392387180466831E-2</v>
      </c>
      <c r="J28" s="103">
        <f>'入力シート '!D26</f>
        <v>0</v>
      </c>
      <c r="K28" s="117">
        <v>0</v>
      </c>
      <c r="L28" s="105">
        <f t="shared" si="0"/>
        <v>0</v>
      </c>
      <c r="M28" s="109">
        <v>0</v>
      </c>
      <c r="N28" s="107">
        <f t="shared" si="1"/>
        <v>0</v>
      </c>
      <c r="O28" s="108">
        <v>0</v>
      </c>
      <c r="P28" s="109">
        <f t="shared" si="2"/>
        <v>0</v>
      </c>
      <c r="Q28" s="110"/>
      <c r="R28" s="107">
        <f t="shared" si="3"/>
        <v>0</v>
      </c>
      <c r="S28" s="107">
        <f t="shared" si="4"/>
        <v>0</v>
      </c>
      <c r="T28" s="108">
        <v>0</v>
      </c>
      <c r="U28" s="118">
        <f t="shared" si="5"/>
        <v>0</v>
      </c>
      <c r="V28" s="109">
        <f t="shared" si="6"/>
        <v>0</v>
      </c>
      <c r="W28" s="107">
        <f t="shared" si="7"/>
        <v>0</v>
      </c>
      <c r="X28" s="107">
        <f t="shared" si="8"/>
        <v>0</v>
      </c>
      <c r="Y28" s="112">
        <f t="shared" si="9"/>
        <v>0</v>
      </c>
      <c r="Z28" s="109">
        <f t="shared" si="10"/>
        <v>0</v>
      </c>
      <c r="AA28" s="107">
        <f t="shared" si="11"/>
        <v>0</v>
      </c>
      <c r="AB28" s="107">
        <f t="shared" si="12"/>
        <v>0</v>
      </c>
      <c r="AC28" s="112">
        <f t="shared" si="13"/>
        <v>0</v>
      </c>
      <c r="AD28" s="109">
        <f t="shared" si="14"/>
        <v>0</v>
      </c>
      <c r="AE28" s="107">
        <f t="shared" si="15"/>
        <v>0</v>
      </c>
      <c r="AF28" s="107">
        <f t="shared" si="16"/>
        <v>0</v>
      </c>
      <c r="AG28" s="112">
        <f t="shared" si="17"/>
        <v>0</v>
      </c>
      <c r="AH28" s="109">
        <f t="shared" si="18"/>
        <v>0</v>
      </c>
      <c r="AI28" s="107">
        <f t="shared" si="19"/>
        <v>0</v>
      </c>
      <c r="AJ28" s="107">
        <f t="shared" si="20"/>
        <v>0</v>
      </c>
      <c r="AK28" s="112">
        <f t="shared" si="21"/>
        <v>0</v>
      </c>
      <c r="AR28" s="140"/>
      <c r="AS28" s="140"/>
      <c r="AT28" s="140"/>
      <c r="AU28" s="140"/>
      <c r="AV28" s="140"/>
    </row>
    <row r="29" spans="2:48" ht="18" customHeight="1">
      <c r="B29" s="113">
        <v>22</v>
      </c>
      <c r="C29" s="100" t="s">
        <v>19</v>
      </c>
      <c r="D29" s="114">
        <v>0.51398083873558598</v>
      </c>
      <c r="E29" s="115">
        <v>5.0550439761525297E-2</v>
      </c>
      <c r="F29" s="115">
        <v>2.6459972821197573E-2</v>
      </c>
      <c r="G29" s="262">
        <v>0.38874623693996813</v>
      </c>
      <c r="H29" s="115">
        <v>2.248981760226669E-2</v>
      </c>
      <c r="I29" s="116">
        <v>2.248981760226669E-2</v>
      </c>
      <c r="J29" s="103">
        <f>'入力シート '!D27</f>
        <v>0</v>
      </c>
      <c r="K29" s="117">
        <v>0</v>
      </c>
      <c r="L29" s="105">
        <f t="shared" si="0"/>
        <v>0</v>
      </c>
      <c r="M29" s="109">
        <v>0</v>
      </c>
      <c r="N29" s="107">
        <f t="shared" si="1"/>
        <v>0</v>
      </c>
      <c r="O29" s="108">
        <v>0</v>
      </c>
      <c r="P29" s="109">
        <f t="shared" si="2"/>
        <v>0</v>
      </c>
      <c r="Q29" s="110"/>
      <c r="R29" s="107">
        <f t="shared" si="3"/>
        <v>0</v>
      </c>
      <c r="S29" s="107">
        <f t="shared" si="4"/>
        <v>0</v>
      </c>
      <c r="T29" s="108">
        <v>0</v>
      </c>
      <c r="U29" s="118">
        <f t="shared" si="5"/>
        <v>0</v>
      </c>
      <c r="V29" s="109">
        <f t="shared" si="6"/>
        <v>0</v>
      </c>
      <c r="W29" s="107">
        <f t="shared" si="7"/>
        <v>0</v>
      </c>
      <c r="X29" s="107">
        <f t="shared" si="8"/>
        <v>0</v>
      </c>
      <c r="Y29" s="112">
        <f t="shared" si="9"/>
        <v>0</v>
      </c>
      <c r="Z29" s="109">
        <f t="shared" si="10"/>
        <v>0</v>
      </c>
      <c r="AA29" s="107">
        <f t="shared" si="11"/>
        <v>0</v>
      </c>
      <c r="AB29" s="107">
        <f t="shared" si="12"/>
        <v>0</v>
      </c>
      <c r="AC29" s="112">
        <f t="shared" si="13"/>
        <v>0</v>
      </c>
      <c r="AD29" s="109">
        <f t="shared" si="14"/>
        <v>0</v>
      </c>
      <c r="AE29" s="107">
        <f t="shared" si="15"/>
        <v>0</v>
      </c>
      <c r="AF29" s="107">
        <f t="shared" si="16"/>
        <v>0</v>
      </c>
      <c r="AG29" s="112">
        <f t="shared" si="17"/>
        <v>0</v>
      </c>
      <c r="AH29" s="109">
        <f t="shared" si="18"/>
        <v>0</v>
      </c>
      <c r="AI29" s="107">
        <f t="shared" si="19"/>
        <v>0</v>
      </c>
      <c r="AJ29" s="107">
        <f t="shared" si="20"/>
        <v>0</v>
      </c>
      <c r="AK29" s="112">
        <f t="shared" si="21"/>
        <v>0</v>
      </c>
      <c r="AR29" s="140"/>
      <c r="AS29" s="140"/>
      <c r="AT29" s="140"/>
      <c r="AU29" s="140"/>
      <c r="AV29" s="140"/>
    </row>
    <row r="30" spans="2:48" ht="18" customHeight="1">
      <c r="B30" s="113">
        <v>23</v>
      </c>
      <c r="C30" s="100" t="s">
        <v>20</v>
      </c>
      <c r="D30" s="114">
        <v>0.97821581274005365</v>
      </c>
      <c r="E30" s="115">
        <v>9.7850270373808362E-2</v>
      </c>
      <c r="F30" s="115">
        <v>9.4430357870015254E-3</v>
      </c>
      <c r="G30" s="262">
        <v>0.43922851375443867</v>
      </c>
      <c r="H30" s="115">
        <v>1.7740058053013895E-2</v>
      </c>
      <c r="I30" s="116">
        <v>1.7740058053013895E-2</v>
      </c>
      <c r="J30" s="103">
        <f>'入力シート '!D28</f>
        <v>0</v>
      </c>
      <c r="K30" s="117">
        <v>0</v>
      </c>
      <c r="L30" s="105">
        <f t="shared" si="0"/>
        <v>0</v>
      </c>
      <c r="M30" s="109">
        <v>0</v>
      </c>
      <c r="N30" s="107">
        <f t="shared" si="1"/>
        <v>0</v>
      </c>
      <c r="O30" s="108">
        <v>0</v>
      </c>
      <c r="P30" s="109">
        <f t="shared" si="2"/>
        <v>0</v>
      </c>
      <c r="Q30" s="110"/>
      <c r="R30" s="107">
        <f t="shared" si="3"/>
        <v>0</v>
      </c>
      <c r="S30" s="107">
        <f t="shared" si="4"/>
        <v>0</v>
      </c>
      <c r="T30" s="108">
        <v>0</v>
      </c>
      <c r="U30" s="118">
        <f t="shared" si="5"/>
        <v>0</v>
      </c>
      <c r="V30" s="109">
        <f t="shared" si="6"/>
        <v>0</v>
      </c>
      <c r="W30" s="107">
        <f t="shared" si="7"/>
        <v>0</v>
      </c>
      <c r="X30" s="107">
        <f t="shared" si="8"/>
        <v>0</v>
      </c>
      <c r="Y30" s="112">
        <f t="shared" si="9"/>
        <v>0</v>
      </c>
      <c r="Z30" s="109">
        <f t="shared" si="10"/>
        <v>0</v>
      </c>
      <c r="AA30" s="107">
        <f t="shared" si="11"/>
        <v>0</v>
      </c>
      <c r="AB30" s="107">
        <f t="shared" si="12"/>
        <v>0</v>
      </c>
      <c r="AC30" s="112">
        <f t="shared" si="13"/>
        <v>0</v>
      </c>
      <c r="AD30" s="109">
        <f t="shared" si="14"/>
        <v>0</v>
      </c>
      <c r="AE30" s="107">
        <f t="shared" si="15"/>
        <v>0</v>
      </c>
      <c r="AF30" s="107">
        <f t="shared" si="16"/>
        <v>0</v>
      </c>
      <c r="AG30" s="112">
        <f t="shared" si="17"/>
        <v>0</v>
      </c>
      <c r="AH30" s="109">
        <f t="shared" si="18"/>
        <v>0</v>
      </c>
      <c r="AI30" s="107">
        <f t="shared" si="19"/>
        <v>0</v>
      </c>
      <c r="AJ30" s="107">
        <f t="shared" si="20"/>
        <v>0</v>
      </c>
      <c r="AK30" s="112">
        <f t="shared" si="21"/>
        <v>0</v>
      </c>
      <c r="AR30" s="140"/>
      <c r="AS30" s="140"/>
      <c r="AT30" s="140"/>
      <c r="AU30" s="140"/>
      <c r="AV30" s="140"/>
    </row>
    <row r="31" spans="2:48" ht="18" customHeight="1">
      <c r="B31" s="113">
        <v>24</v>
      </c>
      <c r="C31" s="100" t="s">
        <v>21</v>
      </c>
      <c r="D31" s="114">
        <v>0.80863607184499087</v>
      </c>
      <c r="E31" s="115">
        <v>0.3945924955099267</v>
      </c>
      <c r="F31" s="115">
        <v>1.2760779188802712E-3</v>
      </c>
      <c r="G31" s="262">
        <v>0.63098878695208971</v>
      </c>
      <c r="H31" s="115">
        <v>5.9883824409818293E-2</v>
      </c>
      <c r="I31" s="116">
        <v>5.8314321311263205E-2</v>
      </c>
      <c r="J31" s="103">
        <f>'入力シート '!D29</f>
        <v>0</v>
      </c>
      <c r="K31" s="117">
        <v>0</v>
      </c>
      <c r="L31" s="105">
        <f t="shared" si="0"/>
        <v>0</v>
      </c>
      <c r="M31" s="109">
        <v>0</v>
      </c>
      <c r="N31" s="107">
        <f t="shared" si="1"/>
        <v>0</v>
      </c>
      <c r="O31" s="108">
        <v>0</v>
      </c>
      <c r="P31" s="109">
        <f t="shared" si="2"/>
        <v>0</v>
      </c>
      <c r="Q31" s="110"/>
      <c r="R31" s="107">
        <f t="shared" si="3"/>
        <v>0</v>
      </c>
      <c r="S31" s="107">
        <f t="shared" si="4"/>
        <v>0</v>
      </c>
      <c r="T31" s="108">
        <v>0</v>
      </c>
      <c r="U31" s="118">
        <f t="shared" si="5"/>
        <v>0</v>
      </c>
      <c r="V31" s="109">
        <f t="shared" si="6"/>
        <v>0</v>
      </c>
      <c r="W31" s="107">
        <f t="shared" si="7"/>
        <v>0</v>
      </c>
      <c r="X31" s="107">
        <f t="shared" si="8"/>
        <v>0</v>
      </c>
      <c r="Y31" s="112">
        <f t="shared" si="9"/>
        <v>0</v>
      </c>
      <c r="Z31" s="109">
        <f t="shared" si="10"/>
        <v>0</v>
      </c>
      <c r="AA31" s="107">
        <f t="shared" si="11"/>
        <v>0</v>
      </c>
      <c r="AB31" s="107">
        <f t="shared" si="12"/>
        <v>0</v>
      </c>
      <c r="AC31" s="112">
        <f t="shared" si="13"/>
        <v>0</v>
      </c>
      <c r="AD31" s="109">
        <f t="shared" si="14"/>
        <v>0</v>
      </c>
      <c r="AE31" s="107">
        <f t="shared" si="15"/>
        <v>0</v>
      </c>
      <c r="AF31" s="107">
        <f t="shared" si="16"/>
        <v>0</v>
      </c>
      <c r="AG31" s="112">
        <f t="shared" si="17"/>
        <v>0</v>
      </c>
      <c r="AH31" s="109">
        <f t="shared" si="18"/>
        <v>0</v>
      </c>
      <c r="AI31" s="107">
        <f t="shared" si="19"/>
        <v>0</v>
      </c>
      <c r="AJ31" s="107">
        <f t="shared" si="20"/>
        <v>0</v>
      </c>
      <c r="AK31" s="112">
        <f t="shared" si="21"/>
        <v>0</v>
      </c>
      <c r="AR31" s="140"/>
      <c r="AS31" s="140"/>
      <c r="AT31" s="140"/>
      <c r="AU31" s="140"/>
      <c r="AV31" s="140"/>
    </row>
    <row r="32" spans="2:48" ht="18" customHeight="1">
      <c r="B32" s="113">
        <v>25</v>
      </c>
      <c r="C32" s="100" t="s">
        <v>130</v>
      </c>
      <c r="D32" s="114">
        <v>0.73034918386020831</v>
      </c>
      <c r="E32" s="115">
        <v>0.36691901145064632</v>
      </c>
      <c r="F32" s="115">
        <v>0.18522839190507306</v>
      </c>
      <c r="G32" s="262">
        <v>0.69124695645918732</v>
      </c>
      <c r="H32" s="115">
        <v>0.1120351416565932</v>
      </c>
      <c r="I32" s="116">
        <v>0.10689024800263969</v>
      </c>
      <c r="J32" s="103">
        <f>'入力シート '!D30</f>
        <v>0</v>
      </c>
      <c r="K32" s="117">
        <v>0</v>
      </c>
      <c r="L32" s="105">
        <f t="shared" si="0"/>
        <v>0</v>
      </c>
      <c r="M32" s="109">
        <v>0</v>
      </c>
      <c r="N32" s="107">
        <f t="shared" si="1"/>
        <v>0</v>
      </c>
      <c r="O32" s="108">
        <v>0</v>
      </c>
      <c r="P32" s="109">
        <f t="shared" si="2"/>
        <v>0</v>
      </c>
      <c r="Q32" s="110"/>
      <c r="R32" s="107">
        <f t="shared" si="3"/>
        <v>0</v>
      </c>
      <c r="S32" s="107">
        <f t="shared" si="4"/>
        <v>0</v>
      </c>
      <c r="T32" s="108">
        <v>0</v>
      </c>
      <c r="U32" s="118">
        <f t="shared" si="5"/>
        <v>0</v>
      </c>
      <c r="V32" s="109">
        <f t="shared" si="6"/>
        <v>0</v>
      </c>
      <c r="W32" s="107">
        <f t="shared" si="7"/>
        <v>0</v>
      </c>
      <c r="X32" s="107">
        <f t="shared" si="8"/>
        <v>0</v>
      </c>
      <c r="Y32" s="112">
        <f t="shared" si="9"/>
        <v>0</v>
      </c>
      <c r="Z32" s="109">
        <f t="shared" si="10"/>
        <v>0</v>
      </c>
      <c r="AA32" s="107">
        <f t="shared" si="11"/>
        <v>0</v>
      </c>
      <c r="AB32" s="107">
        <f t="shared" si="12"/>
        <v>0</v>
      </c>
      <c r="AC32" s="112">
        <f t="shared" si="13"/>
        <v>0</v>
      </c>
      <c r="AD32" s="109">
        <f t="shared" si="14"/>
        <v>0</v>
      </c>
      <c r="AE32" s="107">
        <f t="shared" si="15"/>
        <v>0</v>
      </c>
      <c r="AF32" s="107">
        <f t="shared" si="16"/>
        <v>0</v>
      </c>
      <c r="AG32" s="112">
        <f t="shared" si="17"/>
        <v>0</v>
      </c>
      <c r="AH32" s="109">
        <f t="shared" si="18"/>
        <v>0</v>
      </c>
      <c r="AI32" s="107">
        <f t="shared" si="19"/>
        <v>0</v>
      </c>
      <c r="AJ32" s="107">
        <f t="shared" si="20"/>
        <v>0</v>
      </c>
      <c r="AK32" s="112">
        <f t="shared" si="21"/>
        <v>0</v>
      </c>
      <c r="AR32" s="140"/>
      <c r="AS32" s="140"/>
      <c r="AT32" s="140"/>
      <c r="AU32" s="140"/>
      <c r="AV32" s="140"/>
    </row>
    <row r="33" spans="2:48" ht="18" customHeight="1">
      <c r="B33" s="113">
        <v>26</v>
      </c>
      <c r="C33" s="100" t="s">
        <v>22</v>
      </c>
      <c r="D33" s="114">
        <v>0.73562600566542868</v>
      </c>
      <c r="E33" s="115">
        <v>0.25203207587783288</v>
      </c>
      <c r="F33" s="115">
        <v>8.0559817040256831E-2</v>
      </c>
      <c r="G33" s="262">
        <v>0.6167602270048278</v>
      </c>
      <c r="H33" s="115">
        <v>6.8285949549167863E-2</v>
      </c>
      <c r="I33" s="116">
        <v>6.6815064865843696E-2</v>
      </c>
      <c r="J33" s="103">
        <f>'入力シート '!D31</f>
        <v>0</v>
      </c>
      <c r="K33" s="117">
        <v>0</v>
      </c>
      <c r="L33" s="105">
        <f t="shared" si="0"/>
        <v>0</v>
      </c>
      <c r="M33" s="109">
        <v>0</v>
      </c>
      <c r="N33" s="107">
        <f t="shared" si="1"/>
        <v>0</v>
      </c>
      <c r="O33" s="108">
        <v>0</v>
      </c>
      <c r="P33" s="109">
        <f t="shared" si="2"/>
        <v>0</v>
      </c>
      <c r="Q33" s="110"/>
      <c r="R33" s="107">
        <f t="shared" si="3"/>
        <v>0</v>
      </c>
      <c r="S33" s="107">
        <f t="shared" si="4"/>
        <v>0</v>
      </c>
      <c r="T33" s="108">
        <v>0</v>
      </c>
      <c r="U33" s="118">
        <f t="shared" si="5"/>
        <v>0</v>
      </c>
      <c r="V33" s="109">
        <f t="shared" si="6"/>
        <v>0</v>
      </c>
      <c r="W33" s="107">
        <f t="shared" si="7"/>
        <v>0</v>
      </c>
      <c r="X33" s="107">
        <f t="shared" si="8"/>
        <v>0</v>
      </c>
      <c r="Y33" s="112">
        <f t="shared" si="9"/>
        <v>0</v>
      </c>
      <c r="Z33" s="109">
        <f t="shared" si="10"/>
        <v>0</v>
      </c>
      <c r="AA33" s="107">
        <f t="shared" si="11"/>
        <v>0</v>
      </c>
      <c r="AB33" s="107">
        <f t="shared" si="12"/>
        <v>0</v>
      </c>
      <c r="AC33" s="112">
        <f t="shared" si="13"/>
        <v>0</v>
      </c>
      <c r="AD33" s="109">
        <f t="shared" si="14"/>
        <v>0</v>
      </c>
      <c r="AE33" s="107">
        <f t="shared" si="15"/>
        <v>0</v>
      </c>
      <c r="AF33" s="107">
        <f t="shared" si="16"/>
        <v>0</v>
      </c>
      <c r="AG33" s="112">
        <f t="shared" si="17"/>
        <v>0</v>
      </c>
      <c r="AH33" s="109">
        <f t="shared" si="18"/>
        <v>0</v>
      </c>
      <c r="AI33" s="107">
        <f t="shared" si="19"/>
        <v>0</v>
      </c>
      <c r="AJ33" s="107">
        <f t="shared" si="20"/>
        <v>0</v>
      </c>
      <c r="AK33" s="112">
        <f t="shared" si="21"/>
        <v>0</v>
      </c>
      <c r="AR33" s="140"/>
      <c r="AS33" s="140"/>
      <c r="AT33" s="140"/>
      <c r="AU33" s="140"/>
      <c r="AV33" s="140"/>
    </row>
    <row r="34" spans="2:48" ht="18" customHeight="1">
      <c r="B34" s="113">
        <v>27</v>
      </c>
      <c r="C34" s="100" t="s">
        <v>94</v>
      </c>
      <c r="D34" s="114">
        <v>0.99996084503982441</v>
      </c>
      <c r="E34" s="115">
        <v>0.13775550005772838</v>
      </c>
      <c r="F34" s="115">
        <v>0.11329867325776301</v>
      </c>
      <c r="G34" s="262">
        <v>0.68441926817065546</v>
      </c>
      <c r="H34" s="115">
        <v>3.6678839898938942E-2</v>
      </c>
      <c r="I34" s="116">
        <v>3.4219923257669295E-2</v>
      </c>
      <c r="J34" s="103">
        <f>'入力シート '!D32</f>
        <v>0</v>
      </c>
      <c r="K34" s="117">
        <v>0</v>
      </c>
      <c r="L34" s="105">
        <f t="shared" si="0"/>
        <v>0</v>
      </c>
      <c r="M34" s="109">
        <v>0</v>
      </c>
      <c r="N34" s="107">
        <f t="shared" si="1"/>
        <v>0</v>
      </c>
      <c r="O34" s="108">
        <v>0</v>
      </c>
      <c r="P34" s="109">
        <f t="shared" si="2"/>
        <v>0</v>
      </c>
      <c r="Q34" s="110"/>
      <c r="R34" s="107">
        <f t="shared" si="3"/>
        <v>0</v>
      </c>
      <c r="S34" s="107">
        <f t="shared" si="4"/>
        <v>0</v>
      </c>
      <c r="T34" s="108">
        <v>0</v>
      </c>
      <c r="U34" s="118">
        <f t="shared" si="5"/>
        <v>0</v>
      </c>
      <c r="V34" s="109">
        <f t="shared" si="6"/>
        <v>0</v>
      </c>
      <c r="W34" s="107">
        <f t="shared" si="7"/>
        <v>0</v>
      </c>
      <c r="X34" s="107">
        <f t="shared" si="8"/>
        <v>0</v>
      </c>
      <c r="Y34" s="112">
        <f t="shared" si="9"/>
        <v>0</v>
      </c>
      <c r="Z34" s="109">
        <f t="shared" si="10"/>
        <v>0</v>
      </c>
      <c r="AA34" s="107">
        <f t="shared" si="11"/>
        <v>0</v>
      </c>
      <c r="AB34" s="107">
        <f t="shared" si="12"/>
        <v>0</v>
      </c>
      <c r="AC34" s="112">
        <f t="shared" si="13"/>
        <v>0</v>
      </c>
      <c r="AD34" s="109">
        <f t="shared" si="14"/>
        <v>0</v>
      </c>
      <c r="AE34" s="107">
        <f t="shared" si="15"/>
        <v>0</v>
      </c>
      <c r="AF34" s="107">
        <f t="shared" si="16"/>
        <v>0</v>
      </c>
      <c r="AG34" s="112">
        <f t="shared" si="17"/>
        <v>0</v>
      </c>
      <c r="AH34" s="109">
        <f t="shared" si="18"/>
        <v>0</v>
      </c>
      <c r="AI34" s="107">
        <f t="shared" si="19"/>
        <v>0</v>
      </c>
      <c r="AJ34" s="107">
        <f t="shared" si="20"/>
        <v>0</v>
      </c>
      <c r="AK34" s="112">
        <f t="shared" si="21"/>
        <v>0</v>
      </c>
      <c r="AR34" s="140"/>
      <c r="AS34" s="140"/>
      <c r="AT34" s="140"/>
      <c r="AU34" s="140"/>
      <c r="AV34" s="140"/>
    </row>
    <row r="35" spans="2:48" ht="18" customHeight="1">
      <c r="B35" s="113"/>
      <c r="C35" s="100" t="s">
        <v>93</v>
      </c>
      <c r="D35" s="114">
        <v>1</v>
      </c>
      <c r="E35" s="115">
        <v>0</v>
      </c>
      <c r="F35" s="119">
        <v>0</v>
      </c>
      <c r="G35" s="262">
        <v>0.89095801076236769</v>
      </c>
      <c r="H35" s="115">
        <v>0</v>
      </c>
      <c r="I35" s="116">
        <v>0</v>
      </c>
      <c r="J35" s="120">
        <v>0</v>
      </c>
      <c r="K35" s="121">
        <v>0</v>
      </c>
      <c r="L35" s="122">
        <v>0</v>
      </c>
      <c r="M35" s="109">
        <v>0</v>
      </c>
      <c r="N35" s="107">
        <f t="shared" si="1"/>
        <v>0</v>
      </c>
      <c r="O35" s="108">
        <v>0</v>
      </c>
      <c r="P35" s="109">
        <f t="shared" si="2"/>
        <v>0</v>
      </c>
      <c r="Q35" s="110"/>
      <c r="R35" s="107">
        <f t="shared" si="3"/>
        <v>0</v>
      </c>
      <c r="S35" s="107">
        <f t="shared" si="4"/>
        <v>0</v>
      </c>
      <c r="T35" s="108">
        <v>0</v>
      </c>
      <c r="U35" s="118">
        <f t="shared" si="5"/>
        <v>0</v>
      </c>
      <c r="V35" s="109">
        <f t="shared" si="6"/>
        <v>0</v>
      </c>
      <c r="W35" s="107">
        <f t="shared" si="7"/>
        <v>0</v>
      </c>
      <c r="X35" s="107">
        <f t="shared" si="8"/>
        <v>0</v>
      </c>
      <c r="Y35" s="112">
        <f t="shared" si="9"/>
        <v>0</v>
      </c>
      <c r="Z35" s="109">
        <f t="shared" si="10"/>
        <v>0</v>
      </c>
      <c r="AA35" s="107">
        <f t="shared" si="11"/>
        <v>0</v>
      </c>
      <c r="AB35" s="107">
        <f t="shared" si="12"/>
        <v>0</v>
      </c>
      <c r="AC35" s="112">
        <f t="shared" si="13"/>
        <v>0</v>
      </c>
      <c r="AD35" s="109">
        <f t="shared" si="14"/>
        <v>0</v>
      </c>
      <c r="AE35" s="107">
        <f t="shared" si="15"/>
        <v>0</v>
      </c>
      <c r="AF35" s="107">
        <f t="shared" si="16"/>
        <v>0</v>
      </c>
      <c r="AG35" s="112">
        <f t="shared" si="17"/>
        <v>0</v>
      </c>
      <c r="AH35" s="109">
        <f t="shared" si="18"/>
        <v>0</v>
      </c>
      <c r="AI35" s="107">
        <f t="shared" si="19"/>
        <v>0</v>
      </c>
      <c r="AJ35" s="107">
        <f t="shared" si="20"/>
        <v>0</v>
      </c>
      <c r="AK35" s="112">
        <f t="shared" si="21"/>
        <v>0</v>
      </c>
      <c r="AR35" s="140"/>
      <c r="AS35" s="140"/>
      <c r="AT35" s="140"/>
      <c r="AU35" s="140"/>
      <c r="AV35" s="140"/>
    </row>
    <row r="36" spans="2:48" ht="18" customHeight="1">
      <c r="B36" s="113">
        <v>28</v>
      </c>
      <c r="C36" s="100" t="s">
        <v>24</v>
      </c>
      <c r="D36" s="114">
        <v>0.73444351883723824</v>
      </c>
      <c r="E36" s="115">
        <v>0.32158800926008158</v>
      </c>
      <c r="F36" s="115">
        <v>5.148938890309384E-2</v>
      </c>
      <c r="G36" s="262">
        <v>0.57598417970715887</v>
      </c>
      <c r="H36" s="115">
        <v>8.2717573432328578E-2</v>
      </c>
      <c r="I36" s="116">
        <v>7.4955446218701344E-2</v>
      </c>
      <c r="J36" s="103">
        <f>'入力シート '!D33</f>
        <v>0</v>
      </c>
      <c r="K36" s="117">
        <v>0</v>
      </c>
      <c r="L36" s="105">
        <f t="shared" si="0"/>
        <v>0</v>
      </c>
      <c r="M36" s="109">
        <v>0</v>
      </c>
      <c r="N36" s="107">
        <f t="shared" si="1"/>
        <v>0</v>
      </c>
      <c r="O36" s="108">
        <v>0</v>
      </c>
      <c r="P36" s="109">
        <f t="shared" si="2"/>
        <v>0</v>
      </c>
      <c r="Q36" s="110"/>
      <c r="R36" s="107">
        <f t="shared" si="3"/>
        <v>0</v>
      </c>
      <c r="S36" s="107">
        <f t="shared" si="4"/>
        <v>0</v>
      </c>
      <c r="T36" s="108">
        <v>0</v>
      </c>
      <c r="U36" s="118">
        <f t="shared" si="5"/>
        <v>0</v>
      </c>
      <c r="V36" s="109">
        <f t="shared" si="6"/>
        <v>0</v>
      </c>
      <c r="W36" s="107">
        <f t="shared" si="7"/>
        <v>0</v>
      </c>
      <c r="X36" s="107">
        <f t="shared" si="8"/>
        <v>0</v>
      </c>
      <c r="Y36" s="112">
        <f t="shared" si="9"/>
        <v>0</v>
      </c>
      <c r="Z36" s="109">
        <f t="shared" si="10"/>
        <v>0</v>
      </c>
      <c r="AA36" s="107">
        <f t="shared" si="11"/>
        <v>0</v>
      </c>
      <c r="AB36" s="107">
        <f t="shared" si="12"/>
        <v>0</v>
      </c>
      <c r="AC36" s="112">
        <f t="shared" si="13"/>
        <v>0</v>
      </c>
      <c r="AD36" s="109">
        <f t="shared" si="14"/>
        <v>0</v>
      </c>
      <c r="AE36" s="107">
        <f t="shared" si="15"/>
        <v>0</v>
      </c>
      <c r="AF36" s="107">
        <f t="shared" si="16"/>
        <v>0</v>
      </c>
      <c r="AG36" s="112">
        <f t="shared" si="17"/>
        <v>0</v>
      </c>
      <c r="AH36" s="109">
        <f t="shared" si="18"/>
        <v>0</v>
      </c>
      <c r="AI36" s="107">
        <f t="shared" si="19"/>
        <v>0</v>
      </c>
      <c r="AJ36" s="107">
        <f t="shared" si="20"/>
        <v>0</v>
      </c>
      <c r="AK36" s="112">
        <f t="shared" si="21"/>
        <v>0</v>
      </c>
      <c r="AR36" s="140"/>
      <c r="AS36" s="140"/>
      <c r="AT36" s="140"/>
      <c r="AU36" s="140"/>
      <c r="AV36" s="140"/>
    </row>
    <row r="37" spans="2:48" ht="18" customHeight="1">
      <c r="B37" s="113">
        <v>29</v>
      </c>
      <c r="C37" s="100" t="s">
        <v>25</v>
      </c>
      <c r="D37" s="114">
        <v>0.77730511314239559</v>
      </c>
      <c r="E37" s="115">
        <v>0.19340488696049327</v>
      </c>
      <c r="F37" s="115">
        <v>7.1242554239230288E-2</v>
      </c>
      <c r="G37" s="262">
        <v>0.50027327395904697</v>
      </c>
      <c r="H37" s="115">
        <v>3.7376113267869375E-2</v>
      </c>
      <c r="I37" s="116">
        <v>3.5712110832001216E-2</v>
      </c>
      <c r="J37" s="103">
        <f>'入力シート '!D34</f>
        <v>0</v>
      </c>
      <c r="K37" s="117">
        <v>0</v>
      </c>
      <c r="L37" s="105">
        <f t="shared" si="0"/>
        <v>0</v>
      </c>
      <c r="M37" s="109">
        <v>0</v>
      </c>
      <c r="N37" s="107">
        <f t="shared" si="1"/>
        <v>0</v>
      </c>
      <c r="O37" s="108">
        <v>0</v>
      </c>
      <c r="P37" s="109">
        <f t="shared" si="2"/>
        <v>0</v>
      </c>
      <c r="Q37" s="110"/>
      <c r="R37" s="107">
        <f t="shared" si="3"/>
        <v>0</v>
      </c>
      <c r="S37" s="107">
        <f t="shared" si="4"/>
        <v>0</v>
      </c>
      <c r="T37" s="108">
        <v>0</v>
      </c>
      <c r="U37" s="118">
        <f t="shared" si="5"/>
        <v>0</v>
      </c>
      <c r="V37" s="109">
        <f t="shared" si="6"/>
        <v>0</v>
      </c>
      <c r="W37" s="107">
        <f t="shared" si="7"/>
        <v>0</v>
      </c>
      <c r="X37" s="107">
        <f t="shared" si="8"/>
        <v>0</v>
      </c>
      <c r="Y37" s="112">
        <f t="shared" si="9"/>
        <v>0</v>
      </c>
      <c r="Z37" s="109">
        <f t="shared" si="10"/>
        <v>0</v>
      </c>
      <c r="AA37" s="107">
        <f t="shared" si="11"/>
        <v>0</v>
      </c>
      <c r="AB37" s="107">
        <f t="shared" si="12"/>
        <v>0</v>
      </c>
      <c r="AC37" s="112">
        <f t="shared" si="13"/>
        <v>0</v>
      </c>
      <c r="AD37" s="109">
        <f t="shared" si="14"/>
        <v>0</v>
      </c>
      <c r="AE37" s="107">
        <f t="shared" si="15"/>
        <v>0</v>
      </c>
      <c r="AF37" s="107">
        <f t="shared" si="16"/>
        <v>0</v>
      </c>
      <c r="AG37" s="112">
        <f t="shared" si="17"/>
        <v>0</v>
      </c>
      <c r="AH37" s="109">
        <f t="shared" si="18"/>
        <v>0</v>
      </c>
      <c r="AI37" s="107">
        <f t="shared" si="19"/>
        <v>0</v>
      </c>
      <c r="AJ37" s="107">
        <f t="shared" si="20"/>
        <v>0</v>
      </c>
      <c r="AK37" s="112">
        <f t="shared" si="21"/>
        <v>0</v>
      </c>
      <c r="AR37" s="140"/>
      <c r="AS37" s="140"/>
      <c r="AT37" s="140"/>
      <c r="AU37" s="140"/>
      <c r="AV37" s="140"/>
    </row>
    <row r="38" spans="2:48" ht="18" customHeight="1">
      <c r="B38" s="113">
        <v>30</v>
      </c>
      <c r="C38" s="100" t="s">
        <v>26</v>
      </c>
      <c r="D38" s="114">
        <v>1</v>
      </c>
      <c r="E38" s="115">
        <v>0.24765636353684797</v>
      </c>
      <c r="F38" s="115">
        <v>5.7053585802626971E-3</v>
      </c>
      <c r="G38" s="262">
        <v>0.68696339831533737</v>
      </c>
      <c r="H38" s="115">
        <v>5.2415922572706046E-2</v>
      </c>
      <c r="I38" s="116">
        <v>5.2415922572706046E-2</v>
      </c>
      <c r="J38" s="103">
        <f>'入力シート '!D35</f>
        <v>0</v>
      </c>
      <c r="K38" s="117">
        <v>0</v>
      </c>
      <c r="L38" s="105">
        <f t="shared" si="0"/>
        <v>0</v>
      </c>
      <c r="M38" s="109">
        <v>0</v>
      </c>
      <c r="N38" s="107">
        <f t="shared" si="1"/>
        <v>0</v>
      </c>
      <c r="O38" s="108">
        <v>0</v>
      </c>
      <c r="P38" s="109">
        <f t="shared" si="2"/>
        <v>0</v>
      </c>
      <c r="Q38" s="110"/>
      <c r="R38" s="107">
        <f t="shared" si="3"/>
        <v>0</v>
      </c>
      <c r="S38" s="107">
        <f t="shared" si="4"/>
        <v>0</v>
      </c>
      <c r="T38" s="108">
        <v>0</v>
      </c>
      <c r="U38" s="118">
        <f t="shared" si="5"/>
        <v>0</v>
      </c>
      <c r="V38" s="109">
        <f t="shared" si="6"/>
        <v>0</v>
      </c>
      <c r="W38" s="107">
        <f t="shared" si="7"/>
        <v>0</v>
      </c>
      <c r="X38" s="107">
        <f t="shared" si="8"/>
        <v>0</v>
      </c>
      <c r="Y38" s="112">
        <f t="shared" si="9"/>
        <v>0</v>
      </c>
      <c r="Z38" s="109">
        <f t="shared" si="10"/>
        <v>0</v>
      </c>
      <c r="AA38" s="107">
        <f t="shared" si="11"/>
        <v>0</v>
      </c>
      <c r="AB38" s="107">
        <f t="shared" si="12"/>
        <v>0</v>
      </c>
      <c r="AC38" s="112">
        <f t="shared" si="13"/>
        <v>0</v>
      </c>
      <c r="AD38" s="109">
        <f t="shared" si="14"/>
        <v>0</v>
      </c>
      <c r="AE38" s="107">
        <f t="shared" si="15"/>
        <v>0</v>
      </c>
      <c r="AF38" s="107">
        <f t="shared" si="16"/>
        <v>0</v>
      </c>
      <c r="AG38" s="112">
        <f t="shared" si="17"/>
        <v>0</v>
      </c>
      <c r="AH38" s="109">
        <f t="shared" si="18"/>
        <v>0</v>
      </c>
      <c r="AI38" s="107">
        <f t="shared" si="19"/>
        <v>0</v>
      </c>
      <c r="AJ38" s="107">
        <f t="shared" si="20"/>
        <v>0</v>
      </c>
      <c r="AK38" s="112">
        <f t="shared" si="21"/>
        <v>0</v>
      </c>
      <c r="AR38" s="140"/>
      <c r="AS38" s="140"/>
      <c r="AT38" s="140"/>
      <c r="AU38" s="140"/>
      <c r="AV38" s="140"/>
    </row>
    <row r="39" spans="2:48" ht="18" customHeight="1">
      <c r="B39" s="113">
        <v>31</v>
      </c>
      <c r="C39" s="100" t="s">
        <v>27</v>
      </c>
      <c r="D39" s="114">
        <v>0.87881908535405762</v>
      </c>
      <c r="E39" s="115">
        <v>0.40305032202673752</v>
      </c>
      <c r="F39" s="115">
        <v>2.3830281636788925E-2</v>
      </c>
      <c r="G39" s="262">
        <v>0.6968234755521866</v>
      </c>
      <c r="H39" s="115">
        <v>5.1472655915687546E-2</v>
      </c>
      <c r="I39" s="116">
        <v>5.1302846414778044E-2</v>
      </c>
      <c r="J39" s="103">
        <f>'入力シート '!D36</f>
        <v>0</v>
      </c>
      <c r="K39" s="117">
        <v>0</v>
      </c>
      <c r="L39" s="105">
        <f t="shared" si="0"/>
        <v>0</v>
      </c>
      <c r="M39" s="109">
        <v>0</v>
      </c>
      <c r="N39" s="107">
        <f t="shared" si="1"/>
        <v>0</v>
      </c>
      <c r="O39" s="108">
        <v>0</v>
      </c>
      <c r="P39" s="109">
        <f t="shared" si="2"/>
        <v>0</v>
      </c>
      <c r="Q39" s="110"/>
      <c r="R39" s="107">
        <f t="shared" si="3"/>
        <v>0</v>
      </c>
      <c r="S39" s="107">
        <f t="shared" si="4"/>
        <v>0</v>
      </c>
      <c r="T39" s="108">
        <v>0</v>
      </c>
      <c r="U39" s="118">
        <f t="shared" si="5"/>
        <v>0</v>
      </c>
      <c r="V39" s="109">
        <f t="shared" si="6"/>
        <v>0</v>
      </c>
      <c r="W39" s="107">
        <f t="shared" si="7"/>
        <v>0</v>
      </c>
      <c r="X39" s="107">
        <f t="shared" si="8"/>
        <v>0</v>
      </c>
      <c r="Y39" s="112">
        <f t="shared" si="9"/>
        <v>0</v>
      </c>
      <c r="Z39" s="109">
        <f t="shared" si="10"/>
        <v>0</v>
      </c>
      <c r="AA39" s="107">
        <f t="shared" si="11"/>
        <v>0</v>
      </c>
      <c r="AB39" s="107">
        <f t="shared" si="12"/>
        <v>0</v>
      </c>
      <c r="AC39" s="112">
        <f t="shared" si="13"/>
        <v>0</v>
      </c>
      <c r="AD39" s="109">
        <f t="shared" si="14"/>
        <v>0</v>
      </c>
      <c r="AE39" s="107">
        <f t="shared" si="15"/>
        <v>0</v>
      </c>
      <c r="AF39" s="107">
        <f t="shared" si="16"/>
        <v>0</v>
      </c>
      <c r="AG39" s="112">
        <f t="shared" si="17"/>
        <v>0</v>
      </c>
      <c r="AH39" s="109">
        <f t="shared" si="18"/>
        <v>0</v>
      </c>
      <c r="AI39" s="107">
        <f t="shared" si="19"/>
        <v>0</v>
      </c>
      <c r="AJ39" s="107">
        <f t="shared" si="20"/>
        <v>0</v>
      </c>
      <c r="AK39" s="112">
        <f t="shared" si="21"/>
        <v>0</v>
      </c>
      <c r="AR39" s="140"/>
      <c r="AS39" s="140"/>
      <c r="AT39" s="140"/>
      <c r="AU39" s="140"/>
      <c r="AV39" s="140"/>
    </row>
    <row r="40" spans="2:48" ht="18" customHeight="1">
      <c r="B40" s="113">
        <v>32</v>
      </c>
      <c r="C40" s="100" t="s">
        <v>28</v>
      </c>
      <c r="D40" s="114">
        <v>0.923581302495733</v>
      </c>
      <c r="E40" s="115">
        <v>0.43215734530901201</v>
      </c>
      <c r="F40" s="115">
        <v>3.7483901057795199E-2</v>
      </c>
      <c r="G40" s="262">
        <v>0.5736935512605712</v>
      </c>
      <c r="H40" s="115">
        <v>0.11739663334933162</v>
      </c>
      <c r="I40" s="116">
        <v>0.11257864880309737</v>
      </c>
      <c r="J40" s="103">
        <f>'入力シート '!D37</f>
        <v>0</v>
      </c>
      <c r="K40" s="117">
        <v>0</v>
      </c>
      <c r="L40" s="105">
        <f t="shared" si="0"/>
        <v>0</v>
      </c>
      <c r="M40" s="109">
        <v>0</v>
      </c>
      <c r="N40" s="107">
        <f t="shared" si="1"/>
        <v>0</v>
      </c>
      <c r="O40" s="108">
        <v>0</v>
      </c>
      <c r="P40" s="109">
        <f t="shared" si="2"/>
        <v>0</v>
      </c>
      <c r="Q40" s="110"/>
      <c r="R40" s="107">
        <f t="shared" si="3"/>
        <v>0</v>
      </c>
      <c r="S40" s="107">
        <f t="shared" si="4"/>
        <v>0</v>
      </c>
      <c r="T40" s="108">
        <v>0</v>
      </c>
      <c r="U40" s="118">
        <f t="shared" si="5"/>
        <v>0</v>
      </c>
      <c r="V40" s="109">
        <f t="shared" si="6"/>
        <v>0</v>
      </c>
      <c r="W40" s="107">
        <f t="shared" si="7"/>
        <v>0</v>
      </c>
      <c r="X40" s="107">
        <f t="shared" si="8"/>
        <v>0</v>
      </c>
      <c r="Y40" s="112">
        <f t="shared" si="9"/>
        <v>0</v>
      </c>
      <c r="Z40" s="109">
        <f t="shared" si="10"/>
        <v>0</v>
      </c>
      <c r="AA40" s="107">
        <f t="shared" si="11"/>
        <v>0</v>
      </c>
      <c r="AB40" s="107">
        <f t="shared" si="12"/>
        <v>0</v>
      </c>
      <c r="AC40" s="112">
        <f t="shared" si="13"/>
        <v>0</v>
      </c>
      <c r="AD40" s="109">
        <f t="shared" si="14"/>
        <v>0</v>
      </c>
      <c r="AE40" s="107">
        <f t="shared" si="15"/>
        <v>0</v>
      </c>
      <c r="AF40" s="107">
        <f t="shared" si="16"/>
        <v>0</v>
      </c>
      <c r="AG40" s="112">
        <f t="shared" si="17"/>
        <v>0</v>
      </c>
      <c r="AH40" s="109">
        <f t="shared" si="18"/>
        <v>0</v>
      </c>
      <c r="AI40" s="107">
        <f t="shared" si="19"/>
        <v>0</v>
      </c>
      <c r="AJ40" s="107">
        <f t="shared" si="20"/>
        <v>0</v>
      </c>
      <c r="AK40" s="112">
        <f t="shared" si="21"/>
        <v>0</v>
      </c>
      <c r="AR40" s="140"/>
      <c r="AS40" s="140"/>
      <c r="AT40" s="140"/>
      <c r="AU40" s="140"/>
      <c r="AV40" s="140"/>
    </row>
    <row r="41" spans="2:48" ht="18" customHeight="1">
      <c r="B41" s="113">
        <v>33</v>
      </c>
      <c r="C41" s="100" t="s">
        <v>29</v>
      </c>
      <c r="D41" s="114">
        <v>0.78953162723322068</v>
      </c>
      <c r="E41" s="115">
        <v>0.47119256153750361</v>
      </c>
      <c r="F41" s="115">
        <v>6.4795283009933995E-3</v>
      </c>
      <c r="G41" s="262">
        <v>0.56645635299489439</v>
      </c>
      <c r="H41" s="115">
        <v>0.13123158025818771</v>
      </c>
      <c r="I41" s="116">
        <v>0.12492217010501847</v>
      </c>
      <c r="J41" s="103">
        <f>'入力シート '!D38</f>
        <v>0</v>
      </c>
      <c r="K41" s="117">
        <v>0</v>
      </c>
      <c r="L41" s="105">
        <f t="shared" si="0"/>
        <v>0</v>
      </c>
      <c r="M41" s="109">
        <v>0</v>
      </c>
      <c r="N41" s="107">
        <f t="shared" si="1"/>
        <v>0</v>
      </c>
      <c r="O41" s="108">
        <v>0</v>
      </c>
      <c r="P41" s="109">
        <f t="shared" si="2"/>
        <v>0</v>
      </c>
      <c r="Q41" s="110"/>
      <c r="R41" s="107">
        <f t="shared" si="3"/>
        <v>0</v>
      </c>
      <c r="S41" s="107">
        <f t="shared" si="4"/>
        <v>0</v>
      </c>
      <c r="T41" s="108">
        <v>0</v>
      </c>
      <c r="U41" s="118">
        <f t="shared" si="5"/>
        <v>0</v>
      </c>
      <c r="V41" s="109">
        <f t="shared" si="6"/>
        <v>0</v>
      </c>
      <c r="W41" s="107">
        <f t="shared" si="7"/>
        <v>0</v>
      </c>
      <c r="X41" s="107">
        <f t="shared" si="8"/>
        <v>0</v>
      </c>
      <c r="Y41" s="112">
        <f t="shared" si="9"/>
        <v>0</v>
      </c>
      <c r="Z41" s="109">
        <f t="shared" si="10"/>
        <v>0</v>
      </c>
      <c r="AA41" s="107">
        <f t="shared" si="11"/>
        <v>0</v>
      </c>
      <c r="AB41" s="107">
        <f t="shared" si="12"/>
        <v>0</v>
      </c>
      <c r="AC41" s="112">
        <f t="shared" si="13"/>
        <v>0</v>
      </c>
      <c r="AD41" s="109">
        <f t="shared" si="14"/>
        <v>0</v>
      </c>
      <c r="AE41" s="107">
        <f t="shared" si="15"/>
        <v>0</v>
      </c>
      <c r="AF41" s="107">
        <f t="shared" si="16"/>
        <v>0</v>
      </c>
      <c r="AG41" s="112">
        <f t="shared" si="17"/>
        <v>0</v>
      </c>
      <c r="AH41" s="109">
        <f t="shared" si="18"/>
        <v>0</v>
      </c>
      <c r="AI41" s="107">
        <f t="shared" si="19"/>
        <v>0</v>
      </c>
      <c r="AJ41" s="107">
        <f t="shared" si="20"/>
        <v>0</v>
      </c>
      <c r="AK41" s="112">
        <f t="shared" si="21"/>
        <v>0</v>
      </c>
      <c r="AR41" s="140"/>
      <c r="AS41" s="140"/>
      <c r="AT41" s="140"/>
      <c r="AU41" s="140"/>
      <c r="AV41" s="140"/>
    </row>
    <row r="42" spans="2:48" ht="18" customHeight="1">
      <c r="B42" s="113">
        <v>34</v>
      </c>
      <c r="C42" s="100" t="s">
        <v>30</v>
      </c>
      <c r="D42" s="114">
        <v>0.83225303744368306</v>
      </c>
      <c r="E42" s="115">
        <v>0.31240745356184668</v>
      </c>
      <c r="F42" s="115">
        <v>1.3255288976012577E-2</v>
      </c>
      <c r="G42" s="262">
        <v>0.59976010551447811</v>
      </c>
      <c r="H42" s="115">
        <v>9.7504239420995273E-2</v>
      </c>
      <c r="I42" s="116">
        <v>9.2117201868114507E-2</v>
      </c>
      <c r="J42" s="103">
        <f>'入力シート '!D39</f>
        <v>0</v>
      </c>
      <c r="K42" s="117">
        <v>0</v>
      </c>
      <c r="L42" s="105">
        <f t="shared" si="0"/>
        <v>0</v>
      </c>
      <c r="M42" s="109">
        <v>0</v>
      </c>
      <c r="N42" s="107">
        <f t="shared" si="1"/>
        <v>0</v>
      </c>
      <c r="O42" s="108">
        <v>0</v>
      </c>
      <c r="P42" s="109">
        <f t="shared" si="2"/>
        <v>0</v>
      </c>
      <c r="Q42" s="110"/>
      <c r="R42" s="107">
        <f t="shared" si="3"/>
        <v>0</v>
      </c>
      <c r="S42" s="107">
        <f t="shared" si="4"/>
        <v>0</v>
      </c>
      <c r="T42" s="108">
        <v>0</v>
      </c>
      <c r="U42" s="118">
        <f t="shared" si="5"/>
        <v>0</v>
      </c>
      <c r="V42" s="109">
        <f t="shared" si="6"/>
        <v>0</v>
      </c>
      <c r="W42" s="107">
        <f t="shared" si="7"/>
        <v>0</v>
      </c>
      <c r="X42" s="107">
        <f t="shared" si="8"/>
        <v>0</v>
      </c>
      <c r="Y42" s="112">
        <f t="shared" si="9"/>
        <v>0</v>
      </c>
      <c r="Z42" s="109">
        <f t="shared" si="10"/>
        <v>0</v>
      </c>
      <c r="AA42" s="107">
        <f t="shared" si="11"/>
        <v>0</v>
      </c>
      <c r="AB42" s="107">
        <f t="shared" si="12"/>
        <v>0</v>
      </c>
      <c r="AC42" s="112">
        <f t="shared" si="13"/>
        <v>0</v>
      </c>
      <c r="AD42" s="109">
        <f t="shared" si="14"/>
        <v>0</v>
      </c>
      <c r="AE42" s="107">
        <f t="shared" si="15"/>
        <v>0</v>
      </c>
      <c r="AF42" s="107">
        <f t="shared" si="16"/>
        <v>0</v>
      </c>
      <c r="AG42" s="112">
        <f t="shared" si="17"/>
        <v>0</v>
      </c>
      <c r="AH42" s="109">
        <f t="shared" si="18"/>
        <v>0</v>
      </c>
      <c r="AI42" s="107">
        <f t="shared" si="19"/>
        <v>0</v>
      </c>
      <c r="AJ42" s="107">
        <f t="shared" si="20"/>
        <v>0</v>
      </c>
      <c r="AK42" s="112">
        <f t="shared" si="21"/>
        <v>0</v>
      </c>
      <c r="AR42" s="140"/>
      <c r="AS42" s="140"/>
      <c r="AT42" s="140"/>
      <c r="AU42" s="140"/>
      <c r="AV42" s="140"/>
    </row>
    <row r="43" spans="2:48" ht="18" customHeight="1">
      <c r="B43" s="113">
        <v>35</v>
      </c>
      <c r="C43" s="100" t="s">
        <v>31</v>
      </c>
      <c r="D43" s="114">
        <v>0.83531292081214292</v>
      </c>
      <c r="E43" s="115">
        <v>0.27976097439548925</v>
      </c>
      <c r="F43" s="115">
        <v>0.14254459170241579</v>
      </c>
      <c r="G43" s="262">
        <v>0.52229757501027529</v>
      </c>
      <c r="H43" s="115">
        <v>0.19627857568758214</v>
      </c>
      <c r="I43" s="116">
        <v>0.15956218196974697</v>
      </c>
      <c r="J43" s="103">
        <f>'入力シート '!D40</f>
        <v>0</v>
      </c>
      <c r="K43" s="117">
        <v>0</v>
      </c>
      <c r="L43" s="105">
        <f t="shared" si="0"/>
        <v>0</v>
      </c>
      <c r="M43" s="109">
        <v>0</v>
      </c>
      <c r="N43" s="107">
        <f t="shared" si="1"/>
        <v>0</v>
      </c>
      <c r="O43" s="108">
        <v>0</v>
      </c>
      <c r="P43" s="109">
        <f t="shared" si="2"/>
        <v>0</v>
      </c>
      <c r="Q43" s="110"/>
      <c r="R43" s="107">
        <f t="shared" si="3"/>
        <v>0</v>
      </c>
      <c r="S43" s="107">
        <f t="shared" si="4"/>
        <v>0</v>
      </c>
      <c r="T43" s="108">
        <v>0</v>
      </c>
      <c r="U43" s="118">
        <f t="shared" si="5"/>
        <v>0</v>
      </c>
      <c r="V43" s="109">
        <f t="shared" si="6"/>
        <v>0</v>
      </c>
      <c r="W43" s="107">
        <f t="shared" si="7"/>
        <v>0</v>
      </c>
      <c r="X43" s="107">
        <f t="shared" si="8"/>
        <v>0</v>
      </c>
      <c r="Y43" s="112">
        <f t="shared" si="9"/>
        <v>0</v>
      </c>
      <c r="Z43" s="109">
        <f t="shared" si="10"/>
        <v>0</v>
      </c>
      <c r="AA43" s="107">
        <f t="shared" si="11"/>
        <v>0</v>
      </c>
      <c r="AB43" s="107">
        <f t="shared" si="12"/>
        <v>0</v>
      </c>
      <c r="AC43" s="112">
        <f t="shared" si="13"/>
        <v>0</v>
      </c>
      <c r="AD43" s="109">
        <f t="shared" si="14"/>
        <v>0</v>
      </c>
      <c r="AE43" s="107">
        <f t="shared" si="15"/>
        <v>0</v>
      </c>
      <c r="AF43" s="107">
        <f t="shared" si="16"/>
        <v>0</v>
      </c>
      <c r="AG43" s="112">
        <f t="shared" si="17"/>
        <v>0</v>
      </c>
      <c r="AH43" s="109">
        <f t="shared" si="18"/>
        <v>0</v>
      </c>
      <c r="AI43" s="107">
        <f t="shared" si="19"/>
        <v>0</v>
      </c>
      <c r="AJ43" s="107">
        <f t="shared" si="20"/>
        <v>0</v>
      </c>
      <c r="AK43" s="112">
        <f t="shared" si="21"/>
        <v>0</v>
      </c>
      <c r="AR43" s="140"/>
      <c r="AS43" s="140"/>
      <c r="AT43" s="140"/>
      <c r="AU43" s="140"/>
      <c r="AV43" s="140"/>
    </row>
    <row r="44" spans="2:48" ht="18" customHeight="1">
      <c r="B44" s="113">
        <v>36</v>
      </c>
      <c r="C44" s="100" t="s">
        <v>32</v>
      </c>
      <c r="D44" s="114">
        <v>1</v>
      </c>
      <c r="E44" s="115">
        <v>0</v>
      </c>
      <c r="F44" s="115">
        <v>0</v>
      </c>
      <c r="G44" s="262">
        <v>0</v>
      </c>
      <c r="H44" s="115">
        <v>0</v>
      </c>
      <c r="I44" s="116">
        <v>0</v>
      </c>
      <c r="J44" s="103">
        <f>'入力シート '!D41</f>
        <v>0</v>
      </c>
      <c r="K44" s="117">
        <v>0</v>
      </c>
      <c r="L44" s="105">
        <f>K44*D44</f>
        <v>0</v>
      </c>
      <c r="M44" s="109">
        <v>0</v>
      </c>
      <c r="N44" s="107">
        <f t="shared" si="1"/>
        <v>0</v>
      </c>
      <c r="O44" s="108">
        <v>0</v>
      </c>
      <c r="P44" s="109">
        <f t="shared" si="2"/>
        <v>0</v>
      </c>
      <c r="Q44" s="110"/>
      <c r="R44" s="107">
        <f t="shared" si="3"/>
        <v>0</v>
      </c>
      <c r="S44" s="107">
        <f t="shared" si="4"/>
        <v>0</v>
      </c>
      <c r="T44" s="108">
        <v>0</v>
      </c>
      <c r="U44" s="118">
        <f t="shared" si="5"/>
        <v>0</v>
      </c>
      <c r="V44" s="109">
        <f t="shared" si="6"/>
        <v>0</v>
      </c>
      <c r="W44" s="107">
        <f t="shared" si="7"/>
        <v>0</v>
      </c>
      <c r="X44" s="107">
        <f t="shared" si="8"/>
        <v>0</v>
      </c>
      <c r="Y44" s="112">
        <f t="shared" si="9"/>
        <v>0</v>
      </c>
      <c r="Z44" s="109">
        <f t="shared" si="10"/>
        <v>0</v>
      </c>
      <c r="AA44" s="107">
        <f t="shared" si="11"/>
        <v>0</v>
      </c>
      <c r="AB44" s="107">
        <f t="shared" si="12"/>
        <v>0</v>
      </c>
      <c r="AC44" s="112">
        <f t="shared" si="13"/>
        <v>0</v>
      </c>
      <c r="AD44" s="109">
        <f t="shared" si="14"/>
        <v>0</v>
      </c>
      <c r="AE44" s="107">
        <f t="shared" si="15"/>
        <v>0</v>
      </c>
      <c r="AF44" s="107">
        <f t="shared" si="16"/>
        <v>0</v>
      </c>
      <c r="AG44" s="112">
        <f t="shared" si="17"/>
        <v>0</v>
      </c>
      <c r="AH44" s="109">
        <f t="shared" si="18"/>
        <v>0</v>
      </c>
      <c r="AI44" s="107">
        <f t="shared" si="19"/>
        <v>0</v>
      </c>
      <c r="AJ44" s="107">
        <f t="shared" si="20"/>
        <v>0</v>
      </c>
      <c r="AK44" s="112">
        <f t="shared" si="21"/>
        <v>0</v>
      </c>
      <c r="AR44" s="140"/>
      <c r="AS44" s="140"/>
      <c r="AT44" s="140"/>
      <c r="AU44" s="140"/>
      <c r="AV44" s="140"/>
    </row>
    <row r="45" spans="2:48" ht="18" customHeight="1">
      <c r="B45" s="123">
        <v>37</v>
      </c>
      <c r="C45" s="100" t="s">
        <v>33</v>
      </c>
      <c r="D45" s="124">
        <v>0.80491327392729739</v>
      </c>
      <c r="E45" s="125">
        <v>6.8456550309787551E-3</v>
      </c>
      <c r="F45" s="125">
        <v>7.9902838148811052E-6</v>
      </c>
      <c r="G45" s="263">
        <v>0.64804090062246356</v>
      </c>
      <c r="H45" s="115">
        <v>1.7908464638003495E-3</v>
      </c>
      <c r="I45" s="116">
        <v>1.6464233618809665E-3</v>
      </c>
      <c r="J45" s="103">
        <f>'入力シート '!D42</f>
        <v>0</v>
      </c>
      <c r="K45" s="117">
        <v>0</v>
      </c>
      <c r="L45" s="105">
        <f>K45*D45</f>
        <v>0</v>
      </c>
      <c r="M45" s="109">
        <v>0</v>
      </c>
      <c r="N45" s="107">
        <f>M45*D45</f>
        <v>0</v>
      </c>
      <c r="O45" s="108">
        <v>0</v>
      </c>
      <c r="P45" s="109">
        <f>(L45+O45)*E45</f>
        <v>0</v>
      </c>
      <c r="Q45" s="110"/>
      <c r="R45" s="107">
        <f>Q$46*F45</f>
        <v>0</v>
      </c>
      <c r="S45" s="107">
        <f>R45*D45</f>
        <v>0</v>
      </c>
      <c r="T45" s="108">
        <v>0</v>
      </c>
      <c r="U45" s="118">
        <f>L45+O45+T45</f>
        <v>0</v>
      </c>
      <c r="V45" s="109">
        <f>L45*G45</f>
        <v>0</v>
      </c>
      <c r="W45" s="107">
        <f>O45*G45</f>
        <v>0</v>
      </c>
      <c r="X45" s="107">
        <f>T45*G45</f>
        <v>0</v>
      </c>
      <c r="Y45" s="112">
        <f>SUM(V45:X45)</f>
        <v>0</v>
      </c>
      <c r="Z45" s="109">
        <f>L45*E45</f>
        <v>0</v>
      </c>
      <c r="AA45" s="107">
        <f t="shared" si="11"/>
        <v>0</v>
      </c>
      <c r="AB45" s="107">
        <f t="shared" si="12"/>
        <v>0</v>
      </c>
      <c r="AC45" s="112">
        <f t="shared" si="13"/>
        <v>0</v>
      </c>
      <c r="AD45" s="109">
        <f t="shared" si="14"/>
        <v>0</v>
      </c>
      <c r="AE45" s="107">
        <f t="shared" si="15"/>
        <v>0</v>
      </c>
      <c r="AF45" s="107">
        <f t="shared" si="16"/>
        <v>0</v>
      </c>
      <c r="AG45" s="112">
        <f>SUM(AD45:AF45)</f>
        <v>0</v>
      </c>
      <c r="AH45" s="109">
        <f t="shared" si="18"/>
        <v>0</v>
      </c>
      <c r="AI45" s="107">
        <f t="shared" si="19"/>
        <v>0</v>
      </c>
      <c r="AJ45" s="107">
        <f t="shared" si="20"/>
        <v>0</v>
      </c>
      <c r="AK45" s="112">
        <f>SUM(AH45:AJ45)</f>
        <v>0</v>
      </c>
      <c r="AR45" s="140"/>
      <c r="AS45" s="140"/>
      <c r="AT45" s="140"/>
      <c r="AU45" s="140"/>
      <c r="AV45" s="140"/>
    </row>
    <row r="46" spans="2:48" ht="18" customHeight="1" thickBot="1">
      <c r="B46" s="126"/>
      <c r="C46" s="127" t="s">
        <v>131</v>
      </c>
      <c r="D46" s="126"/>
      <c r="E46" s="127"/>
      <c r="F46" s="127"/>
      <c r="G46" s="127"/>
      <c r="H46" s="127"/>
      <c r="I46" s="128"/>
      <c r="J46" s="129">
        <f t="shared" ref="J46:P46" si="22">SUM(J8:J45)</f>
        <v>0</v>
      </c>
      <c r="K46" s="130">
        <f t="shared" si="22"/>
        <v>0</v>
      </c>
      <c r="L46" s="131">
        <f t="shared" si="22"/>
        <v>0</v>
      </c>
      <c r="M46" s="129">
        <f t="shared" si="22"/>
        <v>0</v>
      </c>
      <c r="N46" s="130">
        <f t="shared" si="22"/>
        <v>0</v>
      </c>
      <c r="O46" s="132">
        <f t="shared" si="22"/>
        <v>0</v>
      </c>
      <c r="P46" s="129">
        <f t="shared" si="22"/>
        <v>0</v>
      </c>
      <c r="Q46" s="133">
        <f>P46*消費係数!H9</f>
        <v>0</v>
      </c>
      <c r="R46" s="130">
        <f t="shared" ref="R46:AC46" si="23">SUM(R8:R45)</f>
        <v>0</v>
      </c>
      <c r="S46" s="130">
        <f t="shared" si="23"/>
        <v>0</v>
      </c>
      <c r="T46" s="132">
        <f t="shared" si="23"/>
        <v>0</v>
      </c>
      <c r="U46" s="134">
        <f t="shared" si="23"/>
        <v>0</v>
      </c>
      <c r="V46" s="129">
        <f t="shared" si="23"/>
        <v>0</v>
      </c>
      <c r="W46" s="130">
        <f t="shared" si="23"/>
        <v>0</v>
      </c>
      <c r="X46" s="130">
        <f t="shared" si="23"/>
        <v>0</v>
      </c>
      <c r="Y46" s="132">
        <f t="shared" si="23"/>
        <v>0</v>
      </c>
      <c r="Z46" s="129">
        <f t="shared" si="23"/>
        <v>0</v>
      </c>
      <c r="AA46" s="130">
        <f t="shared" si="23"/>
        <v>0</v>
      </c>
      <c r="AB46" s="130">
        <f t="shared" si="23"/>
        <v>0</v>
      </c>
      <c r="AC46" s="132">
        <f t="shared" si="23"/>
        <v>0</v>
      </c>
      <c r="AD46" s="129">
        <f>SUM(AD8:AD45)</f>
        <v>0</v>
      </c>
      <c r="AE46" s="130">
        <f t="shared" ref="AE46:AF46" si="24">SUM(AE8:AE45)</f>
        <v>0</v>
      </c>
      <c r="AF46" s="130">
        <f t="shared" si="24"/>
        <v>0</v>
      </c>
      <c r="AG46" s="132">
        <f>SUM(AG8:AG45)</f>
        <v>0</v>
      </c>
      <c r="AH46" s="129">
        <f t="shared" ref="AH46:AJ46" si="25">SUM(AH8:AH45)</f>
        <v>0</v>
      </c>
      <c r="AI46" s="130">
        <f t="shared" si="25"/>
        <v>0</v>
      </c>
      <c r="AJ46" s="130">
        <f t="shared" si="25"/>
        <v>0</v>
      </c>
      <c r="AK46" s="132">
        <f>SUM(AK8:AK45)</f>
        <v>0</v>
      </c>
    </row>
    <row r="47" spans="2:48" ht="18" customHeight="1"/>
    <row r="48" spans="2:48" ht="18" customHeight="1">
      <c r="P48" s="135"/>
    </row>
    <row r="49" spans="20:20" ht="18" customHeight="1">
      <c r="T49" s="136"/>
    </row>
    <row r="50" spans="20:20" ht="18" customHeight="1">
      <c r="T50" s="137"/>
    </row>
    <row r="51" spans="20:20" ht="18" customHeight="1"/>
  </sheetData>
  <mergeCells count="10">
    <mergeCell ref="AD4:AG4"/>
    <mergeCell ref="AH4:AK4"/>
    <mergeCell ref="V4:Y4"/>
    <mergeCell ref="Z4:AC4"/>
    <mergeCell ref="C4:C7"/>
    <mergeCell ref="M4:O4"/>
    <mergeCell ref="P4:T4"/>
    <mergeCell ref="U4:U5"/>
    <mergeCell ref="J4:L4"/>
    <mergeCell ref="D4:I4"/>
  </mergeCells>
  <phoneticPr fontId="1"/>
  <pageMargins left="0.98425196850393704" right="0.39370078740157483" top="0.98425196850393704" bottom="0.59055118110236227" header="0.51181102362204722" footer="0.51181102362204722"/>
  <pageSetup paperSize="9" scale="44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79998168889431442"/>
  </sheetPr>
  <dimension ref="A2:P18"/>
  <sheetViews>
    <sheetView workbookViewId="0"/>
  </sheetViews>
  <sheetFormatPr defaultRowHeight="12"/>
  <cols>
    <col min="1" max="1" width="3.625" style="164" customWidth="1"/>
    <col min="2" max="2" width="21.625" style="164" customWidth="1"/>
    <col min="3" max="41" width="9.625" style="141" customWidth="1"/>
    <col min="42" max="42" width="10.5" style="141" customWidth="1"/>
    <col min="43" max="56" width="10.875" style="141" customWidth="1"/>
    <col min="57" max="57" width="2.125" style="141" customWidth="1"/>
    <col min="58" max="58" width="12.875" style="141" customWidth="1"/>
    <col min="59" max="59" width="10.5" style="141" customWidth="1"/>
    <col min="60" max="60" width="2.5" style="141" customWidth="1"/>
    <col min="61" max="61" width="15.625" style="141" customWidth="1"/>
    <col min="62" max="16384" width="9" style="141"/>
  </cols>
  <sheetData>
    <row r="2" spans="1:16" ht="21.2" customHeight="1">
      <c r="A2" s="141"/>
      <c r="B2" s="142" t="s">
        <v>186</v>
      </c>
    </row>
    <row r="3" spans="1:16" ht="16.5" customHeight="1">
      <c r="A3" s="141"/>
      <c r="B3" s="141"/>
    </row>
    <row r="4" spans="1:16" ht="16.5" customHeight="1">
      <c r="A4" s="141"/>
      <c r="B4" s="141" t="s">
        <v>100</v>
      </c>
    </row>
    <row r="5" spans="1:16" ht="16.5" customHeight="1">
      <c r="A5" s="143"/>
      <c r="B5" s="144"/>
      <c r="C5" s="144"/>
      <c r="D5" s="144"/>
      <c r="E5" s="144"/>
      <c r="F5" s="144"/>
      <c r="G5" s="144"/>
      <c r="H5" s="145"/>
      <c r="J5" s="146"/>
      <c r="K5" s="146"/>
      <c r="L5" s="146"/>
      <c r="M5" s="146"/>
      <c r="N5" s="146"/>
      <c r="O5" s="146"/>
      <c r="P5" s="146"/>
    </row>
    <row r="6" spans="1:16" s="147" customFormat="1" ht="42" customHeight="1">
      <c r="B6" s="148"/>
      <c r="C6" s="149" t="s">
        <v>187</v>
      </c>
      <c r="D6" s="149" t="s">
        <v>188</v>
      </c>
      <c r="E6" s="149" t="s">
        <v>189</v>
      </c>
      <c r="F6" s="149" t="s">
        <v>190</v>
      </c>
      <c r="G6" s="149" t="s">
        <v>191</v>
      </c>
      <c r="H6" s="150" t="s">
        <v>101</v>
      </c>
      <c r="J6" s="146"/>
      <c r="K6" s="146"/>
      <c r="L6" s="146"/>
      <c r="M6" s="146"/>
      <c r="N6" s="146"/>
      <c r="O6" s="146"/>
      <c r="P6" s="146"/>
    </row>
    <row r="7" spans="1:16" ht="16.5" customHeight="1">
      <c r="A7" s="141"/>
      <c r="B7" s="151" t="s">
        <v>102</v>
      </c>
      <c r="C7" s="152">
        <v>639955</v>
      </c>
      <c r="D7" s="152">
        <v>617987</v>
      </c>
      <c r="E7" s="152">
        <v>579466</v>
      </c>
      <c r="F7" s="152">
        <v>653144</v>
      </c>
      <c r="G7" s="152">
        <v>563374</v>
      </c>
      <c r="H7" s="153"/>
    </row>
    <row r="8" spans="1:16" ht="16.5" customHeight="1">
      <c r="A8" s="141"/>
      <c r="B8" s="151" t="s">
        <v>103</v>
      </c>
      <c r="C8" s="154">
        <v>351513</v>
      </c>
      <c r="D8" s="154">
        <v>313182</v>
      </c>
      <c r="E8" s="154">
        <v>301350</v>
      </c>
      <c r="F8" s="154">
        <v>352132</v>
      </c>
      <c r="G8" s="154">
        <v>317952</v>
      </c>
      <c r="H8" s="155"/>
    </row>
    <row r="9" spans="1:16" ht="16.5" customHeight="1">
      <c r="A9" s="141"/>
      <c r="B9" s="151" t="s">
        <v>104</v>
      </c>
      <c r="C9" s="156">
        <v>0.54927768358712725</v>
      </c>
      <c r="D9" s="156">
        <v>0.50677765066255442</v>
      </c>
      <c r="E9" s="156">
        <v>0.52004776811754272</v>
      </c>
      <c r="F9" s="156">
        <v>0.53913378979214388</v>
      </c>
      <c r="G9" s="156">
        <v>0.56437109273768404</v>
      </c>
      <c r="H9" s="157">
        <f>AVERAGE(C9:G9)</f>
        <v>0.53592159697941044</v>
      </c>
    </row>
    <row r="10" spans="1:16" ht="6" customHeight="1">
      <c r="A10" s="141"/>
      <c r="B10" s="158"/>
      <c r="C10" s="159"/>
      <c r="D10" s="159"/>
      <c r="E10" s="159"/>
      <c r="F10" s="159"/>
      <c r="G10" s="159"/>
      <c r="H10" s="160"/>
    </row>
    <row r="11" spans="1:16" ht="16.5" customHeight="1">
      <c r="A11" s="141"/>
      <c r="B11" s="141" t="s">
        <v>105</v>
      </c>
      <c r="K11" s="161"/>
      <c r="L11" s="161"/>
      <c r="M11" s="161"/>
    </row>
    <row r="12" spans="1:16" ht="16.5" customHeight="1">
      <c r="A12" s="141"/>
      <c r="B12" s="162" t="s">
        <v>106</v>
      </c>
      <c r="C12" s="163"/>
      <c r="D12" s="163"/>
      <c r="E12" s="163"/>
      <c r="F12" s="163"/>
      <c r="G12" s="163"/>
      <c r="H12" s="163"/>
    </row>
    <row r="13" spans="1:16" ht="16.5" customHeight="1">
      <c r="B13" s="162" t="s">
        <v>107</v>
      </c>
      <c r="C13" s="163"/>
      <c r="D13" s="163"/>
      <c r="E13" s="163"/>
      <c r="F13" s="163"/>
      <c r="G13" s="163"/>
      <c r="H13" s="163"/>
    </row>
    <row r="17" spans="1:1" s="141" customFormat="1">
      <c r="A17" s="164"/>
    </row>
    <row r="18" spans="1:1" s="141" customFormat="1">
      <c r="A18" s="164"/>
    </row>
  </sheetData>
  <phoneticPr fontId="1"/>
  <pageMargins left="0.78740157480314965" right="0.78740157480314965" top="0.98425196850393704" bottom="0.98425196850393704" header="0.51181102362204722" footer="0.5118110236220472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AN75"/>
  <sheetViews>
    <sheetView showGridLines="0" zoomScale="90" zoomScaleNormal="90" workbookViewId="0"/>
  </sheetViews>
  <sheetFormatPr defaultRowHeight="13.5"/>
  <cols>
    <col min="1" max="26" width="2.625" style="166" customWidth="1"/>
    <col min="27" max="38" width="2.25" style="166" customWidth="1"/>
    <col min="39" max="16384" width="9" style="166"/>
  </cols>
  <sheetData>
    <row r="2" spans="2:36">
      <c r="B2" s="165" t="s">
        <v>174</v>
      </c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</row>
    <row r="3" spans="2:36" ht="14.25">
      <c r="B3" s="325" t="s">
        <v>108</v>
      </c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  <c r="AJ3" s="326"/>
    </row>
    <row r="4" spans="2:36"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165"/>
    </row>
    <row r="5" spans="2:36"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</row>
    <row r="6" spans="2:36"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165"/>
      <c r="AF6" s="165"/>
      <c r="AG6" s="165"/>
      <c r="AH6" s="165"/>
      <c r="AI6" s="165"/>
      <c r="AJ6" s="165"/>
    </row>
    <row r="7" spans="2:36">
      <c r="B7" s="165"/>
      <c r="C7" s="165"/>
      <c r="D7" s="165"/>
      <c r="E7" s="308" t="s">
        <v>109</v>
      </c>
      <c r="F7" s="297"/>
      <c r="G7" s="297"/>
      <c r="H7" s="297"/>
      <c r="I7" s="297"/>
      <c r="J7" s="297"/>
      <c r="K7" s="297"/>
      <c r="L7" s="297"/>
      <c r="M7" s="298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65"/>
      <c r="AD7" s="165"/>
      <c r="AE7" s="165"/>
      <c r="AF7" s="165"/>
      <c r="AG7" s="165"/>
      <c r="AH7" s="165"/>
      <c r="AI7" s="165"/>
      <c r="AJ7" s="165"/>
    </row>
    <row r="8" spans="2:36">
      <c r="B8" s="165"/>
      <c r="C8" s="165"/>
      <c r="D8" s="165"/>
      <c r="E8" s="304">
        <f>計算過程!J46</f>
        <v>0</v>
      </c>
      <c r="F8" s="299"/>
      <c r="G8" s="299"/>
      <c r="H8" s="299"/>
      <c r="I8" s="299"/>
      <c r="J8" s="299"/>
      <c r="K8" s="299"/>
      <c r="L8" s="299"/>
      <c r="M8" s="300"/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65"/>
      <c r="Y8" s="165"/>
      <c r="Z8" s="165"/>
      <c r="AA8" s="165"/>
      <c r="AB8" s="165"/>
      <c r="AC8" s="165"/>
      <c r="AD8" s="165"/>
      <c r="AE8" s="165"/>
      <c r="AF8" s="165"/>
      <c r="AG8" s="165"/>
      <c r="AH8" s="165"/>
      <c r="AI8" s="165"/>
      <c r="AJ8" s="165"/>
    </row>
    <row r="9" spans="2:36">
      <c r="B9" s="165"/>
      <c r="C9" s="165"/>
      <c r="D9" s="165"/>
      <c r="E9" s="165"/>
      <c r="F9" s="165"/>
      <c r="G9" s="165"/>
      <c r="H9" s="165"/>
      <c r="I9" s="165"/>
      <c r="J9" s="165"/>
      <c r="K9" s="165"/>
      <c r="L9" s="165"/>
      <c r="M9" s="327" t="s">
        <v>175</v>
      </c>
      <c r="N9" s="328"/>
      <c r="O9" s="328"/>
      <c r="P9" s="328"/>
      <c r="Q9" s="328"/>
      <c r="R9" s="328"/>
      <c r="S9" s="328"/>
      <c r="T9" s="328"/>
      <c r="U9" s="328"/>
      <c r="V9" s="328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</row>
    <row r="10" spans="2:36" ht="14.25" thickBot="1">
      <c r="B10" s="165"/>
      <c r="C10" s="167"/>
      <c r="D10" s="167"/>
      <c r="E10" s="167"/>
      <c r="F10" s="167"/>
      <c r="G10" s="167"/>
      <c r="H10" s="167"/>
      <c r="I10" s="165"/>
      <c r="J10" s="165"/>
      <c r="K10" s="165"/>
      <c r="L10" s="165"/>
      <c r="M10" s="329"/>
      <c r="N10" s="329"/>
      <c r="O10" s="329"/>
      <c r="P10" s="329"/>
      <c r="Q10" s="329"/>
      <c r="R10" s="329"/>
      <c r="S10" s="329"/>
      <c r="T10" s="329"/>
      <c r="U10" s="329"/>
      <c r="V10" s="329"/>
      <c r="W10" s="167"/>
      <c r="X10" s="167"/>
      <c r="Y10" s="165"/>
      <c r="Z10" s="165"/>
      <c r="AA10" s="165"/>
      <c r="AB10" s="165"/>
      <c r="AC10" s="165"/>
      <c r="AD10" s="165"/>
      <c r="AE10" s="165"/>
      <c r="AF10" s="165"/>
      <c r="AG10" s="165"/>
      <c r="AH10" s="165"/>
      <c r="AI10" s="165"/>
      <c r="AJ10" s="165"/>
    </row>
    <row r="11" spans="2:36" ht="15" thickTop="1" thickBot="1">
      <c r="B11" s="165"/>
      <c r="C11" s="168"/>
      <c r="D11" s="169"/>
      <c r="E11" s="169"/>
      <c r="F11" s="169"/>
      <c r="G11" s="169"/>
      <c r="H11" s="169"/>
      <c r="I11" s="169"/>
      <c r="J11" s="169"/>
      <c r="K11" s="169"/>
      <c r="L11" s="169"/>
      <c r="M11" s="169"/>
      <c r="N11" s="169"/>
      <c r="O11" s="169"/>
      <c r="P11" s="169"/>
      <c r="Q11" s="169"/>
      <c r="R11" s="169"/>
      <c r="S11" s="169"/>
      <c r="T11" s="169"/>
      <c r="U11" s="169"/>
      <c r="V11" s="169"/>
      <c r="W11" s="169"/>
      <c r="X11" s="169"/>
      <c r="Y11" s="169"/>
      <c r="Z11" s="169"/>
      <c r="AA11" s="169"/>
      <c r="AB11" s="169"/>
      <c r="AC11" s="169"/>
      <c r="AD11" s="169"/>
      <c r="AE11" s="169"/>
      <c r="AF11" s="169"/>
      <c r="AG11" s="169"/>
      <c r="AH11" s="169"/>
      <c r="AI11" s="169"/>
      <c r="AJ11" s="170"/>
    </row>
    <row r="12" spans="2:36" ht="14.25" thickTop="1">
      <c r="B12" s="165"/>
      <c r="C12" s="171"/>
      <c r="D12" s="165"/>
      <c r="E12" s="312" t="s">
        <v>176</v>
      </c>
      <c r="F12" s="313"/>
      <c r="G12" s="313"/>
      <c r="H12" s="313"/>
      <c r="I12" s="313"/>
      <c r="J12" s="313"/>
      <c r="K12" s="313"/>
      <c r="L12" s="313"/>
      <c r="M12" s="314"/>
      <c r="N12" s="141" t="s">
        <v>173</v>
      </c>
      <c r="O12" s="165"/>
      <c r="P12" s="165"/>
      <c r="Q12" s="165"/>
      <c r="R12" s="165"/>
      <c r="S12" s="165"/>
      <c r="T12" s="165"/>
      <c r="U12" s="165"/>
      <c r="V12" s="165"/>
      <c r="W12" s="165"/>
      <c r="X12" s="165"/>
      <c r="Y12" s="165"/>
      <c r="Z12" s="165"/>
      <c r="AA12" s="165"/>
      <c r="AB12" s="165"/>
      <c r="AC12" s="165"/>
      <c r="AD12" s="165"/>
      <c r="AE12" s="165"/>
      <c r="AF12" s="165"/>
      <c r="AG12" s="165"/>
      <c r="AH12" s="165"/>
      <c r="AI12" s="165"/>
      <c r="AJ12" s="172"/>
    </row>
    <row r="13" spans="2:36" ht="14.25" thickBot="1">
      <c r="B13" s="165"/>
      <c r="C13" s="171"/>
      <c r="D13" s="165"/>
      <c r="E13" s="322">
        <f>計算過程!L46</f>
        <v>0</v>
      </c>
      <c r="F13" s="323"/>
      <c r="G13" s="323"/>
      <c r="H13" s="323"/>
      <c r="I13" s="323"/>
      <c r="J13" s="323"/>
      <c r="K13" s="323"/>
      <c r="L13" s="323"/>
      <c r="M13" s="324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165"/>
      <c r="AG13" s="165"/>
      <c r="AH13" s="165"/>
      <c r="AI13" s="165"/>
      <c r="AJ13" s="172"/>
    </row>
    <row r="14" spans="2:36" ht="15" thickTop="1" thickBot="1">
      <c r="B14" s="165"/>
      <c r="C14" s="173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67"/>
      <c r="AJ14" s="174"/>
    </row>
    <row r="15" spans="2:36" ht="14.25" thickTop="1">
      <c r="B15" s="165"/>
      <c r="C15" s="175"/>
      <c r="D15" s="169"/>
      <c r="E15" s="169"/>
      <c r="F15" s="169"/>
      <c r="G15" s="169"/>
      <c r="H15" s="169"/>
      <c r="I15" s="169"/>
      <c r="J15" s="169"/>
      <c r="K15" s="169"/>
      <c r="L15" s="169"/>
      <c r="M15" s="176"/>
      <c r="N15" s="176"/>
      <c r="O15" s="176"/>
      <c r="P15" s="176"/>
      <c r="Q15" s="176"/>
      <c r="R15" s="176"/>
      <c r="S15" s="176"/>
      <c r="T15" s="176"/>
      <c r="U15" s="169"/>
      <c r="V15" s="169"/>
      <c r="W15" s="169"/>
      <c r="X15" s="169"/>
      <c r="Y15" s="169"/>
      <c r="Z15" s="169"/>
      <c r="AA15" s="169"/>
      <c r="AB15" s="169" t="s">
        <v>346</v>
      </c>
      <c r="AC15" s="169"/>
      <c r="AD15" s="169"/>
      <c r="AE15" s="169"/>
      <c r="AF15" s="169"/>
      <c r="AG15" s="169"/>
      <c r="AH15" s="169"/>
      <c r="AI15" s="169"/>
      <c r="AJ15" s="177"/>
    </row>
    <row r="16" spans="2:36">
      <c r="B16" s="165"/>
      <c r="C16" s="178"/>
      <c r="D16" s="165"/>
      <c r="E16" s="165"/>
      <c r="F16" s="165"/>
      <c r="G16" s="165"/>
      <c r="H16" s="165"/>
      <c r="I16" s="165"/>
      <c r="J16" s="165"/>
      <c r="K16" s="165"/>
      <c r="L16" s="165"/>
      <c r="M16" s="335" t="s">
        <v>110</v>
      </c>
      <c r="N16" s="335"/>
      <c r="O16" s="335"/>
      <c r="P16" s="335"/>
      <c r="Q16" s="335"/>
      <c r="R16" s="165"/>
      <c r="S16" s="165"/>
      <c r="T16" s="165"/>
      <c r="U16" s="165" t="s">
        <v>111</v>
      </c>
      <c r="V16" s="165"/>
      <c r="W16" s="165"/>
      <c r="X16" s="165"/>
      <c r="Y16" s="165"/>
      <c r="Z16" s="165"/>
      <c r="AA16" s="165"/>
      <c r="AB16" s="264" t="s">
        <v>342</v>
      </c>
      <c r="AC16" s="265"/>
      <c r="AD16" s="265"/>
      <c r="AE16" s="265"/>
      <c r="AF16" s="265"/>
      <c r="AG16" s="265"/>
      <c r="AH16" s="265"/>
      <c r="AI16" s="266"/>
      <c r="AJ16" s="179"/>
    </row>
    <row r="17" spans="2:40">
      <c r="B17" s="165"/>
      <c r="C17" s="178"/>
      <c r="D17" s="165"/>
      <c r="E17" s="165"/>
      <c r="F17" s="165"/>
      <c r="G17" s="165"/>
      <c r="H17" s="165"/>
      <c r="I17" s="165"/>
      <c r="J17" s="165"/>
      <c r="K17" s="165"/>
      <c r="L17" s="165"/>
      <c r="M17" s="328"/>
      <c r="N17" s="328"/>
      <c r="O17" s="328"/>
      <c r="P17" s="328"/>
      <c r="Q17" s="328"/>
      <c r="R17" s="165"/>
      <c r="S17" s="165"/>
      <c r="T17" s="165"/>
      <c r="U17" s="165" t="s">
        <v>129</v>
      </c>
      <c r="V17" s="165"/>
      <c r="W17" s="165"/>
      <c r="X17" s="165"/>
      <c r="Y17" s="165"/>
      <c r="Z17" s="165"/>
      <c r="AA17" s="165"/>
      <c r="AB17" s="267"/>
      <c r="AC17" s="332">
        <f>計算過程!AD46</f>
        <v>0</v>
      </c>
      <c r="AD17" s="333"/>
      <c r="AE17" s="333"/>
      <c r="AF17" s="333"/>
      <c r="AG17" s="333"/>
      <c r="AH17" s="333"/>
      <c r="AI17" s="334"/>
      <c r="AJ17" s="179"/>
    </row>
    <row r="18" spans="2:40">
      <c r="B18" s="165"/>
      <c r="C18" s="178"/>
      <c r="D18" s="165"/>
      <c r="E18" s="296" t="s">
        <v>177</v>
      </c>
      <c r="F18" s="297"/>
      <c r="G18" s="297"/>
      <c r="H18" s="297"/>
      <c r="I18" s="297"/>
      <c r="J18" s="297"/>
      <c r="K18" s="297"/>
      <c r="L18" s="297"/>
      <c r="M18" s="298"/>
      <c r="N18" s="165"/>
      <c r="O18" s="165"/>
      <c r="P18" s="165"/>
      <c r="Q18" s="296" t="s">
        <v>117</v>
      </c>
      <c r="R18" s="297"/>
      <c r="S18" s="297"/>
      <c r="T18" s="297"/>
      <c r="U18" s="297"/>
      <c r="V18" s="297"/>
      <c r="W18" s="297"/>
      <c r="X18" s="297"/>
      <c r="Y18" s="297"/>
      <c r="Z18" s="298"/>
      <c r="AA18" s="165"/>
      <c r="AB18" s="267" t="s">
        <v>343</v>
      </c>
      <c r="AC18" s="268"/>
      <c r="AD18" s="268"/>
      <c r="AE18" s="268"/>
      <c r="AF18" s="268"/>
      <c r="AG18" s="268"/>
      <c r="AH18" s="268"/>
      <c r="AI18" s="269"/>
      <c r="AJ18" s="179"/>
      <c r="AN18" s="180"/>
    </row>
    <row r="19" spans="2:40">
      <c r="B19" s="165"/>
      <c r="C19" s="178"/>
      <c r="D19" s="165"/>
      <c r="E19" s="309">
        <f>計算過程!M46</f>
        <v>0</v>
      </c>
      <c r="F19" s="336"/>
      <c r="G19" s="336"/>
      <c r="H19" s="336"/>
      <c r="I19" s="336"/>
      <c r="J19" s="336"/>
      <c r="K19" s="336"/>
      <c r="L19" s="336"/>
      <c r="M19" s="337"/>
      <c r="N19" s="165"/>
      <c r="O19" s="165"/>
      <c r="P19" s="165"/>
      <c r="Q19" s="181"/>
      <c r="R19" s="310">
        <f>計算過程!V46</f>
        <v>0</v>
      </c>
      <c r="S19" s="310"/>
      <c r="T19" s="310"/>
      <c r="U19" s="310"/>
      <c r="V19" s="310"/>
      <c r="W19" s="310"/>
      <c r="X19" s="310"/>
      <c r="Y19" s="310"/>
      <c r="Z19" s="311"/>
      <c r="AA19" s="165"/>
      <c r="AB19" s="270"/>
      <c r="AC19" s="305">
        <f>計算過程!AH46</f>
        <v>0</v>
      </c>
      <c r="AD19" s="306"/>
      <c r="AE19" s="306"/>
      <c r="AF19" s="306"/>
      <c r="AG19" s="306"/>
      <c r="AH19" s="306"/>
      <c r="AI19" s="307"/>
      <c r="AJ19" s="179"/>
    </row>
    <row r="20" spans="2:40">
      <c r="B20" s="165"/>
      <c r="C20" s="178"/>
      <c r="D20" s="165" t="s">
        <v>112</v>
      </c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81"/>
      <c r="R20" s="301" t="s">
        <v>127</v>
      </c>
      <c r="S20" s="302"/>
      <c r="T20" s="302"/>
      <c r="U20" s="302"/>
      <c r="V20" s="302"/>
      <c r="W20" s="302"/>
      <c r="X20" s="302"/>
      <c r="Y20" s="302"/>
      <c r="Z20" s="303"/>
      <c r="AA20" s="182"/>
      <c r="AB20" s="183"/>
      <c r="AC20" s="183"/>
      <c r="AD20" s="165"/>
      <c r="AE20" s="165"/>
      <c r="AF20" s="165"/>
      <c r="AG20" s="165"/>
      <c r="AH20" s="165"/>
      <c r="AI20" s="165"/>
      <c r="AJ20" s="179"/>
    </row>
    <row r="21" spans="2:40">
      <c r="B21" s="165"/>
      <c r="C21" s="178"/>
      <c r="D21" s="165"/>
      <c r="E21" s="165" t="s">
        <v>113</v>
      </c>
      <c r="F21" s="165"/>
      <c r="G21" s="165"/>
      <c r="H21" s="165"/>
      <c r="I21" s="165"/>
      <c r="J21" s="165"/>
      <c r="K21" s="165"/>
      <c r="L21" s="165"/>
      <c r="M21" s="165"/>
      <c r="N21" s="165"/>
      <c r="O21" s="165"/>
      <c r="P21" s="165"/>
      <c r="Q21" s="184"/>
      <c r="R21" s="309">
        <f>計算過程!Z46</f>
        <v>0</v>
      </c>
      <c r="S21" s="310"/>
      <c r="T21" s="310"/>
      <c r="U21" s="310"/>
      <c r="V21" s="310"/>
      <c r="W21" s="310"/>
      <c r="X21" s="310"/>
      <c r="Y21" s="310"/>
      <c r="Z21" s="311"/>
      <c r="AA21" s="165"/>
      <c r="AB21" s="165"/>
      <c r="AC21" s="165"/>
      <c r="AD21" s="165"/>
      <c r="AE21" s="165"/>
      <c r="AF21" s="165"/>
      <c r="AG21" s="165"/>
      <c r="AH21" s="165"/>
      <c r="AI21" s="165"/>
      <c r="AJ21" s="179"/>
    </row>
    <row r="22" spans="2:40" ht="14.25" thickBot="1">
      <c r="B22" s="165"/>
      <c r="C22" s="185"/>
      <c r="D22" s="186"/>
      <c r="E22" s="186"/>
      <c r="F22" s="186"/>
      <c r="G22" s="186"/>
      <c r="H22" s="186"/>
      <c r="I22" s="186"/>
      <c r="J22" s="186"/>
      <c r="K22" s="186"/>
      <c r="L22" s="186"/>
      <c r="M22" s="186"/>
      <c r="N22" s="186"/>
      <c r="O22" s="186"/>
      <c r="P22" s="186"/>
      <c r="Q22" s="186"/>
      <c r="R22" s="186"/>
      <c r="S22" s="186"/>
      <c r="T22" s="186"/>
      <c r="U22" s="186"/>
      <c r="V22" s="186"/>
      <c r="W22" s="186"/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7"/>
    </row>
    <row r="23" spans="2:40">
      <c r="B23" s="165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338" t="s">
        <v>114</v>
      </c>
      <c r="N23" s="338"/>
      <c r="O23" s="338"/>
      <c r="P23" s="338"/>
      <c r="Q23" s="338"/>
      <c r="R23" s="338"/>
      <c r="S23" s="188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</row>
    <row r="24" spans="2:40">
      <c r="B24" s="165"/>
      <c r="C24" s="165"/>
      <c r="D24" s="165"/>
      <c r="E24" s="165"/>
      <c r="F24" s="165"/>
      <c r="G24" s="165"/>
      <c r="H24" s="165"/>
      <c r="I24" s="165"/>
      <c r="J24" s="165"/>
      <c r="K24" s="165"/>
      <c r="L24" s="165"/>
      <c r="M24" s="328"/>
      <c r="N24" s="328"/>
      <c r="O24" s="328"/>
      <c r="P24" s="328"/>
      <c r="Q24" s="328"/>
      <c r="R24" s="328"/>
      <c r="S24" s="165"/>
      <c r="T24" s="165"/>
      <c r="U24" s="165"/>
      <c r="V24" s="165"/>
      <c r="W24" s="165"/>
      <c r="X24" s="165"/>
      <c r="Y24" s="165"/>
      <c r="Z24" s="165"/>
      <c r="AA24" s="165"/>
      <c r="AB24" s="165"/>
      <c r="AC24" s="165"/>
      <c r="AD24" s="165"/>
      <c r="AE24" s="165"/>
      <c r="AF24" s="165"/>
      <c r="AG24" s="165"/>
      <c r="AH24" s="165"/>
      <c r="AI24" s="165"/>
      <c r="AJ24" s="165"/>
    </row>
    <row r="25" spans="2:40">
      <c r="B25" s="165"/>
      <c r="C25" s="165"/>
      <c r="D25" s="165"/>
      <c r="E25" s="308" t="s">
        <v>178</v>
      </c>
      <c r="F25" s="297"/>
      <c r="G25" s="297"/>
      <c r="H25" s="297"/>
      <c r="I25" s="297"/>
      <c r="J25" s="297"/>
      <c r="K25" s="297"/>
      <c r="L25" s="297"/>
      <c r="M25" s="298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</row>
    <row r="26" spans="2:40">
      <c r="B26" s="165"/>
      <c r="C26" s="165"/>
      <c r="D26" s="165"/>
      <c r="E26" s="309">
        <f>計算過程!N46</f>
        <v>0</v>
      </c>
      <c r="F26" s="310"/>
      <c r="G26" s="310"/>
      <c r="H26" s="310"/>
      <c r="I26" s="310"/>
      <c r="J26" s="310"/>
      <c r="K26" s="310"/>
      <c r="L26" s="310"/>
      <c r="M26" s="311"/>
      <c r="N26" s="165" t="s">
        <v>115</v>
      </c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</row>
    <row r="27" spans="2:40">
      <c r="B27" s="165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</row>
    <row r="28" spans="2:40">
      <c r="B28" s="165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 t="s">
        <v>116</v>
      </c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</row>
    <row r="29" spans="2:40" ht="14.25" thickBot="1">
      <c r="B29" s="165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</row>
    <row r="30" spans="2:40" ht="14.25" thickTop="1">
      <c r="B30" s="165"/>
      <c r="C30" s="168"/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69"/>
      <c r="AJ30" s="170"/>
    </row>
    <row r="31" spans="2:40" ht="14.25" thickBot="1">
      <c r="B31" s="165"/>
      <c r="C31" s="171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72"/>
    </row>
    <row r="32" spans="2:40" ht="14.25" thickTop="1">
      <c r="B32" s="165"/>
      <c r="C32" s="171"/>
      <c r="D32" s="165"/>
      <c r="E32" s="312" t="s">
        <v>179</v>
      </c>
      <c r="F32" s="313"/>
      <c r="G32" s="313"/>
      <c r="H32" s="313"/>
      <c r="I32" s="313"/>
      <c r="J32" s="313"/>
      <c r="K32" s="313"/>
      <c r="L32" s="313"/>
      <c r="M32" s="314"/>
      <c r="N32" s="183"/>
      <c r="O32" s="183"/>
      <c r="P32" s="183"/>
      <c r="Q32" s="183"/>
      <c r="R32" s="183"/>
      <c r="S32" s="183"/>
      <c r="T32" s="183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72"/>
    </row>
    <row r="33" spans="2:36" ht="14.25" thickBot="1">
      <c r="B33" s="165"/>
      <c r="C33" s="171"/>
      <c r="D33" s="165"/>
      <c r="E33" s="322">
        <f>計算過程!O46</f>
        <v>0</v>
      </c>
      <c r="F33" s="323"/>
      <c r="G33" s="323"/>
      <c r="H33" s="323"/>
      <c r="I33" s="323"/>
      <c r="J33" s="323"/>
      <c r="K33" s="323"/>
      <c r="L33" s="323"/>
      <c r="M33" s="324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72"/>
    </row>
    <row r="34" spans="2:36" ht="15" thickTop="1" thickBot="1">
      <c r="B34" s="165"/>
      <c r="C34" s="173"/>
      <c r="D34" s="167"/>
      <c r="E34" s="189"/>
      <c r="F34" s="189"/>
      <c r="G34" s="189"/>
      <c r="H34" s="189"/>
      <c r="I34" s="189"/>
      <c r="J34" s="189"/>
      <c r="K34" s="189"/>
      <c r="L34" s="189"/>
      <c r="M34" s="189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74"/>
    </row>
    <row r="35" spans="2:36" ht="14.25" thickTop="1">
      <c r="B35" s="165"/>
      <c r="C35" s="175"/>
      <c r="D35" s="169"/>
      <c r="E35" s="190"/>
      <c r="F35" s="190"/>
      <c r="G35" s="190"/>
      <c r="H35" s="190"/>
      <c r="I35" s="190"/>
      <c r="J35" s="190"/>
      <c r="K35" s="190"/>
      <c r="L35" s="190"/>
      <c r="M35" s="190"/>
      <c r="N35" s="169"/>
      <c r="O35" s="169"/>
      <c r="P35" s="169"/>
      <c r="Q35" s="169"/>
      <c r="R35" s="169"/>
      <c r="S35" s="169"/>
      <c r="T35" s="169"/>
      <c r="U35" s="169"/>
      <c r="V35" s="169"/>
      <c r="W35" s="169"/>
      <c r="X35" s="169"/>
      <c r="Y35" s="169"/>
      <c r="Z35" s="169"/>
      <c r="AA35" s="169"/>
      <c r="AB35" s="169"/>
      <c r="AC35" s="169"/>
      <c r="AD35" s="169"/>
      <c r="AE35" s="169"/>
      <c r="AF35" s="169"/>
      <c r="AG35" s="169"/>
      <c r="AH35" s="169"/>
      <c r="AI35" s="169"/>
      <c r="AJ35" s="177"/>
    </row>
    <row r="36" spans="2:36">
      <c r="B36" s="165"/>
      <c r="C36" s="178"/>
      <c r="D36" s="165"/>
      <c r="E36" s="191"/>
      <c r="F36" s="191"/>
      <c r="G36" s="191"/>
      <c r="H36" s="191"/>
      <c r="I36" s="191"/>
      <c r="J36" s="191"/>
      <c r="K36" s="191"/>
      <c r="L36" s="191"/>
      <c r="M36" s="191"/>
      <c r="N36" s="165"/>
      <c r="O36" s="165"/>
      <c r="P36" s="165"/>
      <c r="Q36" s="165"/>
      <c r="R36" s="165"/>
      <c r="S36" s="165"/>
      <c r="T36" s="165"/>
      <c r="U36" s="165" t="s">
        <v>111</v>
      </c>
      <c r="V36" s="165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  <c r="AG36" s="165"/>
      <c r="AH36" s="165"/>
      <c r="AI36" s="165"/>
      <c r="AJ36" s="179"/>
    </row>
    <row r="37" spans="2:36">
      <c r="B37" s="165"/>
      <c r="C37" s="178"/>
      <c r="D37" s="165"/>
      <c r="E37" s="165"/>
      <c r="F37" s="165"/>
      <c r="G37" s="165"/>
      <c r="H37" s="165" t="s">
        <v>346</v>
      </c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 t="s">
        <v>129</v>
      </c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  <c r="AG37" s="165"/>
      <c r="AH37" s="165"/>
      <c r="AI37" s="165"/>
      <c r="AJ37" s="179"/>
    </row>
    <row r="38" spans="2:36">
      <c r="B38" s="165"/>
      <c r="C38" s="178"/>
      <c r="D38" s="165"/>
      <c r="E38" s="165"/>
      <c r="F38" s="165"/>
      <c r="G38" s="165"/>
      <c r="H38" s="264" t="s">
        <v>342</v>
      </c>
      <c r="I38" s="265"/>
      <c r="J38" s="265"/>
      <c r="K38" s="265"/>
      <c r="L38" s="265"/>
      <c r="M38" s="265"/>
      <c r="N38" s="265"/>
      <c r="O38" s="266"/>
      <c r="P38" s="165"/>
      <c r="Q38" s="296" t="s">
        <v>121</v>
      </c>
      <c r="R38" s="297"/>
      <c r="S38" s="297"/>
      <c r="T38" s="297"/>
      <c r="U38" s="297"/>
      <c r="V38" s="297"/>
      <c r="W38" s="297"/>
      <c r="X38" s="297"/>
      <c r="Y38" s="297"/>
      <c r="Z38" s="298"/>
      <c r="AA38" s="165"/>
      <c r="AB38" s="165"/>
      <c r="AC38" s="165"/>
      <c r="AD38" s="165"/>
      <c r="AE38" s="165"/>
      <c r="AF38" s="165"/>
      <c r="AG38" s="165"/>
      <c r="AH38" s="165"/>
      <c r="AI38" s="165"/>
      <c r="AJ38" s="179"/>
    </row>
    <row r="39" spans="2:36">
      <c r="B39" s="165"/>
      <c r="C39" s="178"/>
      <c r="D39" s="165"/>
      <c r="E39" s="165"/>
      <c r="F39" s="165"/>
      <c r="G39" s="165"/>
      <c r="H39" s="267"/>
      <c r="I39" s="332">
        <f>計算過程!AE46</f>
        <v>0</v>
      </c>
      <c r="J39" s="333"/>
      <c r="K39" s="333"/>
      <c r="L39" s="333"/>
      <c r="M39" s="333"/>
      <c r="N39" s="333"/>
      <c r="O39" s="334"/>
      <c r="P39" s="165"/>
      <c r="Q39" s="181"/>
      <c r="R39" s="318">
        <f>計算過程!W46</f>
        <v>0</v>
      </c>
      <c r="S39" s="318"/>
      <c r="T39" s="318"/>
      <c r="U39" s="318"/>
      <c r="V39" s="318"/>
      <c r="W39" s="318"/>
      <c r="X39" s="318"/>
      <c r="Y39" s="318"/>
      <c r="Z39" s="319"/>
      <c r="AA39" s="165"/>
      <c r="AB39" s="165"/>
      <c r="AC39" s="165"/>
      <c r="AD39" s="165"/>
      <c r="AE39" s="165"/>
      <c r="AF39" s="165"/>
      <c r="AG39" s="165"/>
      <c r="AH39" s="165"/>
      <c r="AI39" s="165"/>
      <c r="AJ39" s="179"/>
    </row>
    <row r="40" spans="2:36">
      <c r="B40" s="165"/>
      <c r="C40" s="178"/>
      <c r="D40" s="165"/>
      <c r="E40" s="165"/>
      <c r="F40" s="165"/>
      <c r="G40" s="165"/>
      <c r="H40" s="267" t="s">
        <v>343</v>
      </c>
      <c r="I40" s="268"/>
      <c r="J40" s="268"/>
      <c r="K40" s="268"/>
      <c r="L40" s="268"/>
      <c r="M40" s="268"/>
      <c r="N40" s="268"/>
      <c r="O40" s="269"/>
      <c r="P40" s="165"/>
      <c r="Q40" s="181"/>
      <c r="R40" s="301" t="s">
        <v>128</v>
      </c>
      <c r="S40" s="302"/>
      <c r="T40" s="302"/>
      <c r="U40" s="302"/>
      <c r="V40" s="302"/>
      <c r="W40" s="302"/>
      <c r="X40" s="302"/>
      <c r="Y40" s="302"/>
      <c r="Z40" s="303"/>
      <c r="AA40" s="182"/>
      <c r="AB40" s="165"/>
      <c r="AC40" s="165"/>
      <c r="AD40" s="165"/>
      <c r="AE40" s="165"/>
      <c r="AF40" s="165"/>
      <c r="AG40" s="165"/>
      <c r="AH40" s="165"/>
      <c r="AI40" s="165"/>
      <c r="AJ40" s="179"/>
    </row>
    <row r="41" spans="2:36">
      <c r="B41" s="165"/>
      <c r="C41" s="178"/>
      <c r="D41" s="165"/>
      <c r="E41" s="165"/>
      <c r="F41" s="165"/>
      <c r="G41" s="165"/>
      <c r="H41" s="270"/>
      <c r="I41" s="305">
        <f>計算過程!AI46</f>
        <v>0</v>
      </c>
      <c r="J41" s="306"/>
      <c r="K41" s="306"/>
      <c r="L41" s="306"/>
      <c r="M41" s="306"/>
      <c r="N41" s="306"/>
      <c r="O41" s="307"/>
      <c r="P41" s="165"/>
      <c r="Q41" s="182"/>
      <c r="R41" s="304">
        <f>計算過程!AA46</f>
        <v>0</v>
      </c>
      <c r="S41" s="299"/>
      <c r="T41" s="299"/>
      <c r="U41" s="299"/>
      <c r="V41" s="299"/>
      <c r="W41" s="299"/>
      <c r="X41" s="299"/>
      <c r="Y41" s="299"/>
      <c r="Z41" s="300"/>
      <c r="AA41" s="165"/>
      <c r="AB41" s="165"/>
      <c r="AC41" s="165"/>
      <c r="AD41" s="165"/>
      <c r="AE41" s="165"/>
      <c r="AF41" s="165"/>
      <c r="AG41" s="165"/>
      <c r="AH41" s="165"/>
      <c r="AI41" s="165"/>
      <c r="AJ41" s="179"/>
    </row>
    <row r="42" spans="2:36" ht="14.25" thickBot="1">
      <c r="B42" s="165"/>
      <c r="C42" s="185"/>
      <c r="D42" s="186"/>
      <c r="E42" s="186"/>
      <c r="F42" s="186"/>
      <c r="G42" s="186"/>
      <c r="H42" s="186"/>
      <c r="I42" s="186"/>
      <c r="J42" s="186"/>
      <c r="K42" s="186"/>
      <c r="L42" s="186"/>
      <c r="M42" s="186"/>
      <c r="N42" s="186"/>
      <c r="O42" s="186"/>
      <c r="P42" s="186"/>
      <c r="Q42" s="186"/>
      <c r="R42" s="186"/>
      <c r="S42" s="186"/>
      <c r="T42" s="186"/>
      <c r="U42" s="186"/>
      <c r="V42" s="186"/>
      <c r="W42" s="186"/>
      <c r="X42" s="186"/>
      <c r="Y42" s="186"/>
      <c r="Z42" s="186"/>
      <c r="AA42" s="186"/>
      <c r="AB42" s="186"/>
      <c r="AC42" s="186"/>
      <c r="AD42" s="186"/>
      <c r="AE42" s="186"/>
      <c r="AF42" s="186"/>
      <c r="AG42" s="186"/>
      <c r="AH42" s="186"/>
      <c r="AI42" s="186"/>
      <c r="AJ42" s="187"/>
    </row>
    <row r="43" spans="2:36">
      <c r="B43" s="165"/>
      <c r="C43" s="165"/>
      <c r="D43" s="165"/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165"/>
      <c r="P43" s="165"/>
      <c r="Q43" s="165"/>
      <c r="R43" s="165"/>
      <c r="S43" s="165"/>
      <c r="T43" s="165"/>
      <c r="U43" s="165"/>
      <c r="V43" s="165"/>
      <c r="W43" s="165"/>
      <c r="X43" s="165"/>
      <c r="Y43" s="165"/>
      <c r="Z43" s="165"/>
      <c r="AA43" s="165"/>
      <c r="AB43" s="165"/>
      <c r="AC43" s="165"/>
      <c r="AD43" s="165"/>
      <c r="AE43" s="165"/>
      <c r="AF43" s="165"/>
      <c r="AG43" s="165"/>
      <c r="AH43" s="165"/>
      <c r="AI43" s="165"/>
      <c r="AJ43" s="165"/>
    </row>
    <row r="44" spans="2:36">
      <c r="B44" s="165"/>
      <c r="C44" s="165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5"/>
      <c r="P44" s="165"/>
      <c r="Q44" s="165"/>
      <c r="R44" s="165"/>
      <c r="S44" s="165"/>
      <c r="T44" s="165"/>
      <c r="U44" s="165"/>
      <c r="V44" s="165"/>
      <c r="W44" s="165"/>
      <c r="X44" s="165"/>
      <c r="Y44" s="165"/>
      <c r="Z44" s="165"/>
      <c r="AA44" s="165"/>
      <c r="AB44" s="165"/>
      <c r="AC44" s="165"/>
      <c r="AD44" s="165"/>
      <c r="AE44" s="165"/>
      <c r="AF44" s="165"/>
      <c r="AG44" s="165"/>
      <c r="AH44" s="165"/>
      <c r="AI44" s="165"/>
      <c r="AJ44" s="165"/>
    </row>
    <row r="45" spans="2:36">
      <c r="B45" s="165"/>
      <c r="C45" s="165"/>
      <c r="D45" s="165"/>
      <c r="E45" s="308" t="s">
        <v>180</v>
      </c>
      <c r="F45" s="297"/>
      <c r="G45" s="297"/>
      <c r="H45" s="297"/>
      <c r="I45" s="297"/>
      <c r="J45" s="297"/>
      <c r="K45" s="297"/>
      <c r="L45" s="297"/>
      <c r="M45" s="298"/>
      <c r="N45" s="165"/>
      <c r="O45" s="165"/>
      <c r="P45" s="165" t="s">
        <v>118</v>
      </c>
      <c r="Q45" s="165"/>
      <c r="R45" s="165"/>
      <c r="S45" s="165"/>
      <c r="T45" s="165"/>
      <c r="U45" s="165"/>
      <c r="V45" s="308" t="s">
        <v>181</v>
      </c>
      <c r="W45" s="297"/>
      <c r="X45" s="297"/>
      <c r="Y45" s="297"/>
      <c r="Z45" s="297"/>
      <c r="AA45" s="297"/>
      <c r="AB45" s="297"/>
      <c r="AC45" s="297"/>
      <c r="AD45" s="297"/>
      <c r="AE45" s="320"/>
      <c r="AF45" s="320"/>
      <c r="AG45" s="320"/>
      <c r="AH45" s="320"/>
      <c r="AI45" s="321"/>
      <c r="AJ45" s="165"/>
    </row>
    <row r="46" spans="2:36">
      <c r="B46" s="165"/>
      <c r="C46" s="165"/>
      <c r="D46" s="165"/>
      <c r="E46" s="304">
        <f>計算過程!Q46</f>
        <v>0</v>
      </c>
      <c r="F46" s="299"/>
      <c r="G46" s="299"/>
      <c r="H46" s="299"/>
      <c r="I46" s="299"/>
      <c r="J46" s="299"/>
      <c r="K46" s="299"/>
      <c r="L46" s="299"/>
      <c r="M46" s="300"/>
      <c r="N46" s="165"/>
      <c r="O46" s="165"/>
      <c r="P46" s="165"/>
      <c r="Q46" s="165"/>
      <c r="R46" s="165"/>
      <c r="S46" s="165"/>
      <c r="T46" s="165"/>
      <c r="U46" s="165"/>
      <c r="V46" s="304">
        <f>計算過程!P46</f>
        <v>0</v>
      </c>
      <c r="W46" s="299"/>
      <c r="X46" s="299"/>
      <c r="Y46" s="299"/>
      <c r="Z46" s="299"/>
      <c r="AA46" s="299"/>
      <c r="AB46" s="299"/>
      <c r="AC46" s="299"/>
      <c r="AD46" s="299"/>
      <c r="AE46" s="299"/>
      <c r="AF46" s="299"/>
      <c r="AG46" s="299"/>
      <c r="AH46" s="299"/>
      <c r="AI46" s="300"/>
      <c r="AJ46" s="165"/>
    </row>
    <row r="47" spans="2:36">
      <c r="B47" s="165"/>
      <c r="C47" s="165"/>
      <c r="D47" s="165" t="s">
        <v>140</v>
      </c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  <c r="AF47" s="165"/>
      <c r="AG47" s="165"/>
      <c r="AH47" s="165"/>
      <c r="AI47" s="165"/>
      <c r="AJ47" s="165"/>
    </row>
    <row r="48" spans="2:36">
      <c r="B48" s="165"/>
      <c r="C48" s="165"/>
      <c r="D48" s="165"/>
      <c r="E48" s="165" t="s">
        <v>119</v>
      </c>
      <c r="F48" s="165"/>
      <c r="G48" s="165"/>
      <c r="H48" s="165"/>
      <c r="I48" s="165"/>
      <c r="J48" s="165"/>
      <c r="K48" s="165"/>
      <c r="L48" s="165"/>
      <c r="M48" s="165" t="s">
        <v>266</v>
      </c>
      <c r="N48" s="165"/>
      <c r="O48" s="165"/>
      <c r="P48" s="165"/>
      <c r="Q48" s="165"/>
      <c r="R48" s="165"/>
      <c r="S48" s="165"/>
      <c r="T48" s="165"/>
      <c r="U48" s="165"/>
      <c r="V48" s="165"/>
      <c r="W48" s="165"/>
      <c r="X48" s="165"/>
      <c r="Y48" s="165"/>
      <c r="Z48" s="165"/>
      <c r="AA48" s="165"/>
      <c r="AB48" s="165"/>
      <c r="AC48" s="165"/>
      <c r="AD48" s="165"/>
      <c r="AE48" s="165"/>
      <c r="AF48" s="165"/>
      <c r="AG48" s="165"/>
      <c r="AH48" s="165"/>
      <c r="AI48" s="165"/>
      <c r="AJ48" s="165"/>
    </row>
    <row r="49" spans="2:36">
      <c r="B49" s="165"/>
      <c r="C49" s="165"/>
      <c r="D49" s="165"/>
      <c r="E49" s="165"/>
      <c r="F49" s="165"/>
      <c r="G49" s="165"/>
      <c r="H49" s="165"/>
      <c r="I49" s="165"/>
      <c r="J49" s="165"/>
      <c r="K49" s="165"/>
      <c r="L49" s="165"/>
      <c r="M49" s="165"/>
      <c r="N49" s="165"/>
      <c r="O49" s="165"/>
      <c r="P49" s="165"/>
      <c r="Q49" s="165"/>
      <c r="R49" s="165"/>
      <c r="S49" s="165"/>
      <c r="T49" s="165"/>
      <c r="U49" s="165"/>
      <c r="V49" s="165"/>
      <c r="W49" s="165"/>
      <c r="X49" s="165"/>
      <c r="Y49" s="165"/>
      <c r="Z49" s="165"/>
      <c r="AA49" s="165"/>
      <c r="AB49" s="165"/>
      <c r="AC49" s="165"/>
      <c r="AD49" s="165"/>
      <c r="AE49" s="165"/>
      <c r="AF49" s="165"/>
      <c r="AG49" s="165"/>
      <c r="AH49" s="165"/>
      <c r="AI49" s="165"/>
      <c r="AJ49" s="165"/>
    </row>
    <row r="50" spans="2:36">
      <c r="B50" s="165"/>
      <c r="C50" s="165"/>
      <c r="D50" s="165"/>
      <c r="E50" s="308" t="s">
        <v>182</v>
      </c>
      <c r="F50" s="297"/>
      <c r="G50" s="297"/>
      <c r="H50" s="297"/>
      <c r="I50" s="297"/>
      <c r="J50" s="297"/>
      <c r="K50" s="297"/>
      <c r="L50" s="297"/>
      <c r="M50" s="298"/>
      <c r="N50" s="165"/>
      <c r="O50" s="165"/>
      <c r="P50" s="165"/>
      <c r="Q50" s="165"/>
      <c r="R50" s="165"/>
      <c r="S50" s="165"/>
      <c r="T50" s="165"/>
      <c r="U50" s="165"/>
      <c r="V50" s="165"/>
      <c r="W50" s="165"/>
      <c r="X50" s="165"/>
      <c r="Y50" s="165"/>
      <c r="Z50" s="165"/>
      <c r="AA50" s="165"/>
      <c r="AB50" s="165"/>
      <c r="AC50" s="165"/>
      <c r="AD50" s="165"/>
      <c r="AE50" s="165"/>
      <c r="AF50" s="165"/>
      <c r="AG50" s="165"/>
      <c r="AH50" s="165"/>
      <c r="AI50" s="165"/>
      <c r="AJ50" s="165"/>
    </row>
    <row r="51" spans="2:36">
      <c r="B51" s="165"/>
      <c r="C51" s="165"/>
      <c r="D51" s="165"/>
      <c r="E51" s="304">
        <f>計算過程!S46</f>
        <v>0</v>
      </c>
      <c r="F51" s="299"/>
      <c r="G51" s="299"/>
      <c r="H51" s="299"/>
      <c r="I51" s="299"/>
      <c r="J51" s="299"/>
      <c r="K51" s="299"/>
      <c r="L51" s="299"/>
      <c r="M51" s="300"/>
      <c r="N51" s="165" t="s">
        <v>120</v>
      </c>
      <c r="O51" s="165"/>
      <c r="P51" s="165"/>
      <c r="Q51" s="165"/>
      <c r="R51" s="165"/>
      <c r="S51" s="165"/>
      <c r="T51" s="165"/>
      <c r="U51" s="165"/>
      <c r="V51" s="165"/>
      <c r="W51" s="165"/>
      <c r="X51" s="165"/>
      <c r="Y51" s="165"/>
      <c r="Z51" s="165"/>
      <c r="AA51" s="165"/>
      <c r="AB51" s="165"/>
      <c r="AC51" s="165"/>
      <c r="AD51" s="165"/>
      <c r="AE51" s="165"/>
      <c r="AF51" s="165"/>
      <c r="AG51" s="165"/>
      <c r="AH51" s="165"/>
      <c r="AI51" s="165"/>
      <c r="AJ51" s="165"/>
    </row>
    <row r="52" spans="2:36">
      <c r="B52" s="165"/>
      <c r="C52" s="165"/>
      <c r="D52" s="165"/>
      <c r="E52" s="192"/>
      <c r="F52" s="192"/>
      <c r="G52" s="192"/>
      <c r="H52" s="192"/>
      <c r="I52" s="192"/>
      <c r="J52" s="192"/>
      <c r="K52" s="192"/>
      <c r="L52" s="192"/>
      <c r="M52" s="192"/>
      <c r="N52" s="165"/>
      <c r="O52" s="165"/>
      <c r="P52" s="165"/>
      <c r="Q52" s="165"/>
      <c r="R52" s="165"/>
      <c r="S52" s="165"/>
      <c r="T52" s="165"/>
      <c r="U52" s="165"/>
      <c r="V52" s="165"/>
      <c r="W52" s="165"/>
      <c r="X52" s="165"/>
      <c r="Y52" s="165"/>
      <c r="Z52" s="165"/>
      <c r="AA52" s="165"/>
      <c r="AB52" s="165"/>
      <c r="AC52" s="165"/>
      <c r="AD52" s="165"/>
      <c r="AE52" s="165"/>
      <c r="AF52" s="165"/>
      <c r="AG52" s="165"/>
      <c r="AH52" s="165"/>
      <c r="AI52" s="165"/>
      <c r="AJ52" s="165"/>
    </row>
    <row r="53" spans="2:36">
      <c r="B53" s="165"/>
      <c r="C53" s="165"/>
      <c r="D53" s="165"/>
      <c r="E53" s="165"/>
      <c r="F53" s="165"/>
      <c r="G53" s="165"/>
      <c r="H53" s="165"/>
      <c r="I53" s="165"/>
      <c r="J53" s="165"/>
      <c r="K53" s="165"/>
      <c r="L53" s="165"/>
      <c r="M53" s="165" t="s">
        <v>267</v>
      </c>
      <c r="N53" s="165"/>
      <c r="O53" s="165"/>
      <c r="P53" s="165"/>
      <c r="Q53" s="165"/>
      <c r="R53" s="165"/>
      <c r="S53" s="165"/>
      <c r="T53" s="165"/>
      <c r="U53" s="165"/>
      <c r="V53" s="165"/>
      <c r="W53" s="165"/>
      <c r="X53" s="165"/>
      <c r="Y53" s="165"/>
      <c r="Z53" s="165"/>
      <c r="AA53" s="165"/>
      <c r="AB53" s="165"/>
      <c r="AC53" s="165"/>
      <c r="AD53" s="165"/>
      <c r="AE53" s="165"/>
      <c r="AF53" s="165"/>
      <c r="AG53" s="165"/>
      <c r="AH53" s="165"/>
      <c r="AI53" s="165"/>
      <c r="AJ53" s="165"/>
    </row>
    <row r="54" spans="2:36" ht="14.25" thickBot="1">
      <c r="B54" s="165"/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</row>
    <row r="55" spans="2:36" ht="14.25" thickTop="1">
      <c r="B55" s="165"/>
      <c r="C55" s="168"/>
      <c r="D55" s="169"/>
      <c r="E55" s="169"/>
      <c r="F55" s="169"/>
      <c r="G55" s="169"/>
      <c r="H55" s="169"/>
      <c r="I55" s="169"/>
      <c r="J55" s="169"/>
      <c r="K55" s="169"/>
      <c r="L55" s="169"/>
      <c r="M55" s="169"/>
      <c r="N55" s="169"/>
      <c r="O55" s="169"/>
      <c r="P55" s="169"/>
      <c r="Q55" s="169"/>
      <c r="R55" s="169"/>
      <c r="S55" s="169"/>
      <c r="T55" s="169"/>
      <c r="U55" s="169"/>
      <c r="V55" s="169"/>
      <c r="W55" s="169"/>
      <c r="X55" s="169"/>
      <c r="Y55" s="169"/>
      <c r="Z55" s="169"/>
      <c r="AA55" s="169"/>
      <c r="AB55" s="169"/>
      <c r="AC55" s="169"/>
      <c r="AD55" s="169"/>
      <c r="AE55" s="169"/>
      <c r="AF55" s="169"/>
      <c r="AG55" s="169"/>
      <c r="AH55" s="169"/>
      <c r="AI55" s="169"/>
      <c r="AJ55" s="170"/>
    </row>
    <row r="56" spans="2:36" ht="14.25" thickBot="1">
      <c r="B56" s="165"/>
      <c r="C56" s="171"/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  <c r="O56" s="165"/>
      <c r="P56" s="165"/>
      <c r="Q56" s="165"/>
      <c r="R56" s="165"/>
      <c r="S56" s="165"/>
      <c r="T56" s="165"/>
      <c r="U56" s="165"/>
      <c r="V56" s="165"/>
      <c r="W56" s="165"/>
      <c r="X56" s="165"/>
      <c r="Y56" s="165"/>
      <c r="Z56" s="165"/>
      <c r="AA56" s="165"/>
      <c r="AB56" s="165"/>
      <c r="AC56" s="165"/>
      <c r="AD56" s="165"/>
      <c r="AE56" s="165"/>
      <c r="AF56" s="165"/>
      <c r="AG56" s="165"/>
      <c r="AH56" s="165"/>
      <c r="AI56" s="165"/>
      <c r="AJ56" s="172"/>
    </row>
    <row r="57" spans="2:36" ht="14.25" thickTop="1">
      <c r="B57" s="165"/>
      <c r="C57" s="171"/>
      <c r="D57" s="165"/>
      <c r="E57" s="312" t="s">
        <v>183</v>
      </c>
      <c r="F57" s="313"/>
      <c r="G57" s="313"/>
      <c r="H57" s="313"/>
      <c r="I57" s="313"/>
      <c r="J57" s="313"/>
      <c r="K57" s="313"/>
      <c r="L57" s="313"/>
      <c r="M57" s="314"/>
      <c r="N57" s="183"/>
      <c r="O57" s="183"/>
      <c r="P57" s="183"/>
      <c r="Q57" s="183"/>
      <c r="R57" s="183"/>
      <c r="S57" s="183"/>
      <c r="T57" s="183"/>
      <c r="U57" s="165"/>
      <c r="V57" s="165"/>
      <c r="W57" s="165"/>
      <c r="X57" s="165"/>
      <c r="Y57" s="165"/>
      <c r="Z57" s="165"/>
      <c r="AA57" s="165"/>
      <c r="AB57" s="165"/>
      <c r="AC57" s="165"/>
      <c r="AD57" s="165"/>
      <c r="AE57" s="165"/>
      <c r="AF57" s="165"/>
      <c r="AG57" s="165"/>
      <c r="AH57" s="165"/>
      <c r="AI57" s="165"/>
      <c r="AJ57" s="172"/>
    </row>
    <row r="58" spans="2:36" ht="14.25" thickBot="1">
      <c r="B58" s="165"/>
      <c r="C58" s="171"/>
      <c r="D58" s="165"/>
      <c r="E58" s="315">
        <f>計算過程!T46</f>
        <v>0</v>
      </c>
      <c r="F58" s="316"/>
      <c r="G58" s="316"/>
      <c r="H58" s="316"/>
      <c r="I58" s="316"/>
      <c r="J58" s="316"/>
      <c r="K58" s="316"/>
      <c r="L58" s="316"/>
      <c r="M58" s="317"/>
      <c r="N58" s="165"/>
      <c r="O58" s="165"/>
      <c r="P58" s="165"/>
      <c r="Q58" s="165"/>
      <c r="R58" s="165"/>
      <c r="S58" s="165"/>
      <c r="T58" s="165"/>
      <c r="U58" s="165"/>
      <c r="V58" s="165"/>
      <c r="W58" s="165"/>
      <c r="X58" s="165"/>
      <c r="Y58" s="165"/>
      <c r="Z58" s="165"/>
      <c r="AA58" s="165"/>
      <c r="AB58" s="165"/>
      <c r="AC58" s="165"/>
      <c r="AD58" s="165"/>
      <c r="AE58" s="165"/>
      <c r="AF58" s="165"/>
      <c r="AG58" s="165"/>
      <c r="AH58" s="165"/>
      <c r="AI58" s="165"/>
      <c r="AJ58" s="172"/>
    </row>
    <row r="59" spans="2:36" ht="14.25" thickTop="1">
      <c r="B59" s="165"/>
      <c r="C59" s="171"/>
      <c r="D59" s="165"/>
      <c r="E59" s="192"/>
      <c r="F59" s="192"/>
      <c r="G59" s="192"/>
      <c r="H59" s="192"/>
      <c r="I59" s="192"/>
      <c r="J59" s="192"/>
      <c r="K59" s="192"/>
      <c r="L59" s="192"/>
      <c r="M59" s="192"/>
      <c r="N59" s="165"/>
      <c r="O59" s="165"/>
      <c r="P59" s="165"/>
      <c r="Q59" s="165"/>
      <c r="R59" s="165"/>
      <c r="S59" s="165"/>
      <c r="T59" s="165"/>
      <c r="U59" s="165"/>
      <c r="V59" s="165"/>
      <c r="W59" s="165"/>
      <c r="X59" s="165"/>
      <c r="Y59" s="165"/>
      <c r="Z59" s="165"/>
      <c r="AA59" s="165"/>
      <c r="AB59" s="165"/>
      <c r="AC59" s="165"/>
      <c r="AD59" s="165"/>
      <c r="AE59" s="165"/>
      <c r="AF59" s="165"/>
      <c r="AG59" s="165"/>
      <c r="AH59" s="165"/>
      <c r="AI59" s="165"/>
      <c r="AJ59" s="172"/>
    </row>
    <row r="60" spans="2:36" ht="14.25" thickBot="1">
      <c r="B60" s="165"/>
      <c r="C60" s="173"/>
      <c r="D60" s="167"/>
      <c r="E60" s="193"/>
      <c r="F60" s="193"/>
      <c r="G60" s="193"/>
      <c r="H60" s="193"/>
      <c r="I60" s="193"/>
      <c r="J60" s="193"/>
      <c r="K60" s="193"/>
      <c r="L60" s="193"/>
      <c r="M60" s="193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74"/>
    </row>
    <row r="61" spans="2:36" ht="14.25" thickTop="1">
      <c r="B61" s="165"/>
      <c r="C61" s="175"/>
      <c r="D61" s="169"/>
      <c r="E61" s="194"/>
      <c r="F61" s="194"/>
      <c r="G61" s="194"/>
      <c r="H61" s="194"/>
      <c r="I61" s="194"/>
      <c r="J61" s="194"/>
      <c r="K61" s="194"/>
      <c r="L61" s="194"/>
      <c r="M61" s="194"/>
      <c r="N61" s="169"/>
      <c r="O61" s="169"/>
      <c r="P61" s="169"/>
      <c r="Q61" s="169"/>
      <c r="R61" s="169"/>
      <c r="S61" s="169"/>
      <c r="T61" s="169"/>
      <c r="U61" s="169"/>
      <c r="V61" s="169"/>
      <c r="W61" s="169"/>
      <c r="X61" s="169"/>
      <c r="Y61" s="169"/>
      <c r="Z61" s="169"/>
      <c r="AA61" s="169"/>
      <c r="AB61" s="169"/>
      <c r="AC61" s="169"/>
      <c r="AD61" s="169"/>
      <c r="AE61" s="169"/>
      <c r="AF61" s="169"/>
      <c r="AG61" s="169"/>
      <c r="AH61" s="169"/>
      <c r="AI61" s="169"/>
      <c r="AJ61" s="177"/>
    </row>
    <row r="62" spans="2:36">
      <c r="B62" s="165"/>
      <c r="C62" s="178"/>
      <c r="D62" s="165"/>
      <c r="E62" s="165"/>
      <c r="F62" s="165"/>
      <c r="G62" s="165"/>
      <c r="H62" s="165"/>
      <c r="I62" s="165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 t="s">
        <v>111</v>
      </c>
      <c r="V62" s="165"/>
      <c r="W62" s="165"/>
      <c r="X62" s="165"/>
      <c r="Y62" s="165"/>
      <c r="Z62" s="165"/>
      <c r="AA62" s="165"/>
      <c r="AB62" s="165"/>
      <c r="AC62" s="165"/>
      <c r="AD62" s="165"/>
      <c r="AE62" s="165"/>
      <c r="AF62" s="165"/>
      <c r="AG62" s="165"/>
      <c r="AH62" s="165"/>
      <c r="AI62" s="165"/>
      <c r="AJ62" s="179"/>
    </row>
    <row r="63" spans="2:36">
      <c r="B63" s="165"/>
      <c r="C63" s="178"/>
      <c r="D63" s="165"/>
      <c r="E63" s="165"/>
      <c r="F63" s="165"/>
      <c r="G63" s="165"/>
      <c r="H63" s="165" t="s">
        <v>346</v>
      </c>
      <c r="I63" s="165"/>
      <c r="J63" s="165"/>
      <c r="K63" s="165"/>
      <c r="L63" s="165"/>
      <c r="M63" s="165"/>
      <c r="N63" s="165"/>
      <c r="O63" s="165"/>
      <c r="P63" s="165"/>
      <c r="Q63" s="165"/>
      <c r="R63" s="165"/>
      <c r="S63" s="165"/>
      <c r="T63" s="165"/>
      <c r="U63" s="165" t="s">
        <v>129</v>
      </c>
      <c r="V63" s="165"/>
      <c r="W63" s="165"/>
      <c r="X63" s="165"/>
      <c r="Y63" s="165"/>
      <c r="Z63" s="165"/>
      <c r="AA63" s="165"/>
      <c r="AB63" s="165"/>
      <c r="AC63" s="165"/>
      <c r="AD63" s="165"/>
      <c r="AE63" s="165"/>
      <c r="AF63" s="165"/>
      <c r="AG63" s="165"/>
      <c r="AH63" s="165"/>
      <c r="AI63" s="165"/>
      <c r="AJ63" s="179"/>
    </row>
    <row r="64" spans="2:36">
      <c r="B64" s="165"/>
      <c r="C64" s="178"/>
      <c r="D64" s="165"/>
      <c r="E64" s="165"/>
      <c r="F64" s="165"/>
      <c r="G64" s="165"/>
      <c r="H64" s="264" t="s">
        <v>342</v>
      </c>
      <c r="I64" s="265"/>
      <c r="J64" s="265"/>
      <c r="K64" s="265"/>
      <c r="L64" s="265"/>
      <c r="M64" s="265"/>
      <c r="N64" s="265"/>
      <c r="O64" s="266"/>
      <c r="P64" s="165"/>
      <c r="Q64" s="296" t="s">
        <v>184</v>
      </c>
      <c r="R64" s="297"/>
      <c r="S64" s="297"/>
      <c r="T64" s="297"/>
      <c r="U64" s="297"/>
      <c r="V64" s="297"/>
      <c r="W64" s="297"/>
      <c r="X64" s="297"/>
      <c r="Y64" s="297"/>
      <c r="Z64" s="298"/>
      <c r="AA64" s="165"/>
      <c r="AB64" s="165"/>
      <c r="AC64" s="165"/>
      <c r="AD64" s="165"/>
      <c r="AE64" s="165"/>
      <c r="AF64" s="165"/>
      <c r="AG64" s="165"/>
      <c r="AH64" s="165"/>
      <c r="AI64" s="165"/>
      <c r="AJ64" s="179"/>
    </row>
    <row r="65" spans="2:36">
      <c r="B65" s="165"/>
      <c r="C65" s="178"/>
      <c r="D65" s="165"/>
      <c r="E65" s="165"/>
      <c r="F65" s="165"/>
      <c r="G65" s="165"/>
      <c r="H65" s="267"/>
      <c r="I65" s="332">
        <f>計算過程!AF46</f>
        <v>0</v>
      </c>
      <c r="J65" s="333"/>
      <c r="K65" s="333"/>
      <c r="L65" s="333"/>
      <c r="M65" s="333"/>
      <c r="N65" s="333"/>
      <c r="O65" s="334"/>
      <c r="P65" s="165"/>
      <c r="Q65" s="181"/>
      <c r="R65" s="299">
        <f>計算過程!X46</f>
        <v>0</v>
      </c>
      <c r="S65" s="299"/>
      <c r="T65" s="299"/>
      <c r="U65" s="299"/>
      <c r="V65" s="299"/>
      <c r="W65" s="299"/>
      <c r="X65" s="299"/>
      <c r="Y65" s="299"/>
      <c r="Z65" s="300"/>
      <c r="AA65" s="165"/>
      <c r="AB65" s="165"/>
      <c r="AC65" s="165"/>
      <c r="AD65" s="165"/>
      <c r="AE65" s="165"/>
      <c r="AF65" s="165"/>
      <c r="AG65" s="165"/>
      <c r="AH65" s="165"/>
      <c r="AI65" s="165"/>
      <c r="AJ65" s="179"/>
    </row>
    <row r="66" spans="2:36">
      <c r="B66" s="165"/>
      <c r="C66" s="178"/>
      <c r="D66" s="165"/>
      <c r="E66" s="165"/>
      <c r="F66" s="165"/>
      <c r="G66" s="165"/>
      <c r="H66" s="267" t="s">
        <v>343</v>
      </c>
      <c r="I66" s="268"/>
      <c r="J66" s="268"/>
      <c r="K66" s="268"/>
      <c r="L66" s="268"/>
      <c r="M66" s="268"/>
      <c r="N66" s="268"/>
      <c r="O66" s="269"/>
      <c r="P66" s="165"/>
      <c r="Q66" s="181"/>
      <c r="R66" s="301" t="s">
        <v>185</v>
      </c>
      <c r="S66" s="302"/>
      <c r="T66" s="302"/>
      <c r="U66" s="302"/>
      <c r="V66" s="302"/>
      <c r="W66" s="302"/>
      <c r="X66" s="302"/>
      <c r="Y66" s="302"/>
      <c r="Z66" s="303"/>
      <c r="AA66" s="165"/>
      <c r="AB66" s="165"/>
      <c r="AC66" s="165"/>
      <c r="AD66" s="165"/>
      <c r="AE66" s="165"/>
      <c r="AF66" s="165"/>
      <c r="AG66" s="165"/>
      <c r="AH66" s="165"/>
      <c r="AI66" s="165"/>
      <c r="AJ66" s="179"/>
    </row>
    <row r="67" spans="2:36">
      <c r="B67" s="165"/>
      <c r="C67" s="178"/>
      <c r="D67" s="165"/>
      <c r="E67" s="165"/>
      <c r="F67" s="165"/>
      <c r="G67" s="165"/>
      <c r="H67" s="270"/>
      <c r="I67" s="305">
        <f>計算過程!AJ46</f>
        <v>0</v>
      </c>
      <c r="J67" s="306"/>
      <c r="K67" s="306"/>
      <c r="L67" s="306"/>
      <c r="M67" s="306"/>
      <c r="N67" s="306"/>
      <c r="O67" s="307"/>
      <c r="P67" s="165"/>
      <c r="Q67" s="182"/>
      <c r="R67" s="304">
        <f>計算過程!AB46</f>
        <v>0</v>
      </c>
      <c r="S67" s="299"/>
      <c r="T67" s="299"/>
      <c r="U67" s="299"/>
      <c r="V67" s="299"/>
      <c r="W67" s="299"/>
      <c r="X67" s="299"/>
      <c r="Y67" s="299"/>
      <c r="Z67" s="300"/>
      <c r="AA67" s="165"/>
      <c r="AB67" s="165"/>
      <c r="AC67" s="165"/>
      <c r="AD67" s="165"/>
      <c r="AE67" s="165"/>
      <c r="AF67" s="165"/>
      <c r="AG67" s="165"/>
      <c r="AH67" s="165"/>
      <c r="AI67" s="165"/>
      <c r="AJ67" s="179"/>
    </row>
    <row r="68" spans="2:36" ht="14.25" thickBot="1">
      <c r="B68" s="165"/>
      <c r="C68" s="185"/>
      <c r="D68" s="186"/>
      <c r="E68" s="186"/>
      <c r="F68" s="186"/>
      <c r="G68" s="186"/>
      <c r="H68" s="186"/>
      <c r="I68" s="186"/>
      <c r="J68" s="186"/>
      <c r="K68" s="186"/>
      <c r="L68" s="186"/>
      <c r="M68" s="186"/>
      <c r="N68" s="186"/>
      <c r="O68" s="186"/>
      <c r="P68" s="186"/>
      <c r="Q68" s="186"/>
      <c r="R68" s="186"/>
      <c r="S68" s="186"/>
      <c r="T68" s="186"/>
      <c r="U68" s="186"/>
      <c r="V68" s="186"/>
      <c r="W68" s="186"/>
      <c r="X68" s="186"/>
      <c r="Y68" s="186"/>
      <c r="Z68" s="186"/>
      <c r="AA68" s="186"/>
      <c r="AB68" s="186"/>
      <c r="AC68" s="186"/>
      <c r="AD68" s="186"/>
      <c r="AE68" s="186"/>
      <c r="AF68" s="186"/>
      <c r="AG68" s="186"/>
      <c r="AH68" s="186"/>
      <c r="AI68" s="186"/>
      <c r="AJ68" s="187"/>
    </row>
    <row r="69" spans="2:36">
      <c r="B69" s="165"/>
      <c r="C69" s="165"/>
      <c r="D69" s="165"/>
      <c r="E69" s="165"/>
      <c r="F69" s="165"/>
      <c r="G69" s="165"/>
      <c r="H69" s="165"/>
      <c r="I69" s="165"/>
      <c r="J69" s="165"/>
      <c r="K69" s="165"/>
      <c r="L69" s="165"/>
      <c r="M69" s="165"/>
      <c r="N69" s="165"/>
      <c r="O69" s="165"/>
      <c r="P69" s="165"/>
      <c r="Q69" s="165"/>
      <c r="R69" s="165"/>
      <c r="S69" s="165"/>
      <c r="T69" s="165"/>
      <c r="U69" s="165"/>
      <c r="V69" s="165"/>
      <c r="W69" s="165"/>
      <c r="X69" s="165"/>
      <c r="Y69" s="165"/>
      <c r="Z69" s="165"/>
      <c r="AA69" s="165"/>
      <c r="AB69" s="165"/>
      <c r="AC69" s="165"/>
      <c r="AD69" s="165"/>
      <c r="AE69" s="165"/>
      <c r="AF69" s="165"/>
      <c r="AG69" s="165"/>
      <c r="AH69" s="165"/>
      <c r="AI69" s="165"/>
      <c r="AJ69" s="165"/>
    </row>
    <row r="70" spans="2:36">
      <c r="B70" s="165"/>
      <c r="C70" s="165"/>
      <c r="D70" s="165"/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165"/>
      <c r="P70" s="165"/>
      <c r="Q70" s="165"/>
      <c r="R70" s="165"/>
      <c r="S70" s="165"/>
      <c r="T70" s="165"/>
      <c r="U70" s="165"/>
      <c r="V70" s="165"/>
      <c r="W70" s="165"/>
      <c r="X70" s="165"/>
      <c r="Y70" s="165"/>
      <c r="Z70" s="165"/>
      <c r="AA70" s="165"/>
      <c r="AB70" s="165"/>
      <c r="AC70" s="165"/>
      <c r="AD70" s="165"/>
      <c r="AE70" s="165"/>
      <c r="AF70" s="165"/>
      <c r="AG70" s="165"/>
      <c r="AH70" s="165"/>
      <c r="AI70" s="165"/>
      <c r="AJ70" s="165"/>
    </row>
    <row r="71" spans="2:36" ht="14.25">
      <c r="B71" s="195" t="s">
        <v>122</v>
      </c>
      <c r="C71" s="196"/>
      <c r="D71" s="196"/>
      <c r="E71" s="196"/>
      <c r="F71" s="196"/>
      <c r="G71" s="196"/>
      <c r="H71" s="196"/>
      <c r="I71" s="196"/>
      <c r="J71" s="196"/>
      <c r="K71" s="294">
        <f>計算過程!L46</f>
        <v>0</v>
      </c>
      <c r="L71" s="294"/>
      <c r="M71" s="294"/>
      <c r="N71" s="294"/>
      <c r="O71" s="294"/>
      <c r="P71" s="294"/>
      <c r="Q71" s="294"/>
      <c r="R71" s="295"/>
      <c r="S71" s="165"/>
      <c r="T71" s="195" t="s">
        <v>123</v>
      </c>
      <c r="U71" s="197"/>
      <c r="V71" s="197"/>
      <c r="W71" s="197"/>
      <c r="X71" s="197"/>
      <c r="Y71" s="197"/>
      <c r="Z71" s="197"/>
      <c r="AA71" s="196"/>
      <c r="AB71" s="196"/>
      <c r="AC71" s="294">
        <f>計算過程!O46</f>
        <v>0</v>
      </c>
      <c r="AD71" s="294"/>
      <c r="AE71" s="294"/>
      <c r="AF71" s="294"/>
      <c r="AG71" s="294"/>
      <c r="AH71" s="294"/>
      <c r="AI71" s="294"/>
      <c r="AJ71" s="295"/>
    </row>
    <row r="72" spans="2:36">
      <c r="B72" s="165"/>
      <c r="C72" s="165"/>
      <c r="D72" s="165"/>
      <c r="E72" s="165"/>
      <c r="F72" s="165"/>
      <c r="G72" s="165"/>
      <c r="H72" s="165"/>
      <c r="I72" s="165"/>
      <c r="J72" s="165"/>
      <c r="K72" s="165"/>
      <c r="L72" s="165"/>
      <c r="M72" s="165"/>
      <c r="N72" s="165"/>
      <c r="O72" s="165"/>
      <c r="P72" s="165"/>
      <c r="Q72" s="165"/>
      <c r="R72" s="165"/>
      <c r="S72" s="165"/>
      <c r="T72" s="165"/>
      <c r="U72" s="165"/>
      <c r="V72" s="165"/>
      <c r="W72" s="165"/>
      <c r="X72" s="165"/>
      <c r="Y72" s="165"/>
      <c r="Z72" s="165"/>
      <c r="AA72" s="165"/>
      <c r="AB72" s="165"/>
      <c r="AC72" s="165"/>
      <c r="AD72" s="165"/>
      <c r="AE72" s="165"/>
      <c r="AF72" s="165"/>
      <c r="AG72" s="165"/>
      <c r="AH72" s="165"/>
      <c r="AI72" s="165"/>
      <c r="AJ72" s="165"/>
    </row>
    <row r="73" spans="2:36" ht="14.25">
      <c r="B73" s="195" t="s">
        <v>124</v>
      </c>
      <c r="C73" s="196"/>
      <c r="D73" s="196"/>
      <c r="E73" s="196"/>
      <c r="F73" s="196"/>
      <c r="G73" s="196"/>
      <c r="H73" s="196"/>
      <c r="I73" s="196"/>
      <c r="J73" s="196"/>
      <c r="K73" s="294">
        <f>計算過程!T46</f>
        <v>0</v>
      </c>
      <c r="L73" s="294"/>
      <c r="M73" s="294"/>
      <c r="N73" s="294"/>
      <c r="O73" s="294"/>
      <c r="P73" s="294"/>
      <c r="Q73" s="294"/>
      <c r="R73" s="295"/>
      <c r="S73" s="165"/>
      <c r="T73" s="195" t="s">
        <v>125</v>
      </c>
      <c r="U73" s="197"/>
      <c r="V73" s="197"/>
      <c r="W73" s="197"/>
      <c r="X73" s="197"/>
      <c r="Y73" s="197"/>
      <c r="Z73" s="197"/>
      <c r="AA73" s="196"/>
      <c r="AB73" s="196"/>
      <c r="AC73" s="294">
        <f>計算過程!U46</f>
        <v>0</v>
      </c>
      <c r="AD73" s="294"/>
      <c r="AE73" s="294"/>
      <c r="AF73" s="294"/>
      <c r="AG73" s="294"/>
      <c r="AH73" s="294"/>
      <c r="AI73" s="294"/>
      <c r="AJ73" s="295"/>
    </row>
    <row r="75" spans="2:36" ht="14.25">
      <c r="B75" s="271" t="s">
        <v>344</v>
      </c>
      <c r="C75" s="272"/>
      <c r="D75" s="272"/>
      <c r="E75" s="272"/>
      <c r="F75" s="272"/>
      <c r="G75" s="272"/>
      <c r="H75" s="272"/>
      <c r="I75" s="272"/>
      <c r="J75" s="272"/>
      <c r="K75" s="330">
        <f>計算過程!AG46</f>
        <v>0</v>
      </c>
      <c r="L75" s="330"/>
      <c r="M75" s="330"/>
      <c r="N75" s="330"/>
      <c r="O75" s="330"/>
      <c r="P75" s="330"/>
      <c r="Q75" s="330"/>
      <c r="R75" s="331"/>
      <c r="S75" s="165"/>
      <c r="T75" s="271" t="s">
        <v>345</v>
      </c>
      <c r="U75" s="273"/>
      <c r="V75" s="273"/>
      <c r="W75" s="273"/>
      <c r="X75" s="273"/>
      <c r="Y75" s="273"/>
      <c r="Z75" s="273"/>
      <c r="AA75" s="272"/>
      <c r="AB75" s="272"/>
      <c r="AC75" s="330">
        <f>計算過程!AK46</f>
        <v>0</v>
      </c>
      <c r="AD75" s="330"/>
      <c r="AE75" s="330"/>
      <c r="AF75" s="330"/>
      <c r="AG75" s="330"/>
      <c r="AH75" s="330"/>
      <c r="AI75" s="330"/>
      <c r="AJ75" s="331"/>
    </row>
  </sheetData>
  <sheetProtection algorithmName="SHA-512" hashValue="HK/6L8/KGLWFvx6PpWQ7y7fTrwsVk7wuvrpqLVmXnjTOsLxpWVskHOFbwIO8wWkvgslEAz4zEDLKmZTDUd1zOA==" saltValue="UGco4r1TUCx1pFArWn5CWg==" spinCount="100000" sheet="1" selectLockedCells="1" selectUnlockedCells="1"/>
  <mergeCells count="46">
    <mergeCell ref="K75:R75"/>
    <mergeCell ref="AC75:AJ75"/>
    <mergeCell ref="AC17:AI17"/>
    <mergeCell ref="AC19:AI19"/>
    <mergeCell ref="I39:O39"/>
    <mergeCell ref="I41:O41"/>
    <mergeCell ref="I65:O65"/>
    <mergeCell ref="E33:M33"/>
    <mergeCell ref="M16:Q17"/>
    <mergeCell ref="E18:M18"/>
    <mergeCell ref="Q18:Z18"/>
    <mergeCell ref="E19:M19"/>
    <mergeCell ref="R19:Z19"/>
    <mergeCell ref="R20:Z20"/>
    <mergeCell ref="R21:Z21"/>
    <mergeCell ref="M23:R24"/>
    <mergeCell ref="E13:M13"/>
    <mergeCell ref="B3:AJ3"/>
    <mergeCell ref="E7:M7"/>
    <mergeCell ref="E8:M8"/>
    <mergeCell ref="M9:V10"/>
    <mergeCell ref="E12:M12"/>
    <mergeCell ref="E25:M25"/>
    <mergeCell ref="E26:M26"/>
    <mergeCell ref="E32:M32"/>
    <mergeCell ref="E58:M58"/>
    <mergeCell ref="Q38:Z38"/>
    <mergeCell ref="R39:Z39"/>
    <mergeCell ref="R40:Z40"/>
    <mergeCell ref="R41:Z41"/>
    <mergeCell ref="E45:M45"/>
    <mergeCell ref="V45:AI45"/>
    <mergeCell ref="E46:M46"/>
    <mergeCell ref="V46:AI46"/>
    <mergeCell ref="E50:M50"/>
    <mergeCell ref="E51:M51"/>
    <mergeCell ref="E57:M57"/>
    <mergeCell ref="K73:R73"/>
    <mergeCell ref="AC73:AJ73"/>
    <mergeCell ref="Q64:Z64"/>
    <mergeCell ref="R65:Z65"/>
    <mergeCell ref="R66:Z66"/>
    <mergeCell ref="R67:Z67"/>
    <mergeCell ref="K71:R71"/>
    <mergeCell ref="AC71:AJ71"/>
    <mergeCell ref="I67:O67"/>
  </mergeCells>
  <phoneticPr fontId="1"/>
  <printOptions horizontalCentered="1"/>
  <pageMargins left="0.78740157480314965" right="0.78740157480314965" top="0.59055118110236227" bottom="0.59055118110236227" header="0.51181102362204722" footer="0.51181102362204722"/>
  <pageSetup paperSize="9" scale="82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861D4-5FCB-4CA8-976C-0F92A89E8BBE}">
  <sheetPr>
    <tabColor theme="7" tint="0.79998168889431442"/>
  </sheetPr>
  <dimension ref="A1:AS42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41" width="9" style="4"/>
    <col min="42" max="42" width="11.375" style="4" bestFit="1" customWidth="1"/>
    <col min="43" max="43" width="9" style="4"/>
    <col min="44" max="44" width="11.375" style="4" bestFit="1" customWidth="1"/>
    <col min="45" max="16384" width="9" style="4"/>
  </cols>
  <sheetData>
    <row r="1" spans="1:42" ht="39.950000000000003" customHeight="1">
      <c r="A1" s="2" t="s">
        <v>192</v>
      </c>
      <c r="B1" s="3"/>
    </row>
    <row r="2" spans="1:42" ht="39.950000000000003" customHeight="1">
      <c r="A2" s="5"/>
      <c r="B2" s="6"/>
      <c r="C2" s="7" t="s">
        <v>193</v>
      </c>
      <c r="D2" s="7" t="s">
        <v>194</v>
      </c>
      <c r="E2" s="7" t="s">
        <v>195</v>
      </c>
      <c r="F2" s="7" t="s">
        <v>196</v>
      </c>
      <c r="G2" s="7" t="s">
        <v>197</v>
      </c>
      <c r="H2" s="7" t="s">
        <v>198</v>
      </c>
      <c r="I2" s="7" t="s">
        <v>199</v>
      </c>
      <c r="J2" s="7" t="s">
        <v>200</v>
      </c>
      <c r="K2" s="7" t="s">
        <v>201</v>
      </c>
      <c r="L2" s="7" t="s">
        <v>202</v>
      </c>
      <c r="M2" s="7" t="s">
        <v>203</v>
      </c>
      <c r="N2" s="7" t="s">
        <v>204</v>
      </c>
      <c r="O2" s="7" t="s">
        <v>205</v>
      </c>
      <c r="P2" s="7" t="s">
        <v>206</v>
      </c>
      <c r="Q2" s="7" t="s">
        <v>207</v>
      </c>
      <c r="R2" s="7" t="s">
        <v>208</v>
      </c>
      <c r="S2" s="7" t="s">
        <v>209</v>
      </c>
      <c r="T2" s="7" t="s">
        <v>210</v>
      </c>
      <c r="U2" s="7" t="s">
        <v>211</v>
      </c>
      <c r="V2" s="7" t="s">
        <v>212</v>
      </c>
      <c r="W2" s="7" t="s">
        <v>213</v>
      </c>
      <c r="X2" s="7" t="s">
        <v>214</v>
      </c>
      <c r="Y2" s="7" t="s">
        <v>215</v>
      </c>
      <c r="Z2" s="7" t="s">
        <v>216</v>
      </c>
      <c r="AA2" s="7" t="s">
        <v>217</v>
      </c>
      <c r="AB2" s="7" t="s">
        <v>218</v>
      </c>
      <c r="AC2" s="7" t="s">
        <v>219</v>
      </c>
      <c r="AD2" s="7" t="s">
        <v>220</v>
      </c>
      <c r="AE2" s="7" t="s">
        <v>221</v>
      </c>
      <c r="AF2" s="7" t="s">
        <v>222</v>
      </c>
      <c r="AG2" s="7" t="s">
        <v>223</v>
      </c>
      <c r="AH2" s="7" t="s">
        <v>224</v>
      </c>
      <c r="AI2" s="7" t="s">
        <v>225</v>
      </c>
      <c r="AJ2" s="7" t="s">
        <v>226</v>
      </c>
      <c r="AK2" s="7" t="s">
        <v>227</v>
      </c>
      <c r="AL2" s="7" t="s">
        <v>228</v>
      </c>
      <c r="AM2" s="7" t="s">
        <v>229</v>
      </c>
      <c r="AN2" s="8" t="s">
        <v>230</v>
      </c>
    </row>
    <row r="3" spans="1:42" ht="60" customHeight="1">
      <c r="A3" s="9"/>
      <c r="B3" s="10"/>
      <c r="C3" s="11" t="s">
        <v>50</v>
      </c>
      <c r="D3" s="11" t="s">
        <v>51</v>
      </c>
      <c r="E3" s="11" t="s">
        <v>52</v>
      </c>
      <c r="F3" s="11" t="s">
        <v>1</v>
      </c>
      <c r="G3" s="11" t="s">
        <v>2</v>
      </c>
      <c r="H3" s="11" t="s">
        <v>3</v>
      </c>
      <c r="I3" s="11" t="s">
        <v>4</v>
      </c>
      <c r="J3" s="11" t="s">
        <v>5</v>
      </c>
      <c r="K3" s="11" t="s">
        <v>6</v>
      </c>
      <c r="L3" s="11" t="s">
        <v>7</v>
      </c>
      <c r="M3" s="11" t="s">
        <v>8</v>
      </c>
      <c r="N3" s="11" t="s">
        <v>9</v>
      </c>
      <c r="O3" s="11" t="s">
        <v>10</v>
      </c>
      <c r="P3" s="11" t="s">
        <v>11</v>
      </c>
      <c r="Q3" s="11" t="s">
        <v>12</v>
      </c>
      <c r="R3" s="11" t="s">
        <v>13</v>
      </c>
      <c r="S3" s="11" t="s">
        <v>14</v>
      </c>
      <c r="T3" s="11" t="s">
        <v>15</v>
      </c>
      <c r="U3" s="11" t="s">
        <v>16</v>
      </c>
      <c r="V3" s="11" t="s">
        <v>17</v>
      </c>
      <c r="W3" s="11" t="s">
        <v>18</v>
      </c>
      <c r="X3" s="11" t="s">
        <v>19</v>
      </c>
      <c r="Y3" s="11" t="s">
        <v>20</v>
      </c>
      <c r="Z3" s="11" t="s">
        <v>21</v>
      </c>
      <c r="AA3" s="11" t="s">
        <v>130</v>
      </c>
      <c r="AB3" s="11" t="s">
        <v>22</v>
      </c>
      <c r="AC3" s="11" t="s">
        <v>94</v>
      </c>
      <c r="AD3" s="11" t="s">
        <v>93</v>
      </c>
      <c r="AE3" s="11" t="s">
        <v>24</v>
      </c>
      <c r="AF3" s="11" t="s">
        <v>25</v>
      </c>
      <c r="AG3" s="11" t="s">
        <v>26</v>
      </c>
      <c r="AH3" s="11" t="s">
        <v>27</v>
      </c>
      <c r="AI3" s="11" t="s">
        <v>28</v>
      </c>
      <c r="AJ3" s="11" t="s">
        <v>29</v>
      </c>
      <c r="AK3" s="11" t="s">
        <v>30</v>
      </c>
      <c r="AL3" s="11" t="s">
        <v>31</v>
      </c>
      <c r="AM3" s="11" t="s">
        <v>32</v>
      </c>
      <c r="AN3" s="10" t="s">
        <v>33</v>
      </c>
    </row>
    <row r="4" spans="1:42" ht="39.950000000000003" customHeight="1">
      <c r="A4" s="12" t="s">
        <v>193</v>
      </c>
      <c r="B4" s="13" t="s">
        <v>50</v>
      </c>
      <c r="C4" s="15">
        <v>0.15598969687957598</v>
      </c>
      <c r="D4" s="16">
        <v>0</v>
      </c>
      <c r="E4" s="16">
        <v>0</v>
      </c>
      <c r="F4" s="16">
        <v>0</v>
      </c>
      <c r="G4" s="16">
        <v>0</v>
      </c>
      <c r="H4" s="16">
        <v>0</v>
      </c>
      <c r="I4" s="16">
        <v>0</v>
      </c>
      <c r="J4" s="16">
        <v>0</v>
      </c>
      <c r="K4" s="16">
        <v>0</v>
      </c>
      <c r="L4" s="16">
        <v>0</v>
      </c>
      <c r="M4" s="16">
        <v>0</v>
      </c>
      <c r="N4" s="16">
        <v>0</v>
      </c>
      <c r="O4" s="16">
        <v>0</v>
      </c>
      <c r="P4" s="16">
        <v>0</v>
      </c>
      <c r="Q4" s="16">
        <v>0</v>
      </c>
      <c r="R4" s="16">
        <v>0</v>
      </c>
      <c r="S4" s="16">
        <v>0</v>
      </c>
      <c r="T4" s="16">
        <v>0</v>
      </c>
      <c r="U4" s="16">
        <v>0</v>
      </c>
      <c r="V4" s="16">
        <v>0</v>
      </c>
      <c r="W4" s="16">
        <v>0</v>
      </c>
      <c r="X4" s="16">
        <v>0</v>
      </c>
      <c r="Y4" s="16">
        <v>0</v>
      </c>
      <c r="Z4" s="16">
        <v>0</v>
      </c>
      <c r="AA4" s="16">
        <v>0</v>
      </c>
      <c r="AB4" s="16">
        <v>0</v>
      </c>
      <c r="AC4" s="16">
        <v>0</v>
      </c>
      <c r="AD4" s="16">
        <v>0</v>
      </c>
      <c r="AE4" s="16">
        <v>0</v>
      </c>
      <c r="AF4" s="16">
        <v>0</v>
      </c>
      <c r="AG4" s="16">
        <v>0</v>
      </c>
      <c r="AH4" s="16">
        <v>0</v>
      </c>
      <c r="AI4" s="16">
        <v>0</v>
      </c>
      <c r="AJ4" s="16">
        <v>0</v>
      </c>
      <c r="AK4" s="16">
        <v>0</v>
      </c>
      <c r="AL4" s="16">
        <v>1.0936110446194891E-2</v>
      </c>
      <c r="AM4" s="16">
        <v>0</v>
      </c>
      <c r="AN4" s="17">
        <v>0</v>
      </c>
      <c r="AO4" s="14"/>
      <c r="AP4" s="18"/>
    </row>
    <row r="5" spans="1:42" ht="39.950000000000003" customHeight="1">
      <c r="A5" s="12" t="s">
        <v>194</v>
      </c>
      <c r="B5" s="13" t="s">
        <v>51</v>
      </c>
      <c r="C5" s="19">
        <v>0</v>
      </c>
      <c r="D5" s="20">
        <v>0</v>
      </c>
      <c r="E5" s="20">
        <v>0</v>
      </c>
      <c r="F5" s="20">
        <v>0</v>
      </c>
      <c r="G5" s="20">
        <v>0</v>
      </c>
      <c r="H5" s="20">
        <v>0</v>
      </c>
      <c r="I5" s="20">
        <v>0</v>
      </c>
      <c r="J5" s="20">
        <v>0</v>
      </c>
      <c r="K5" s="20">
        <v>0</v>
      </c>
      <c r="L5" s="20">
        <v>0</v>
      </c>
      <c r="M5" s="20">
        <v>0</v>
      </c>
      <c r="N5" s="20">
        <v>0</v>
      </c>
      <c r="O5" s="20">
        <v>0</v>
      </c>
      <c r="P5" s="20">
        <v>0</v>
      </c>
      <c r="Q5" s="20">
        <v>0</v>
      </c>
      <c r="R5" s="20">
        <v>0</v>
      </c>
      <c r="S5" s="20">
        <v>0</v>
      </c>
      <c r="T5" s="20">
        <v>0</v>
      </c>
      <c r="U5" s="20">
        <v>0</v>
      </c>
      <c r="V5" s="20">
        <v>0</v>
      </c>
      <c r="W5" s="20">
        <v>0</v>
      </c>
      <c r="X5" s="20">
        <v>0</v>
      </c>
      <c r="Y5" s="20">
        <v>0</v>
      </c>
      <c r="Z5" s="20">
        <v>0</v>
      </c>
      <c r="AA5" s="20">
        <v>0</v>
      </c>
      <c r="AB5" s="20">
        <v>0</v>
      </c>
      <c r="AC5" s="20">
        <v>0</v>
      </c>
      <c r="AD5" s="20">
        <v>0</v>
      </c>
      <c r="AE5" s="20">
        <v>0</v>
      </c>
      <c r="AF5" s="20">
        <v>0</v>
      </c>
      <c r="AG5" s="20">
        <v>0</v>
      </c>
      <c r="AH5" s="20">
        <v>0</v>
      </c>
      <c r="AI5" s="20">
        <v>0</v>
      </c>
      <c r="AJ5" s="20">
        <v>0</v>
      </c>
      <c r="AK5" s="20">
        <v>0</v>
      </c>
      <c r="AL5" s="20">
        <v>0</v>
      </c>
      <c r="AM5" s="20">
        <v>0</v>
      </c>
      <c r="AN5" s="21">
        <v>0</v>
      </c>
      <c r="AO5" s="14"/>
      <c r="AP5" s="18"/>
    </row>
    <row r="6" spans="1:42" ht="39.950000000000003" customHeight="1">
      <c r="A6" s="12" t="s">
        <v>195</v>
      </c>
      <c r="B6" s="13" t="s">
        <v>52</v>
      </c>
      <c r="C6" s="19">
        <v>0</v>
      </c>
      <c r="D6" s="20">
        <v>0</v>
      </c>
      <c r="E6" s="20">
        <v>0</v>
      </c>
      <c r="F6" s="20">
        <v>0</v>
      </c>
      <c r="G6" s="20">
        <v>0</v>
      </c>
      <c r="H6" s="20">
        <v>0</v>
      </c>
      <c r="I6" s="20">
        <v>0</v>
      </c>
      <c r="J6" s="20">
        <v>0</v>
      </c>
      <c r="K6" s="20">
        <v>0</v>
      </c>
      <c r="L6" s="20">
        <v>0</v>
      </c>
      <c r="M6" s="20">
        <v>0</v>
      </c>
      <c r="N6" s="20">
        <v>0</v>
      </c>
      <c r="O6" s="20">
        <v>0</v>
      </c>
      <c r="P6" s="20">
        <v>0</v>
      </c>
      <c r="Q6" s="20">
        <v>0</v>
      </c>
      <c r="R6" s="20">
        <v>0</v>
      </c>
      <c r="S6" s="20">
        <v>0</v>
      </c>
      <c r="T6" s="20">
        <v>0</v>
      </c>
      <c r="U6" s="20">
        <v>0</v>
      </c>
      <c r="V6" s="20">
        <v>0</v>
      </c>
      <c r="W6" s="20">
        <v>0</v>
      </c>
      <c r="X6" s="20">
        <v>0</v>
      </c>
      <c r="Y6" s="20">
        <v>0</v>
      </c>
      <c r="Z6" s="20">
        <v>0</v>
      </c>
      <c r="AA6" s="20">
        <v>0</v>
      </c>
      <c r="AB6" s="20">
        <v>0</v>
      </c>
      <c r="AC6" s="20">
        <v>0</v>
      </c>
      <c r="AD6" s="20">
        <v>0</v>
      </c>
      <c r="AE6" s="20">
        <v>0</v>
      </c>
      <c r="AF6" s="20">
        <v>0</v>
      </c>
      <c r="AG6" s="20">
        <v>0</v>
      </c>
      <c r="AH6" s="20">
        <v>0</v>
      </c>
      <c r="AI6" s="20">
        <v>0</v>
      </c>
      <c r="AJ6" s="20">
        <v>0</v>
      </c>
      <c r="AK6" s="20">
        <v>0</v>
      </c>
      <c r="AL6" s="20">
        <v>0</v>
      </c>
      <c r="AM6" s="20">
        <v>0</v>
      </c>
      <c r="AN6" s="21">
        <v>0</v>
      </c>
      <c r="AO6" s="14"/>
      <c r="AP6" s="18"/>
    </row>
    <row r="7" spans="1:42" ht="39.950000000000003" customHeight="1">
      <c r="A7" s="12" t="s">
        <v>196</v>
      </c>
      <c r="B7" s="13" t="s">
        <v>1</v>
      </c>
      <c r="C7" s="19">
        <v>0</v>
      </c>
      <c r="D7" s="20">
        <v>0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W7" s="20">
        <v>0</v>
      </c>
      <c r="X7" s="20">
        <v>0</v>
      </c>
      <c r="Y7" s="20">
        <v>0</v>
      </c>
      <c r="Z7" s="20">
        <v>0</v>
      </c>
      <c r="AA7" s="20">
        <v>0</v>
      </c>
      <c r="AB7" s="20">
        <v>0</v>
      </c>
      <c r="AC7" s="20">
        <v>0</v>
      </c>
      <c r="AD7" s="20">
        <v>0</v>
      </c>
      <c r="AE7" s="20">
        <v>0</v>
      </c>
      <c r="AF7" s="20">
        <v>0</v>
      </c>
      <c r="AG7" s="20">
        <v>0</v>
      </c>
      <c r="AH7" s="20">
        <v>0</v>
      </c>
      <c r="AI7" s="20">
        <v>0</v>
      </c>
      <c r="AJ7" s="20">
        <v>0</v>
      </c>
      <c r="AK7" s="20">
        <v>0</v>
      </c>
      <c r="AL7" s="20">
        <v>0</v>
      </c>
      <c r="AM7" s="20">
        <v>0</v>
      </c>
      <c r="AN7" s="21">
        <v>0</v>
      </c>
      <c r="AO7" s="14"/>
      <c r="AP7" s="18"/>
    </row>
    <row r="8" spans="1:42" ht="39.950000000000003" customHeight="1">
      <c r="A8" s="12" t="s">
        <v>197</v>
      </c>
      <c r="B8" s="13" t="s">
        <v>2</v>
      </c>
      <c r="C8" s="19">
        <v>0</v>
      </c>
      <c r="D8" s="20">
        <v>0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W8" s="20">
        <v>0</v>
      </c>
      <c r="X8" s="20">
        <v>0</v>
      </c>
      <c r="Y8" s="20">
        <v>0</v>
      </c>
      <c r="Z8" s="20">
        <v>0</v>
      </c>
      <c r="AA8" s="20">
        <v>0</v>
      </c>
      <c r="AB8" s="20">
        <v>0</v>
      </c>
      <c r="AC8" s="20">
        <v>0</v>
      </c>
      <c r="AD8" s="20">
        <v>0</v>
      </c>
      <c r="AE8" s="20">
        <v>0</v>
      </c>
      <c r="AF8" s="20">
        <v>0</v>
      </c>
      <c r="AG8" s="20">
        <v>0</v>
      </c>
      <c r="AH8" s="20">
        <v>0</v>
      </c>
      <c r="AI8" s="20">
        <v>0</v>
      </c>
      <c r="AJ8" s="20">
        <v>0</v>
      </c>
      <c r="AK8" s="20">
        <v>0</v>
      </c>
      <c r="AL8" s="20">
        <v>0</v>
      </c>
      <c r="AM8" s="20">
        <v>0</v>
      </c>
      <c r="AN8" s="21">
        <v>0</v>
      </c>
      <c r="AO8" s="14"/>
      <c r="AP8" s="18"/>
    </row>
    <row r="9" spans="1:42" ht="39.950000000000003" customHeight="1">
      <c r="A9" s="12" t="s">
        <v>198</v>
      </c>
      <c r="B9" s="13" t="s">
        <v>3</v>
      </c>
      <c r="C9" s="19">
        <v>5.292698847955884E-5</v>
      </c>
      <c r="D9" s="20">
        <v>6.4484233604883607E-5</v>
      </c>
      <c r="E9" s="20">
        <v>5.9722939712964121E-2</v>
      </c>
      <c r="F9" s="20">
        <v>1.192656242663286E-3</v>
      </c>
      <c r="G9" s="20">
        <v>1.0667582371186831E-3</v>
      </c>
      <c r="H9" s="20">
        <v>4.8622285628970984E-3</v>
      </c>
      <c r="I9" s="20">
        <v>2.6581903586058455E-3</v>
      </c>
      <c r="J9" s="20">
        <v>4.4368599336561262E-5</v>
      </c>
      <c r="K9" s="20">
        <v>1.2745976794099024E-3</v>
      </c>
      <c r="L9" s="20">
        <v>2.4575968542760266E-4</v>
      </c>
      <c r="M9" s="20">
        <v>4.3394036158034852E-4</v>
      </c>
      <c r="N9" s="20">
        <v>2.6965638042964141E-3</v>
      </c>
      <c r="O9" s="20">
        <v>8.0056906363166059E-4</v>
      </c>
      <c r="P9" s="20">
        <v>6.1624928777292813E-4</v>
      </c>
      <c r="Q9" s="20">
        <v>4.2602998354178905E-4</v>
      </c>
      <c r="R9" s="20">
        <v>1.6230253191949794E-4</v>
      </c>
      <c r="S9" s="20">
        <v>2.8381631868291962E-4</v>
      </c>
      <c r="T9" s="20">
        <v>2.2159846358398583E-4</v>
      </c>
      <c r="U9" s="20">
        <v>1.218708565893627E-4</v>
      </c>
      <c r="V9" s="20">
        <v>1.2227299861047711E-3</v>
      </c>
      <c r="W9" s="20">
        <v>1.4717542908507177E-3</v>
      </c>
      <c r="X9" s="20">
        <v>1.4710305745999532E-5</v>
      </c>
      <c r="Y9" s="20">
        <v>0</v>
      </c>
      <c r="Z9" s="20">
        <v>4.4352405954962743E-4</v>
      </c>
      <c r="AA9" s="20">
        <v>4.5483543490058397E-4</v>
      </c>
      <c r="AB9" s="20">
        <v>6.4423503659960144E-4</v>
      </c>
      <c r="AC9" s="20">
        <v>8.1661961582707183E-4</v>
      </c>
      <c r="AD9" s="20">
        <v>0</v>
      </c>
      <c r="AE9" s="20">
        <v>5.955156506144934E-4</v>
      </c>
      <c r="AF9" s="20">
        <v>2.5288866731462212E-4</v>
      </c>
      <c r="AG9" s="20">
        <v>0</v>
      </c>
      <c r="AH9" s="20">
        <v>2.936252363233726E-4</v>
      </c>
      <c r="AI9" s="20">
        <v>2.0852998975499628E-3</v>
      </c>
      <c r="AJ9" s="20">
        <v>4.2531158696697361E-4</v>
      </c>
      <c r="AK9" s="20">
        <v>2.6069241225113622E-2</v>
      </c>
      <c r="AL9" s="20">
        <v>4.8916257016627489E-3</v>
      </c>
      <c r="AM9" s="20">
        <v>0</v>
      </c>
      <c r="AN9" s="21">
        <v>7.9470732986405262E-3</v>
      </c>
      <c r="AO9" s="14"/>
      <c r="AP9" s="18"/>
    </row>
    <row r="10" spans="1:42" ht="39.950000000000003" customHeight="1">
      <c r="A10" s="12" t="s">
        <v>199</v>
      </c>
      <c r="B10" s="13" t="s">
        <v>4</v>
      </c>
      <c r="C10" s="19">
        <v>3.5032625707898471E-4</v>
      </c>
      <c r="D10" s="20">
        <v>4.0840014616426283E-4</v>
      </c>
      <c r="E10" s="20">
        <v>1.3894579332703921E-3</v>
      </c>
      <c r="F10" s="20">
        <v>3.3619758651453257E-3</v>
      </c>
      <c r="G10" s="20">
        <v>3.8462404512471784E-3</v>
      </c>
      <c r="H10" s="20">
        <v>1.2922811499477447E-2</v>
      </c>
      <c r="I10" s="20">
        <v>7.7771263999375975E-3</v>
      </c>
      <c r="J10" s="20">
        <v>9.7650357295400616E-4</v>
      </c>
      <c r="K10" s="20">
        <v>3.6456234701401509E-3</v>
      </c>
      <c r="L10" s="20">
        <v>1.4100461951408701E-3</v>
      </c>
      <c r="M10" s="20">
        <v>1.6002695190768972E-3</v>
      </c>
      <c r="N10" s="20">
        <v>7.3516188218906093E-3</v>
      </c>
      <c r="O10" s="20">
        <v>2.2710812209001553E-3</v>
      </c>
      <c r="P10" s="20">
        <v>1.8465351190179841E-3</v>
      </c>
      <c r="Q10" s="20">
        <v>2.0146733695384079E-3</v>
      </c>
      <c r="R10" s="20">
        <v>6.1016828151178948E-4</v>
      </c>
      <c r="S10" s="20">
        <v>1.1554093987446615E-3</v>
      </c>
      <c r="T10" s="20">
        <v>1.1465513797175619E-3</v>
      </c>
      <c r="U10" s="20">
        <v>6.261594933559873E-4</v>
      </c>
      <c r="V10" s="20">
        <v>6.5820495713547599E-3</v>
      </c>
      <c r="W10" s="20">
        <v>1.5886610991712332E-3</v>
      </c>
      <c r="X10" s="20">
        <v>9.0783601175311397E-5</v>
      </c>
      <c r="Y10" s="20">
        <v>0</v>
      </c>
      <c r="Z10" s="20">
        <v>1.3697066544914964E-3</v>
      </c>
      <c r="AA10" s="20">
        <v>7.4802250463405339E-3</v>
      </c>
      <c r="AB10" s="20">
        <v>3.4060054671302309E-3</v>
      </c>
      <c r="AC10" s="20">
        <v>2.3925404563539111E-3</v>
      </c>
      <c r="AD10" s="20">
        <v>0</v>
      </c>
      <c r="AE10" s="20">
        <v>1.9761029615139344E-3</v>
      </c>
      <c r="AF10" s="20">
        <v>1.1386880728539864E-3</v>
      </c>
      <c r="AG10" s="20">
        <v>0</v>
      </c>
      <c r="AH10" s="20">
        <v>3.183603327619515E-3</v>
      </c>
      <c r="AI10" s="20">
        <v>4.7083458147681896E-3</v>
      </c>
      <c r="AJ10" s="20">
        <v>2.1542956470283663E-3</v>
      </c>
      <c r="AK10" s="20">
        <v>6.0033544027433029E-3</v>
      </c>
      <c r="AL10" s="20">
        <v>5.5027321451500662E-3</v>
      </c>
      <c r="AM10" s="20">
        <v>0</v>
      </c>
      <c r="AN10" s="21">
        <v>2.0916535560127476E-2</v>
      </c>
      <c r="AO10" s="14"/>
      <c r="AP10" s="18"/>
    </row>
    <row r="11" spans="1:42" ht="39.950000000000003" customHeight="1">
      <c r="A11" s="12" t="s">
        <v>200</v>
      </c>
      <c r="B11" s="13" t="s">
        <v>5</v>
      </c>
      <c r="C11" s="19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0">
        <v>0</v>
      </c>
      <c r="AB11" s="20">
        <v>0</v>
      </c>
      <c r="AC11" s="20">
        <v>0</v>
      </c>
      <c r="AD11" s="20">
        <v>0</v>
      </c>
      <c r="AE11" s="20">
        <v>0</v>
      </c>
      <c r="AF11" s="20">
        <v>0</v>
      </c>
      <c r="AG11" s="20">
        <v>0</v>
      </c>
      <c r="AH11" s="20">
        <v>0</v>
      </c>
      <c r="AI11" s="20">
        <v>0</v>
      </c>
      <c r="AJ11" s="20">
        <v>0</v>
      </c>
      <c r="AK11" s="20">
        <v>0</v>
      </c>
      <c r="AL11" s="20">
        <v>0</v>
      </c>
      <c r="AM11" s="20">
        <v>0</v>
      </c>
      <c r="AN11" s="21">
        <v>0</v>
      </c>
      <c r="AO11" s="14"/>
      <c r="AP11" s="18"/>
    </row>
    <row r="12" spans="1:42" ht="39.950000000000003" customHeight="1">
      <c r="A12" s="12" t="s">
        <v>201</v>
      </c>
      <c r="B12" s="13" t="s">
        <v>6</v>
      </c>
      <c r="C12" s="19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0">
        <v>0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0</v>
      </c>
      <c r="AM12" s="20">
        <v>0</v>
      </c>
      <c r="AN12" s="21">
        <v>0</v>
      </c>
      <c r="AO12" s="14"/>
      <c r="AP12" s="18"/>
    </row>
    <row r="13" spans="1:42" ht="39.950000000000003" customHeight="1">
      <c r="A13" s="12" t="s">
        <v>202</v>
      </c>
      <c r="B13" s="13" t="s">
        <v>7</v>
      </c>
      <c r="C13" s="19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1">
        <v>0</v>
      </c>
      <c r="AO13" s="14"/>
      <c r="AP13" s="18"/>
    </row>
    <row r="14" spans="1:42" ht="39.950000000000003" customHeight="1">
      <c r="A14" s="12" t="s">
        <v>203</v>
      </c>
      <c r="B14" s="13" t="s">
        <v>8</v>
      </c>
      <c r="C14" s="19">
        <v>0</v>
      </c>
      <c r="D14" s="20">
        <v>0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2.7092460435932206E-2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  <c r="AE14" s="20">
        <v>0</v>
      </c>
      <c r="AF14" s="20">
        <v>0</v>
      </c>
      <c r="AG14" s="20">
        <v>0</v>
      </c>
      <c r="AH14" s="20">
        <v>0</v>
      </c>
      <c r="AI14" s="20">
        <v>0</v>
      </c>
      <c r="AJ14" s="20">
        <v>0</v>
      </c>
      <c r="AK14" s="20">
        <v>0</v>
      </c>
      <c r="AL14" s="20">
        <v>0</v>
      </c>
      <c r="AM14" s="20">
        <v>0</v>
      </c>
      <c r="AN14" s="21">
        <v>0</v>
      </c>
      <c r="AO14" s="14"/>
      <c r="AP14" s="18"/>
    </row>
    <row r="15" spans="1:42" ht="39.950000000000003" customHeight="1">
      <c r="A15" s="12" t="s">
        <v>204</v>
      </c>
      <c r="B15" s="13" t="s">
        <v>9</v>
      </c>
      <c r="C15" s="19">
        <v>2.0351687236782744E-4</v>
      </c>
      <c r="D15" s="20">
        <v>5.5026546009500675E-3</v>
      </c>
      <c r="E15" s="20">
        <v>2.624531651732963E-3</v>
      </c>
      <c r="F15" s="20">
        <v>5.8881532610226793E-3</v>
      </c>
      <c r="G15" s="20">
        <v>1.3390302163727217E-2</v>
      </c>
      <c r="H15" s="20">
        <v>2.117416764818102E-2</v>
      </c>
      <c r="I15" s="20">
        <v>1.3254387964162572E-2</v>
      </c>
      <c r="J15" s="20">
        <v>2.3130829787460606E-4</v>
      </c>
      <c r="K15" s="20">
        <v>6.0015733743397446E-3</v>
      </c>
      <c r="L15" s="20">
        <v>1.3032943317832554E-3</v>
      </c>
      <c r="M15" s="20">
        <v>1.9902665529022735E-3</v>
      </c>
      <c r="N15" s="20">
        <v>2.4186950668683371E-2</v>
      </c>
      <c r="O15" s="20">
        <v>3.9064924987066733E-3</v>
      </c>
      <c r="P15" s="20">
        <v>3.0137577376902268E-3</v>
      </c>
      <c r="Q15" s="20">
        <v>2.1267865231020364E-3</v>
      </c>
      <c r="R15" s="20">
        <v>8.0035784640714622E-4</v>
      </c>
      <c r="S15" s="20">
        <v>1.4176427274136707E-3</v>
      </c>
      <c r="T15" s="20">
        <v>1.1033466478238287E-3</v>
      </c>
      <c r="U15" s="20">
        <v>6.6321035095101609E-4</v>
      </c>
      <c r="V15" s="20">
        <v>6.0769680309407121E-3</v>
      </c>
      <c r="W15" s="20">
        <v>2.8114144840824845E-3</v>
      </c>
      <c r="X15" s="20">
        <v>8.0696534378054571E-5</v>
      </c>
      <c r="Y15" s="20">
        <v>0</v>
      </c>
      <c r="Z15" s="20">
        <v>1.4316695745756355E-3</v>
      </c>
      <c r="AA15" s="20">
        <v>5.7116349278592419E-3</v>
      </c>
      <c r="AB15" s="20">
        <v>2.7260864334785122E-3</v>
      </c>
      <c r="AC15" s="20">
        <v>2.7508043234334232E-3</v>
      </c>
      <c r="AD15" s="20">
        <v>0</v>
      </c>
      <c r="AE15" s="20">
        <v>2.9452725985060625E-3</v>
      </c>
      <c r="AF15" s="20">
        <v>1.1409849726479429E-3</v>
      </c>
      <c r="AG15" s="20">
        <v>0</v>
      </c>
      <c r="AH15" s="20">
        <v>2.6536131051401396E-3</v>
      </c>
      <c r="AI15" s="20">
        <v>3.9434708109006011E-3</v>
      </c>
      <c r="AJ15" s="20">
        <v>2.2328858315766114E-3</v>
      </c>
      <c r="AK15" s="20">
        <v>7.5471721661014377E-3</v>
      </c>
      <c r="AL15" s="20">
        <v>1.6254559519865319E-2</v>
      </c>
      <c r="AM15" s="20">
        <v>0</v>
      </c>
      <c r="AN15" s="21">
        <v>3.9594174835612568E-2</v>
      </c>
      <c r="AO15" s="14"/>
      <c r="AP15" s="18"/>
    </row>
    <row r="16" spans="1:42" ht="39.950000000000003" customHeight="1">
      <c r="A16" s="12" t="s">
        <v>205</v>
      </c>
      <c r="B16" s="13" t="s">
        <v>10</v>
      </c>
      <c r="C16" s="19">
        <v>2.1006973760815378E-3</v>
      </c>
      <c r="D16" s="20">
        <v>7.4586763536315367E-2</v>
      </c>
      <c r="E16" s="20">
        <v>0.31073979728165024</v>
      </c>
      <c r="F16" s="20">
        <v>0.10268112879748321</v>
      </c>
      <c r="G16" s="20">
        <v>9.4598093908500852E-2</v>
      </c>
      <c r="H16" s="20">
        <v>3.2958975464906025E-2</v>
      </c>
      <c r="I16" s="20">
        <v>6.4425466463046768E-2</v>
      </c>
      <c r="J16" s="20">
        <v>3.7131587800331052E-2</v>
      </c>
      <c r="K16" s="20">
        <v>4.3711847728063899E-2</v>
      </c>
      <c r="L16" s="20">
        <v>9.8039682509206388E-2</v>
      </c>
      <c r="M16" s="20">
        <v>9.0726493066109068E-2</v>
      </c>
      <c r="N16" s="20">
        <v>1.9690945096755081E-2</v>
      </c>
      <c r="O16" s="20">
        <v>0.18665545783755819</v>
      </c>
      <c r="P16" s="20">
        <v>0.13964684600959223</v>
      </c>
      <c r="Q16" s="20">
        <v>2.6219903223925842E-2</v>
      </c>
      <c r="R16" s="20">
        <v>1.6200135196335869E-2</v>
      </c>
      <c r="S16" s="20">
        <v>2.9715100934651382E-2</v>
      </c>
      <c r="T16" s="20">
        <v>2.6594603032135958E-2</v>
      </c>
      <c r="U16" s="20">
        <v>6.0327661905631463E-2</v>
      </c>
      <c r="V16" s="20">
        <v>3.8708496154984472E-2</v>
      </c>
      <c r="W16" s="20">
        <v>2.9188557260495566E-2</v>
      </c>
      <c r="X16" s="20">
        <v>0.11444225595567743</v>
      </c>
      <c r="Y16" s="20">
        <v>0.1137390567636261</v>
      </c>
      <c r="Z16" s="20">
        <v>4.3946385768095619E-2</v>
      </c>
      <c r="AA16" s="20">
        <v>9.0394276285592726E-2</v>
      </c>
      <c r="AB16" s="20">
        <v>1.3084702056787129E-2</v>
      </c>
      <c r="AC16" s="20">
        <v>3.2054281568989046E-3</v>
      </c>
      <c r="AD16" s="20">
        <v>0</v>
      </c>
      <c r="AE16" s="20">
        <v>2.4704532335821261E-2</v>
      </c>
      <c r="AF16" s="20">
        <v>3.9235642280366712E-3</v>
      </c>
      <c r="AG16" s="20">
        <v>0</v>
      </c>
      <c r="AH16" s="20">
        <v>1.9277062708962459E-2</v>
      </c>
      <c r="AI16" s="20">
        <v>8.3555463981819997E-3</v>
      </c>
      <c r="AJ16" s="20">
        <v>6.7194607788749583E-2</v>
      </c>
      <c r="AK16" s="20">
        <v>3.0105850423465655E-2</v>
      </c>
      <c r="AL16" s="20">
        <v>6.6304454656853029E-2</v>
      </c>
      <c r="AM16" s="20">
        <v>0</v>
      </c>
      <c r="AN16" s="21">
        <v>0.2005526644882811</v>
      </c>
      <c r="AO16" s="14"/>
      <c r="AP16" s="18"/>
    </row>
    <row r="17" spans="1:42" ht="39.950000000000003" customHeight="1">
      <c r="A17" s="12" t="s">
        <v>206</v>
      </c>
      <c r="B17" s="13" t="s">
        <v>11</v>
      </c>
      <c r="C17" s="19">
        <v>0.32171543930660607</v>
      </c>
      <c r="D17" s="20">
        <v>0.33570492014702408</v>
      </c>
      <c r="E17" s="20">
        <v>7.9804763346812257E-3</v>
      </c>
      <c r="F17" s="20">
        <v>0.24245668404000564</v>
      </c>
      <c r="G17" s="20">
        <v>0.14765688476571662</v>
      </c>
      <c r="H17" s="20">
        <v>0.1401950863456147</v>
      </c>
      <c r="I17" s="20">
        <v>0.12071791859185382</v>
      </c>
      <c r="J17" s="20">
        <v>0.14977419340844314</v>
      </c>
      <c r="K17" s="20">
        <v>0.23902955147867036</v>
      </c>
      <c r="L17" s="20">
        <v>0.17810050803134972</v>
      </c>
      <c r="M17" s="20">
        <v>9.5977720732828231E-2</v>
      </c>
      <c r="N17" s="20">
        <v>0.18286320188364441</v>
      </c>
      <c r="O17" s="20">
        <v>0.18635346611484738</v>
      </c>
      <c r="P17" s="20">
        <v>0.12601302200021022</v>
      </c>
      <c r="Q17" s="20">
        <v>0.11545076214521792</v>
      </c>
      <c r="R17" s="20">
        <v>0.39559987238893712</v>
      </c>
      <c r="S17" s="20">
        <v>0.10714119987755251</v>
      </c>
      <c r="T17" s="20">
        <v>6.9727327039379491E-2</v>
      </c>
      <c r="U17" s="20">
        <v>0.1825671745280647</v>
      </c>
      <c r="V17" s="20">
        <v>0.26460629348529463</v>
      </c>
      <c r="W17" s="20">
        <v>0.12121152185468589</v>
      </c>
      <c r="X17" s="20">
        <v>7.1867548967455624E-3</v>
      </c>
      <c r="Y17" s="20">
        <v>0</v>
      </c>
      <c r="Z17" s="20">
        <v>0.22730444991602394</v>
      </c>
      <c r="AA17" s="20">
        <v>6.4374424685113641E-3</v>
      </c>
      <c r="AB17" s="20">
        <v>8.5855269554135937E-4</v>
      </c>
      <c r="AC17" s="20">
        <v>3.8591831622106644E-4</v>
      </c>
      <c r="AD17" s="20">
        <v>0</v>
      </c>
      <c r="AE17" s="20">
        <v>1.5033192953708948E-3</v>
      </c>
      <c r="AF17" s="20">
        <v>5.4247030883770092E-3</v>
      </c>
      <c r="AG17" s="20">
        <v>0</v>
      </c>
      <c r="AH17" s="20">
        <v>1.4392963114744547E-2</v>
      </c>
      <c r="AI17" s="20">
        <v>5.4950003102713298E-4</v>
      </c>
      <c r="AJ17" s="20">
        <v>7.1193461296645581E-4</v>
      </c>
      <c r="AK17" s="20">
        <v>0.10629924760724627</v>
      </c>
      <c r="AL17" s="20">
        <v>1.493881802026876E-3</v>
      </c>
      <c r="AM17" s="20">
        <v>0</v>
      </c>
      <c r="AN17" s="21">
        <v>2.3800879422324419E-2</v>
      </c>
      <c r="AO17" s="14"/>
      <c r="AP17" s="18"/>
    </row>
    <row r="18" spans="1:42" ht="39.950000000000003" customHeight="1">
      <c r="A18" s="12" t="s">
        <v>207</v>
      </c>
      <c r="B18" s="13" t="s">
        <v>12</v>
      </c>
      <c r="C18" s="19">
        <v>8.7140506032416516E-4</v>
      </c>
      <c r="D18" s="20">
        <v>5.3736861337403004E-4</v>
      </c>
      <c r="E18" s="20">
        <v>3.3020408405626714E-2</v>
      </c>
      <c r="F18" s="20">
        <v>5.0805277738648633E-3</v>
      </c>
      <c r="G18" s="20">
        <v>2.6441437130692427E-2</v>
      </c>
      <c r="H18" s="20">
        <v>1.1856140409084122E-2</v>
      </c>
      <c r="I18" s="20">
        <v>5.0774970352828758E-3</v>
      </c>
      <c r="J18" s="20">
        <v>1.2560060293968592E-2</v>
      </c>
      <c r="K18" s="20">
        <v>1.8499483308252539E-2</v>
      </c>
      <c r="L18" s="20">
        <v>1.4080493976967709E-2</v>
      </c>
      <c r="M18" s="20">
        <v>2.8284855298283645E-2</v>
      </c>
      <c r="N18" s="20">
        <v>9.8693819421704528E-3</v>
      </c>
      <c r="O18" s="20">
        <v>1.2492886704604243E-2</v>
      </c>
      <c r="P18" s="20">
        <v>1.0013221147197283E-2</v>
      </c>
      <c r="Q18" s="20">
        <v>1.9176394351290871E-2</v>
      </c>
      <c r="R18" s="20">
        <v>1.6415980831569015E-2</v>
      </c>
      <c r="S18" s="20">
        <v>1.6321057048518921E-2</v>
      </c>
      <c r="T18" s="20">
        <v>2.0566381515436168E-2</v>
      </c>
      <c r="U18" s="20">
        <v>6.7220841636695169E-3</v>
      </c>
      <c r="V18" s="20">
        <v>1.9319760821473898E-2</v>
      </c>
      <c r="W18" s="20">
        <v>1.8467037401348842E-2</v>
      </c>
      <c r="X18" s="20">
        <v>1.7095616847250847E-2</v>
      </c>
      <c r="Y18" s="20">
        <v>0</v>
      </c>
      <c r="Z18" s="20">
        <v>1.6452785885499047E-2</v>
      </c>
      <c r="AA18" s="20">
        <v>3.0045850082975934E-2</v>
      </c>
      <c r="AB18" s="20">
        <v>2.8827114025755298E-3</v>
      </c>
      <c r="AC18" s="20">
        <v>5.0725340795632859E-4</v>
      </c>
      <c r="AD18" s="20">
        <v>0</v>
      </c>
      <c r="AE18" s="20">
        <v>3.130801464936047E-2</v>
      </c>
      <c r="AF18" s="20">
        <v>3.6475917177927848E-3</v>
      </c>
      <c r="AG18" s="20">
        <v>0</v>
      </c>
      <c r="AH18" s="20">
        <v>4.0027578134441077E-2</v>
      </c>
      <c r="AI18" s="20">
        <v>0.19562529525471548</v>
      </c>
      <c r="AJ18" s="20">
        <v>4.7204963201301825E-2</v>
      </c>
      <c r="AK18" s="20">
        <v>2.3738070162274031E-2</v>
      </c>
      <c r="AL18" s="20">
        <v>0.10416551076926492</v>
      </c>
      <c r="AM18" s="20">
        <v>0</v>
      </c>
      <c r="AN18" s="21">
        <v>1.6660615595627093E-2</v>
      </c>
      <c r="AO18" s="14"/>
      <c r="AP18" s="18"/>
    </row>
    <row r="19" spans="1:42" ht="39.950000000000003" customHeight="1">
      <c r="A19" s="12" t="s">
        <v>208</v>
      </c>
      <c r="B19" s="13" t="s">
        <v>13</v>
      </c>
      <c r="C19" s="19"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20">
        <v>0</v>
      </c>
      <c r="AK19" s="20">
        <v>0</v>
      </c>
      <c r="AL19" s="20">
        <v>0</v>
      </c>
      <c r="AM19" s="20">
        <v>0</v>
      </c>
      <c r="AN19" s="21">
        <v>0</v>
      </c>
      <c r="AO19" s="14"/>
      <c r="AP19" s="18"/>
    </row>
    <row r="20" spans="1:42" ht="39.950000000000003" customHeight="1">
      <c r="A20" s="12" t="s">
        <v>209</v>
      </c>
      <c r="B20" s="13" t="s">
        <v>14</v>
      </c>
      <c r="C20" s="19">
        <v>2.6772235005910181E-3</v>
      </c>
      <c r="D20" s="20">
        <v>6.0830127033940197E-3</v>
      </c>
      <c r="E20" s="20">
        <v>5.9734815421795488E-3</v>
      </c>
      <c r="F20" s="20">
        <v>2.8755223740432923E-2</v>
      </c>
      <c r="G20" s="20">
        <v>5.6022633663775065E-2</v>
      </c>
      <c r="H20" s="20">
        <v>7.2153746619996351E-2</v>
      </c>
      <c r="I20" s="20">
        <v>9.5785043687681523E-2</v>
      </c>
      <c r="J20" s="20">
        <v>5.0938898720094085E-2</v>
      </c>
      <c r="K20" s="20">
        <v>4.8963738381288355E-2</v>
      </c>
      <c r="L20" s="20">
        <v>0.15483244181447448</v>
      </c>
      <c r="M20" s="20">
        <v>4.9776804514444536E-2</v>
      </c>
      <c r="N20" s="20">
        <v>3.5436840217679434E-2</v>
      </c>
      <c r="O20" s="20">
        <v>7.6735644076564927E-2</v>
      </c>
      <c r="P20" s="20">
        <v>7.3324261081700051E-2</v>
      </c>
      <c r="Q20" s="20">
        <v>4.1692639547242241E-2</v>
      </c>
      <c r="R20" s="20">
        <v>2.7764051160435215E-2</v>
      </c>
      <c r="S20" s="20">
        <v>0.11609490328482316</v>
      </c>
      <c r="T20" s="20">
        <v>4.8658284019545264E-2</v>
      </c>
      <c r="U20" s="20">
        <v>3.8054803511362707E-2</v>
      </c>
      <c r="V20" s="20">
        <v>6.4878993624246928E-2</v>
      </c>
      <c r="W20" s="20">
        <v>2.5482858671677294E-2</v>
      </c>
      <c r="X20" s="20">
        <v>0.13456959676810379</v>
      </c>
      <c r="Y20" s="20">
        <v>0.49505789325049421</v>
      </c>
      <c r="Z20" s="20">
        <v>3.245715590196814E-2</v>
      </c>
      <c r="AA20" s="20">
        <v>3.7458999887367013E-2</v>
      </c>
      <c r="AB20" s="20">
        <v>1.1087893958271946E-2</v>
      </c>
      <c r="AC20" s="20">
        <v>9.1278820194216521E-3</v>
      </c>
      <c r="AD20" s="20">
        <v>0</v>
      </c>
      <c r="AE20" s="20">
        <v>4.0299755170342996E-2</v>
      </c>
      <c r="AF20" s="20">
        <v>1.5546336565415878E-2</v>
      </c>
      <c r="AG20" s="20">
        <v>0</v>
      </c>
      <c r="AH20" s="20">
        <v>3.646179592779749E-2</v>
      </c>
      <c r="AI20" s="20">
        <v>5.1561045062978164E-2</v>
      </c>
      <c r="AJ20" s="20">
        <v>8.71426458079071E-3</v>
      </c>
      <c r="AK20" s="20">
        <v>3.4075533811340666E-2</v>
      </c>
      <c r="AL20" s="20">
        <v>2.2433788875801927E-2</v>
      </c>
      <c r="AM20" s="20">
        <v>0</v>
      </c>
      <c r="AN20" s="21">
        <v>0.16658598571947233</v>
      </c>
      <c r="AO20" s="14"/>
      <c r="AP20" s="18"/>
    </row>
    <row r="21" spans="1:42" ht="39.950000000000003" customHeight="1">
      <c r="A21" s="12" t="s">
        <v>210</v>
      </c>
      <c r="B21" s="13" t="s">
        <v>15</v>
      </c>
      <c r="C21" s="19">
        <v>6.2182910631519784E-3</v>
      </c>
      <c r="D21" s="20">
        <v>7.0932656965371965E-3</v>
      </c>
      <c r="E21" s="20">
        <v>3.5270855229171489E-3</v>
      </c>
      <c r="F21" s="20">
        <v>1.9336056721603982E-2</v>
      </c>
      <c r="G21" s="20">
        <v>4.1104437226391052E-2</v>
      </c>
      <c r="H21" s="20">
        <v>3.362585225858894E-2</v>
      </c>
      <c r="I21" s="20">
        <v>2.9693485422610827E-2</v>
      </c>
      <c r="J21" s="20">
        <v>1.8404292198580443E-2</v>
      </c>
      <c r="K21" s="20">
        <v>2.6262194336400591E-2</v>
      </c>
      <c r="L21" s="20">
        <v>2.5567455273657249E-2</v>
      </c>
      <c r="M21" s="20">
        <v>4.4289381461042408E-2</v>
      </c>
      <c r="N21" s="20">
        <v>2.2582942206837046E-2</v>
      </c>
      <c r="O21" s="20">
        <v>1.9690248318675635E-2</v>
      </c>
      <c r="P21" s="20">
        <v>1.9368704050981629E-2</v>
      </c>
      <c r="Q21" s="20">
        <v>3.0653417881599542E-2</v>
      </c>
      <c r="R21" s="20">
        <v>2.4281239612080216E-2</v>
      </c>
      <c r="S21" s="20">
        <v>5.1478668631678E-2</v>
      </c>
      <c r="T21" s="20">
        <v>8.339953413220276E-2</v>
      </c>
      <c r="U21" s="20">
        <v>1.8968715843740654E-2</v>
      </c>
      <c r="V21" s="20">
        <v>3.3592154964409149E-2</v>
      </c>
      <c r="W21" s="20">
        <v>3.0696337214333271E-2</v>
      </c>
      <c r="X21" s="20">
        <v>1.0738242998279735E-2</v>
      </c>
      <c r="Y21" s="20">
        <v>0</v>
      </c>
      <c r="Z21" s="20">
        <v>2.6089650561742788E-3</v>
      </c>
      <c r="AA21" s="20">
        <v>6.6844633706110421E-2</v>
      </c>
      <c r="AB21" s="20">
        <v>9.7328636151222364E-2</v>
      </c>
      <c r="AC21" s="20">
        <v>3.2815975047074761E-3</v>
      </c>
      <c r="AD21" s="20">
        <v>0</v>
      </c>
      <c r="AE21" s="20">
        <v>3.8069189861216976E-2</v>
      </c>
      <c r="AF21" s="20">
        <v>0.19516700126754416</v>
      </c>
      <c r="AG21" s="20">
        <v>0</v>
      </c>
      <c r="AH21" s="20">
        <v>4.5993963038508515E-2</v>
      </c>
      <c r="AI21" s="20">
        <v>1.7411493590866026E-2</v>
      </c>
      <c r="AJ21" s="20">
        <v>5.1277783941713818E-2</v>
      </c>
      <c r="AK21" s="20">
        <v>5.6835145504356185E-2</v>
      </c>
      <c r="AL21" s="20">
        <v>3.0758826168354673E-2</v>
      </c>
      <c r="AM21" s="20">
        <v>0</v>
      </c>
      <c r="AN21" s="21">
        <v>0.14774698454959861</v>
      </c>
      <c r="AO21" s="14"/>
      <c r="AP21" s="18"/>
    </row>
    <row r="22" spans="1:42" ht="39.950000000000003" customHeight="1">
      <c r="A22" s="12" t="s">
        <v>211</v>
      </c>
      <c r="B22" s="13" t="s">
        <v>16</v>
      </c>
      <c r="C22" s="19">
        <v>3.0804137378299432E-2</v>
      </c>
      <c r="D22" s="20">
        <v>0.15207531758485052</v>
      </c>
      <c r="E22" s="20">
        <v>0.22893991485116769</v>
      </c>
      <c r="F22" s="20">
        <v>3.0464384655115744E-2</v>
      </c>
      <c r="G22" s="20">
        <v>3.3942051666000526E-2</v>
      </c>
      <c r="H22" s="20">
        <v>2.3367230138849719E-2</v>
      </c>
      <c r="I22" s="20">
        <v>4.6120394938103534E-2</v>
      </c>
      <c r="J22" s="20">
        <v>5.598725654949544E-3</v>
      </c>
      <c r="K22" s="20">
        <v>4.9647635415724423E-2</v>
      </c>
      <c r="L22" s="20">
        <v>1.7139434061524402E-2</v>
      </c>
      <c r="M22" s="20">
        <v>2.0713786120499927E-2</v>
      </c>
      <c r="N22" s="20">
        <v>5.7527041004610355E-2</v>
      </c>
      <c r="O22" s="20">
        <v>1.5783755819968961E-2</v>
      </c>
      <c r="P22" s="20">
        <v>2.6374252507315885E-2</v>
      </c>
      <c r="Q22" s="20">
        <v>7.6259367053980245E-3</v>
      </c>
      <c r="R22" s="20">
        <v>1.8391498247578848E-3</v>
      </c>
      <c r="S22" s="20">
        <v>8.8749254937198901E-3</v>
      </c>
      <c r="T22" s="20">
        <v>1.9725515228042009E-3</v>
      </c>
      <c r="U22" s="20">
        <v>5.7770226460134603E-3</v>
      </c>
      <c r="V22" s="20">
        <v>2.7507662441246257E-2</v>
      </c>
      <c r="W22" s="20">
        <v>0.31521218938902951</v>
      </c>
      <c r="X22" s="20">
        <v>2.5800475296983562E-3</v>
      </c>
      <c r="Y22" s="20">
        <v>2.9864445072013555E-2</v>
      </c>
      <c r="Z22" s="20">
        <v>0.12356710747305429</v>
      </c>
      <c r="AA22" s="20">
        <v>0.12637049781552853</v>
      </c>
      <c r="AB22" s="20">
        <v>1.9801413214489243E-2</v>
      </c>
      <c r="AC22" s="20">
        <v>1.0414244510113396E-2</v>
      </c>
      <c r="AD22" s="20">
        <v>0</v>
      </c>
      <c r="AE22" s="20">
        <v>0.28563199375010973</v>
      </c>
      <c r="AF22" s="20">
        <v>1.0350978921465435E-2</v>
      </c>
      <c r="AG22" s="20">
        <v>0</v>
      </c>
      <c r="AH22" s="20">
        <v>2.7808174167038138E-2</v>
      </c>
      <c r="AI22" s="20">
        <v>4.965879660703177E-2</v>
      </c>
      <c r="AJ22" s="20">
        <v>2.8639187839786976E-2</v>
      </c>
      <c r="AK22" s="20">
        <v>0.21143033561343902</v>
      </c>
      <c r="AL22" s="20">
        <v>9.177059175077637E-2</v>
      </c>
      <c r="AM22" s="20">
        <v>0</v>
      </c>
      <c r="AN22" s="21">
        <v>4.5625075638387996E-2</v>
      </c>
      <c r="AO22" s="14"/>
      <c r="AP22" s="18"/>
    </row>
    <row r="23" spans="1:42" ht="39.950000000000003" customHeight="1">
      <c r="A23" s="12" t="s">
        <v>212</v>
      </c>
      <c r="B23" s="13" t="s">
        <v>17</v>
      </c>
      <c r="C23" s="19">
        <v>4.4357857011439788E-4</v>
      </c>
      <c r="D23" s="20">
        <v>1.5325752853427337E-2</v>
      </c>
      <c r="E23" s="20">
        <v>7.2560580959676029E-3</v>
      </c>
      <c r="F23" s="20">
        <v>1.670657839132272E-2</v>
      </c>
      <c r="G23" s="20">
        <v>1.4729144735731054E-2</v>
      </c>
      <c r="H23" s="20">
        <v>6.6267978301620747E-2</v>
      </c>
      <c r="I23" s="20">
        <v>3.7677806852792803E-2</v>
      </c>
      <c r="J23" s="20">
        <v>6.3673869892336143E-4</v>
      </c>
      <c r="K23" s="20">
        <v>1.6727381373331032E-2</v>
      </c>
      <c r="L23" s="20">
        <v>3.915258988468495E-3</v>
      </c>
      <c r="M23" s="20">
        <v>5.4141841738105092E-3</v>
      </c>
      <c r="N23" s="20">
        <v>3.7861044840508749E-2</v>
      </c>
      <c r="O23" s="20">
        <v>1.107604759441283E-2</v>
      </c>
      <c r="P23" s="20">
        <v>8.5439589314657768E-3</v>
      </c>
      <c r="Q23" s="20">
        <v>5.9520873226930476E-3</v>
      </c>
      <c r="R23" s="20">
        <v>2.2739086688515226E-3</v>
      </c>
      <c r="S23" s="20">
        <v>4.8932235526536827E-3</v>
      </c>
      <c r="T23" s="20">
        <v>4.2480007358741429E-3</v>
      </c>
      <c r="U23" s="20">
        <v>1.6461166731505667E-3</v>
      </c>
      <c r="V23" s="20">
        <v>1.7289402003521463E-2</v>
      </c>
      <c r="W23" s="20">
        <v>1.330300584710638E-2</v>
      </c>
      <c r="X23" s="20">
        <v>2.0930663604307905E-4</v>
      </c>
      <c r="Y23" s="20">
        <v>0</v>
      </c>
      <c r="Z23" s="20">
        <v>6.5158902277952617E-3</v>
      </c>
      <c r="AA23" s="20">
        <v>1.0558117951812968E-2</v>
      </c>
      <c r="AB23" s="20">
        <v>7.8979155631159099E-3</v>
      </c>
      <c r="AC23" s="20">
        <v>1.0702176127646047E-2</v>
      </c>
      <c r="AD23" s="20">
        <v>0</v>
      </c>
      <c r="AE23" s="20">
        <v>8.4249901792285264E-3</v>
      </c>
      <c r="AF23" s="20">
        <v>3.4312237572020729E-3</v>
      </c>
      <c r="AG23" s="20">
        <v>0</v>
      </c>
      <c r="AH23" s="20">
        <v>2.1461274926102652E-2</v>
      </c>
      <c r="AI23" s="20">
        <v>1.0598661183535604E-2</v>
      </c>
      <c r="AJ23" s="20">
        <v>4.5027552794112205E-3</v>
      </c>
      <c r="AK23" s="20">
        <v>3.1241873155152592E-2</v>
      </c>
      <c r="AL23" s="20">
        <v>2.501414818419747E-2</v>
      </c>
      <c r="AM23" s="20">
        <v>0</v>
      </c>
      <c r="AN23" s="21">
        <v>8.7659849126628747E-2</v>
      </c>
      <c r="AO23" s="14"/>
      <c r="AP23" s="18"/>
    </row>
    <row r="24" spans="1:42" ht="39.950000000000003" customHeight="1">
      <c r="A24" s="12" t="s">
        <v>213</v>
      </c>
      <c r="B24" s="13" t="s">
        <v>18</v>
      </c>
      <c r="C24" s="19">
        <v>0.21745305250105224</v>
      </c>
      <c r="D24" s="20">
        <v>0.25707714463813597</v>
      </c>
      <c r="E24" s="20">
        <v>0.14782288567848895</v>
      </c>
      <c r="F24" s="20">
        <v>0.38769779781189839</v>
      </c>
      <c r="G24" s="20">
        <v>0.19939794304242828</v>
      </c>
      <c r="H24" s="20">
        <v>0.15351271544931239</v>
      </c>
      <c r="I24" s="20">
        <v>0.24569186686378633</v>
      </c>
      <c r="J24" s="20">
        <v>7.6086429242732526E-2</v>
      </c>
      <c r="K24" s="20">
        <v>8.8825752903478689E-2</v>
      </c>
      <c r="L24" s="20">
        <v>9.9920512101744505E-2</v>
      </c>
      <c r="M24" s="20">
        <v>0.22169591949582354</v>
      </c>
      <c r="N24" s="20">
        <v>0.30316695513870046</v>
      </c>
      <c r="O24" s="20">
        <v>6.9199430936368336E-2</v>
      </c>
      <c r="P24" s="20">
        <v>4.5910018753007951E-2</v>
      </c>
      <c r="Q24" s="20">
        <v>4.7533174282139476E-2</v>
      </c>
      <c r="R24" s="20">
        <v>2.9352217688410374E-2</v>
      </c>
      <c r="S24" s="20">
        <v>0.11797406228203429</v>
      </c>
      <c r="T24" s="20">
        <v>2.4599287725860865E-2</v>
      </c>
      <c r="U24" s="20">
        <v>4.0790215397807118E-2</v>
      </c>
      <c r="V24" s="20">
        <v>0.13531984108272427</v>
      </c>
      <c r="W24" s="20">
        <v>0.11577023397255339</v>
      </c>
      <c r="X24" s="20">
        <v>0.38502782279209169</v>
      </c>
      <c r="Y24" s="20">
        <v>0</v>
      </c>
      <c r="Z24" s="20">
        <v>0.29531527712100708</v>
      </c>
      <c r="AA24" s="20">
        <v>0.22231376640690839</v>
      </c>
      <c r="AB24" s="20">
        <v>4.3022079847110095E-2</v>
      </c>
      <c r="AC24" s="20">
        <v>0.66413862897853271</v>
      </c>
      <c r="AD24" s="20">
        <v>0</v>
      </c>
      <c r="AE24" s="20">
        <v>0.38545425364423275</v>
      </c>
      <c r="AF24" s="20">
        <v>0.1512387927081241</v>
      </c>
      <c r="AG24" s="20">
        <v>0</v>
      </c>
      <c r="AH24" s="20">
        <v>0.25225270812686074</v>
      </c>
      <c r="AI24" s="20">
        <v>0.44459703532719969</v>
      </c>
      <c r="AJ24" s="20">
        <v>0.61389104626650393</v>
      </c>
      <c r="AK24" s="20">
        <v>0.11075285608626284</v>
      </c>
      <c r="AL24" s="20">
        <v>0.43430189609446707</v>
      </c>
      <c r="AM24" s="20">
        <v>0</v>
      </c>
      <c r="AN24" s="21">
        <v>0</v>
      </c>
      <c r="AO24" s="14"/>
      <c r="AP24" s="18"/>
    </row>
    <row r="25" spans="1:42" ht="39.950000000000003" customHeight="1">
      <c r="A25" s="12" t="s">
        <v>214</v>
      </c>
      <c r="B25" s="13" t="s">
        <v>19</v>
      </c>
      <c r="C25" s="19"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1">
        <v>0</v>
      </c>
      <c r="AO25" s="14"/>
      <c r="AP25" s="18"/>
    </row>
    <row r="26" spans="1:42" ht="39.950000000000003" customHeight="1">
      <c r="A26" s="12" t="s">
        <v>215</v>
      </c>
      <c r="B26" s="13" t="s">
        <v>20</v>
      </c>
      <c r="C26" s="19"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1">
        <v>0</v>
      </c>
      <c r="AO26" s="14"/>
      <c r="AP26" s="18"/>
    </row>
    <row r="27" spans="1:42" ht="39.950000000000003" customHeight="1">
      <c r="A27" s="12" t="s">
        <v>216</v>
      </c>
      <c r="B27" s="13" t="s">
        <v>21</v>
      </c>
      <c r="C27" s="19">
        <v>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1">
        <v>0</v>
      </c>
      <c r="AO27" s="14"/>
      <c r="AP27" s="18"/>
    </row>
    <row r="28" spans="1:42" ht="39.950000000000003" customHeight="1">
      <c r="A28" s="12" t="s">
        <v>217</v>
      </c>
      <c r="B28" s="13" t="s">
        <v>130</v>
      </c>
      <c r="C28" s="19">
        <v>0.24772098907939805</v>
      </c>
      <c r="D28" s="20">
        <v>0.12026309567310793</v>
      </c>
      <c r="E28" s="20">
        <v>0.13610749891634158</v>
      </c>
      <c r="F28" s="20">
        <v>9.2294689392872234E-2</v>
      </c>
      <c r="G28" s="20">
        <v>7.8451295965833709E-2</v>
      </c>
      <c r="H28" s="20">
        <v>0.14664985650536652</v>
      </c>
      <c r="I28" s="20">
        <v>9.4380992659201954E-2</v>
      </c>
      <c r="J28" s="20">
        <v>5.1667924105637496E-2</v>
      </c>
      <c r="K28" s="20">
        <v>9.4836920023792487E-2</v>
      </c>
      <c r="L28" s="20">
        <v>8.287400592127242E-2</v>
      </c>
      <c r="M28" s="20">
        <v>6.1196576814767888E-2</v>
      </c>
      <c r="N28" s="20">
        <v>9.8898608577235134E-2</v>
      </c>
      <c r="O28" s="20">
        <v>0.10344930160372479</v>
      </c>
      <c r="P28" s="20">
        <v>8.4879211820480055E-2</v>
      </c>
      <c r="Q28" s="20">
        <v>4.588623205628977E-2</v>
      </c>
      <c r="R28" s="20">
        <v>0.10522865136077567</v>
      </c>
      <c r="S28" s="20">
        <v>5.9634520841434446E-2</v>
      </c>
      <c r="T28" s="20">
        <v>4.7778394103343863E-2</v>
      </c>
      <c r="U28" s="20">
        <v>5.1615020417669022E-2</v>
      </c>
      <c r="V28" s="20">
        <v>9.0623416721428249E-2</v>
      </c>
      <c r="W28" s="20">
        <v>0.11165977646429309</v>
      </c>
      <c r="X28" s="20">
        <v>4.0254121232252894E-2</v>
      </c>
      <c r="Y28" s="20">
        <v>9.31940129906806E-2</v>
      </c>
      <c r="Z28" s="20">
        <v>8.6399139041531459E-2</v>
      </c>
      <c r="AA28" s="20">
        <v>7.6129806026413699E-2</v>
      </c>
      <c r="AB28" s="20">
        <v>3.4169670782007319E-2</v>
      </c>
      <c r="AC28" s="20">
        <v>1.5326306232547316E-2</v>
      </c>
      <c r="AD28" s="20">
        <v>0</v>
      </c>
      <c r="AE28" s="20">
        <v>6.5522653123270852E-2</v>
      </c>
      <c r="AF28" s="20">
        <v>5.9977795869691819E-2</v>
      </c>
      <c r="AG28" s="20">
        <v>0</v>
      </c>
      <c r="AH28" s="20">
        <v>4.7323932221175043E-2</v>
      </c>
      <c r="AI28" s="20">
        <v>0.11224890709301001</v>
      </c>
      <c r="AJ28" s="20">
        <v>4.0201190872443504E-2</v>
      </c>
      <c r="AK28" s="20">
        <v>0.12630725686391267</v>
      </c>
      <c r="AL28" s="20">
        <v>8.2749440017247308E-2</v>
      </c>
      <c r="AM28" s="20">
        <v>0</v>
      </c>
      <c r="AN28" s="21">
        <v>0.1974061075477026</v>
      </c>
      <c r="AO28" s="14"/>
      <c r="AP28" s="18"/>
    </row>
    <row r="29" spans="1:42" ht="39.950000000000003" customHeight="1">
      <c r="A29" s="12" t="s">
        <v>218</v>
      </c>
      <c r="B29" s="13" t="s">
        <v>22</v>
      </c>
      <c r="C29" s="19"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0">
        <v>0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0</v>
      </c>
      <c r="AM29" s="20">
        <v>0</v>
      </c>
      <c r="AN29" s="21">
        <v>0</v>
      </c>
      <c r="AO29" s="14"/>
      <c r="AP29" s="18"/>
    </row>
    <row r="30" spans="1:42" ht="39.950000000000003" customHeight="1">
      <c r="A30" s="12" t="s">
        <v>219</v>
      </c>
      <c r="B30" s="13" t="s">
        <v>94</v>
      </c>
      <c r="C30" s="19"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>
        <v>0</v>
      </c>
      <c r="Q30" s="20">
        <v>0</v>
      </c>
      <c r="R30" s="20">
        <v>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0.24446542610147479</v>
      </c>
      <c r="AD30" s="20">
        <v>0</v>
      </c>
      <c r="AE30" s="20">
        <v>0</v>
      </c>
      <c r="AF30" s="20">
        <v>0</v>
      </c>
      <c r="AG30" s="20">
        <v>0</v>
      </c>
      <c r="AH30" s="20">
        <v>0</v>
      </c>
      <c r="AI30" s="20">
        <v>0</v>
      </c>
      <c r="AJ30" s="20">
        <v>0</v>
      </c>
      <c r="AK30" s="20">
        <v>0</v>
      </c>
      <c r="AL30" s="20">
        <v>0</v>
      </c>
      <c r="AM30" s="20">
        <v>0</v>
      </c>
      <c r="AN30" s="21">
        <v>0</v>
      </c>
      <c r="AO30" s="14"/>
      <c r="AP30" s="18"/>
    </row>
    <row r="31" spans="1:42" ht="39.950000000000003" customHeight="1">
      <c r="A31" s="12" t="s">
        <v>220</v>
      </c>
      <c r="B31" s="13" t="s">
        <v>93</v>
      </c>
      <c r="C31" s="19"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1">
        <v>0</v>
      </c>
      <c r="AO31" s="14"/>
      <c r="AP31" s="18"/>
    </row>
    <row r="32" spans="1:42" ht="39.950000000000003" customHeight="1">
      <c r="A32" s="12" t="s">
        <v>221</v>
      </c>
      <c r="B32" s="13" t="s">
        <v>24</v>
      </c>
      <c r="C32" s="19">
        <v>7.1923996844543356E-3</v>
      </c>
      <c r="D32" s="20">
        <v>1.3520194312490597E-2</v>
      </c>
      <c r="E32" s="20">
        <v>1.1804454578382648E-2</v>
      </c>
      <c r="F32" s="20">
        <v>1.2123773301403953E-2</v>
      </c>
      <c r="G32" s="20">
        <v>1.0134672363549707E-2</v>
      </c>
      <c r="H32" s="20">
        <v>1.8072029329307741E-2</v>
      </c>
      <c r="I32" s="20">
        <v>1.3696810293449102E-2</v>
      </c>
      <c r="J32" s="20">
        <v>4.484383633389954E-3</v>
      </c>
      <c r="K32" s="20">
        <v>1.0310535851828706E-2</v>
      </c>
      <c r="L32" s="20">
        <v>1.0015475180191769E-2</v>
      </c>
      <c r="M32" s="20">
        <v>6.6372734629905634E-3</v>
      </c>
      <c r="N32" s="20">
        <v>1.3677212788407063E-2</v>
      </c>
      <c r="O32" s="20">
        <v>1.1656751163993792E-2</v>
      </c>
      <c r="P32" s="20">
        <v>8.9228913929778556E-3</v>
      </c>
      <c r="Q32" s="20">
        <v>5.1286162097681949E-3</v>
      </c>
      <c r="R32" s="20">
        <v>9.181526736971736E-3</v>
      </c>
      <c r="S32" s="20">
        <v>5.9223724598169688E-3</v>
      </c>
      <c r="T32" s="20">
        <v>4.3896936738052035E-3</v>
      </c>
      <c r="U32" s="20">
        <v>5.8171169669109374E-3</v>
      </c>
      <c r="V32" s="20">
        <v>1.0737450401055436E-2</v>
      </c>
      <c r="W32" s="20">
        <v>1.3865641936697259E-2</v>
      </c>
      <c r="X32" s="20">
        <v>9.1601774371088893E-3</v>
      </c>
      <c r="Y32" s="20">
        <v>9.6724089240327587E-3</v>
      </c>
      <c r="Z32" s="20">
        <v>1.0771764475679554E-2</v>
      </c>
      <c r="AA32" s="20">
        <v>8.9497961105560256E-3</v>
      </c>
      <c r="AB32" s="20">
        <v>3.6297248977503909E-3</v>
      </c>
      <c r="AC32" s="20">
        <v>2.5118660552449772E-3</v>
      </c>
      <c r="AD32" s="20">
        <v>0</v>
      </c>
      <c r="AE32" s="20">
        <v>9.4668844175961678E-3</v>
      </c>
      <c r="AF32" s="20">
        <v>3.3276335764946302E-3</v>
      </c>
      <c r="AG32" s="20">
        <v>0</v>
      </c>
      <c r="AH32" s="20">
        <v>4.92937514086188E-3</v>
      </c>
      <c r="AI32" s="20">
        <v>8.3413724433080705E-3</v>
      </c>
      <c r="AJ32" s="20">
        <v>4.4519028070564744E-3</v>
      </c>
      <c r="AK32" s="20">
        <v>1.595954373757719E-2</v>
      </c>
      <c r="AL32" s="20">
        <v>1.1746163345344098E-2</v>
      </c>
      <c r="AM32" s="20">
        <v>0</v>
      </c>
      <c r="AN32" s="21">
        <v>2.6382669732542659E-2</v>
      </c>
      <c r="AO32" s="14"/>
      <c r="AP32" s="18"/>
    </row>
    <row r="33" spans="1:45" ht="39.950000000000003" customHeight="1">
      <c r="A33" s="12" t="s">
        <v>222</v>
      </c>
      <c r="B33" s="13" t="s">
        <v>25</v>
      </c>
      <c r="C33" s="19">
        <v>3.2455585435500903E-3</v>
      </c>
      <c r="D33" s="20">
        <v>1.1757625260623777E-2</v>
      </c>
      <c r="E33" s="20">
        <v>4.2307212711758732E-2</v>
      </c>
      <c r="F33" s="20">
        <v>1.2264638211954735E-2</v>
      </c>
      <c r="G33" s="20">
        <v>5.6217783807416828E-2</v>
      </c>
      <c r="H33" s="20">
        <v>1.3561487035716063E-2</v>
      </c>
      <c r="I33" s="20">
        <v>4.1904585469778169E-2</v>
      </c>
      <c r="J33" s="20">
        <v>3.9338974915768682E-2</v>
      </c>
      <c r="K33" s="20">
        <v>5.2017290671315525E-2</v>
      </c>
      <c r="L33" s="20">
        <v>6.8168360744498252E-2</v>
      </c>
      <c r="M33" s="20">
        <v>7.4150703642535676E-2</v>
      </c>
      <c r="N33" s="20">
        <v>6.6707208682228569E-2</v>
      </c>
      <c r="O33" s="20">
        <v>8.1643817899637872E-2</v>
      </c>
      <c r="P33" s="20">
        <v>0.10894778476636185</v>
      </c>
      <c r="Q33" s="20">
        <v>5.8599863670405268E-2</v>
      </c>
      <c r="R33" s="20">
        <v>3.910793843435504E-2</v>
      </c>
      <c r="S33" s="20">
        <v>7.3639363344960573E-2</v>
      </c>
      <c r="T33" s="20">
        <v>2.4576059375380363E-2</v>
      </c>
      <c r="U33" s="20">
        <v>5.0808370318028685E-2</v>
      </c>
      <c r="V33" s="20">
        <v>6.972664773838845E-2</v>
      </c>
      <c r="W33" s="20">
        <v>0.1379726381557686</v>
      </c>
      <c r="X33" s="20">
        <v>0.15296238238585189</v>
      </c>
      <c r="Y33" s="20">
        <v>0</v>
      </c>
      <c r="Z33" s="20">
        <v>0.11916937075024052</v>
      </c>
      <c r="AA33" s="20">
        <v>0.28185654772336688</v>
      </c>
      <c r="AB33" s="20">
        <v>0.75824754394740645</v>
      </c>
      <c r="AC33" s="20">
        <v>2.997330819362095E-2</v>
      </c>
      <c r="AD33" s="20">
        <v>0</v>
      </c>
      <c r="AE33" s="20">
        <v>8.0827567609908182E-2</v>
      </c>
      <c r="AF33" s="20">
        <v>0.48938125998505405</v>
      </c>
      <c r="AG33" s="20">
        <v>0</v>
      </c>
      <c r="AH33" s="20">
        <v>9.0348352053329264E-2</v>
      </c>
      <c r="AI33" s="20">
        <v>4.4259556918713576E-2</v>
      </c>
      <c r="AJ33" s="20">
        <v>0.12839786974370354</v>
      </c>
      <c r="AK33" s="20">
        <v>0.1955534741125817</v>
      </c>
      <c r="AL33" s="20">
        <v>4.8687389331080189E-2</v>
      </c>
      <c r="AM33" s="20">
        <v>0</v>
      </c>
      <c r="AN33" s="21">
        <v>1.9121384485053853E-2</v>
      </c>
      <c r="AO33" s="14"/>
      <c r="AP33" s="18"/>
    </row>
    <row r="34" spans="1:45" ht="39.950000000000003" customHeight="1">
      <c r="A34" s="12" t="s">
        <v>223</v>
      </c>
      <c r="B34" s="13" t="s">
        <v>26</v>
      </c>
      <c r="C34" s="19"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>
        <v>0</v>
      </c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0">
        <v>0</v>
      </c>
      <c r="AG34" s="20">
        <v>0</v>
      </c>
      <c r="AH34" s="20">
        <v>0</v>
      </c>
      <c r="AI34" s="20">
        <v>0</v>
      </c>
      <c r="AJ34" s="20">
        <v>0</v>
      </c>
      <c r="AK34" s="20">
        <v>0</v>
      </c>
      <c r="AL34" s="20">
        <v>0</v>
      </c>
      <c r="AM34" s="20">
        <v>0</v>
      </c>
      <c r="AN34" s="21">
        <v>0</v>
      </c>
      <c r="AO34" s="14"/>
      <c r="AP34" s="18"/>
    </row>
    <row r="35" spans="1:45" ht="39.950000000000003" customHeight="1">
      <c r="A35" s="12" t="s">
        <v>224</v>
      </c>
      <c r="B35" s="13" t="s">
        <v>27</v>
      </c>
      <c r="C35" s="19">
        <v>2.9607609388743691E-3</v>
      </c>
      <c r="D35" s="20">
        <v>0</v>
      </c>
      <c r="E35" s="20">
        <v>7.8379678287047755E-4</v>
      </c>
      <c r="F35" s="20">
        <v>3.3638540639526697E-2</v>
      </c>
      <c r="G35" s="20">
        <v>0.11685975272225069</v>
      </c>
      <c r="H35" s="20">
        <v>0.2488196944310811</v>
      </c>
      <c r="I35" s="20">
        <v>7.9315476371844384E-2</v>
      </c>
      <c r="J35" s="20">
        <v>0.49233468358484084</v>
      </c>
      <c r="K35" s="20">
        <v>0.2545344155078792</v>
      </c>
      <c r="L35" s="20">
        <v>0.12346889795981061</v>
      </c>
      <c r="M35" s="20">
        <v>0.28043716287228238</v>
      </c>
      <c r="N35" s="20">
        <v>9.5621982088745436E-2</v>
      </c>
      <c r="O35" s="20">
        <v>0.1969943093636834</v>
      </c>
      <c r="P35" s="20">
        <v>0.32563408953869816</v>
      </c>
      <c r="Q35" s="20">
        <v>0.58113460753669466</v>
      </c>
      <c r="R35" s="20">
        <v>0.32058152272123897</v>
      </c>
      <c r="S35" s="20">
        <v>0.39019635844598155</v>
      </c>
      <c r="T35" s="20">
        <v>0.62129983991020854</v>
      </c>
      <c r="U35" s="20">
        <v>0.52123649297753927</v>
      </c>
      <c r="V35" s="20">
        <v>0.19161840540960828</v>
      </c>
      <c r="W35" s="20">
        <v>6.1298371957906488E-2</v>
      </c>
      <c r="X35" s="20">
        <v>8.5182477139834623E-3</v>
      </c>
      <c r="Y35" s="20">
        <v>0</v>
      </c>
      <c r="Z35" s="20">
        <v>0</v>
      </c>
      <c r="AA35" s="20">
        <v>2.2455663190873137E-2</v>
      </c>
      <c r="AB35" s="20">
        <v>1.2128285465138765E-3</v>
      </c>
      <c r="AC35" s="20">
        <v>0</v>
      </c>
      <c r="AD35" s="20">
        <v>0</v>
      </c>
      <c r="AE35" s="20">
        <v>8.7611755068853093E-3</v>
      </c>
      <c r="AF35" s="20">
        <v>4.8594015955873801E-2</v>
      </c>
      <c r="AG35" s="20">
        <v>0</v>
      </c>
      <c r="AH35" s="20">
        <v>0.39359197877109514</v>
      </c>
      <c r="AI35" s="20">
        <v>4.6055673566213713E-2</v>
      </c>
      <c r="AJ35" s="20">
        <v>0</v>
      </c>
      <c r="AK35" s="20">
        <v>1.8063884664207937E-2</v>
      </c>
      <c r="AL35" s="20">
        <v>4.0027075740738688E-5</v>
      </c>
      <c r="AM35" s="20">
        <v>0</v>
      </c>
      <c r="AN35" s="21">
        <v>0</v>
      </c>
      <c r="AO35" s="14"/>
      <c r="AP35" s="18"/>
    </row>
    <row r="36" spans="1:45" ht="39.950000000000003" customHeight="1">
      <c r="A36" s="12" t="s">
        <v>225</v>
      </c>
      <c r="B36" s="13" t="s">
        <v>28</v>
      </c>
      <c r="C36" s="19"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  <c r="AE36" s="20">
        <v>0</v>
      </c>
      <c r="AF36" s="20">
        <v>0</v>
      </c>
      <c r="AG36" s="20">
        <v>0</v>
      </c>
      <c r="AH36" s="20">
        <v>0</v>
      </c>
      <c r="AI36" s="20">
        <v>0</v>
      </c>
      <c r="AJ36" s="20">
        <v>0</v>
      </c>
      <c r="AK36" s="20">
        <v>0</v>
      </c>
      <c r="AL36" s="20">
        <v>0</v>
      </c>
      <c r="AM36" s="20">
        <v>0</v>
      </c>
      <c r="AN36" s="21">
        <v>0</v>
      </c>
      <c r="AO36" s="14"/>
      <c r="AP36" s="18"/>
    </row>
    <row r="37" spans="1:45" ht="39.950000000000003" customHeight="1">
      <c r="A37" s="12" t="s">
        <v>226</v>
      </c>
      <c r="B37" s="13" t="s">
        <v>29</v>
      </c>
      <c r="C37" s="19"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0">
        <v>0</v>
      </c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0">
        <v>0</v>
      </c>
      <c r="AG37" s="20">
        <v>0</v>
      </c>
      <c r="AH37" s="20">
        <v>0</v>
      </c>
      <c r="AI37" s="20">
        <v>0</v>
      </c>
      <c r="AJ37" s="20">
        <v>0</v>
      </c>
      <c r="AK37" s="20">
        <v>0</v>
      </c>
      <c r="AL37" s="20">
        <v>0</v>
      </c>
      <c r="AM37" s="20">
        <v>0</v>
      </c>
      <c r="AN37" s="21">
        <v>0</v>
      </c>
      <c r="AO37" s="14"/>
      <c r="AP37" s="18"/>
    </row>
    <row r="38" spans="1:45" ht="39.950000000000003" customHeight="1">
      <c r="A38" s="12" t="s">
        <v>227</v>
      </c>
      <c r="B38" s="13" t="s">
        <v>30</v>
      </c>
      <c r="C38" s="19">
        <v>0</v>
      </c>
      <c r="D38" s="20">
        <v>0</v>
      </c>
      <c r="E38" s="20">
        <v>0</v>
      </c>
      <c r="F38" s="20">
        <v>6.057191153683617E-3</v>
      </c>
      <c r="G38" s="20">
        <v>0.10614056814962011</v>
      </c>
      <c r="H38" s="20">
        <v>0</v>
      </c>
      <c r="I38" s="20">
        <v>0.10182295062786188</v>
      </c>
      <c r="J38" s="20">
        <v>5.979092727217513E-2</v>
      </c>
      <c r="K38" s="20">
        <v>4.5711458496084378E-2</v>
      </c>
      <c r="L38" s="20">
        <v>0.12091837322448228</v>
      </c>
      <c r="M38" s="20">
        <v>1.6674661911022085E-2</v>
      </c>
      <c r="N38" s="20">
        <v>2.1861502237607397E-2</v>
      </c>
      <c r="O38" s="20">
        <v>2.1290739782721158E-2</v>
      </c>
      <c r="P38" s="20">
        <v>1.6945195855529924E-2</v>
      </c>
      <c r="Q38" s="20">
        <v>1.0378875191152926E-2</v>
      </c>
      <c r="R38" s="20">
        <v>1.0600976715442946E-2</v>
      </c>
      <c r="S38" s="20">
        <v>1.5257375357333378E-2</v>
      </c>
      <c r="T38" s="20">
        <v>1.9718546722897856E-2</v>
      </c>
      <c r="U38" s="20">
        <v>1.425796394951556E-2</v>
      </c>
      <c r="V38" s="20">
        <v>2.2189727563218277E-2</v>
      </c>
      <c r="W38" s="20">
        <v>0</v>
      </c>
      <c r="X38" s="20">
        <v>8.9976775929680813E-2</v>
      </c>
      <c r="Y38" s="20">
        <v>0.25847218299915276</v>
      </c>
      <c r="Z38" s="20">
        <v>3.2246808094314086E-2</v>
      </c>
      <c r="AA38" s="20">
        <v>6.5379069348825538E-3</v>
      </c>
      <c r="AB38" s="20">
        <v>0</v>
      </c>
      <c r="AC38" s="20">
        <v>0</v>
      </c>
      <c r="AD38" s="20">
        <v>0</v>
      </c>
      <c r="AE38" s="20">
        <v>1.4508779246021427E-2</v>
      </c>
      <c r="AF38" s="20">
        <v>7.4565406461110217E-3</v>
      </c>
      <c r="AG38" s="20">
        <v>0</v>
      </c>
      <c r="AH38" s="20">
        <v>0</v>
      </c>
      <c r="AI38" s="20">
        <v>0</v>
      </c>
      <c r="AJ38" s="20">
        <v>0</v>
      </c>
      <c r="AK38" s="20">
        <v>1.7160464224878212E-5</v>
      </c>
      <c r="AL38" s="20">
        <v>0</v>
      </c>
      <c r="AM38" s="20">
        <v>0</v>
      </c>
      <c r="AN38" s="21">
        <v>0</v>
      </c>
      <c r="AO38" s="14"/>
      <c r="AP38" s="18"/>
    </row>
    <row r="39" spans="1:45" ht="39.950000000000003" customHeight="1">
      <c r="A39" s="12" t="s">
        <v>228</v>
      </c>
      <c r="B39" s="13" t="s">
        <v>31</v>
      </c>
      <c r="C39" s="19">
        <v>0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  <c r="I39" s="20">
        <v>0</v>
      </c>
      <c r="J39" s="20">
        <v>0</v>
      </c>
      <c r="K39" s="20">
        <v>0</v>
      </c>
      <c r="L39" s="20">
        <v>0</v>
      </c>
      <c r="M39" s="20">
        <v>0</v>
      </c>
      <c r="N39" s="20">
        <v>0</v>
      </c>
      <c r="O39" s="20">
        <v>0</v>
      </c>
      <c r="P39" s="20">
        <v>0</v>
      </c>
      <c r="Q39" s="20">
        <v>0</v>
      </c>
      <c r="R39" s="20">
        <v>0</v>
      </c>
      <c r="S39" s="20">
        <v>0</v>
      </c>
      <c r="T39" s="20">
        <v>0</v>
      </c>
      <c r="U39" s="20">
        <v>0</v>
      </c>
      <c r="V39" s="20">
        <v>0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  <c r="AE39" s="20">
        <v>0</v>
      </c>
      <c r="AF39" s="20">
        <v>0</v>
      </c>
      <c r="AG39" s="20">
        <v>0</v>
      </c>
      <c r="AH39" s="20">
        <v>0</v>
      </c>
      <c r="AI39" s="20">
        <v>0</v>
      </c>
      <c r="AJ39" s="20">
        <v>0</v>
      </c>
      <c r="AK39" s="20">
        <v>0</v>
      </c>
      <c r="AL39" s="20">
        <v>4.294885411597231E-2</v>
      </c>
      <c r="AM39" s="20">
        <v>0</v>
      </c>
      <c r="AN39" s="21">
        <v>0</v>
      </c>
      <c r="AO39" s="14"/>
      <c r="AP39" s="18"/>
    </row>
    <row r="40" spans="1:45" ht="39.950000000000003" customHeight="1">
      <c r="A40" s="12" t="s">
        <v>229</v>
      </c>
      <c r="B40" s="13" t="s">
        <v>32</v>
      </c>
      <c r="C40" s="19"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  <c r="AE40" s="20">
        <v>0</v>
      </c>
      <c r="AF40" s="20">
        <v>0</v>
      </c>
      <c r="AG40" s="20">
        <v>0</v>
      </c>
      <c r="AH40" s="20">
        <v>0</v>
      </c>
      <c r="AI40" s="20">
        <v>0</v>
      </c>
      <c r="AJ40" s="20">
        <v>0</v>
      </c>
      <c r="AK40" s="20">
        <v>0</v>
      </c>
      <c r="AL40" s="20">
        <v>0</v>
      </c>
      <c r="AM40" s="20">
        <v>0</v>
      </c>
      <c r="AN40" s="21">
        <v>0</v>
      </c>
      <c r="AO40" s="14"/>
      <c r="AP40" s="18"/>
    </row>
    <row r="41" spans="1:45" ht="39.950000000000003" customHeight="1">
      <c r="A41" s="9" t="s">
        <v>230</v>
      </c>
      <c r="B41" s="10" t="s">
        <v>33</v>
      </c>
      <c r="C41" s="22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  <c r="I41" s="23">
        <v>0</v>
      </c>
      <c r="J41" s="23">
        <v>0</v>
      </c>
      <c r="K41" s="23">
        <v>0</v>
      </c>
      <c r="L41" s="23">
        <v>0</v>
      </c>
      <c r="M41" s="23">
        <v>0</v>
      </c>
      <c r="N41" s="23">
        <v>0</v>
      </c>
      <c r="O41" s="23">
        <v>0</v>
      </c>
      <c r="P41" s="23">
        <v>0</v>
      </c>
      <c r="Q41" s="23">
        <v>0</v>
      </c>
      <c r="R41" s="23">
        <v>0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  <c r="AD41" s="23">
        <v>0</v>
      </c>
      <c r="AE41" s="23">
        <v>0</v>
      </c>
      <c r="AF41" s="23">
        <v>0</v>
      </c>
      <c r="AG41" s="23">
        <v>0</v>
      </c>
      <c r="AH41" s="23">
        <v>0</v>
      </c>
      <c r="AI41" s="23">
        <v>0</v>
      </c>
      <c r="AJ41" s="23">
        <v>0</v>
      </c>
      <c r="AK41" s="23">
        <v>0</v>
      </c>
      <c r="AL41" s="23">
        <v>0</v>
      </c>
      <c r="AM41" s="23">
        <v>0</v>
      </c>
      <c r="AN41" s="24">
        <v>0</v>
      </c>
      <c r="AO41" s="14"/>
      <c r="AP41" s="18"/>
    </row>
    <row r="42" spans="1:45" ht="39.950000000000003" customHeight="1"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P42" s="18"/>
      <c r="AR42" s="18"/>
      <c r="AS42" s="18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0D999-C382-47FB-A1C5-6D97F1735817}">
  <sheetPr>
    <tabColor theme="7" tint="0.79998168889431442"/>
  </sheetPr>
  <dimension ref="A1:BI52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56" width="18.625" style="4" customWidth="1"/>
    <col min="57" max="57" width="9" style="4" customWidth="1"/>
    <col min="58" max="59" width="20.625" style="4" customWidth="1"/>
    <col min="60" max="16384" width="9" style="4"/>
  </cols>
  <sheetData>
    <row r="1" spans="1:61" ht="39.950000000000003" customHeight="1">
      <c r="A1" s="2" t="s">
        <v>231</v>
      </c>
      <c r="B1" s="3"/>
      <c r="BD1" s="26" t="s">
        <v>0</v>
      </c>
    </row>
    <row r="2" spans="1:61" ht="39.950000000000003" customHeight="1">
      <c r="A2" s="5"/>
      <c r="B2" s="27"/>
      <c r="C2" s="7" t="s">
        <v>193</v>
      </c>
      <c r="D2" s="7" t="s">
        <v>194</v>
      </c>
      <c r="E2" s="7" t="s">
        <v>195</v>
      </c>
      <c r="F2" s="7" t="s">
        <v>196</v>
      </c>
      <c r="G2" s="7" t="s">
        <v>197</v>
      </c>
      <c r="H2" s="7" t="s">
        <v>198</v>
      </c>
      <c r="I2" s="7" t="s">
        <v>199</v>
      </c>
      <c r="J2" s="7" t="s">
        <v>200</v>
      </c>
      <c r="K2" s="7" t="s">
        <v>201</v>
      </c>
      <c r="L2" s="7" t="s">
        <v>202</v>
      </c>
      <c r="M2" s="7" t="s">
        <v>203</v>
      </c>
      <c r="N2" s="7" t="s">
        <v>204</v>
      </c>
      <c r="O2" s="7" t="s">
        <v>205</v>
      </c>
      <c r="P2" s="7" t="s">
        <v>206</v>
      </c>
      <c r="Q2" s="7" t="s">
        <v>207</v>
      </c>
      <c r="R2" s="7" t="s">
        <v>208</v>
      </c>
      <c r="S2" s="7" t="s">
        <v>209</v>
      </c>
      <c r="T2" s="7" t="s">
        <v>210</v>
      </c>
      <c r="U2" s="7" t="s">
        <v>211</v>
      </c>
      <c r="V2" s="7" t="s">
        <v>212</v>
      </c>
      <c r="W2" s="7" t="s">
        <v>213</v>
      </c>
      <c r="X2" s="7" t="s">
        <v>214</v>
      </c>
      <c r="Y2" s="7" t="s">
        <v>215</v>
      </c>
      <c r="Z2" s="7" t="s">
        <v>216</v>
      </c>
      <c r="AA2" s="7" t="s">
        <v>217</v>
      </c>
      <c r="AB2" s="7" t="s">
        <v>218</v>
      </c>
      <c r="AC2" s="7" t="s">
        <v>219</v>
      </c>
      <c r="AD2" s="7" t="s">
        <v>220</v>
      </c>
      <c r="AE2" s="7" t="s">
        <v>221</v>
      </c>
      <c r="AF2" s="7" t="s">
        <v>222</v>
      </c>
      <c r="AG2" s="7" t="s">
        <v>223</v>
      </c>
      <c r="AH2" s="7" t="s">
        <v>224</v>
      </c>
      <c r="AI2" s="7" t="s">
        <v>225</v>
      </c>
      <c r="AJ2" s="7" t="s">
        <v>226</v>
      </c>
      <c r="AK2" s="7" t="s">
        <v>227</v>
      </c>
      <c r="AL2" s="7" t="s">
        <v>228</v>
      </c>
      <c r="AM2" s="7" t="s">
        <v>229</v>
      </c>
      <c r="AN2" s="7" t="s">
        <v>230</v>
      </c>
      <c r="AO2" s="28" t="s">
        <v>232</v>
      </c>
      <c r="AP2" s="7" t="s">
        <v>233</v>
      </c>
      <c r="AQ2" s="7" t="s">
        <v>234</v>
      </c>
      <c r="AR2" s="7" t="s">
        <v>235</v>
      </c>
      <c r="AS2" s="7" t="s">
        <v>236</v>
      </c>
      <c r="AT2" s="7" t="s">
        <v>237</v>
      </c>
      <c r="AU2" s="7" t="s">
        <v>238</v>
      </c>
      <c r="AV2" s="7" t="s">
        <v>239</v>
      </c>
      <c r="AW2" s="28" t="s">
        <v>240</v>
      </c>
      <c r="AX2" s="28" t="s">
        <v>241</v>
      </c>
      <c r="AY2" s="28" t="s">
        <v>242</v>
      </c>
      <c r="AZ2" s="28" t="s">
        <v>243</v>
      </c>
      <c r="BA2" s="28" t="s">
        <v>244</v>
      </c>
      <c r="BB2" s="28" t="s">
        <v>245</v>
      </c>
      <c r="BC2" s="28" t="s">
        <v>246</v>
      </c>
      <c r="BD2" s="28" t="s">
        <v>247</v>
      </c>
    </row>
    <row r="3" spans="1:61" ht="60" customHeight="1">
      <c r="A3" s="12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130</v>
      </c>
      <c r="AB3" s="3" t="s">
        <v>22</v>
      </c>
      <c r="AC3" s="3" t="s">
        <v>94</v>
      </c>
      <c r="AD3" s="3" t="s">
        <v>93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3" t="s">
        <v>33</v>
      </c>
      <c r="AO3" s="29" t="s">
        <v>34</v>
      </c>
      <c r="AP3" s="30" t="s">
        <v>35</v>
      </c>
      <c r="AQ3" s="30" t="s">
        <v>55</v>
      </c>
      <c r="AR3" s="30" t="s">
        <v>56</v>
      </c>
      <c r="AS3" s="30" t="s">
        <v>36</v>
      </c>
      <c r="AT3" s="30" t="s">
        <v>248</v>
      </c>
      <c r="AU3" s="30" t="s">
        <v>249</v>
      </c>
      <c r="AV3" s="30" t="s">
        <v>37</v>
      </c>
      <c r="AW3" s="29" t="s">
        <v>38</v>
      </c>
      <c r="AX3" s="31" t="s">
        <v>39</v>
      </c>
      <c r="AY3" s="31" t="s">
        <v>250</v>
      </c>
      <c r="AZ3" s="31" t="s">
        <v>40</v>
      </c>
      <c r="BA3" s="31" t="s">
        <v>41</v>
      </c>
      <c r="BB3" s="29" t="s">
        <v>251</v>
      </c>
      <c r="BC3" s="29" t="s">
        <v>42</v>
      </c>
      <c r="BD3" s="29" t="s">
        <v>43</v>
      </c>
      <c r="BF3" s="4" t="s">
        <v>95</v>
      </c>
      <c r="BG3" s="1" t="s">
        <v>96</v>
      </c>
    </row>
    <row r="4" spans="1:61" ht="39.950000000000003" customHeight="1">
      <c r="A4" s="12" t="s">
        <v>193</v>
      </c>
      <c r="B4" s="3" t="s">
        <v>50</v>
      </c>
      <c r="C4" s="14">
        <v>637</v>
      </c>
      <c r="D4" s="14">
        <v>1</v>
      </c>
      <c r="E4" s="14">
        <v>0</v>
      </c>
      <c r="F4" s="14">
        <v>0</v>
      </c>
      <c r="G4" s="14">
        <v>46600</v>
      </c>
      <c r="H4" s="14">
        <v>4</v>
      </c>
      <c r="I4" s="14">
        <v>1</v>
      </c>
      <c r="J4" s="14">
        <v>1</v>
      </c>
      <c r="K4" s="14">
        <v>0</v>
      </c>
      <c r="L4" s="14">
        <v>0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115</v>
      </c>
      <c r="W4" s="14">
        <v>735</v>
      </c>
      <c r="X4" s="14">
        <v>0</v>
      </c>
      <c r="Y4" s="14">
        <v>0</v>
      </c>
      <c r="Z4" s="14">
        <v>0</v>
      </c>
      <c r="AA4" s="14">
        <v>227</v>
      </c>
      <c r="AB4" s="14">
        <v>0</v>
      </c>
      <c r="AC4" s="14">
        <v>1</v>
      </c>
      <c r="AD4" s="14">
        <v>4</v>
      </c>
      <c r="AE4" s="14">
        <v>56</v>
      </c>
      <c r="AF4" s="14">
        <v>0</v>
      </c>
      <c r="AG4" s="14">
        <v>15</v>
      </c>
      <c r="AH4" s="14">
        <v>803</v>
      </c>
      <c r="AI4" s="14">
        <v>1351</v>
      </c>
      <c r="AJ4" s="14">
        <v>98</v>
      </c>
      <c r="AK4" s="14">
        <v>8</v>
      </c>
      <c r="AL4" s="14">
        <v>8553</v>
      </c>
      <c r="AM4" s="14">
        <v>0</v>
      </c>
      <c r="AN4" s="14">
        <v>0</v>
      </c>
      <c r="AO4" s="32">
        <v>59210</v>
      </c>
      <c r="AP4" s="14">
        <v>676</v>
      </c>
      <c r="AQ4" s="14">
        <v>40623</v>
      </c>
      <c r="AR4" s="14">
        <v>0</v>
      </c>
      <c r="AS4" s="14">
        <v>0</v>
      </c>
      <c r="AT4" s="14">
        <v>0</v>
      </c>
      <c r="AU4" s="14">
        <v>880</v>
      </c>
      <c r="AV4" s="14">
        <v>139</v>
      </c>
      <c r="AW4" s="32">
        <v>42318</v>
      </c>
      <c r="AX4" s="33">
        <v>101528</v>
      </c>
      <c r="AY4" s="32">
        <v>3145</v>
      </c>
      <c r="AZ4" s="34">
        <f>AW4+AY4</f>
        <v>45463</v>
      </c>
      <c r="BA4" s="32">
        <v>104673</v>
      </c>
      <c r="BB4" s="32">
        <v>-98329</v>
      </c>
      <c r="BC4" s="35">
        <f>AZ4+BB4</f>
        <v>-52866</v>
      </c>
      <c r="BD4" s="32">
        <v>6344</v>
      </c>
      <c r="BE4" s="14"/>
      <c r="BF4" s="36">
        <f>1-ABS(BB4)/AX4</f>
        <v>3.1508549365692251E-2</v>
      </c>
      <c r="BG4" s="36">
        <f>AQ4/(AQ$42-AQ$31)</f>
        <v>1.2021825904145004E-2</v>
      </c>
      <c r="BI4" s="37"/>
    </row>
    <row r="5" spans="1:61" ht="39.950000000000003" customHeight="1">
      <c r="A5" s="12" t="s">
        <v>194</v>
      </c>
      <c r="B5" s="3" t="s">
        <v>51</v>
      </c>
      <c r="C5" s="14">
        <v>5</v>
      </c>
      <c r="D5" s="14">
        <v>91</v>
      </c>
      <c r="E5" s="14">
        <v>0</v>
      </c>
      <c r="F5" s="14">
        <v>0</v>
      </c>
      <c r="G5" s="14">
        <v>103</v>
      </c>
      <c r="H5" s="14">
        <v>0</v>
      </c>
      <c r="I5" s="14">
        <v>37</v>
      </c>
      <c r="J5" s="14">
        <v>1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3</v>
      </c>
      <c r="W5" s="14">
        <v>27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0</v>
      </c>
      <c r="AF5" s="14">
        <v>0</v>
      </c>
      <c r="AG5" s="14">
        <v>3</v>
      </c>
      <c r="AH5" s="14">
        <v>32</v>
      </c>
      <c r="AI5" s="14">
        <v>35</v>
      </c>
      <c r="AJ5" s="14">
        <v>0</v>
      </c>
      <c r="AK5" s="14">
        <v>0</v>
      </c>
      <c r="AL5" s="14">
        <v>807</v>
      </c>
      <c r="AM5" s="14">
        <v>0</v>
      </c>
      <c r="AN5" s="14">
        <v>0</v>
      </c>
      <c r="AO5" s="32">
        <v>1144</v>
      </c>
      <c r="AP5" s="14">
        <v>42</v>
      </c>
      <c r="AQ5" s="14">
        <v>2458</v>
      </c>
      <c r="AR5" s="14">
        <v>0</v>
      </c>
      <c r="AS5" s="14">
        <v>0</v>
      </c>
      <c r="AT5" s="14">
        <v>0</v>
      </c>
      <c r="AU5" s="14">
        <v>0</v>
      </c>
      <c r="AV5" s="14">
        <v>57</v>
      </c>
      <c r="AW5" s="32">
        <v>2557</v>
      </c>
      <c r="AX5" s="33">
        <v>3701</v>
      </c>
      <c r="AY5" s="32">
        <v>150</v>
      </c>
      <c r="AZ5" s="34">
        <f t="shared" ref="AZ5:AZ41" si="0">AW5+AY5</f>
        <v>2707</v>
      </c>
      <c r="BA5" s="32">
        <v>3851</v>
      </c>
      <c r="BB5" s="32">
        <v>-3452</v>
      </c>
      <c r="BC5" s="35">
        <f>AZ5+BB5</f>
        <v>-745</v>
      </c>
      <c r="BD5" s="32">
        <v>399</v>
      </c>
      <c r="BE5" s="14"/>
      <c r="BF5" s="36">
        <f t="shared" ref="BF5:BF41" si="1">1-ABS(BB5)/AX5</f>
        <v>6.7279113753039743E-2</v>
      </c>
      <c r="BG5" s="36">
        <f t="shared" ref="BG5:BG40" si="2">AQ5/(AQ$42-AQ$31)</f>
        <v>7.2741176359176866E-4</v>
      </c>
      <c r="BI5" s="37"/>
    </row>
    <row r="6" spans="1:61" ht="39.950000000000003" customHeight="1">
      <c r="A6" s="12" t="s">
        <v>195</v>
      </c>
      <c r="B6" s="3" t="s">
        <v>52</v>
      </c>
      <c r="C6" s="14">
        <v>0</v>
      </c>
      <c r="D6" s="14">
        <v>0</v>
      </c>
      <c r="E6" s="14">
        <v>28</v>
      </c>
      <c r="F6" s="14">
        <v>0</v>
      </c>
      <c r="G6" s="14">
        <v>9653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9</v>
      </c>
      <c r="W6" s="14">
        <v>0</v>
      </c>
      <c r="X6" s="14">
        <v>0</v>
      </c>
      <c r="Y6" s="14">
        <v>0</v>
      </c>
      <c r="Z6" s="14">
        <v>0</v>
      </c>
      <c r="AA6" s="14">
        <v>0</v>
      </c>
      <c r="AB6" s="14">
        <v>0</v>
      </c>
      <c r="AC6" s="14">
        <v>0</v>
      </c>
      <c r="AD6" s="14">
        <v>0</v>
      </c>
      <c r="AE6" s="14">
        <v>5</v>
      </c>
      <c r="AF6" s="14">
        <v>0</v>
      </c>
      <c r="AG6" s="14">
        <v>4</v>
      </c>
      <c r="AH6" s="14">
        <v>70</v>
      </c>
      <c r="AI6" s="14">
        <v>239</v>
      </c>
      <c r="AJ6" s="14">
        <v>0</v>
      </c>
      <c r="AK6" s="14">
        <v>0</v>
      </c>
      <c r="AL6" s="14">
        <v>2610</v>
      </c>
      <c r="AM6" s="14">
        <v>0</v>
      </c>
      <c r="AN6" s="14">
        <v>0</v>
      </c>
      <c r="AO6" s="32">
        <v>12618</v>
      </c>
      <c r="AP6" s="14">
        <v>174</v>
      </c>
      <c r="AQ6" s="14">
        <v>4429</v>
      </c>
      <c r="AR6" s="14">
        <v>0</v>
      </c>
      <c r="AS6" s="14">
        <v>0</v>
      </c>
      <c r="AT6" s="14">
        <v>0</v>
      </c>
      <c r="AU6" s="14">
        <v>0</v>
      </c>
      <c r="AV6" s="14">
        <v>0</v>
      </c>
      <c r="AW6" s="32">
        <v>4603</v>
      </c>
      <c r="AX6" s="33">
        <v>17221</v>
      </c>
      <c r="AY6" s="32">
        <v>1058</v>
      </c>
      <c r="AZ6" s="34">
        <f t="shared" si="0"/>
        <v>5661</v>
      </c>
      <c r="BA6" s="32">
        <v>18279</v>
      </c>
      <c r="BB6" s="32">
        <v>-15447</v>
      </c>
      <c r="BC6" s="35">
        <f t="shared" ref="BC6:BC41" si="3">AZ6+BB6</f>
        <v>-9786</v>
      </c>
      <c r="BD6" s="32">
        <v>2832</v>
      </c>
      <c r="BE6" s="14"/>
      <c r="BF6" s="36">
        <f t="shared" si="1"/>
        <v>0.10301376226699954</v>
      </c>
      <c r="BG6" s="36">
        <f t="shared" si="2"/>
        <v>1.3107024820780894E-3</v>
      </c>
      <c r="BI6" s="37"/>
    </row>
    <row r="7" spans="1:61" ht="39.950000000000003" customHeight="1">
      <c r="A7" s="12" t="s">
        <v>196</v>
      </c>
      <c r="B7" s="3" t="s">
        <v>1</v>
      </c>
      <c r="C7" s="14">
        <v>0</v>
      </c>
      <c r="D7" s="14">
        <v>0</v>
      </c>
      <c r="E7" s="14">
        <v>0</v>
      </c>
      <c r="F7" s="14">
        <v>0</v>
      </c>
      <c r="G7" s="14">
        <v>48</v>
      </c>
      <c r="H7" s="14">
        <v>0</v>
      </c>
      <c r="I7" s="14">
        <v>0</v>
      </c>
      <c r="J7" s="14">
        <v>37</v>
      </c>
      <c r="K7" s="14">
        <v>625</v>
      </c>
      <c r="L7" s="14">
        <v>4</v>
      </c>
      <c r="M7" s="14">
        <v>1</v>
      </c>
      <c r="N7" s="14">
        <v>0</v>
      </c>
      <c r="O7" s="14">
        <v>0</v>
      </c>
      <c r="P7" s="14">
        <v>0</v>
      </c>
      <c r="Q7" s="14">
        <v>0</v>
      </c>
      <c r="R7" s="14">
        <v>8</v>
      </c>
      <c r="S7" s="14">
        <v>1</v>
      </c>
      <c r="T7" s="14">
        <v>0</v>
      </c>
      <c r="U7" s="14">
        <v>0</v>
      </c>
      <c r="V7" s="14">
        <v>139</v>
      </c>
      <c r="W7" s="14">
        <v>1561</v>
      </c>
      <c r="X7" s="14">
        <v>72364</v>
      </c>
      <c r="Y7" s="14">
        <v>0</v>
      </c>
      <c r="Z7" s="14">
        <v>0</v>
      </c>
      <c r="AA7" s="14">
        <v>3</v>
      </c>
      <c r="AB7" s="14">
        <v>1</v>
      </c>
      <c r="AC7" s="14">
        <v>2</v>
      </c>
      <c r="AD7" s="14">
        <v>0</v>
      </c>
      <c r="AE7" s="14">
        <v>1</v>
      </c>
      <c r="AF7" s="14">
        <v>0</v>
      </c>
      <c r="AG7" s="14">
        <v>5</v>
      </c>
      <c r="AH7" s="14">
        <v>32</v>
      </c>
      <c r="AI7" s="14">
        <v>5</v>
      </c>
      <c r="AJ7" s="14">
        <v>2</v>
      </c>
      <c r="AK7" s="14">
        <v>3</v>
      </c>
      <c r="AL7" s="14">
        <v>2</v>
      </c>
      <c r="AM7" s="14">
        <v>0</v>
      </c>
      <c r="AN7" s="14">
        <v>9</v>
      </c>
      <c r="AO7" s="32">
        <v>74853</v>
      </c>
      <c r="AP7" s="14">
        <v>-62</v>
      </c>
      <c r="AQ7" s="14">
        <v>-76</v>
      </c>
      <c r="AR7" s="14">
        <v>0</v>
      </c>
      <c r="AS7" s="14">
        <v>0</v>
      </c>
      <c r="AT7" s="14">
        <v>0</v>
      </c>
      <c r="AU7" s="14">
        <v>-59</v>
      </c>
      <c r="AV7" s="14">
        <v>1713</v>
      </c>
      <c r="AW7" s="32">
        <v>1516</v>
      </c>
      <c r="AX7" s="33">
        <v>76369</v>
      </c>
      <c r="AY7" s="32">
        <v>218</v>
      </c>
      <c r="AZ7" s="34">
        <f t="shared" si="0"/>
        <v>1734</v>
      </c>
      <c r="BA7" s="32">
        <v>76587</v>
      </c>
      <c r="BB7" s="32">
        <v>-74630</v>
      </c>
      <c r="BC7" s="35">
        <f t="shared" si="3"/>
        <v>-72896</v>
      </c>
      <c r="BD7" s="32">
        <v>1957</v>
      </c>
      <c r="BE7" s="14"/>
      <c r="BF7" s="36">
        <f t="shared" si="1"/>
        <v>2.2771019654571845E-2</v>
      </c>
      <c r="BG7" s="36">
        <f t="shared" si="2"/>
        <v>-2.2491169256702368E-5</v>
      </c>
      <c r="BI7" s="37"/>
    </row>
    <row r="8" spans="1:61" ht="39.950000000000003" customHeight="1">
      <c r="A8" s="12" t="s">
        <v>197</v>
      </c>
      <c r="B8" s="3" t="s">
        <v>2</v>
      </c>
      <c r="C8" s="14">
        <v>560</v>
      </c>
      <c r="D8" s="14">
        <v>10</v>
      </c>
      <c r="E8" s="14">
        <v>148</v>
      </c>
      <c r="F8" s="14">
        <v>0</v>
      </c>
      <c r="G8" s="14">
        <v>42400</v>
      </c>
      <c r="H8" s="14">
        <v>1</v>
      </c>
      <c r="I8" s="14">
        <v>1</v>
      </c>
      <c r="J8" s="14">
        <v>32</v>
      </c>
      <c r="K8" s="14">
        <v>3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33</v>
      </c>
      <c r="W8" s="14">
        <v>21</v>
      </c>
      <c r="X8" s="14">
        <v>0</v>
      </c>
      <c r="Y8" s="14">
        <v>0</v>
      </c>
      <c r="Z8" s="14">
        <v>0</v>
      </c>
      <c r="AA8" s="14">
        <v>269</v>
      </c>
      <c r="AB8" s="14">
        <v>0</v>
      </c>
      <c r="AC8" s="14">
        <v>0</v>
      </c>
      <c r="AD8" s="14">
        <v>0</v>
      </c>
      <c r="AE8" s="14">
        <v>165</v>
      </c>
      <c r="AF8" s="14">
        <v>0</v>
      </c>
      <c r="AG8" s="14">
        <v>363</v>
      </c>
      <c r="AH8" s="14">
        <v>3506</v>
      </c>
      <c r="AI8" s="14">
        <v>5730</v>
      </c>
      <c r="AJ8" s="14">
        <v>73</v>
      </c>
      <c r="AK8" s="14">
        <v>8</v>
      </c>
      <c r="AL8" s="14">
        <v>75995</v>
      </c>
      <c r="AM8" s="14">
        <v>0</v>
      </c>
      <c r="AN8" s="14">
        <v>269</v>
      </c>
      <c r="AO8" s="32">
        <v>129587</v>
      </c>
      <c r="AP8" s="14">
        <v>11582</v>
      </c>
      <c r="AQ8" s="14">
        <v>393744</v>
      </c>
      <c r="AR8" s="14">
        <v>0</v>
      </c>
      <c r="AS8" s="14">
        <v>0</v>
      </c>
      <c r="AT8" s="14">
        <v>0</v>
      </c>
      <c r="AU8" s="14">
        <v>0</v>
      </c>
      <c r="AV8" s="14">
        <v>-1679</v>
      </c>
      <c r="AW8" s="32">
        <v>403647</v>
      </c>
      <c r="AX8" s="33">
        <v>533234</v>
      </c>
      <c r="AY8" s="32">
        <v>200528</v>
      </c>
      <c r="AZ8" s="34">
        <f t="shared" si="0"/>
        <v>604175</v>
      </c>
      <c r="BA8" s="32">
        <v>733762</v>
      </c>
      <c r="BB8" s="32">
        <v>-452479</v>
      </c>
      <c r="BC8" s="35">
        <f t="shared" si="3"/>
        <v>151696</v>
      </c>
      <c r="BD8" s="32">
        <v>281283</v>
      </c>
      <c r="BE8" s="14"/>
      <c r="BF8" s="36">
        <f t="shared" si="1"/>
        <v>0.15144383141360074</v>
      </c>
      <c r="BG8" s="36">
        <f t="shared" si="2"/>
        <v>0.11652319668172391</v>
      </c>
      <c r="BI8" s="37"/>
    </row>
    <row r="9" spans="1:61" ht="39.950000000000003" customHeight="1">
      <c r="A9" s="12" t="s">
        <v>198</v>
      </c>
      <c r="B9" s="3" t="s">
        <v>3</v>
      </c>
      <c r="C9" s="14">
        <v>13</v>
      </c>
      <c r="D9" s="14">
        <v>0</v>
      </c>
      <c r="E9" s="14">
        <v>76</v>
      </c>
      <c r="F9" s="14">
        <v>6</v>
      </c>
      <c r="G9" s="14">
        <v>214</v>
      </c>
      <c r="H9" s="14">
        <v>578</v>
      </c>
      <c r="I9" s="14">
        <v>30</v>
      </c>
      <c r="J9" s="14">
        <v>4</v>
      </c>
      <c r="K9" s="14">
        <v>19</v>
      </c>
      <c r="L9" s="14">
        <v>2</v>
      </c>
      <c r="M9" s="14">
        <v>3</v>
      </c>
      <c r="N9" s="14">
        <v>7</v>
      </c>
      <c r="O9" s="14">
        <v>21</v>
      </c>
      <c r="P9" s="14">
        <v>13</v>
      </c>
      <c r="Q9" s="14">
        <v>10</v>
      </c>
      <c r="R9" s="14">
        <v>433</v>
      </c>
      <c r="S9" s="14">
        <v>42</v>
      </c>
      <c r="T9" s="14">
        <v>6</v>
      </c>
      <c r="U9" s="14">
        <v>41</v>
      </c>
      <c r="V9" s="14">
        <v>158</v>
      </c>
      <c r="W9" s="14">
        <v>3551</v>
      </c>
      <c r="X9" s="14">
        <v>57</v>
      </c>
      <c r="Y9" s="14">
        <v>57</v>
      </c>
      <c r="Z9" s="14">
        <v>171</v>
      </c>
      <c r="AA9" s="14">
        <v>8174</v>
      </c>
      <c r="AB9" s="14">
        <v>898</v>
      </c>
      <c r="AC9" s="14">
        <v>121</v>
      </c>
      <c r="AD9" s="14">
        <v>0</v>
      </c>
      <c r="AE9" s="14">
        <v>1385</v>
      </c>
      <c r="AF9" s="14">
        <v>1119</v>
      </c>
      <c r="AG9" s="14">
        <v>2073</v>
      </c>
      <c r="AH9" s="14">
        <v>286</v>
      </c>
      <c r="AI9" s="14">
        <v>3601</v>
      </c>
      <c r="AJ9" s="14">
        <v>1216</v>
      </c>
      <c r="AK9" s="14">
        <v>3071</v>
      </c>
      <c r="AL9" s="14">
        <v>2738</v>
      </c>
      <c r="AM9" s="14">
        <v>454</v>
      </c>
      <c r="AN9" s="14">
        <v>16</v>
      </c>
      <c r="AO9" s="32">
        <v>30664</v>
      </c>
      <c r="AP9" s="14">
        <v>1597</v>
      </c>
      <c r="AQ9" s="14">
        <v>59363</v>
      </c>
      <c r="AR9" s="14">
        <v>0</v>
      </c>
      <c r="AS9" s="14">
        <v>0</v>
      </c>
      <c r="AT9" s="14">
        <v>12</v>
      </c>
      <c r="AU9" s="14">
        <v>3474</v>
      </c>
      <c r="AV9" s="14">
        <v>-709</v>
      </c>
      <c r="AW9" s="32">
        <v>63737</v>
      </c>
      <c r="AX9" s="33">
        <v>94401</v>
      </c>
      <c r="AY9" s="32">
        <v>1420</v>
      </c>
      <c r="AZ9" s="34">
        <f t="shared" si="0"/>
        <v>65157</v>
      </c>
      <c r="BA9" s="32">
        <v>95821</v>
      </c>
      <c r="BB9" s="32">
        <v>-93126</v>
      </c>
      <c r="BC9" s="35">
        <f t="shared" si="3"/>
        <v>-27969</v>
      </c>
      <c r="BD9" s="32">
        <v>2695</v>
      </c>
      <c r="BE9" s="14"/>
      <c r="BF9" s="36">
        <f t="shared" si="1"/>
        <v>1.3506212857914646E-2</v>
      </c>
      <c r="BG9" s="36">
        <f t="shared" si="2"/>
        <v>1.7567674744547668E-2</v>
      </c>
      <c r="BI9" s="37"/>
    </row>
    <row r="10" spans="1:61" ht="39.950000000000003" customHeight="1">
      <c r="A10" s="12" t="s">
        <v>199</v>
      </c>
      <c r="B10" s="3" t="s">
        <v>4</v>
      </c>
      <c r="C10" s="14">
        <v>252</v>
      </c>
      <c r="D10" s="14">
        <v>12</v>
      </c>
      <c r="E10" s="14">
        <v>6</v>
      </c>
      <c r="F10" s="14">
        <v>1</v>
      </c>
      <c r="G10" s="14">
        <v>3497</v>
      </c>
      <c r="H10" s="14">
        <v>9</v>
      </c>
      <c r="I10" s="14">
        <v>2545</v>
      </c>
      <c r="J10" s="14">
        <v>64</v>
      </c>
      <c r="K10" s="14">
        <v>19</v>
      </c>
      <c r="L10" s="14">
        <v>1</v>
      </c>
      <c r="M10" s="14">
        <v>3</v>
      </c>
      <c r="N10" s="14">
        <v>27</v>
      </c>
      <c r="O10" s="14">
        <v>23</v>
      </c>
      <c r="P10" s="14">
        <v>7</v>
      </c>
      <c r="Q10" s="14">
        <v>20</v>
      </c>
      <c r="R10" s="14">
        <v>365</v>
      </c>
      <c r="S10" s="14">
        <v>89</v>
      </c>
      <c r="T10" s="14">
        <v>42</v>
      </c>
      <c r="U10" s="14">
        <v>86</v>
      </c>
      <c r="V10" s="14">
        <v>5113</v>
      </c>
      <c r="W10" s="14">
        <v>35516</v>
      </c>
      <c r="X10" s="14">
        <v>980</v>
      </c>
      <c r="Y10" s="14">
        <v>243</v>
      </c>
      <c r="Z10" s="14">
        <v>282</v>
      </c>
      <c r="AA10" s="14">
        <v>14512</v>
      </c>
      <c r="AB10" s="14">
        <v>2627</v>
      </c>
      <c r="AC10" s="14">
        <v>1028</v>
      </c>
      <c r="AD10" s="14">
        <v>108</v>
      </c>
      <c r="AE10" s="14">
        <v>3488</v>
      </c>
      <c r="AF10" s="14">
        <v>11525</v>
      </c>
      <c r="AG10" s="14">
        <v>580</v>
      </c>
      <c r="AH10" s="14">
        <v>6290</v>
      </c>
      <c r="AI10" s="14">
        <v>5777</v>
      </c>
      <c r="AJ10" s="14">
        <v>918</v>
      </c>
      <c r="AK10" s="14">
        <v>10018</v>
      </c>
      <c r="AL10" s="14">
        <v>3437</v>
      </c>
      <c r="AM10" s="14">
        <v>9788</v>
      </c>
      <c r="AN10" s="14">
        <v>42</v>
      </c>
      <c r="AO10" s="32">
        <v>119340</v>
      </c>
      <c r="AP10" s="14">
        <v>1237</v>
      </c>
      <c r="AQ10" s="14">
        <v>6244</v>
      </c>
      <c r="AR10" s="14">
        <v>0</v>
      </c>
      <c r="AS10" s="14">
        <v>12</v>
      </c>
      <c r="AT10" s="14">
        <v>134</v>
      </c>
      <c r="AU10" s="14">
        <v>3889</v>
      </c>
      <c r="AV10" s="14">
        <v>-1282</v>
      </c>
      <c r="AW10" s="32">
        <v>10234</v>
      </c>
      <c r="AX10" s="33">
        <v>129574</v>
      </c>
      <c r="AY10" s="32">
        <v>11008</v>
      </c>
      <c r="AZ10" s="34">
        <f t="shared" si="0"/>
        <v>21242</v>
      </c>
      <c r="BA10" s="32">
        <v>140582</v>
      </c>
      <c r="BB10" s="32">
        <v>-128125</v>
      </c>
      <c r="BC10" s="35">
        <f t="shared" si="3"/>
        <v>-106883</v>
      </c>
      <c r="BD10" s="32">
        <v>12457</v>
      </c>
      <c r="BE10" s="14"/>
      <c r="BF10" s="36">
        <f t="shared" si="1"/>
        <v>1.1182799018321532E-2</v>
      </c>
      <c r="BG10" s="36">
        <f t="shared" si="2"/>
        <v>1.8478271163006525E-3</v>
      </c>
      <c r="BI10" s="37"/>
    </row>
    <row r="11" spans="1:61" ht="39.950000000000003" customHeight="1">
      <c r="A11" s="12" t="s">
        <v>200</v>
      </c>
      <c r="B11" s="3" t="s">
        <v>5</v>
      </c>
      <c r="C11" s="14">
        <v>289</v>
      </c>
      <c r="D11" s="14">
        <v>0</v>
      </c>
      <c r="E11" s="14">
        <v>13</v>
      </c>
      <c r="F11" s="14">
        <v>5</v>
      </c>
      <c r="G11" s="14">
        <v>1724</v>
      </c>
      <c r="H11" s="14">
        <v>243</v>
      </c>
      <c r="I11" s="14">
        <v>381</v>
      </c>
      <c r="J11" s="14">
        <v>1760</v>
      </c>
      <c r="K11" s="14">
        <v>194</v>
      </c>
      <c r="L11" s="14">
        <v>5</v>
      </c>
      <c r="M11" s="14">
        <v>2</v>
      </c>
      <c r="N11" s="14">
        <v>85</v>
      </c>
      <c r="O11" s="14">
        <v>68</v>
      </c>
      <c r="P11" s="14">
        <v>43</v>
      </c>
      <c r="Q11" s="14">
        <v>80</v>
      </c>
      <c r="R11" s="14">
        <v>1802</v>
      </c>
      <c r="S11" s="14">
        <v>188</v>
      </c>
      <c r="T11" s="14">
        <v>21</v>
      </c>
      <c r="U11" s="14">
        <v>280</v>
      </c>
      <c r="V11" s="14">
        <v>3035</v>
      </c>
      <c r="W11" s="14">
        <v>4590</v>
      </c>
      <c r="X11" s="14">
        <v>584</v>
      </c>
      <c r="Y11" s="14">
        <v>586</v>
      </c>
      <c r="Z11" s="14">
        <v>963</v>
      </c>
      <c r="AA11" s="14">
        <v>23</v>
      </c>
      <c r="AB11" s="14">
        <v>18</v>
      </c>
      <c r="AC11" s="14">
        <v>21</v>
      </c>
      <c r="AD11" s="14">
        <v>21</v>
      </c>
      <c r="AE11" s="14">
        <v>377</v>
      </c>
      <c r="AF11" s="14">
        <v>884</v>
      </c>
      <c r="AG11" s="14">
        <v>530</v>
      </c>
      <c r="AH11" s="14">
        <v>7599</v>
      </c>
      <c r="AI11" s="14">
        <v>159637</v>
      </c>
      <c r="AJ11" s="14">
        <v>117</v>
      </c>
      <c r="AK11" s="14">
        <v>6291</v>
      </c>
      <c r="AL11" s="14">
        <v>6458</v>
      </c>
      <c r="AM11" s="14">
        <v>212</v>
      </c>
      <c r="AN11" s="14">
        <v>252</v>
      </c>
      <c r="AO11" s="32">
        <v>199381</v>
      </c>
      <c r="AP11" s="14">
        <v>2697</v>
      </c>
      <c r="AQ11" s="14">
        <v>37427</v>
      </c>
      <c r="AR11" s="14">
        <v>0</v>
      </c>
      <c r="AS11" s="14">
        <v>0</v>
      </c>
      <c r="AT11" s="14">
        <v>0</v>
      </c>
      <c r="AU11" s="14">
        <v>0</v>
      </c>
      <c r="AV11" s="14">
        <v>3285</v>
      </c>
      <c r="AW11" s="32">
        <v>43409</v>
      </c>
      <c r="AX11" s="33">
        <v>242790</v>
      </c>
      <c r="AY11" s="32">
        <v>2967</v>
      </c>
      <c r="AZ11" s="34">
        <f t="shared" si="0"/>
        <v>46376</v>
      </c>
      <c r="BA11" s="32">
        <v>245757</v>
      </c>
      <c r="BB11" s="32">
        <v>-240751</v>
      </c>
      <c r="BC11" s="35">
        <f t="shared" si="3"/>
        <v>-194375</v>
      </c>
      <c r="BD11" s="32">
        <v>5006</v>
      </c>
      <c r="BE11" s="14"/>
      <c r="BF11" s="36">
        <f t="shared" si="1"/>
        <v>8.3982042093990739E-3</v>
      </c>
      <c r="BG11" s="36">
        <f t="shared" si="2"/>
        <v>1.1076013049613151E-2</v>
      </c>
      <c r="BI11" s="37"/>
    </row>
    <row r="12" spans="1:61" ht="39.950000000000003" customHeight="1">
      <c r="A12" s="12" t="s">
        <v>201</v>
      </c>
      <c r="B12" s="3" t="s">
        <v>6</v>
      </c>
      <c r="C12" s="14">
        <v>24</v>
      </c>
      <c r="D12" s="14">
        <v>0</v>
      </c>
      <c r="E12" s="14">
        <v>0</v>
      </c>
      <c r="F12" s="14">
        <v>0</v>
      </c>
      <c r="G12" s="14">
        <v>658</v>
      </c>
      <c r="H12" s="14">
        <v>2</v>
      </c>
      <c r="I12" s="14">
        <v>28</v>
      </c>
      <c r="J12" s="14">
        <v>34</v>
      </c>
      <c r="K12" s="14">
        <v>3223</v>
      </c>
      <c r="L12" s="14">
        <v>1</v>
      </c>
      <c r="M12" s="14">
        <v>8</v>
      </c>
      <c r="N12" s="14">
        <v>47</v>
      </c>
      <c r="O12" s="14">
        <v>180</v>
      </c>
      <c r="P12" s="14">
        <v>80</v>
      </c>
      <c r="Q12" s="14">
        <v>107</v>
      </c>
      <c r="R12" s="14">
        <v>2134</v>
      </c>
      <c r="S12" s="14">
        <v>146</v>
      </c>
      <c r="T12" s="14">
        <v>8</v>
      </c>
      <c r="U12" s="14">
        <v>34</v>
      </c>
      <c r="V12" s="14">
        <v>162</v>
      </c>
      <c r="W12" s="14">
        <v>47192</v>
      </c>
      <c r="X12" s="14">
        <v>18</v>
      </c>
      <c r="Y12" s="14">
        <v>349</v>
      </c>
      <c r="Z12" s="14">
        <v>32</v>
      </c>
      <c r="AA12" s="14">
        <v>369</v>
      </c>
      <c r="AB12" s="14">
        <v>8</v>
      </c>
      <c r="AC12" s="14">
        <v>19</v>
      </c>
      <c r="AD12" s="14">
        <v>48</v>
      </c>
      <c r="AE12" s="14">
        <v>31</v>
      </c>
      <c r="AF12" s="14">
        <v>5</v>
      </c>
      <c r="AG12" s="14">
        <v>94</v>
      </c>
      <c r="AH12" s="14">
        <v>1350</v>
      </c>
      <c r="AI12" s="14">
        <v>695</v>
      </c>
      <c r="AJ12" s="14">
        <v>26</v>
      </c>
      <c r="AK12" s="14">
        <v>555</v>
      </c>
      <c r="AL12" s="14">
        <v>687</v>
      </c>
      <c r="AM12" s="14">
        <v>122</v>
      </c>
      <c r="AN12" s="14">
        <v>191</v>
      </c>
      <c r="AO12" s="32">
        <v>58667</v>
      </c>
      <c r="AP12" s="14">
        <v>130</v>
      </c>
      <c r="AQ12" s="14">
        <v>1939</v>
      </c>
      <c r="AR12" s="14">
        <v>0</v>
      </c>
      <c r="AS12" s="14">
        <v>0</v>
      </c>
      <c r="AT12" s="14">
        <v>0</v>
      </c>
      <c r="AU12" s="14">
        <v>0</v>
      </c>
      <c r="AV12" s="14">
        <v>-101</v>
      </c>
      <c r="AW12" s="32">
        <v>1968</v>
      </c>
      <c r="AX12" s="33">
        <v>60635</v>
      </c>
      <c r="AY12" s="32">
        <v>19275</v>
      </c>
      <c r="AZ12" s="34">
        <f t="shared" si="0"/>
        <v>21243</v>
      </c>
      <c r="BA12" s="32">
        <v>79910</v>
      </c>
      <c r="BB12" s="32">
        <v>-60550</v>
      </c>
      <c r="BC12" s="35">
        <f t="shared" si="3"/>
        <v>-39307</v>
      </c>
      <c r="BD12" s="32">
        <v>19360</v>
      </c>
      <c r="BE12" s="14"/>
      <c r="BF12" s="36">
        <f t="shared" si="1"/>
        <v>1.401830625876177E-3</v>
      </c>
      <c r="BG12" s="36">
        <f t="shared" si="2"/>
        <v>5.7382075248349853E-4</v>
      </c>
      <c r="BI12" s="37"/>
    </row>
    <row r="13" spans="1:61" ht="39.950000000000003" customHeight="1">
      <c r="A13" s="12" t="s">
        <v>202</v>
      </c>
      <c r="B13" s="3" t="s">
        <v>7</v>
      </c>
      <c r="C13" s="14">
        <v>0</v>
      </c>
      <c r="D13" s="14">
        <v>0</v>
      </c>
      <c r="E13" s="14">
        <v>0</v>
      </c>
      <c r="F13" s="14">
        <v>5</v>
      </c>
      <c r="G13" s="14">
        <v>0</v>
      </c>
      <c r="H13" s="14">
        <v>1</v>
      </c>
      <c r="I13" s="14">
        <v>229</v>
      </c>
      <c r="J13" s="14">
        <v>0</v>
      </c>
      <c r="K13" s="14">
        <v>139</v>
      </c>
      <c r="L13" s="14">
        <v>1964</v>
      </c>
      <c r="M13" s="14">
        <v>2</v>
      </c>
      <c r="N13" s="14">
        <v>1714</v>
      </c>
      <c r="O13" s="14">
        <v>1409</v>
      </c>
      <c r="P13" s="14">
        <v>1186</v>
      </c>
      <c r="Q13" s="14">
        <v>139</v>
      </c>
      <c r="R13" s="14">
        <v>38</v>
      </c>
      <c r="S13" s="14">
        <v>951</v>
      </c>
      <c r="T13" s="14">
        <v>34</v>
      </c>
      <c r="U13" s="14">
        <v>2077</v>
      </c>
      <c r="V13" s="14">
        <v>55</v>
      </c>
      <c r="W13" s="14">
        <v>17767</v>
      </c>
      <c r="X13" s="14">
        <v>0</v>
      </c>
      <c r="Y13" s="14">
        <v>2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119</v>
      </c>
      <c r="AF13" s="14">
        <v>0</v>
      </c>
      <c r="AG13" s="14">
        <v>26</v>
      </c>
      <c r="AH13" s="14">
        <v>0</v>
      </c>
      <c r="AI13" s="14">
        <v>1</v>
      </c>
      <c r="AJ13" s="14">
        <v>0</v>
      </c>
      <c r="AK13" s="14">
        <v>157</v>
      </c>
      <c r="AL13" s="14">
        <v>33</v>
      </c>
      <c r="AM13" s="14">
        <v>0</v>
      </c>
      <c r="AN13" s="14">
        <v>173</v>
      </c>
      <c r="AO13" s="32">
        <v>28221</v>
      </c>
      <c r="AP13" s="14">
        <v>0</v>
      </c>
      <c r="AQ13" s="14">
        <v>-495</v>
      </c>
      <c r="AR13" s="14">
        <v>0</v>
      </c>
      <c r="AS13" s="14">
        <v>0</v>
      </c>
      <c r="AT13" s="14">
        <v>-298</v>
      </c>
      <c r="AU13" s="14">
        <v>-1922</v>
      </c>
      <c r="AV13" s="14">
        <v>-189</v>
      </c>
      <c r="AW13" s="32">
        <v>-2904</v>
      </c>
      <c r="AX13" s="33">
        <v>25317</v>
      </c>
      <c r="AY13" s="32">
        <v>5072</v>
      </c>
      <c r="AZ13" s="34">
        <f t="shared" si="0"/>
        <v>2168</v>
      </c>
      <c r="BA13" s="32">
        <v>30389</v>
      </c>
      <c r="BB13" s="32">
        <v>-26919</v>
      </c>
      <c r="BC13" s="35">
        <f t="shared" si="3"/>
        <v>-24751</v>
      </c>
      <c r="BD13" s="32">
        <v>3470</v>
      </c>
      <c r="BE13" s="14"/>
      <c r="BF13" s="36">
        <f t="shared" si="1"/>
        <v>-6.3277639530750163E-2</v>
      </c>
      <c r="BG13" s="36">
        <f t="shared" si="2"/>
        <v>-1.4648853660615359E-4</v>
      </c>
      <c r="BI13" s="37"/>
    </row>
    <row r="14" spans="1:61" ht="39.950000000000003" customHeight="1">
      <c r="A14" s="12" t="s">
        <v>203</v>
      </c>
      <c r="B14" s="3" t="s">
        <v>8</v>
      </c>
      <c r="C14" s="14">
        <v>0</v>
      </c>
      <c r="D14" s="14">
        <v>0</v>
      </c>
      <c r="E14" s="14">
        <v>0</v>
      </c>
      <c r="F14" s="14">
        <v>0</v>
      </c>
      <c r="G14" s="14">
        <v>304</v>
      </c>
      <c r="H14" s="14">
        <v>0</v>
      </c>
      <c r="I14" s="14">
        <v>61</v>
      </c>
      <c r="J14" s="14">
        <v>46</v>
      </c>
      <c r="K14" s="14">
        <v>10</v>
      </c>
      <c r="L14" s="14">
        <v>-1</v>
      </c>
      <c r="M14" s="14">
        <v>537</v>
      </c>
      <c r="N14" s="14">
        <v>384</v>
      </c>
      <c r="O14" s="14">
        <v>519</v>
      </c>
      <c r="P14" s="14">
        <v>181</v>
      </c>
      <c r="Q14" s="14">
        <v>248</v>
      </c>
      <c r="R14" s="14">
        <v>2107</v>
      </c>
      <c r="S14" s="14">
        <v>1109</v>
      </c>
      <c r="T14" s="14">
        <v>50</v>
      </c>
      <c r="U14" s="14">
        <v>279</v>
      </c>
      <c r="V14" s="14">
        <v>223</v>
      </c>
      <c r="W14" s="14">
        <v>6596</v>
      </c>
      <c r="X14" s="14">
        <v>87</v>
      </c>
      <c r="Y14" s="14">
        <v>15</v>
      </c>
      <c r="Z14" s="14">
        <v>0</v>
      </c>
      <c r="AA14" s="14">
        <v>26</v>
      </c>
      <c r="AB14" s="14">
        <v>0</v>
      </c>
      <c r="AC14" s="14">
        <v>0</v>
      </c>
      <c r="AD14" s="14">
        <v>0</v>
      </c>
      <c r="AE14" s="14">
        <v>8</v>
      </c>
      <c r="AF14" s="14">
        <v>72</v>
      </c>
      <c r="AG14" s="14">
        <v>157</v>
      </c>
      <c r="AH14" s="14">
        <v>74</v>
      </c>
      <c r="AI14" s="14">
        <v>1800</v>
      </c>
      <c r="AJ14" s="14">
        <v>11</v>
      </c>
      <c r="AK14" s="14">
        <v>425</v>
      </c>
      <c r="AL14" s="14">
        <v>261</v>
      </c>
      <c r="AM14" s="14">
        <v>22</v>
      </c>
      <c r="AN14" s="14">
        <v>152</v>
      </c>
      <c r="AO14" s="32">
        <v>15763</v>
      </c>
      <c r="AP14" s="14">
        <v>18</v>
      </c>
      <c r="AQ14" s="14">
        <v>2795</v>
      </c>
      <c r="AR14" s="14">
        <v>0</v>
      </c>
      <c r="AS14" s="14">
        <v>0</v>
      </c>
      <c r="AT14" s="14">
        <v>0</v>
      </c>
      <c r="AU14" s="14">
        <v>-3114</v>
      </c>
      <c r="AV14" s="14">
        <v>-37</v>
      </c>
      <c r="AW14" s="32">
        <v>-338</v>
      </c>
      <c r="AX14" s="33">
        <v>15425</v>
      </c>
      <c r="AY14" s="32">
        <v>8327</v>
      </c>
      <c r="AZ14" s="34">
        <f t="shared" si="0"/>
        <v>7989</v>
      </c>
      <c r="BA14" s="32">
        <v>23752</v>
      </c>
      <c r="BB14" s="32">
        <v>-22807</v>
      </c>
      <c r="BC14" s="35">
        <f t="shared" si="3"/>
        <v>-14818</v>
      </c>
      <c r="BD14" s="32">
        <v>945</v>
      </c>
      <c r="BE14" s="14"/>
      <c r="BF14" s="36">
        <f t="shared" si="1"/>
        <v>-0.4785737439222042</v>
      </c>
      <c r="BG14" s="36">
        <f t="shared" si="2"/>
        <v>8.2714234305898845E-4</v>
      </c>
      <c r="BI14" s="37"/>
    </row>
    <row r="15" spans="1:61" ht="39.950000000000003" customHeight="1">
      <c r="A15" s="12" t="s">
        <v>204</v>
      </c>
      <c r="B15" s="3" t="s">
        <v>9</v>
      </c>
      <c r="C15" s="14">
        <v>17</v>
      </c>
      <c r="D15" s="14">
        <v>0</v>
      </c>
      <c r="E15" s="14">
        <v>5</v>
      </c>
      <c r="F15" s="14">
        <v>18</v>
      </c>
      <c r="G15" s="14">
        <v>4359</v>
      </c>
      <c r="H15" s="14">
        <v>4</v>
      </c>
      <c r="I15" s="14">
        <v>362</v>
      </c>
      <c r="J15" s="14">
        <v>94</v>
      </c>
      <c r="K15" s="14">
        <v>105</v>
      </c>
      <c r="L15" s="14">
        <v>1</v>
      </c>
      <c r="M15" s="14">
        <v>6</v>
      </c>
      <c r="N15" s="14">
        <v>573</v>
      </c>
      <c r="O15" s="14">
        <v>329</v>
      </c>
      <c r="P15" s="14">
        <v>382</v>
      </c>
      <c r="Q15" s="14">
        <v>247</v>
      </c>
      <c r="R15" s="14">
        <v>1118</v>
      </c>
      <c r="S15" s="14">
        <v>589</v>
      </c>
      <c r="T15" s="14">
        <v>112</v>
      </c>
      <c r="U15" s="14">
        <v>642</v>
      </c>
      <c r="V15" s="14">
        <v>209</v>
      </c>
      <c r="W15" s="14">
        <v>89979</v>
      </c>
      <c r="X15" s="14">
        <v>206</v>
      </c>
      <c r="Y15" s="14">
        <v>50</v>
      </c>
      <c r="Z15" s="14">
        <v>9</v>
      </c>
      <c r="AA15" s="14">
        <v>5669</v>
      </c>
      <c r="AB15" s="14">
        <v>67</v>
      </c>
      <c r="AC15" s="14">
        <v>153</v>
      </c>
      <c r="AD15" s="14">
        <v>186</v>
      </c>
      <c r="AE15" s="14">
        <v>963</v>
      </c>
      <c r="AF15" s="14">
        <v>456</v>
      </c>
      <c r="AG15" s="14">
        <v>2590</v>
      </c>
      <c r="AH15" s="14">
        <v>161</v>
      </c>
      <c r="AI15" s="14">
        <v>382</v>
      </c>
      <c r="AJ15" s="14">
        <v>119</v>
      </c>
      <c r="AK15" s="14">
        <v>1628</v>
      </c>
      <c r="AL15" s="14">
        <v>1847</v>
      </c>
      <c r="AM15" s="14">
        <v>9</v>
      </c>
      <c r="AN15" s="14">
        <v>209</v>
      </c>
      <c r="AO15" s="32">
        <v>113855</v>
      </c>
      <c r="AP15" s="14">
        <v>418</v>
      </c>
      <c r="AQ15" s="14">
        <v>4068</v>
      </c>
      <c r="AR15" s="14">
        <v>0</v>
      </c>
      <c r="AS15" s="14">
        <v>1</v>
      </c>
      <c r="AT15" s="14">
        <v>376</v>
      </c>
      <c r="AU15" s="14">
        <v>4966</v>
      </c>
      <c r="AV15" s="14">
        <v>-730</v>
      </c>
      <c r="AW15" s="32">
        <v>9099</v>
      </c>
      <c r="AX15" s="33">
        <v>122954</v>
      </c>
      <c r="AY15" s="32">
        <v>3465</v>
      </c>
      <c r="AZ15" s="34">
        <f t="shared" si="0"/>
        <v>12564</v>
      </c>
      <c r="BA15" s="32">
        <v>126419</v>
      </c>
      <c r="BB15" s="32">
        <v>-118344</v>
      </c>
      <c r="BC15" s="35">
        <f t="shared" si="3"/>
        <v>-105780</v>
      </c>
      <c r="BD15" s="32">
        <v>8075</v>
      </c>
      <c r="BE15" s="14"/>
      <c r="BF15" s="36">
        <f t="shared" si="1"/>
        <v>3.7493696829708711E-2</v>
      </c>
      <c r="BG15" s="36">
        <f t="shared" si="2"/>
        <v>1.2038694281087531E-3</v>
      </c>
      <c r="BI15" s="37"/>
    </row>
    <row r="16" spans="1:61" ht="39.950000000000003" customHeight="1">
      <c r="A16" s="12" t="s">
        <v>205</v>
      </c>
      <c r="B16" s="3" t="s">
        <v>10</v>
      </c>
      <c r="C16" s="14">
        <v>0</v>
      </c>
      <c r="D16" s="14">
        <v>0</v>
      </c>
      <c r="E16" s="14">
        <v>0</v>
      </c>
      <c r="F16" s="14">
        <v>9</v>
      </c>
      <c r="G16" s="14">
        <v>0</v>
      </c>
      <c r="H16" s="14">
        <v>0</v>
      </c>
      <c r="I16" s="14">
        <v>2</v>
      </c>
      <c r="J16" s="14">
        <v>0</v>
      </c>
      <c r="K16" s="14">
        <v>2</v>
      </c>
      <c r="L16" s="14">
        <v>0</v>
      </c>
      <c r="M16" s="14">
        <v>0</v>
      </c>
      <c r="N16" s="14">
        <v>5</v>
      </c>
      <c r="O16" s="14">
        <v>2921</v>
      </c>
      <c r="P16" s="14">
        <v>670</v>
      </c>
      <c r="Q16" s="14">
        <v>95</v>
      </c>
      <c r="R16" s="14">
        <v>179</v>
      </c>
      <c r="S16" s="14">
        <v>118</v>
      </c>
      <c r="T16" s="14">
        <v>9</v>
      </c>
      <c r="U16" s="14">
        <v>395</v>
      </c>
      <c r="V16" s="14">
        <v>4</v>
      </c>
      <c r="W16" s="14">
        <v>6854</v>
      </c>
      <c r="X16" s="14">
        <v>0</v>
      </c>
      <c r="Y16" s="14">
        <v>772</v>
      </c>
      <c r="Z16" s="14">
        <v>0</v>
      </c>
      <c r="AA16" s="14">
        <v>8</v>
      </c>
      <c r="AB16" s="14">
        <v>0</v>
      </c>
      <c r="AC16" s="14">
        <v>0</v>
      </c>
      <c r="AD16" s="14">
        <v>0</v>
      </c>
      <c r="AE16" s="14">
        <v>79</v>
      </c>
      <c r="AF16" s="14">
        <v>3</v>
      </c>
      <c r="AG16" s="14">
        <v>231</v>
      </c>
      <c r="AH16" s="14">
        <v>0</v>
      </c>
      <c r="AI16" s="14">
        <v>0</v>
      </c>
      <c r="AJ16" s="14">
        <v>0</v>
      </c>
      <c r="AK16" s="14">
        <v>10341</v>
      </c>
      <c r="AL16" s="14">
        <v>18</v>
      </c>
      <c r="AM16" s="14">
        <v>0</v>
      </c>
      <c r="AN16" s="14">
        <v>0</v>
      </c>
      <c r="AO16" s="32">
        <v>22715</v>
      </c>
      <c r="AP16" s="14">
        <v>0</v>
      </c>
      <c r="AQ16" s="14">
        <v>206</v>
      </c>
      <c r="AR16" s="14">
        <v>0</v>
      </c>
      <c r="AS16" s="14">
        <v>0</v>
      </c>
      <c r="AT16" s="14">
        <v>3939</v>
      </c>
      <c r="AU16" s="14">
        <v>38734</v>
      </c>
      <c r="AV16" s="14">
        <v>70</v>
      </c>
      <c r="AW16" s="32">
        <v>42949</v>
      </c>
      <c r="AX16" s="33">
        <v>65664</v>
      </c>
      <c r="AY16" s="32">
        <v>14003</v>
      </c>
      <c r="AZ16" s="34">
        <f t="shared" si="0"/>
        <v>56952</v>
      </c>
      <c r="BA16" s="32">
        <v>79667</v>
      </c>
      <c r="BB16" s="32">
        <v>-63541</v>
      </c>
      <c r="BC16" s="35">
        <f t="shared" si="3"/>
        <v>-6589</v>
      </c>
      <c r="BD16" s="32">
        <v>16126</v>
      </c>
      <c r="BE16" s="14"/>
      <c r="BF16" s="36">
        <f t="shared" si="1"/>
        <v>3.2331262183235898E-2</v>
      </c>
      <c r="BG16" s="36">
        <f t="shared" si="2"/>
        <v>6.0962906143166947E-5</v>
      </c>
      <c r="BI16" s="37"/>
    </row>
    <row r="17" spans="1:61" ht="39.950000000000003" customHeight="1">
      <c r="A17" s="12" t="s">
        <v>206</v>
      </c>
      <c r="B17" s="3" t="s">
        <v>11</v>
      </c>
      <c r="C17" s="14">
        <v>0</v>
      </c>
      <c r="D17" s="14">
        <v>0</v>
      </c>
      <c r="E17" s="14">
        <v>0</v>
      </c>
      <c r="F17" s="14">
        <v>1</v>
      </c>
      <c r="G17" s="14">
        <v>0</v>
      </c>
      <c r="H17" s="14">
        <v>0</v>
      </c>
      <c r="I17" s="14">
        <v>4</v>
      </c>
      <c r="J17" s="14">
        <v>0</v>
      </c>
      <c r="K17" s="14">
        <v>3</v>
      </c>
      <c r="L17" s="14">
        <v>1</v>
      </c>
      <c r="M17" s="14">
        <v>1</v>
      </c>
      <c r="N17" s="14">
        <v>1</v>
      </c>
      <c r="O17" s="14">
        <v>126</v>
      </c>
      <c r="P17" s="14">
        <v>2278</v>
      </c>
      <c r="Q17" s="14">
        <v>13</v>
      </c>
      <c r="R17" s="14">
        <v>421</v>
      </c>
      <c r="S17" s="14">
        <v>101</v>
      </c>
      <c r="T17" s="14">
        <v>1</v>
      </c>
      <c r="U17" s="14">
        <v>58</v>
      </c>
      <c r="V17" s="14">
        <v>23</v>
      </c>
      <c r="W17" s="14">
        <v>45</v>
      </c>
      <c r="X17" s="14">
        <v>4</v>
      </c>
      <c r="Y17" s="14">
        <v>21</v>
      </c>
      <c r="Z17" s="14">
        <v>0</v>
      </c>
      <c r="AA17" s="14">
        <v>6</v>
      </c>
      <c r="AB17" s="14">
        <v>0</v>
      </c>
      <c r="AC17" s="14">
        <v>0</v>
      </c>
      <c r="AD17" s="14">
        <v>0</v>
      </c>
      <c r="AE17" s="14">
        <v>49</v>
      </c>
      <c r="AF17" s="14">
        <v>7</v>
      </c>
      <c r="AG17" s="14">
        <v>14</v>
      </c>
      <c r="AH17" s="14">
        <v>0</v>
      </c>
      <c r="AI17" s="14">
        <v>0</v>
      </c>
      <c r="AJ17" s="14">
        <v>0</v>
      </c>
      <c r="AK17" s="14">
        <v>16225</v>
      </c>
      <c r="AL17" s="14">
        <v>6</v>
      </c>
      <c r="AM17" s="14">
        <v>0</v>
      </c>
      <c r="AN17" s="14">
        <v>0</v>
      </c>
      <c r="AO17" s="32">
        <v>19409</v>
      </c>
      <c r="AP17" s="14">
        <v>0</v>
      </c>
      <c r="AQ17" s="14">
        <v>41</v>
      </c>
      <c r="AR17" s="14">
        <v>0</v>
      </c>
      <c r="AS17" s="14">
        <v>0</v>
      </c>
      <c r="AT17" s="14">
        <v>568</v>
      </c>
      <c r="AU17" s="14">
        <v>52786</v>
      </c>
      <c r="AV17" s="14">
        <v>141</v>
      </c>
      <c r="AW17" s="32">
        <v>53536</v>
      </c>
      <c r="AX17" s="33">
        <v>72945</v>
      </c>
      <c r="AY17" s="32">
        <v>12319</v>
      </c>
      <c r="AZ17" s="34">
        <f t="shared" si="0"/>
        <v>65855</v>
      </c>
      <c r="BA17" s="32">
        <v>85264</v>
      </c>
      <c r="BB17" s="32">
        <v>-71755</v>
      </c>
      <c r="BC17" s="35">
        <f t="shared" si="3"/>
        <v>-5900</v>
      </c>
      <c r="BD17" s="32">
        <v>13509</v>
      </c>
      <c r="BE17" s="14"/>
      <c r="BF17" s="36">
        <f t="shared" si="1"/>
        <v>1.6313660977448796E-2</v>
      </c>
      <c r="BG17" s="36">
        <f t="shared" si="2"/>
        <v>1.2133393941115752E-5</v>
      </c>
      <c r="BI17" s="37"/>
    </row>
    <row r="18" spans="1:61" ht="39.950000000000003" customHeight="1">
      <c r="A18" s="12" t="s">
        <v>207</v>
      </c>
      <c r="B18" s="3" t="s">
        <v>12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54</v>
      </c>
      <c r="P18" s="14">
        <v>51</v>
      </c>
      <c r="Q18" s="14">
        <v>399</v>
      </c>
      <c r="R18" s="14">
        <v>0</v>
      </c>
      <c r="S18" s="14">
        <v>35</v>
      </c>
      <c r="T18" s="14">
        <v>9</v>
      </c>
      <c r="U18" s="14">
        <v>19</v>
      </c>
      <c r="V18" s="14">
        <v>1</v>
      </c>
      <c r="W18" s="14">
        <v>184</v>
      </c>
      <c r="X18" s="14">
        <v>0</v>
      </c>
      <c r="Y18" s="14">
        <v>8</v>
      </c>
      <c r="Z18" s="14">
        <v>1</v>
      </c>
      <c r="AA18" s="14">
        <v>2077</v>
      </c>
      <c r="AB18" s="14">
        <v>9</v>
      </c>
      <c r="AC18" s="14">
        <v>0</v>
      </c>
      <c r="AD18" s="14">
        <v>0</v>
      </c>
      <c r="AE18" s="14">
        <v>49</v>
      </c>
      <c r="AF18" s="14">
        <v>112</v>
      </c>
      <c r="AG18" s="14">
        <v>2740</v>
      </c>
      <c r="AH18" s="14">
        <v>0</v>
      </c>
      <c r="AI18" s="14">
        <v>12916</v>
      </c>
      <c r="AJ18" s="14">
        <v>0</v>
      </c>
      <c r="AK18" s="14">
        <v>5000</v>
      </c>
      <c r="AL18" s="14">
        <v>558</v>
      </c>
      <c r="AM18" s="14">
        <v>531</v>
      </c>
      <c r="AN18" s="14">
        <v>0</v>
      </c>
      <c r="AO18" s="32">
        <v>24753</v>
      </c>
      <c r="AP18" s="14">
        <v>30</v>
      </c>
      <c r="AQ18" s="14">
        <v>1279</v>
      </c>
      <c r="AR18" s="14">
        <v>0</v>
      </c>
      <c r="AS18" s="14">
        <v>0</v>
      </c>
      <c r="AT18" s="14">
        <v>6938</v>
      </c>
      <c r="AU18" s="14">
        <v>40573</v>
      </c>
      <c r="AV18" s="14">
        <v>-770</v>
      </c>
      <c r="AW18" s="32">
        <v>48050</v>
      </c>
      <c r="AX18" s="33">
        <v>72803</v>
      </c>
      <c r="AY18" s="32">
        <v>4121</v>
      </c>
      <c r="AZ18" s="34">
        <f t="shared" si="0"/>
        <v>52171</v>
      </c>
      <c r="BA18" s="32">
        <v>76924</v>
      </c>
      <c r="BB18" s="32">
        <v>-71039</v>
      </c>
      <c r="BC18" s="35">
        <f t="shared" si="3"/>
        <v>-18868</v>
      </c>
      <c r="BD18" s="32">
        <v>5885</v>
      </c>
      <c r="BE18" s="14"/>
      <c r="BF18" s="36">
        <f t="shared" si="1"/>
        <v>2.422977075120536E-2</v>
      </c>
      <c r="BG18" s="36">
        <f t="shared" si="2"/>
        <v>3.7850270367529383E-4</v>
      </c>
      <c r="BI18" s="37"/>
    </row>
    <row r="19" spans="1:61" ht="39.950000000000003" customHeight="1">
      <c r="A19" s="12" t="s">
        <v>208</v>
      </c>
      <c r="B19" s="3" t="s">
        <v>13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9</v>
      </c>
      <c r="O19" s="14">
        <v>308</v>
      </c>
      <c r="P19" s="14">
        <v>51</v>
      </c>
      <c r="Q19" s="14">
        <v>661</v>
      </c>
      <c r="R19" s="14">
        <v>36092</v>
      </c>
      <c r="S19" s="14">
        <v>3906</v>
      </c>
      <c r="T19" s="14">
        <v>819</v>
      </c>
      <c r="U19" s="14">
        <v>56</v>
      </c>
      <c r="V19" s="14">
        <v>103</v>
      </c>
      <c r="W19" s="14">
        <v>364</v>
      </c>
      <c r="X19" s="14">
        <v>1</v>
      </c>
      <c r="Y19" s="14">
        <v>1</v>
      </c>
      <c r="Z19" s="14">
        <v>0</v>
      </c>
      <c r="AA19" s="14">
        <v>46</v>
      </c>
      <c r="AB19" s="14">
        <v>29</v>
      </c>
      <c r="AC19" s="14">
        <v>0</v>
      </c>
      <c r="AD19" s="14">
        <v>0</v>
      </c>
      <c r="AE19" s="14">
        <v>5</v>
      </c>
      <c r="AF19" s="14">
        <v>978</v>
      </c>
      <c r="AG19" s="14">
        <v>1359</v>
      </c>
      <c r="AH19" s="14">
        <v>814</v>
      </c>
      <c r="AI19" s="14">
        <v>3</v>
      </c>
      <c r="AJ19" s="14">
        <v>0</v>
      </c>
      <c r="AK19" s="14">
        <v>16580</v>
      </c>
      <c r="AL19" s="14">
        <v>17</v>
      </c>
      <c r="AM19" s="14">
        <v>725</v>
      </c>
      <c r="AN19" s="14">
        <v>0</v>
      </c>
      <c r="AO19" s="32">
        <v>62927</v>
      </c>
      <c r="AP19" s="14">
        <v>6</v>
      </c>
      <c r="AQ19" s="14">
        <v>359</v>
      </c>
      <c r="AR19" s="14">
        <v>0</v>
      </c>
      <c r="AS19" s="14">
        <v>0</v>
      </c>
      <c r="AT19" s="14">
        <v>0</v>
      </c>
      <c r="AU19" s="14">
        <v>0</v>
      </c>
      <c r="AV19" s="14">
        <v>2087</v>
      </c>
      <c r="AW19" s="32">
        <v>2452</v>
      </c>
      <c r="AX19" s="33">
        <v>65379</v>
      </c>
      <c r="AY19" s="32">
        <v>117708</v>
      </c>
      <c r="AZ19" s="34">
        <f t="shared" si="0"/>
        <v>120160</v>
      </c>
      <c r="BA19" s="32">
        <v>183087</v>
      </c>
      <c r="BB19" s="32">
        <v>-62129</v>
      </c>
      <c r="BC19" s="35">
        <f t="shared" si="3"/>
        <v>58031</v>
      </c>
      <c r="BD19" s="32">
        <v>120958</v>
      </c>
      <c r="BE19" s="14"/>
      <c r="BF19" s="36">
        <f t="shared" si="1"/>
        <v>4.9710151577723738E-2</v>
      </c>
      <c r="BG19" s="36">
        <f t="shared" si="2"/>
        <v>1.0624118109415987E-4</v>
      </c>
      <c r="BI19" s="37"/>
    </row>
    <row r="20" spans="1:61" ht="39.950000000000003" customHeight="1">
      <c r="A20" s="12" t="s">
        <v>209</v>
      </c>
      <c r="B20" s="3" t="s">
        <v>14</v>
      </c>
      <c r="C20" s="14">
        <v>0</v>
      </c>
      <c r="D20" s="14">
        <v>0</v>
      </c>
      <c r="E20" s="14">
        <v>5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5</v>
      </c>
      <c r="O20" s="14">
        <v>230</v>
      </c>
      <c r="P20" s="14">
        <v>238</v>
      </c>
      <c r="Q20" s="14">
        <v>112</v>
      </c>
      <c r="R20" s="14">
        <v>1627</v>
      </c>
      <c r="S20" s="14">
        <v>1363</v>
      </c>
      <c r="T20" s="14">
        <v>51</v>
      </c>
      <c r="U20" s="14">
        <v>304</v>
      </c>
      <c r="V20" s="14">
        <v>20</v>
      </c>
      <c r="W20" s="14">
        <v>7567</v>
      </c>
      <c r="X20" s="14">
        <v>1</v>
      </c>
      <c r="Y20" s="14">
        <v>17</v>
      </c>
      <c r="Z20" s="14">
        <v>0</v>
      </c>
      <c r="AA20" s="14">
        <v>401</v>
      </c>
      <c r="AB20" s="14">
        <v>2</v>
      </c>
      <c r="AC20" s="14">
        <v>52</v>
      </c>
      <c r="AD20" s="14">
        <v>0</v>
      </c>
      <c r="AE20" s="14">
        <v>183</v>
      </c>
      <c r="AF20" s="14">
        <v>138</v>
      </c>
      <c r="AG20" s="14">
        <v>1157</v>
      </c>
      <c r="AH20" s="14">
        <v>446</v>
      </c>
      <c r="AI20" s="14">
        <v>71</v>
      </c>
      <c r="AJ20" s="14">
        <v>0</v>
      </c>
      <c r="AK20" s="14">
        <v>6793</v>
      </c>
      <c r="AL20" s="14">
        <v>81</v>
      </c>
      <c r="AM20" s="14">
        <v>0</v>
      </c>
      <c r="AN20" s="14">
        <v>16</v>
      </c>
      <c r="AO20" s="32">
        <v>20880</v>
      </c>
      <c r="AP20" s="14">
        <v>950</v>
      </c>
      <c r="AQ20" s="14">
        <v>50982</v>
      </c>
      <c r="AR20" s="14">
        <v>0</v>
      </c>
      <c r="AS20" s="14">
        <v>0</v>
      </c>
      <c r="AT20" s="14">
        <v>6389</v>
      </c>
      <c r="AU20" s="14">
        <v>38614</v>
      </c>
      <c r="AV20" s="14">
        <v>-163</v>
      </c>
      <c r="AW20" s="32">
        <v>96772</v>
      </c>
      <c r="AX20" s="33">
        <v>117652</v>
      </c>
      <c r="AY20" s="32">
        <v>18665</v>
      </c>
      <c r="AZ20" s="34">
        <f t="shared" si="0"/>
        <v>115437</v>
      </c>
      <c r="BA20" s="32">
        <v>136317</v>
      </c>
      <c r="BB20" s="32">
        <v>-115941</v>
      </c>
      <c r="BC20" s="35">
        <f t="shared" si="3"/>
        <v>-504</v>
      </c>
      <c r="BD20" s="32">
        <v>20376</v>
      </c>
      <c r="BE20" s="14"/>
      <c r="BF20" s="36">
        <f t="shared" si="1"/>
        <v>1.4542889198653652E-2</v>
      </c>
      <c r="BG20" s="36">
        <f t="shared" si="2"/>
        <v>1.5087431461121055E-2</v>
      </c>
      <c r="BI20" s="37"/>
    </row>
    <row r="21" spans="1:61" ht="39.950000000000003" customHeight="1">
      <c r="A21" s="12" t="s">
        <v>210</v>
      </c>
      <c r="B21" s="3" t="s">
        <v>15</v>
      </c>
      <c r="C21" s="14">
        <v>0</v>
      </c>
      <c r="D21" s="14">
        <v>0</v>
      </c>
      <c r="E21" s="14">
        <v>0</v>
      </c>
      <c r="F21" s="14">
        <v>0</v>
      </c>
      <c r="G21" s="14">
        <v>4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53</v>
      </c>
      <c r="P21" s="14">
        <v>3</v>
      </c>
      <c r="Q21" s="14">
        <v>0</v>
      </c>
      <c r="R21" s="14">
        <v>9</v>
      </c>
      <c r="S21" s="14">
        <v>0</v>
      </c>
      <c r="T21" s="14">
        <v>84</v>
      </c>
      <c r="U21" s="14">
        <v>89</v>
      </c>
      <c r="V21" s="14">
        <v>0</v>
      </c>
      <c r="W21" s="14">
        <v>1639</v>
      </c>
      <c r="X21" s="14">
        <v>3</v>
      </c>
      <c r="Y21" s="14">
        <v>0</v>
      </c>
      <c r="Z21" s="14">
        <v>2</v>
      </c>
      <c r="AA21" s="14">
        <v>438</v>
      </c>
      <c r="AB21" s="14">
        <v>70</v>
      </c>
      <c r="AC21" s="14">
        <v>148</v>
      </c>
      <c r="AD21" s="14">
        <v>0</v>
      </c>
      <c r="AE21" s="14">
        <v>82</v>
      </c>
      <c r="AF21" s="14">
        <v>219</v>
      </c>
      <c r="AG21" s="14">
        <v>1484</v>
      </c>
      <c r="AH21" s="14">
        <v>78</v>
      </c>
      <c r="AI21" s="14">
        <v>23</v>
      </c>
      <c r="AJ21" s="14">
        <v>3</v>
      </c>
      <c r="AK21" s="14">
        <v>1688</v>
      </c>
      <c r="AL21" s="14">
        <v>55</v>
      </c>
      <c r="AM21" s="14">
        <v>0</v>
      </c>
      <c r="AN21" s="14">
        <v>0</v>
      </c>
      <c r="AO21" s="32">
        <v>6174</v>
      </c>
      <c r="AP21" s="14">
        <v>478</v>
      </c>
      <c r="AQ21" s="14">
        <v>40614</v>
      </c>
      <c r="AR21" s="14">
        <v>0</v>
      </c>
      <c r="AS21" s="14">
        <v>0</v>
      </c>
      <c r="AT21" s="14">
        <v>20595</v>
      </c>
      <c r="AU21" s="14">
        <v>70756</v>
      </c>
      <c r="AV21" s="14">
        <v>144</v>
      </c>
      <c r="AW21" s="32">
        <v>132587</v>
      </c>
      <c r="AX21" s="33">
        <v>138761</v>
      </c>
      <c r="AY21" s="32">
        <v>1522</v>
      </c>
      <c r="AZ21" s="34">
        <f t="shared" si="0"/>
        <v>134109</v>
      </c>
      <c r="BA21" s="32">
        <v>140283</v>
      </c>
      <c r="BB21" s="32">
        <v>-137584</v>
      </c>
      <c r="BC21" s="35">
        <f t="shared" si="3"/>
        <v>-3475</v>
      </c>
      <c r="BD21" s="32">
        <v>2699</v>
      </c>
      <c r="BE21" s="14"/>
      <c r="BF21" s="36">
        <f t="shared" si="1"/>
        <v>8.4822104193541525E-3</v>
      </c>
      <c r="BG21" s="36">
        <f t="shared" si="2"/>
        <v>1.2019162476206711E-2</v>
      </c>
      <c r="BI21" s="37"/>
    </row>
    <row r="22" spans="1:61" ht="39.950000000000003" customHeight="1">
      <c r="A22" s="12" t="s">
        <v>211</v>
      </c>
      <c r="B22" s="3" t="s">
        <v>16</v>
      </c>
      <c r="C22" s="14">
        <v>0</v>
      </c>
      <c r="D22" s="14">
        <v>0</v>
      </c>
      <c r="E22" s="14">
        <v>139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10</v>
      </c>
      <c r="Q22" s="14">
        <v>0</v>
      </c>
      <c r="R22" s="14">
        <v>0</v>
      </c>
      <c r="S22" s="14">
        <v>0</v>
      </c>
      <c r="T22" s="14">
        <v>0</v>
      </c>
      <c r="U22" s="14">
        <v>1780</v>
      </c>
      <c r="V22" s="14">
        <v>0</v>
      </c>
      <c r="W22" s="14">
        <v>1</v>
      </c>
      <c r="X22" s="14">
        <v>0</v>
      </c>
      <c r="Y22" s="14">
        <v>0</v>
      </c>
      <c r="Z22" s="14">
        <v>0</v>
      </c>
      <c r="AA22" s="14">
        <v>10</v>
      </c>
      <c r="AB22" s="14">
        <v>0</v>
      </c>
      <c r="AC22" s="14">
        <v>0</v>
      </c>
      <c r="AD22" s="14">
        <v>0</v>
      </c>
      <c r="AE22" s="14">
        <v>23349</v>
      </c>
      <c r="AF22" s="14">
        <v>0</v>
      </c>
      <c r="AG22" s="14">
        <v>6018</v>
      </c>
      <c r="AH22" s="14">
        <v>60</v>
      </c>
      <c r="AI22" s="14">
        <v>0</v>
      </c>
      <c r="AJ22" s="14">
        <v>0</v>
      </c>
      <c r="AK22" s="14">
        <v>15058</v>
      </c>
      <c r="AL22" s="14">
        <v>64</v>
      </c>
      <c r="AM22" s="14">
        <v>0</v>
      </c>
      <c r="AN22" s="14">
        <v>0</v>
      </c>
      <c r="AO22" s="32">
        <v>46489</v>
      </c>
      <c r="AP22" s="14">
        <v>0</v>
      </c>
      <c r="AQ22" s="14">
        <v>49118</v>
      </c>
      <c r="AR22" s="14">
        <v>0</v>
      </c>
      <c r="AS22" s="14">
        <v>0</v>
      </c>
      <c r="AT22" s="14">
        <v>10305</v>
      </c>
      <c r="AU22" s="14">
        <v>125836</v>
      </c>
      <c r="AV22" s="14">
        <v>-60</v>
      </c>
      <c r="AW22" s="32">
        <v>185199</v>
      </c>
      <c r="AX22" s="33">
        <v>231688</v>
      </c>
      <c r="AY22" s="32">
        <v>5951</v>
      </c>
      <c r="AZ22" s="34">
        <f t="shared" si="0"/>
        <v>191150</v>
      </c>
      <c r="BA22" s="32">
        <v>237639</v>
      </c>
      <c r="BB22" s="32">
        <v>-226843</v>
      </c>
      <c r="BC22" s="35">
        <f t="shared" si="3"/>
        <v>-35693</v>
      </c>
      <c r="BD22" s="32">
        <v>10796</v>
      </c>
      <c r="BE22" s="14"/>
      <c r="BF22" s="36">
        <f t="shared" si="1"/>
        <v>2.0911743379027015E-2</v>
      </c>
      <c r="BG22" s="36">
        <f t="shared" si="2"/>
        <v>1.453580594145667E-2</v>
      </c>
      <c r="BI22" s="37"/>
    </row>
    <row r="23" spans="1:61" ht="39.950000000000003" customHeight="1">
      <c r="A23" s="12" t="s">
        <v>212</v>
      </c>
      <c r="B23" s="3" t="s">
        <v>17</v>
      </c>
      <c r="C23" s="14">
        <v>269</v>
      </c>
      <c r="D23" s="14">
        <v>15</v>
      </c>
      <c r="E23" s="14">
        <v>252</v>
      </c>
      <c r="F23" s="14">
        <v>223</v>
      </c>
      <c r="G23" s="14">
        <v>7679</v>
      </c>
      <c r="H23" s="14">
        <v>95</v>
      </c>
      <c r="I23" s="14">
        <v>488</v>
      </c>
      <c r="J23" s="14">
        <v>162</v>
      </c>
      <c r="K23" s="14">
        <v>458</v>
      </c>
      <c r="L23" s="14">
        <v>35</v>
      </c>
      <c r="M23" s="14">
        <v>19</v>
      </c>
      <c r="N23" s="14">
        <v>94</v>
      </c>
      <c r="O23" s="14">
        <v>308</v>
      </c>
      <c r="P23" s="14">
        <v>322</v>
      </c>
      <c r="Q23" s="14">
        <v>240</v>
      </c>
      <c r="R23" s="14">
        <v>3645</v>
      </c>
      <c r="S23" s="14">
        <v>652</v>
      </c>
      <c r="T23" s="14">
        <v>125</v>
      </c>
      <c r="U23" s="14">
        <v>265</v>
      </c>
      <c r="V23" s="14">
        <v>6819</v>
      </c>
      <c r="W23" s="14">
        <v>27765</v>
      </c>
      <c r="X23" s="14">
        <v>12216</v>
      </c>
      <c r="Y23" s="14">
        <v>3765</v>
      </c>
      <c r="Z23" s="14">
        <v>2720</v>
      </c>
      <c r="AA23" s="14">
        <v>38669</v>
      </c>
      <c r="AB23" s="14">
        <v>11061</v>
      </c>
      <c r="AC23" s="14">
        <v>3026</v>
      </c>
      <c r="AD23" s="14">
        <v>300</v>
      </c>
      <c r="AE23" s="14">
        <v>35690</v>
      </c>
      <c r="AF23" s="14">
        <v>28543</v>
      </c>
      <c r="AG23" s="14">
        <v>12255</v>
      </c>
      <c r="AH23" s="14">
        <v>19380</v>
      </c>
      <c r="AI23" s="14">
        <v>9523</v>
      </c>
      <c r="AJ23" s="14">
        <v>2508</v>
      </c>
      <c r="AK23" s="14">
        <v>30070</v>
      </c>
      <c r="AL23" s="14">
        <v>11098</v>
      </c>
      <c r="AM23" s="14">
        <v>3961</v>
      </c>
      <c r="AN23" s="14">
        <v>956</v>
      </c>
      <c r="AO23" s="32">
        <v>275671</v>
      </c>
      <c r="AP23" s="14">
        <v>3304</v>
      </c>
      <c r="AQ23" s="14">
        <v>87804</v>
      </c>
      <c r="AR23" s="14">
        <v>0</v>
      </c>
      <c r="AS23" s="14">
        <v>1</v>
      </c>
      <c r="AT23" s="14">
        <v>1147</v>
      </c>
      <c r="AU23" s="14">
        <v>13730</v>
      </c>
      <c r="AV23" s="14">
        <v>-1331</v>
      </c>
      <c r="AW23" s="32">
        <v>104655</v>
      </c>
      <c r="AX23" s="33">
        <v>380326</v>
      </c>
      <c r="AY23" s="32">
        <v>27926</v>
      </c>
      <c r="AZ23" s="34">
        <f t="shared" si="0"/>
        <v>132581</v>
      </c>
      <c r="BA23" s="32">
        <v>408252</v>
      </c>
      <c r="BB23" s="32">
        <v>-346096</v>
      </c>
      <c r="BC23" s="35">
        <f t="shared" si="3"/>
        <v>-213515</v>
      </c>
      <c r="BD23" s="32">
        <v>62156</v>
      </c>
      <c r="BE23" s="14"/>
      <c r="BF23" s="36">
        <f t="shared" si="1"/>
        <v>9.0001735353354761E-2</v>
      </c>
      <c r="BG23" s="36">
        <f t="shared" si="2"/>
        <v>2.5984402965993351E-2</v>
      </c>
      <c r="BI23" s="37"/>
    </row>
    <row r="24" spans="1:61" ht="39.950000000000003" customHeight="1">
      <c r="A24" s="12" t="s">
        <v>213</v>
      </c>
      <c r="B24" s="3" t="s">
        <v>18</v>
      </c>
      <c r="C24" s="14">
        <v>33</v>
      </c>
      <c r="D24" s="14">
        <v>0</v>
      </c>
      <c r="E24" s="14">
        <v>3</v>
      </c>
      <c r="F24" s="14">
        <v>19</v>
      </c>
      <c r="G24" s="14">
        <v>224</v>
      </c>
      <c r="H24" s="14">
        <v>9</v>
      </c>
      <c r="I24" s="14">
        <v>42</v>
      </c>
      <c r="J24" s="14">
        <v>16</v>
      </c>
      <c r="K24" s="14">
        <v>89</v>
      </c>
      <c r="L24" s="14">
        <v>11</v>
      </c>
      <c r="M24" s="14">
        <v>4</v>
      </c>
      <c r="N24" s="14">
        <v>46</v>
      </c>
      <c r="O24" s="14">
        <v>42</v>
      </c>
      <c r="P24" s="14">
        <v>46</v>
      </c>
      <c r="Q24" s="14">
        <v>13</v>
      </c>
      <c r="R24" s="14">
        <v>255</v>
      </c>
      <c r="S24" s="14">
        <v>52</v>
      </c>
      <c r="T24" s="14">
        <v>8</v>
      </c>
      <c r="U24" s="14">
        <v>14</v>
      </c>
      <c r="V24" s="14">
        <v>175</v>
      </c>
      <c r="W24" s="14">
        <v>1111</v>
      </c>
      <c r="X24" s="14">
        <v>7646</v>
      </c>
      <c r="Y24" s="14">
        <v>3266</v>
      </c>
      <c r="Z24" s="14">
        <v>219</v>
      </c>
      <c r="AA24" s="14">
        <v>8282</v>
      </c>
      <c r="AB24" s="14">
        <v>1988</v>
      </c>
      <c r="AC24" s="14">
        <v>9518</v>
      </c>
      <c r="AD24" s="14">
        <v>7917</v>
      </c>
      <c r="AE24" s="14">
        <v>4945</v>
      </c>
      <c r="AF24" s="14">
        <v>5740</v>
      </c>
      <c r="AG24" s="14">
        <v>4078</v>
      </c>
      <c r="AH24" s="14">
        <v>6779</v>
      </c>
      <c r="AI24" s="14">
        <v>2986</v>
      </c>
      <c r="AJ24" s="14">
        <v>100</v>
      </c>
      <c r="AK24" s="14">
        <v>2819</v>
      </c>
      <c r="AL24" s="14">
        <v>2157</v>
      </c>
      <c r="AM24" s="14">
        <v>0</v>
      </c>
      <c r="AN24" s="14">
        <v>1023</v>
      </c>
      <c r="AO24" s="32">
        <v>71675</v>
      </c>
      <c r="AP24" s="14">
        <v>0</v>
      </c>
      <c r="AQ24" s="14">
        <v>0</v>
      </c>
      <c r="AR24" s="14">
        <v>0</v>
      </c>
      <c r="AS24" s="14">
        <v>0</v>
      </c>
      <c r="AT24" s="14">
        <v>265553</v>
      </c>
      <c r="AU24" s="14">
        <v>563148</v>
      </c>
      <c r="AV24" s="14">
        <v>0</v>
      </c>
      <c r="AW24" s="32">
        <v>828701</v>
      </c>
      <c r="AX24" s="33">
        <v>900376</v>
      </c>
      <c r="AY24" s="32">
        <v>0</v>
      </c>
      <c r="AZ24" s="34">
        <f t="shared" si="0"/>
        <v>828701</v>
      </c>
      <c r="BA24" s="32">
        <v>900376</v>
      </c>
      <c r="BB24" s="32">
        <v>0</v>
      </c>
      <c r="BC24" s="35">
        <f t="shared" si="3"/>
        <v>828701</v>
      </c>
      <c r="BD24" s="32">
        <v>900376</v>
      </c>
      <c r="BE24" s="14"/>
      <c r="BF24" s="36">
        <f t="shared" si="1"/>
        <v>1</v>
      </c>
      <c r="BG24" s="36">
        <f t="shared" si="2"/>
        <v>0</v>
      </c>
      <c r="BI24" s="37"/>
    </row>
    <row r="25" spans="1:61" ht="39.950000000000003" customHeight="1">
      <c r="A25" s="12" t="s">
        <v>214</v>
      </c>
      <c r="B25" s="3" t="s">
        <v>19</v>
      </c>
      <c r="C25" s="14">
        <v>94</v>
      </c>
      <c r="D25" s="14">
        <v>4</v>
      </c>
      <c r="E25" s="14">
        <v>4</v>
      </c>
      <c r="F25" s="14">
        <v>34</v>
      </c>
      <c r="G25" s="14">
        <v>3141</v>
      </c>
      <c r="H25" s="14">
        <v>56</v>
      </c>
      <c r="I25" s="14">
        <v>261</v>
      </c>
      <c r="J25" s="14">
        <v>178</v>
      </c>
      <c r="K25" s="14">
        <v>688</v>
      </c>
      <c r="L25" s="14">
        <v>71</v>
      </c>
      <c r="M25" s="14">
        <v>29</v>
      </c>
      <c r="N25" s="14">
        <v>122</v>
      </c>
      <c r="O25" s="14">
        <v>183</v>
      </c>
      <c r="P25" s="14">
        <v>114</v>
      </c>
      <c r="Q25" s="14">
        <v>56</v>
      </c>
      <c r="R25" s="14">
        <v>3597</v>
      </c>
      <c r="S25" s="14">
        <v>178</v>
      </c>
      <c r="T25" s="14">
        <v>16</v>
      </c>
      <c r="U25" s="14">
        <v>151</v>
      </c>
      <c r="V25" s="14">
        <v>1409</v>
      </c>
      <c r="W25" s="14">
        <v>2624</v>
      </c>
      <c r="X25" s="14">
        <v>23925</v>
      </c>
      <c r="Y25" s="14">
        <v>3646</v>
      </c>
      <c r="Z25" s="14">
        <v>4274</v>
      </c>
      <c r="AA25" s="14">
        <v>40307</v>
      </c>
      <c r="AB25" s="14">
        <v>2743</v>
      </c>
      <c r="AC25" s="14">
        <v>11027</v>
      </c>
      <c r="AD25" s="14">
        <v>0</v>
      </c>
      <c r="AE25" s="14">
        <v>8540</v>
      </c>
      <c r="AF25" s="14">
        <v>6318</v>
      </c>
      <c r="AG25" s="14">
        <v>5717</v>
      </c>
      <c r="AH25" s="14">
        <v>9145</v>
      </c>
      <c r="AI25" s="14">
        <v>13016</v>
      </c>
      <c r="AJ25" s="14">
        <v>193</v>
      </c>
      <c r="AK25" s="14">
        <v>10269</v>
      </c>
      <c r="AL25" s="14">
        <v>19654</v>
      </c>
      <c r="AM25" s="14">
        <v>0</v>
      </c>
      <c r="AN25" s="14">
        <v>191</v>
      </c>
      <c r="AO25" s="32">
        <v>171975</v>
      </c>
      <c r="AP25" s="14">
        <v>79</v>
      </c>
      <c r="AQ25" s="14">
        <v>89411</v>
      </c>
      <c r="AR25" s="14">
        <v>0</v>
      </c>
      <c r="AS25" s="14">
        <v>0</v>
      </c>
      <c r="AT25" s="14">
        <v>0</v>
      </c>
      <c r="AU25" s="14">
        <v>0</v>
      </c>
      <c r="AV25" s="14">
        <v>0</v>
      </c>
      <c r="AW25" s="32">
        <v>89490</v>
      </c>
      <c r="AX25" s="33">
        <v>261465</v>
      </c>
      <c r="AY25" s="32">
        <v>136668</v>
      </c>
      <c r="AZ25" s="34">
        <f t="shared" si="0"/>
        <v>226158</v>
      </c>
      <c r="BA25" s="32">
        <v>398133</v>
      </c>
      <c r="BB25" s="32">
        <v>-127077</v>
      </c>
      <c r="BC25" s="35">
        <f t="shared" si="3"/>
        <v>99081</v>
      </c>
      <c r="BD25" s="32">
        <v>271056</v>
      </c>
      <c r="BE25" s="14"/>
      <c r="BF25" s="36">
        <f t="shared" si="1"/>
        <v>0.51398083873558598</v>
      </c>
      <c r="BG25" s="36">
        <f t="shared" si="2"/>
        <v>2.6459972821197573E-2</v>
      </c>
      <c r="BI25" s="37"/>
    </row>
    <row r="26" spans="1:61" ht="39.950000000000003" customHeight="1">
      <c r="A26" s="12" t="s">
        <v>215</v>
      </c>
      <c r="B26" s="3" t="s">
        <v>20</v>
      </c>
      <c r="C26" s="14">
        <v>6</v>
      </c>
      <c r="D26" s="14">
        <v>0</v>
      </c>
      <c r="E26" s="14">
        <v>0</v>
      </c>
      <c r="F26" s="14">
        <v>5</v>
      </c>
      <c r="G26" s="14">
        <v>485</v>
      </c>
      <c r="H26" s="14">
        <v>3</v>
      </c>
      <c r="I26" s="14">
        <v>8</v>
      </c>
      <c r="J26" s="14">
        <v>6</v>
      </c>
      <c r="K26" s="14">
        <v>27</v>
      </c>
      <c r="L26" s="14">
        <v>4</v>
      </c>
      <c r="M26" s="14">
        <v>0</v>
      </c>
      <c r="N26" s="14">
        <v>3</v>
      </c>
      <c r="O26" s="14">
        <v>8</v>
      </c>
      <c r="P26" s="14">
        <v>7</v>
      </c>
      <c r="Q26" s="14">
        <v>3</v>
      </c>
      <c r="R26" s="14">
        <v>78</v>
      </c>
      <c r="S26" s="14">
        <v>8</v>
      </c>
      <c r="T26" s="14">
        <v>1</v>
      </c>
      <c r="U26" s="14">
        <v>8</v>
      </c>
      <c r="V26" s="14">
        <v>30</v>
      </c>
      <c r="W26" s="14">
        <v>971</v>
      </c>
      <c r="X26" s="14">
        <v>365</v>
      </c>
      <c r="Y26" s="14">
        <v>6440</v>
      </c>
      <c r="Z26" s="14">
        <v>524</v>
      </c>
      <c r="AA26" s="14">
        <v>5181</v>
      </c>
      <c r="AB26" s="14">
        <v>742</v>
      </c>
      <c r="AC26" s="14">
        <v>1249</v>
      </c>
      <c r="AD26" s="14">
        <v>3</v>
      </c>
      <c r="AE26" s="14">
        <v>1724</v>
      </c>
      <c r="AF26" s="14">
        <v>1952</v>
      </c>
      <c r="AG26" s="14">
        <v>1958</v>
      </c>
      <c r="AH26" s="14">
        <v>5851</v>
      </c>
      <c r="AI26" s="14">
        <v>4372</v>
      </c>
      <c r="AJ26" s="14">
        <v>104</v>
      </c>
      <c r="AK26" s="14">
        <v>1351</v>
      </c>
      <c r="AL26" s="14">
        <v>5768</v>
      </c>
      <c r="AM26" s="14">
        <v>0</v>
      </c>
      <c r="AN26" s="14">
        <v>66</v>
      </c>
      <c r="AO26" s="32">
        <v>39311</v>
      </c>
      <c r="AP26" s="14">
        <v>36</v>
      </c>
      <c r="AQ26" s="14">
        <v>31909</v>
      </c>
      <c r="AR26" s="14">
        <v>0</v>
      </c>
      <c r="AS26" s="14">
        <v>-2261</v>
      </c>
      <c r="AT26" s="14">
        <v>0</v>
      </c>
      <c r="AU26" s="14">
        <v>0</v>
      </c>
      <c r="AV26" s="14">
        <v>0</v>
      </c>
      <c r="AW26" s="32">
        <v>29684</v>
      </c>
      <c r="AX26" s="33">
        <v>68995</v>
      </c>
      <c r="AY26" s="32">
        <v>377</v>
      </c>
      <c r="AZ26" s="34">
        <f t="shared" si="0"/>
        <v>30061</v>
      </c>
      <c r="BA26" s="32">
        <v>69372</v>
      </c>
      <c r="BB26" s="32">
        <v>-1503</v>
      </c>
      <c r="BC26" s="35">
        <f t="shared" si="3"/>
        <v>28558</v>
      </c>
      <c r="BD26" s="32">
        <v>67869</v>
      </c>
      <c r="BE26" s="14"/>
      <c r="BF26" s="36">
        <f t="shared" si="1"/>
        <v>0.97821581274005365</v>
      </c>
      <c r="BG26" s="36">
        <f t="shared" si="2"/>
        <v>9.4430357870015254E-3</v>
      </c>
      <c r="BI26" s="37"/>
    </row>
    <row r="27" spans="1:61" ht="39.950000000000003" customHeight="1">
      <c r="A27" s="12" t="s">
        <v>216</v>
      </c>
      <c r="B27" s="3" t="s">
        <v>21</v>
      </c>
      <c r="C27" s="14">
        <v>1</v>
      </c>
      <c r="D27" s="14">
        <v>0</v>
      </c>
      <c r="E27" s="14">
        <v>0</v>
      </c>
      <c r="F27" s="14">
        <v>2</v>
      </c>
      <c r="G27" s="14">
        <v>288</v>
      </c>
      <c r="H27" s="14">
        <v>1</v>
      </c>
      <c r="I27" s="14">
        <v>3</v>
      </c>
      <c r="J27" s="14">
        <v>25</v>
      </c>
      <c r="K27" s="14">
        <v>89</v>
      </c>
      <c r="L27" s="14">
        <v>0</v>
      </c>
      <c r="M27" s="14">
        <v>0</v>
      </c>
      <c r="N27" s="14">
        <v>1</v>
      </c>
      <c r="O27" s="14">
        <v>4</v>
      </c>
      <c r="P27" s="14">
        <v>1</v>
      </c>
      <c r="Q27" s="14">
        <v>5</v>
      </c>
      <c r="R27" s="14">
        <v>138</v>
      </c>
      <c r="S27" s="14">
        <v>11</v>
      </c>
      <c r="T27" s="14">
        <v>0</v>
      </c>
      <c r="U27" s="14">
        <v>19</v>
      </c>
      <c r="V27" s="14">
        <v>38</v>
      </c>
      <c r="W27" s="14">
        <v>1825</v>
      </c>
      <c r="X27" s="14">
        <v>3640</v>
      </c>
      <c r="Y27" s="14">
        <v>189</v>
      </c>
      <c r="Z27" s="14">
        <v>0</v>
      </c>
      <c r="AA27" s="14">
        <v>2856</v>
      </c>
      <c r="AB27" s="14">
        <v>2758</v>
      </c>
      <c r="AC27" s="14">
        <v>56</v>
      </c>
      <c r="AD27" s="14">
        <v>0</v>
      </c>
      <c r="AE27" s="14">
        <v>6646</v>
      </c>
      <c r="AF27" s="14">
        <v>5200</v>
      </c>
      <c r="AG27" s="14">
        <v>12826</v>
      </c>
      <c r="AH27" s="14">
        <v>5083</v>
      </c>
      <c r="AI27" s="14">
        <v>5273</v>
      </c>
      <c r="AJ27" s="14">
        <v>3</v>
      </c>
      <c r="AK27" s="14">
        <v>2388</v>
      </c>
      <c r="AL27" s="14">
        <v>14201</v>
      </c>
      <c r="AM27" s="14">
        <v>0</v>
      </c>
      <c r="AN27" s="14">
        <v>870</v>
      </c>
      <c r="AO27" s="32">
        <v>64440</v>
      </c>
      <c r="AP27" s="14">
        <v>0</v>
      </c>
      <c r="AQ27" s="14">
        <v>4312</v>
      </c>
      <c r="AR27" s="14">
        <v>0</v>
      </c>
      <c r="AS27" s="14">
        <v>7579</v>
      </c>
      <c r="AT27" s="14">
        <v>0</v>
      </c>
      <c r="AU27" s="14">
        <v>0</v>
      </c>
      <c r="AV27" s="14">
        <v>0</v>
      </c>
      <c r="AW27" s="32">
        <v>11891</v>
      </c>
      <c r="AX27" s="33">
        <v>76331</v>
      </c>
      <c r="AY27" s="32">
        <v>79</v>
      </c>
      <c r="AZ27" s="34">
        <f t="shared" si="0"/>
        <v>11970</v>
      </c>
      <c r="BA27" s="32">
        <v>76410</v>
      </c>
      <c r="BB27" s="32">
        <v>-14607</v>
      </c>
      <c r="BC27" s="35">
        <f t="shared" si="3"/>
        <v>-2637</v>
      </c>
      <c r="BD27" s="32">
        <v>61803</v>
      </c>
      <c r="BE27" s="14"/>
      <c r="BF27" s="36">
        <f t="shared" si="1"/>
        <v>0.80863607184499087</v>
      </c>
      <c r="BG27" s="36">
        <f t="shared" si="2"/>
        <v>1.2760779188802712E-3</v>
      </c>
      <c r="BI27" s="37"/>
    </row>
    <row r="28" spans="1:61" ht="39.950000000000003" customHeight="1">
      <c r="A28" s="12" t="s">
        <v>217</v>
      </c>
      <c r="B28" s="3" t="s">
        <v>130</v>
      </c>
      <c r="C28" s="14">
        <v>420</v>
      </c>
      <c r="D28" s="14">
        <v>12</v>
      </c>
      <c r="E28" s="14">
        <v>114</v>
      </c>
      <c r="F28" s="14">
        <v>64</v>
      </c>
      <c r="G28" s="14">
        <v>15653</v>
      </c>
      <c r="H28" s="14">
        <v>224</v>
      </c>
      <c r="I28" s="14">
        <v>789</v>
      </c>
      <c r="J28" s="14">
        <v>310</v>
      </c>
      <c r="K28" s="14">
        <v>686</v>
      </c>
      <c r="L28" s="14">
        <v>97</v>
      </c>
      <c r="M28" s="14">
        <v>42</v>
      </c>
      <c r="N28" s="14">
        <v>236</v>
      </c>
      <c r="O28" s="14">
        <v>659</v>
      </c>
      <c r="P28" s="14">
        <v>470</v>
      </c>
      <c r="Q28" s="14">
        <v>291</v>
      </c>
      <c r="R28" s="14">
        <v>5912</v>
      </c>
      <c r="S28" s="14">
        <v>1068</v>
      </c>
      <c r="T28" s="14">
        <v>145</v>
      </c>
      <c r="U28" s="14">
        <v>645</v>
      </c>
      <c r="V28" s="14">
        <v>3312</v>
      </c>
      <c r="W28" s="14">
        <v>46961</v>
      </c>
      <c r="X28" s="14">
        <v>1759</v>
      </c>
      <c r="Y28" s="14">
        <v>1329</v>
      </c>
      <c r="Z28" s="14">
        <v>1204</v>
      </c>
      <c r="AA28" s="14">
        <v>23615</v>
      </c>
      <c r="AB28" s="14">
        <v>3490</v>
      </c>
      <c r="AC28" s="14">
        <v>2795</v>
      </c>
      <c r="AD28" s="14">
        <v>367</v>
      </c>
      <c r="AE28" s="14">
        <v>5437</v>
      </c>
      <c r="AF28" s="14">
        <v>12691</v>
      </c>
      <c r="AG28" s="14">
        <v>5412</v>
      </c>
      <c r="AH28" s="14">
        <v>13877</v>
      </c>
      <c r="AI28" s="14">
        <v>43576</v>
      </c>
      <c r="AJ28" s="14">
        <v>1828</v>
      </c>
      <c r="AK28" s="14">
        <v>27806</v>
      </c>
      <c r="AL28" s="14">
        <v>45472</v>
      </c>
      <c r="AM28" s="14">
        <v>5406</v>
      </c>
      <c r="AN28" s="14">
        <v>322</v>
      </c>
      <c r="AO28" s="32">
        <v>274496</v>
      </c>
      <c r="AP28" s="14">
        <v>22605</v>
      </c>
      <c r="AQ28" s="14">
        <v>625906</v>
      </c>
      <c r="AR28" s="14">
        <v>0</v>
      </c>
      <c r="AS28" s="14">
        <v>197</v>
      </c>
      <c r="AT28" s="14">
        <v>7956</v>
      </c>
      <c r="AU28" s="14">
        <v>83480</v>
      </c>
      <c r="AV28" s="14">
        <v>1730</v>
      </c>
      <c r="AW28" s="32">
        <v>741874</v>
      </c>
      <c r="AX28" s="33">
        <v>1016370</v>
      </c>
      <c r="AY28" s="32">
        <v>1176102</v>
      </c>
      <c r="AZ28" s="34">
        <f t="shared" si="0"/>
        <v>1917976</v>
      </c>
      <c r="BA28" s="32">
        <v>2192472</v>
      </c>
      <c r="BB28" s="32">
        <v>-274065</v>
      </c>
      <c r="BC28" s="35">
        <f t="shared" si="3"/>
        <v>1643911</v>
      </c>
      <c r="BD28" s="32">
        <v>1918407</v>
      </c>
      <c r="BE28" s="14"/>
      <c r="BF28" s="36">
        <f t="shared" si="1"/>
        <v>0.73034918386020831</v>
      </c>
      <c r="BG28" s="36">
        <f t="shared" si="2"/>
        <v>0.18522839190507306</v>
      </c>
      <c r="BI28" s="37"/>
    </row>
    <row r="29" spans="1:61" ht="39.950000000000003" customHeight="1">
      <c r="A29" s="12" t="s">
        <v>218</v>
      </c>
      <c r="B29" s="3" t="s">
        <v>22</v>
      </c>
      <c r="C29" s="14">
        <v>51</v>
      </c>
      <c r="D29" s="14">
        <v>6</v>
      </c>
      <c r="E29" s="14">
        <v>32</v>
      </c>
      <c r="F29" s="14">
        <v>142</v>
      </c>
      <c r="G29" s="14">
        <v>2517</v>
      </c>
      <c r="H29" s="14">
        <v>52</v>
      </c>
      <c r="I29" s="14">
        <v>131</v>
      </c>
      <c r="J29" s="14">
        <v>36</v>
      </c>
      <c r="K29" s="14">
        <v>218</v>
      </c>
      <c r="L29" s="14">
        <v>22</v>
      </c>
      <c r="M29" s="14">
        <v>7</v>
      </c>
      <c r="N29" s="14">
        <v>102</v>
      </c>
      <c r="O29" s="14">
        <v>120</v>
      </c>
      <c r="P29" s="14">
        <v>87</v>
      </c>
      <c r="Q29" s="14">
        <v>82</v>
      </c>
      <c r="R29" s="14">
        <v>615</v>
      </c>
      <c r="S29" s="14">
        <v>176</v>
      </c>
      <c r="T29" s="14">
        <v>20</v>
      </c>
      <c r="U29" s="14">
        <v>155</v>
      </c>
      <c r="V29" s="14">
        <v>836</v>
      </c>
      <c r="W29" s="14">
        <v>9975</v>
      </c>
      <c r="X29" s="14">
        <v>4673</v>
      </c>
      <c r="Y29" s="14">
        <v>1257</v>
      </c>
      <c r="Z29" s="14">
        <v>1804</v>
      </c>
      <c r="AA29" s="14">
        <v>39846</v>
      </c>
      <c r="AB29" s="14">
        <v>43776</v>
      </c>
      <c r="AC29" s="14">
        <v>88493</v>
      </c>
      <c r="AD29" s="14">
        <v>35300</v>
      </c>
      <c r="AE29" s="14">
        <v>14981</v>
      </c>
      <c r="AF29" s="14">
        <v>7352</v>
      </c>
      <c r="AG29" s="14">
        <v>11014</v>
      </c>
      <c r="AH29" s="14">
        <v>6724</v>
      </c>
      <c r="AI29" s="14">
        <v>8108</v>
      </c>
      <c r="AJ29" s="14">
        <v>1176</v>
      </c>
      <c r="AK29" s="14">
        <v>15313</v>
      </c>
      <c r="AL29" s="14">
        <v>8759</v>
      </c>
      <c r="AM29" s="14">
        <v>0</v>
      </c>
      <c r="AN29" s="14">
        <v>2415</v>
      </c>
      <c r="AO29" s="32">
        <v>306373</v>
      </c>
      <c r="AP29" s="14">
        <v>4</v>
      </c>
      <c r="AQ29" s="14">
        <v>272220</v>
      </c>
      <c r="AR29" s="14">
        <v>0</v>
      </c>
      <c r="AS29" s="14">
        <v>0</v>
      </c>
      <c r="AT29" s="14">
        <v>0</v>
      </c>
      <c r="AU29" s="14">
        <v>0</v>
      </c>
      <c r="AV29" s="14">
        <v>0</v>
      </c>
      <c r="AW29" s="32">
        <v>272224</v>
      </c>
      <c r="AX29" s="33">
        <v>578597</v>
      </c>
      <c r="AY29" s="32">
        <v>159731</v>
      </c>
      <c r="AZ29" s="34">
        <f t="shared" si="0"/>
        <v>431955</v>
      </c>
      <c r="BA29" s="32">
        <v>738328</v>
      </c>
      <c r="BB29" s="32">
        <v>-152966</v>
      </c>
      <c r="BC29" s="35">
        <f t="shared" si="3"/>
        <v>278989</v>
      </c>
      <c r="BD29" s="32">
        <v>585362</v>
      </c>
      <c r="BE29" s="14"/>
      <c r="BF29" s="36">
        <f t="shared" si="1"/>
        <v>0.73562600566542868</v>
      </c>
      <c r="BG29" s="36">
        <f t="shared" si="2"/>
        <v>8.0559817040256831E-2</v>
      </c>
      <c r="BI29" s="37"/>
    </row>
    <row r="30" spans="1:61" ht="39.950000000000003" customHeight="1">
      <c r="A30" s="12" t="s">
        <v>219</v>
      </c>
      <c r="B30" s="3" t="s">
        <v>94</v>
      </c>
      <c r="C30" s="14">
        <v>6</v>
      </c>
      <c r="D30" s="14">
        <v>1</v>
      </c>
      <c r="E30" s="14">
        <v>2</v>
      </c>
      <c r="F30" s="14">
        <v>15</v>
      </c>
      <c r="G30" s="14">
        <v>910</v>
      </c>
      <c r="H30" s="14">
        <v>17</v>
      </c>
      <c r="I30" s="14">
        <v>55</v>
      </c>
      <c r="J30" s="14">
        <v>9</v>
      </c>
      <c r="K30" s="14">
        <v>119</v>
      </c>
      <c r="L30" s="14">
        <v>6</v>
      </c>
      <c r="M30" s="14">
        <v>3</v>
      </c>
      <c r="N30" s="14">
        <v>45</v>
      </c>
      <c r="O30" s="14">
        <v>83</v>
      </c>
      <c r="P30" s="14">
        <v>52</v>
      </c>
      <c r="Q30" s="14">
        <v>16</v>
      </c>
      <c r="R30" s="14">
        <v>184</v>
      </c>
      <c r="S30" s="14">
        <v>64</v>
      </c>
      <c r="T30" s="14">
        <v>21</v>
      </c>
      <c r="U30" s="14">
        <v>16</v>
      </c>
      <c r="V30" s="14">
        <v>351</v>
      </c>
      <c r="W30" s="14">
        <v>5303</v>
      </c>
      <c r="X30" s="14">
        <v>2510</v>
      </c>
      <c r="Y30" s="14">
        <v>92</v>
      </c>
      <c r="Z30" s="14">
        <v>116</v>
      </c>
      <c r="AA30" s="14">
        <v>67835</v>
      </c>
      <c r="AB30" s="14">
        <v>10738</v>
      </c>
      <c r="AC30" s="14">
        <v>95267</v>
      </c>
      <c r="AD30" s="14">
        <v>9117</v>
      </c>
      <c r="AE30" s="14">
        <v>18662</v>
      </c>
      <c r="AF30" s="14">
        <v>43258</v>
      </c>
      <c r="AG30" s="14">
        <v>2207</v>
      </c>
      <c r="AH30" s="14">
        <v>7352</v>
      </c>
      <c r="AI30" s="14">
        <v>20806</v>
      </c>
      <c r="AJ30" s="14">
        <v>892</v>
      </c>
      <c r="AK30" s="14">
        <v>21917</v>
      </c>
      <c r="AL30" s="14">
        <v>25418</v>
      </c>
      <c r="AM30" s="14">
        <v>0</v>
      </c>
      <c r="AN30" s="14">
        <v>1330</v>
      </c>
      <c r="AO30" s="32">
        <v>334795</v>
      </c>
      <c r="AP30" s="14">
        <v>0</v>
      </c>
      <c r="AQ30" s="14">
        <v>382848</v>
      </c>
      <c r="AR30" s="14">
        <v>0</v>
      </c>
      <c r="AS30" s="14">
        <v>103</v>
      </c>
      <c r="AT30" s="14">
        <v>0</v>
      </c>
      <c r="AU30" s="14">
        <v>73980</v>
      </c>
      <c r="AV30" s="14">
        <v>0</v>
      </c>
      <c r="AW30" s="32">
        <v>456931</v>
      </c>
      <c r="AX30" s="33">
        <v>791726</v>
      </c>
      <c r="AY30" s="32">
        <v>169704</v>
      </c>
      <c r="AZ30" s="34">
        <f t="shared" si="0"/>
        <v>626635</v>
      </c>
      <c r="BA30" s="32">
        <v>961430</v>
      </c>
      <c r="BB30" s="32">
        <v>-31</v>
      </c>
      <c r="BC30" s="35">
        <f t="shared" si="3"/>
        <v>626604</v>
      </c>
      <c r="BD30" s="32">
        <v>961399</v>
      </c>
      <c r="BE30" s="14"/>
      <c r="BF30" s="36">
        <f t="shared" si="1"/>
        <v>0.99996084503982441</v>
      </c>
      <c r="BG30" s="36">
        <f t="shared" si="2"/>
        <v>0.11329867325776301</v>
      </c>
      <c r="BI30" s="37"/>
    </row>
    <row r="31" spans="1:61" ht="39.950000000000003" customHeight="1">
      <c r="A31" s="12" t="s">
        <v>220</v>
      </c>
      <c r="B31" s="3" t="s">
        <v>93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0</v>
      </c>
      <c r="X31" s="14">
        <v>0</v>
      </c>
      <c r="Y31" s="14">
        <v>0</v>
      </c>
      <c r="Z31" s="14">
        <v>0</v>
      </c>
      <c r="AA31" s="14">
        <v>0</v>
      </c>
      <c r="AB31" s="14">
        <v>0</v>
      </c>
      <c r="AC31" s="14">
        <v>0</v>
      </c>
      <c r="AD31" s="14">
        <v>0</v>
      </c>
      <c r="AE31" s="14">
        <v>0</v>
      </c>
      <c r="AF31" s="14">
        <v>0</v>
      </c>
      <c r="AG31" s="14">
        <v>0</v>
      </c>
      <c r="AH31" s="14">
        <v>0</v>
      </c>
      <c r="AI31" s="14">
        <v>0</v>
      </c>
      <c r="AJ31" s="14">
        <v>0</v>
      </c>
      <c r="AK31" s="14">
        <v>0</v>
      </c>
      <c r="AL31" s="14">
        <v>0</v>
      </c>
      <c r="AM31" s="14">
        <v>0</v>
      </c>
      <c r="AN31" s="14">
        <v>0</v>
      </c>
      <c r="AO31" s="32">
        <v>0</v>
      </c>
      <c r="AP31" s="14">
        <v>0</v>
      </c>
      <c r="AQ31" s="14">
        <v>499890</v>
      </c>
      <c r="AR31" s="14">
        <v>0</v>
      </c>
      <c r="AS31" s="14">
        <v>0</v>
      </c>
      <c r="AT31" s="14">
        <v>0</v>
      </c>
      <c r="AU31" s="14">
        <v>0</v>
      </c>
      <c r="AV31" s="14">
        <v>0</v>
      </c>
      <c r="AW31" s="32">
        <v>499890</v>
      </c>
      <c r="AX31" s="33">
        <v>499890</v>
      </c>
      <c r="AY31" s="32">
        <v>0</v>
      </c>
      <c r="AZ31" s="34">
        <f t="shared" si="0"/>
        <v>499890</v>
      </c>
      <c r="BA31" s="32">
        <v>499890</v>
      </c>
      <c r="BB31" s="32">
        <v>0</v>
      </c>
      <c r="BC31" s="35">
        <f t="shared" si="3"/>
        <v>499890</v>
      </c>
      <c r="BD31" s="32">
        <v>499890</v>
      </c>
      <c r="BE31" s="14"/>
      <c r="BF31" s="36">
        <f t="shared" si="1"/>
        <v>1</v>
      </c>
      <c r="BG31" s="36">
        <f t="shared" si="2"/>
        <v>0.14793566578595982</v>
      </c>
      <c r="BI31" s="37"/>
    </row>
    <row r="32" spans="1:61" ht="39.950000000000003" customHeight="1">
      <c r="A32" s="12" t="s">
        <v>221</v>
      </c>
      <c r="B32" s="3" t="s">
        <v>24</v>
      </c>
      <c r="C32" s="14">
        <v>174</v>
      </c>
      <c r="D32" s="14">
        <v>13</v>
      </c>
      <c r="E32" s="14">
        <v>54</v>
      </c>
      <c r="F32" s="14">
        <v>58</v>
      </c>
      <c r="G32" s="14">
        <v>13632</v>
      </c>
      <c r="H32" s="14">
        <v>50</v>
      </c>
      <c r="I32" s="14">
        <v>414</v>
      </c>
      <c r="J32" s="14">
        <v>146</v>
      </c>
      <c r="K32" s="14">
        <v>1412</v>
      </c>
      <c r="L32" s="14">
        <v>70</v>
      </c>
      <c r="M32" s="14">
        <v>30</v>
      </c>
      <c r="N32" s="14">
        <v>170</v>
      </c>
      <c r="O32" s="14">
        <v>261</v>
      </c>
      <c r="P32" s="14">
        <v>190</v>
      </c>
      <c r="Q32" s="14">
        <v>105</v>
      </c>
      <c r="R32" s="14">
        <v>1745</v>
      </c>
      <c r="S32" s="14">
        <v>385</v>
      </c>
      <c r="T32" s="14">
        <v>45</v>
      </c>
      <c r="U32" s="14">
        <v>253</v>
      </c>
      <c r="V32" s="14">
        <v>1657</v>
      </c>
      <c r="W32" s="14">
        <v>25411</v>
      </c>
      <c r="X32" s="14">
        <v>9632</v>
      </c>
      <c r="Y32" s="14">
        <v>1146</v>
      </c>
      <c r="Z32" s="14">
        <v>3666</v>
      </c>
      <c r="AA32" s="14">
        <v>45550</v>
      </c>
      <c r="AB32" s="14">
        <v>15338</v>
      </c>
      <c r="AC32" s="14">
        <v>3075</v>
      </c>
      <c r="AD32" s="14">
        <v>105</v>
      </c>
      <c r="AE32" s="14">
        <v>75648</v>
      </c>
      <c r="AF32" s="14">
        <v>19411</v>
      </c>
      <c r="AG32" s="14">
        <v>13740</v>
      </c>
      <c r="AH32" s="14">
        <v>13663</v>
      </c>
      <c r="AI32" s="14">
        <v>13891</v>
      </c>
      <c r="AJ32" s="14">
        <v>1474</v>
      </c>
      <c r="AK32" s="14">
        <v>17494</v>
      </c>
      <c r="AL32" s="14">
        <v>14719</v>
      </c>
      <c r="AM32" s="14">
        <v>1394</v>
      </c>
      <c r="AN32" s="14">
        <v>3104</v>
      </c>
      <c r="AO32" s="32">
        <v>299325</v>
      </c>
      <c r="AP32" s="14">
        <v>5076</v>
      </c>
      <c r="AQ32" s="14">
        <v>173988</v>
      </c>
      <c r="AR32" s="14">
        <v>2</v>
      </c>
      <c r="AS32" s="14">
        <v>1237</v>
      </c>
      <c r="AT32" s="14">
        <v>978</v>
      </c>
      <c r="AU32" s="14">
        <v>9682</v>
      </c>
      <c r="AV32" s="14">
        <v>681</v>
      </c>
      <c r="AW32" s="32">
        <v>191644</v>
      </c>
      <c r="AX32" s="33">
        <v>490969</v>
      </c>
      <c r="AY32" s="32">
        <v>314999</v>
      </c>
      <c r="AZ32" s="34">
        <f t="shared" si="0"/>
        <v>506643</v>
      </c>
      <c r="BA32" s="32">
        <v>805968</v>
      </c>
      <c r="BB32" s="32">
        <v>-130380</v>
      </c>
      <c r="BC32" s="35">
        <f t="shared" si="3"/>
        <v>376263</v>
      </c>
      <c r="BD32" s="32">
        <v>675588</v>
      </c>
      <c r="BE32" s="14"/>
      <c r="BF32" s="36">
        <f t="shared" si="1"/>
        <v>0.73444351883723824</v>
      </c>
      <c r="BG32" s="36">
        <f t="shared" si="2"/>
        <v>5.148938890309384E-2</v>
      </c>
      <c r="BI32" s="37"/>
    </row>
    <row r="33" spans="1:61" ht="39.950000000000003" customHeight="1">
      <c r="A33" s="12" t="s">
        <v>222</v>
      </c>
      <c r="B33" s="3" t="s">
        <v>25</v>
      </c>
      <c r="C33" s="14">
        <v>24</v>
      </c>
      <c r="D33" s="14">
        <v>0</v>
      </c>
      <c r="E33" s="14">
        <v>14</v>
      </c>
      <c r="F33" s="14">
        <v>7</v>
      </c>
      <c r="G33" s="14">
        <v>1220</v>
      </c>
      <c r="H33" s="14">
        <v>9</v>
      </c>
      <c r="I33" s="14">
        <v>42</v>
      </c>
      <c r="J33" s="14">
        <v>31</v>
      </c>
      <c r="K33" s="14">
        <v>76</v>
      </c>
      <c r="L33" s="14">
        <v>10</v>
      </c>
      <c r="M33" s="14">
        <v>2</v>
      </c>
      <c r="N33" s="14">
        <v>76</v>
      </c>
      <c r="O33" s="14">
        <v>119</v>
      </c>
      <c r="P33" s="14">
        <v>142</v>
      </c>
      <c r="Q33" s="14">
        <v>40</v>
      </c>
      <c r="R33" s="14">
        <v>592</v>
      </c>
      <c r="S33" s="14">
        <v>279</v>
      </c>
      <c r="T33" s="14">
        <v>25</v>
      </c>
      <c r="U33" s="14">
        <v>45</v>
      </c>
      <c r="V33" s="14">
        <v>331</v>
      </c>
      <c r="W33" s="14">
        <v>7654</v>
      </c>
      <c r="X33" s="14">
        <v>3315</v>
      </c>
      <c r="Y33" s="14">
        <v>2467</v>
      </c>
      <c r="Z33" s="14">
        <v>606</v>
      </c>
      <c r="AA33" s="14">
        <v>74596</v>
      </c>
      <c r="AB33" s="14">
        <v>32546</v>
      </c>
      <c r="AC33" s="14">
        <v>7732</v>
      </c>
      <c r="AD33" s="14">
        <v>0</v>
      </c>
      <c r="AE33" s="14">
        <v>9356</v>
      </c>
      <c r="AF33" s="14">
        <v>246486</v>
      </c>
      <c r="AG33" s="14">
        <v>16221</v>
      </c>
      <c r="AH33" s="14">
        <v>23858</v>
      </c>
      <c r="AI33" s="14">
        <v>16349</v>
      </c>
      <c r="AJ33" s="14">
        <v>3204</v>
      </c>
      <c r="AK33" s="14">
        <v>206094</v>
      </c>
      <c r="AL33" s="14">
        <v>15511</v>
      </c>
      <c r="AM33" s="14">
        <v>0</v>
      </c>
      <c r="AN33" s="14">
        <v>3008</v>
      </c>
      <c r="AO33" s="32">
        <v>672087</v>
      </c>
      <c r="AP33" s="14">
        <v>2502</v>
      </c>
      <c r="AQ33" s="14">
        <v>240736</v>
      </c>
      <c r="AR33" s="14">
        <v>0</v>
      </c>
      <c r="AS33" s="14">
        <v>220</v>
      </c>
      <c r="AT33" s="14">
        <v>20304</v>
      </c>
      <c r="AU33" s="14">
        <v>248338</v>
      </c>
      <c r="AV33" s="14">
        <v>-590</v>
      </c>
      <c r="AW33" s="32">
        <v>511510</v>
      </c>
      <c r="AX33" s="33">
        <v>1183597</v>
      </c>
      <c r="AY33" s="32">
        <v>393684</v>
      </c>
      <c r="AZ33" s="34">
        <f t="shared" si="0"/>
        <v>905194</v>
      </c>
      <c r="BA33" s="32">
        <v>1577281</v>
      </c>
      <c r="BB33" s="32">
        <v>-263581</v>
      </c>
      <c r="BC33" s="35">
        <f t="shared" si="3"/>
        <v>641613</v>
      </c>
      <c r="BD33" s="32">
        <v>1313700</v>
      </c>
      <c r="BE33" s="14"/>
      <c r="BF33" s="36">
        <f t="shared" si="1"/>
        <v>0.77730511314239559</v>
      </c>
      <c r="BG33" s="36">
        <f t="shared" si="2"/>
        <v>7.1242554239230288E-2</v>
      </c>
      <c r="BI33" s="37"/>
    </row>
    <row r="34" spans="1:61" ht="39.950000000000003" customHeight="1">
      <c r="A34" s="12" t="s">
        <v>223</v>
      </c>
      <c r="B34" s="3" t="s">
        <v>26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  <c r="S34" s="14">
        <v>0</v>
      </c>
      <c r="T34" s="14">
        <v>0</v>
      </c>
      <c r="U34" s="14">
        <v>0</v>
      </c>
      <c r="V34" s="14">
        <v>0</v>
      </c>
      <c r="W34" s="14">
        <v>0</v>
      </c>
      <c r="X34" s="14">
        <v>0</v>
      </c>
      <c r="Y34" s="14">
        <v>0</v>
      </c>
      <c r="Z34" s="14">
        <v>0</v>
      </c>
      <c r="AA34" s="14">
        <v>0</v>
      </c>
      <c r="AB34" s="14">
        <v>0</v>
      </c>
      <c r="AC34" s="14">
        <v>0</v>
      </c>
      <c r="AD34" s="14">
        <v>0</v>
      </c>
      <c r="AE34" s="14">
        <v>0</v>
      </c>
      <c r="AF34" s="14">
        <v>0</v>
      </c>
      <c r="AG34" s="14">
        <v>0</v>
      </c>
      <c r="AH34" s="14">
        <v>0</v>
      </c>
      <c r="AI34" s="14">
        <v>0</v>
      </c>
      <c r="AJ34" s="14">
        <v>0</v>
      </c>
      <c r="AK34" s="14">
        <v>0</v>
      </c>
      <c r="AL34" s="14">
        <v>0</v>
      </c>
      <c r="AM34" s="14">
        <v>0</v>
      </c>
      <c r="AN34" s="14">
        <v>7027</v>
      </c>
      <c r="AO34" s="32">
        <v>7027</v>
      </c>
      <c r="AP34" s="14">
        <v>0</v>
      </c>
      <c r="AQ34" s="14">
        <v>19279</v>
      </c>
      <c r="AR34" s="14">
        <v>0</v>
      </c>
      <c r="AS34" s="14">
        <v>503533</v>
      </c>
      <c r="AT34" s="14">
        <v>0</v>
      </c>
      <c r="AU34" s="14">
        <v>0</v>
      </c>
      <c r="AV34" s="14">
        <v>0</v>
      </c>
      <c r="AW34" s="32">
        <v>522812</v>
      </c>
      <c r="AX34" s="33">
        <v>529839</v>
      </c>
      <c r="AY34" s="32">
        <v>0</v>
      </c>
      <c r="AZ34" s="34">
        <f t="shared" si="0"/>
        <v>522812</v>
      </c>
      <c r="BA34" s="32">
        <v>529839</v>
      </c>
      <c r="BB34" s="32">
        <v>0</v>
      </c>
      <c r="BC34" s="35">
        <f t="shared" si="3"/>
        <v>522812</v>
      </c>
      <c r="BD34" s="32">
        <v>529839</v>
      </c>
      <c r="BE34" s="14"/>
      <c r="BF34" s="36">
        <f t="shared" si="1"/>
        <v>1</v>
      </c>
      <c r="BG34" s="36">
        <f t="shared" si="2"/>
        <v>5.7053585802626971E-3</v>
      </c>
      <c r="BI34" s="37"/>
    </row>
    <row r="35" spans="1:61" ht="39.950000000000003" customHeight="1">
      <c r="A35" s="12" t="s">
        <v>224</v>
      </c>
      <c r="B35" s="3" t="s">
        <v>27</v>
      </c>
      <c r="C35" s="14">
        <v>0</v>
      </c>
      <c r="D35" s="14">
        <v>0</v>
      </c>
      <c r="E35" s="14">
        <v>0</v>
      </c>
      <c r="F35" s="14">
        <v>1</v>
      </c>
      <c r="G35" s="14">
        <v>63</v>
      </c>
      <c r="H35" s="14">
        <v>0</v>
      </c>
      <c r="I35" s="14">
        <v>2</v>
      </c>
      <c r="J35" s="14">
        <v>2</v>
      </c>
      <c r="K35" s="14">
        <v>5</v>
      </c>
      <c r="L35" s="14">
        <v>0</v>
      </c>
      <c r="M35" s="14">
        <v>0</v>
      </c>
      <c r="N35" s="14">
        <v>4</v>
      </c>
      <c r="O35" s="14">
        <v>18</v>
      </c>
      <c r="P35" s="14">
        <v>7</v>
      </c>
      <c r="Q35" s="14">
        <v>2</v>
      </c>
      <c r="R35" s="14">
        <v>101</v>
      </c>
      <c r="S35" s="14">
        <v>28</v>
      </c>
      <c r="T35" s="14">
        <v>2</v>
      </c>
      <c r="U35" s="14">
        <v>4</v>
      </c>
      <c r="V35" s="14">
        <v>2</v>
      </c>
      <c r="W35" s="14">
        <v>154</v>
      </c>
      <c r="X35" s="14">
        <v>173</v>
      </c>
      <c r="Y35" s="14">
        <v>8</v>
      </c>
      <c r="Z35" s="14">
        <v>16</v>
      </c>
      <c r="AA35" s="14">
        <v>443</v>
      </c>
      <c r="AB35" s="14">
        <v>126</v>
      </c>
      <c r="AC35" s="14">
        <v>4</v>
      </c>
      <c r="AD35" s="14">
        <v>0</v>
      </c>
      <c r="AE35" s="14">
        <v>624</v>
      </c>
      <c r="AF35" s="14">
        <v>6193</v>
      </c>
      <c r="AG35" s="14">
        <v>112</v>
      </c>
      <c r="AH35" s="14">
        <v>5</v>
      </c>
      <c r="AI35" s="14">
        <v>128</v>
      </c>
      <c r="AJ35" s="14">
        <v>0</v>
      </c>
      <c r="AK35" s="14">
        <v>923</v>
      </c>
      <c r="AL35" s="14">
        <v>395</v>
      </c>
      <c r="AM35" s="14">
        <v>0</v>
      </c>
      <c r="AN35" s="14">
        <v>171</v>
      </c>
      <c r="AO35" s="32">
        <v>9716</v>
      </c>
      <c r="AP35" s="14">
        <v>0</v>
      </c>
      <c r="AQ35" s="14">
        <v>80525</v>
      </c>
      <c r="AR35" s="14">
        <v>109180</v>
      </c>
      <c r="AS35" s="14">
        <v>248979</v>
      </c>
      <c r="AT35" s="14">
        <v>36193</v>
      </c>
      <c r="AU35" s="14">
        <v>202908</v>
      </c>
      <c r="AV35" s="14">
        <v>0</v>
      </c>
      <c r="AW35" s="32">
        <v>677785</v>
      </c>
      <c r="AX35" s="33">
        <v>687501</v>
      </c>
      <c r="AY35" s="32">
        <v>131930</v>
      </c>
      <c r="AZ35" s="34">
        <f t="shared" si="0"/>
        <v>809715</v>
      </c>
      <c r="BA35" s="32">
        <v>819431</v>
      </c>
      <c r="BB35" s="32">
        <v>-83312</v>
      </c>
      <c r="BC35" s="35">
        <f t="shared" si="3"/>
        <v>726403</v>
      </c>
      <c r="BD35" s="32">
        <v>736119</v>
      </c>
      <c r="BE35" s="14"/>
      <c r="BF35" s="36">
        <f t="shared" si="1"/>
        <v>0.87881908535405762</v>
      </c>
      <c r="BG35" s="36">
        <f t="shared" si="2"/>
        <v>2.3830281636788925E-2</v>
      </c>
      <c r="BI35" s="37"/>
    </row>
    <row r="36" spans="1:61" ht="39.950000000000003" customHeight="1">
      <c r="A36" s="12" t="s">
        <v>225</v>
      </c>
      <c r="B36" s="3" t="s">
        <v>28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8</v>
      </c>
      <c r="Z36" s="14">
        <v>0</v>
      </c>
      <c r="AA36" s="14">
        <v>37</v>
      </c>
      <c r="AB36" s="14">
        <v>64</v>
      </c>
      <c r="AC36" s="14">
        <v>26</v>
      </c>
      <c r="AD36" s="14">
        <v>0</v>
      </c>
      <c r="AE36" s="14">
        <v>673</v>
      </c>
      <c r="AF36" s="14">
        <v>365</v>
      </c>
      <c r="AG36" s="14">
        <v>12</v>
      </c>
      <c r="AH36" s="14">
        <v>7</v>
      </c>
      <c r="AI36" s="14">
        <v>16335</v>
      </c>
      <c r="AJ36" s="14">
        <v>0</v>
      </c>
      <c r="AK36" s="14">
        <v>54</v>
      </c>
      <c r="AL36" s="14">
        <v>186</v>
      </c>
      <c r="AM36" s="14">
        <v>0</v>
      </c>
      <c r="AN36" s="14">
        <v>9</v>
      </c>
      <c r="AO36" s="32">
        <v>17776</v>
      </c>
      <c r="AP36" s="14">
        <v>8688</v>
      </c>
      <c r="AQ36" s="14">
        <v>126662</v>
      </c>
      <c r="AR36" s="14">
        <v>47116</v>
      </c>
      <c r="AS36" s="14">
        <v>780552</v>
      </c>
      <c r="AT36" s="14">
        <v>0</v>
      </c>
      <c r="AU36" s="14">
        <v>0</v>
      </c>
      <c r="AV36" s="14">
        <v>0</v>
      </c>
      <c r="AW36" s="32">
        <v>963018</v>
      </c>
      <c r="AX36" s="33">
        <v>980794</v>
      </c>
      <c r="AY36" s="32">
        <v>121350</v>
      </c>
      <c r="AZ36" s="34">
        <f t="shared" si="0"/>
        <v>1084368</v>
      </c>
      <c r="BA36" s="32">
        <v>1102144</v>
      </c>
      <c r="BB36" s="32">
        <v>-74951</v>
      </c>
      <c r="BC36" s="35">
        <f t="shared" si="3"/>
        <v>1009417</v>
      </c>
      <c r="BD36" s="32">
        <v>1027193</v>
      </c>
      <c r="BE36" s="14"/>
      <c r="BF36" s="36">
        <f t="shared" si="1"/>
        <v>0.923581302495733</v>
      </c>
      <c r="BG36" s="36">
        <f t="shared" si="2"/>
        <v>3.7483901057795199E-2</v>
      </c>
      <c r="BI36" s="37"/>
    </row>
    <row r="37" spans="1:61" ht="39.950000000000003" customHeight="1">
      <c r="A37" s="12" t="s">
        <v>226</v>
      </c>
      <c r="B37" s="3" t="s">
        <v>29</v>
      </c>
      <c r="C37" s="14">
        <v>14</v>
      </c>
      <c r="D37" s="14">
        <v>0</v>
      </c>
      <c r="E37" s="14">
        <v>37</v>
      </c>
      <c r="F37" s="14">
        <v>4</v>
      </c>
      <c r="G37" s="14">
        <v>367</v>
      </c>
      <c r="H37" s="14">
        <v>4</v>
      </c>
      <c r="I37" s="14">
        <v>3</v>
      </c>
      <c r="J37" s="14">
        <v>4</v>
      </c>
      <c r="K37" s="14">
        <v>31</v>
      </c>
      <c r="L37" s="14">
        <v>3</v>
      </c>
      <c r="M37" s="14">
        <v>1</v>
      </c>
      <c r="N37" s="14">
        <v>2</v>
      </c>
      <c r="O37" s="14">
        <v>25</v>
      </c>
      <c r="P37" s="14">
        <v>8</v>
      </c>
      <c r="Q37" s="14">
        <v>3</v>
      </c>
      <c r="R37" s="14">
        <v>59</v>
      </c>
      <c r="S37" s="14">
        <v>14</v>
      </c>
      <c r="T37" s="14">
        <v>0</v>
      </c>
      <c r="U37" s="14">
        <v>6</v>
      </c>
      <c r="V37" s="14">
        <v>39</v>
      </c>
      <c r="W37" s="14">
        <v>893</v>
      </c>
      <c r="X37" s="14">
        <v>681</v>
      </c>
      <c r="Y37" s="14">
        <v>553</v>
      </c>
      <c r="Z37" s="14">
        <v>117</v>
      </c>
      <c r="AA37" s="14">
        <v>1066</v>
      </c>
      <c r="AB37" s="14">
        <v>1616</v>
      </c>
      <c r="AC37" s="14">
        <v>552</v>
      </c>
      <c r="AD37" s="14">
        <v>0</v>
      </c>
      <c r="AE37" s="14">
        <v>1072</v>
      </c>
      <c r="AF37" s="14">
        <v>1226</v>
      </c>
      <c r="AG37" s="14">
        <v>2</v>
      </c>
      <c r="AH37" s="14">
        <v>1875</v>
      </c>
      <c r="AI37" s="14">
        <v>1167</v>
      </c>
      <c r="AJ37" s="14">
        <v>0</v>
      </c>
      <c r="AK37" s="14">
        <v>3748</v>
      </c>
      <c r="AL37" s="14">
        <v>1772</v>
      </c>
      <c r="AM37" s="14">
        <v>0</v>
      </c>
      <c r="AN37" s="14">
        <v>16</v>
      </c>
      <c r="AO37" s="32">
        <v>16980</v>
      </c>
      <c r="AP37" s="14">
        <v>0</v>
      </c>
      <c r="AQ37" s="14">
        <v>21895</v>
      </c>
      <c r="AR37" s="14">
        <v>12900</v>
      </c>
      <c r="AS37" s="14">
        <v>0</v>
      </c>
      <c r="AT37" s="14">
        <v>0</v>
      </c>
      <c r="AU37" s="14">
        <v>0</v>
      </c>
      <c r="AV37" s="14">
        <v>0</v>
      </c>
      <c r="AW37" s="32">
        <v>34795</v>
      </c>
      <c r="AX37" s="33">
        <v>51775</v>
      </c>
      <c r="AY37" s="32">
        <v>7304</v>
      </c>
      <c r="AZ37" s="34">
        <f t="shared" si="0"/>
        <v>42099</v>
      </c>
      <c r="BA37" s="32">
        <v>59079</v>
      </c>
      <c r="BB37" s="32">
        <v>-10897</v>
      </c>
      <c r="BC37" s="35">
        <f t="shared" si="3"/>
        <v>31202</v>
      </c>
      <c r="BD37" s="32">
        <v>48182</v>
      </c>
      <c r="BE37" s="14"/>
      <c r="BF37" s="36">
        <f t="shared" si="1"/>
        <v>0.78953162723322068</v>
      </c>
      <c r="BG37" s="36">
        <f t="shared" si="2"/>
        <v>6.4795283009933995E-3</v>
      </c>
      <c r="BI37" s="37"/>
    </row>
    <row r="38" spans="1:61" ht="39.950000000000003" customHeight="1">
      <c r="A38" s="12" t="s">
        <v>227</v>
      </c>
      <c r="B38" s="3" t="s">
        <v>30</v>
      </c>
      <c r="C38" s="14">
        <v>275</v>
      </c>
      <c r="D38" s="14">
        <v>14</v>
      </c>
      <c r="E38" s="14">
        <v>63</v>
      </c>
      <c r="F38" s="14">
        <v>238</v>
      </c>
      <c r="G38" s="14">
        <v>10485</v>
      </c>
      <c r="H38" s="14">
        <v>135</v>
      </c>
      <c r="I38" s="14">
        <v>548</v>
      </c>
      <c r="J38" s="14">
        <v>254</v>
      </c>
      <c r="K38" s="14">
        <v>1413</v>
      </c>
      <c r="L38" s="14">
        <v>37</v>
      </c>
      <c r="M38" s="14">
        <v>34</v>
      </c>
      <c r="N38" s="14">
        <v>266</v>
      </c>
      <c r="O38" s="14">
        <v>939</v>
      </c>
      <c r="P38" s="14">
        <v>499</v>
      </c>
      <c r="Q38" s="14">
        <v>242</v>
      </c>
      <c r="R38" s="14">
        <v>6665</v>
      </c>
      <c r="S38" s="14">
        <v>1125</v>
      </c>
      <c r="T38" s="14">
        <v>118</v>
      </c>
      <c r="U38" s="14">
        <v>243</v>
      </c>
      <c r="V38" s="14">
        <v>2747</v>
      </c>
      <c r="W38" s="14">
        <v>97502</v>
      </c>
      <c r="X38" s="14">
        <v>18540</v>
      </c>
      <c r="Y38" s="14">
        <v>10652</v>
      </c>
      <c r="Z38" s="14">
        <v>4354</v>
      </c>
      <c r="AA38" s="14">
        <v>170545</v>
      </c>
      <c r="AB38" s="14">
        <v>72572</v>
      </c>
      <c r="AC38" s="14">
        <v>63911</v>
      </c>
      <c r="AD38" s="14">
        <v>776</v>
      </c>
      <c r="AE38" s="14">
        <v>59243</v>
      </c>
      <c r="AF38" s="14">
        <v>229055</v>
      </c>
      <c r="AG38" s="14">
        <v>53369</v>
      </c>
      <c r="AH38" s="14">
        <v>72832</v>
      </c>
      <c r="AI38" s="14">
        <v>53446</v>
      </c>
      <c r="AJ38" s="14">
        <v>4160</v>
      </c>
      <c r="AK38" s="14">
        <v>268475</v>
      </c>
      <c r="AL38" s="14">
        <v>31347</v>
      </c>
      <c r="AM38" s="14">
        <v>0</v>
      </c>
      <c r="AN38" s="14">
        <v>2148</v>
      </c>
      <c r="AO38" s="32">
        <v>1239267</v>
      </c>
      <c r="AP38" s="14">
        <v>1087</v>
      </c>
      <c r="AQ38" s="14">
        <v>44791</v>
      </c>
      <c r="AR38" s="14">
        <v>0</v>
      </c>
      <c r="AS38" s="14">
        <v>0</v>
      </c>
      <c r="AT38" s="14">
        <v>2899</v>
      </c>
      <c r="AU38" s="14">
        <v>13297</v>
      </c>
      <c r="AV38" s="14">
        <v>0</v>
      </c>
      <c r="AW38" s="32">
        <v>62074</v>
      </c>
      <c r="AX38" s="33">
        <v>1301341</v>
      </c>
      <c r="AY38" s="32">
        <v>758598</v>
      </c>
      <c r="AZ38" s="34">
        <f t="shared" si="0"/>
        <v>820672</v>
      </c>
      <c r="BA38" s="32">
        <v>2059939</v>
      </c>
      <c r="BB38" s="32">
        <v>-218296</v>
      </c>
      <c r="BC38" s="35">
        <f t="shared" si="3"/>
        <v>602376</v>
      </c>
      <c r="BD38" s="32">
        <v>1841643</v>
      </c>
      <c r="BE38" s="14"/>
      <c r="BF38" s="36">
        <f t="shared" si="1"/>
        <v>0.83225303744368306</v>
      </c>
      <c r="BG38" s="36">
        <f t="shared" si="2"/>
        <v>1.3255288976012577E-2</v>
      </c>
      <c r="BI38" s="37"/>
    </row>
    <row r="39" spans="1:61" ht="39.950000000000003" customHeight="1">
      <c r="A39" s="12" t="s">
        <v>228</v>
      </c>
      <c r="B39" s="3" t="s">
        <v>31</v>
      </c>
      <c r="C39" s="14">
        <v>8</v>
      </c>
      <c r="D39" s="14">
        <v>0</v>
      </c>
      <c r="E39" s="14">
        <v>3</v>
      </c>
      <c r="F39" s="14">
        <v>0</v>
      </c>
      <c r="G39" s="14">
        <v>73</v>
      </c>
      <c r="H39" s="14">
        <v>0</v>
      </c>
      <c r="I39" s="14">
        <v>0</v>
      </c>
      <c r="J39" s="14">
        <v>1</v>
      </c>
      <c r="K39" s="14">
        <v>1</v>
      </c>
      <c r="L39" s="14">
        <v>0</v>
      </c>
      <c r="M39" s="14">
        <v>0</v>
      </c>
      <c r="N39" s="14">
        <v>0</v>
      </c>
      <c r="O39" s="14">
        <v>1</v>
      </c>
      <c r="P39" s="14">
        <v>1</v>
      </c>
      <c r="Q39" s="14">
        <v>0</v>
      </c>
      <c r="R39" s="14">
        <v>27</v>
      </c>
      <c r="S39" s="14">
        <v>1</v>
      </c>
      <c r="T39" s="14">
        <v>0</v>
      </c>
      <c r="U39" s="14">
        <v>4</v>
      </c>
      <c r="V39" s="14">
        <v>8</v>
      </c>
      <c r="W39" s="14">
        <v>267</v>
      </c>
      <c r="X39" s="14">
        <v>28</v>
      </c>
      <c r="Y39" s="14">
        <v>26</v>
      </c>
      <c r="Z39" s="14">
        <v>4</v>
      </c>
      <c r="AA39" s="14">
        <v>1312</v>
      </c>
      <c r="AB39" s="14">
        <v>154</v>
      </c>
      <c r="AC39" s="14">
        <v>1286</v>
      </c>
      <c r="AD39" s="14">
        <v>216</v>
      </c>
      <c r="AE39" s="14">
        <v>495</v>
      </c>
      <c r="AF39" s="14">
        <v>7690</v>
      </c>
      <c r="AG39" s="14">
        <v>260</v>
      </c>
      <c r="AH39" s="14">
        <v>6170</v>
      </c>
      <c r="AI39" s="14">
        <v>22050</v>
      </c>
      <c r="AJ39" s="14">
        <v>115</v>
      </c>
      <c r="AK39" s="14">
        <v>6185</v>
      </c>
      <c r="AL39" s="14">
        <v>15173</v>
      </c>
      <c r="AM39" s="14">
        <v>0</v>
      </c>
      <c r="AN39" s="14">
        <v>238</v>
      </c>
      <c r="AO39" s="32">
        <v>61797</v>
      </c>
      <c r="AP39" s="14">
        <v>65411</v>
      </c>
      <c r="AQ39" s="14">
        <v>481673</v>
      </c>
      <c r="AR39" s="14">
        <v>0</v>
      </c>
      <c r="AS39" s="14">
        <v>0</v>
      </c>
      <c r="AT39" s="14">
        <v>0</v>
      </c>
      <c r="AU39" s="14">
        <v>3031</v>
      </c>
      <c r="AV39" s="14">
        <v>0</v>
      </c>
      <c r="AW39" s="32">
        <v>550115</v>
      </c>
      <c r="AX39" s="33">
        <v>611912</v>
      </c>
      <c r="AY39" s="32">
        <v>179834</v>
      </c>
      <c r="AZ39" s="34">
        <f t="shared" si="0"/>
        <v>729949</v>
      </c>
      <c r="BA39" s="32">
        <v>791746</v>
      </c>
      <c r="BB39" s="32">
        <v>-100774</v>
      </c>
      <c r="BC39" s="35">
        <f t="shared" si="3"/>
        <v>629175</v>
      </c>
      <c r="BD39" s="32">
        <v>690972</v>
      </c>
      <c r="BE39" s="14"/>
      <c r="BF39" s="36">
        <f t="shared" si="1"/>
        <v>0.83531292081214292</v>
      </c>
      <c r="BG39" s="36">
        <f t="shared" si="2"/>
        <v>0.14254459170241579</v>
      </c>
      <c r="BI39" s="37"/>
    </row>
    <row r="40" spans="1:61" ht="39.950000000000003" customHeight="1">
      <c r="A40" s="12" t="s">
        <v>229</v>
      </c>
      <c r="B40" s="3" t="s">
        <v>32</v>
      </c>
      <c r="C40" s="14">
        <v>2</v>
      </c>
      <c r="D40" s="14">
        <v>1</v>
      </c>
      <c r="E40" s="14">
        <v>3</v>
      </c>
      <c r="F40" s="14">
        <v>2</v>
      </c>
      <c r="G40" s="14">
        <v>170</v>
      </c>
      <c r="H40" s="14">
        <v>3</v>
      </c>
      <c r="I40" s="14">
        <v>14</v>
      </c>
      <c r="J40" s="14">
        <v>4</v>
      </c>
      <c r="K40" s="14">
        <v>12</v>
      </c>
      <c r="L40" s="14">
        <v>1</v>
      </c>
      <c r="M40" s="14">
        <v>0</v>
      </c>
      <c r="N40" s="14">
        <v>6</v>
      </c>
      <c r="O40" s="14">
        <v>18</v>
      </c>
      <c r="P40" s="14">
        <v>8</v>
      </c>
      <c r="Q40" s="14">
        <v>4</v>
      </c>
      <c r="R40" s="14">
        <v>117</v>
      </c>
      <c r="S40" s="14">
        <v>21</v>
      </c>
      <c r="T40" s="14">
        <v>3</v>
      </c>
      <c r="U40" s="14">
        <v>5</v>
      </c>
      <c r="V40" s="14">
        <v>52</v>
      </c>
      <c r="W40" s="14">
        <v>546</v>
      </c>
      <c r="X40" s="14">
        <v>19</v>
      </c>
      <c r="Y40" s="14">
        <v>65</v>
      </c>
      <c r="Z40" s="14">
        <v>179</v>
      </c>
      <c r="AA40" s="14">
        <v>3730</v>
      </c>
      <c r="AB40" s="14">
        <v>2082</v>
      </c>
      <c r="AC40" s="14">
        <v>865</v>
      </c>
      <c r="AD40" s="14">
        <v>0</v>
      </c>
      <c r="AE40" s="14">
        <v>1800</v>
      </c>
      <c r="AF40" s="14">
        <v>2242</v>
      </c>
      <c r="AG40" s="14">
        <v>1308</v>
      </c>
      <c r="AH40" s="14">
        <v>2876</v>
      </c>
      <c r="AI40" s="14">
        <v>2320</v>
      </c>
      <c r="AJ40" s="14">
        <v>231</v>
      </c>
      <c r="AK40" s="14">
        <v>2734</v>
      </c>
      <c r="AL40" s="14">
        <v>1185</v>
      </c>
      <c r="AM40" s="14">
        <v>0</v>
      </c>
      <c r="AN40" s="14">
        <v>7</v>
      </c>
      <c r="AO40" s="32">
        <v>22635</v>
      </c>
      <c r="AP40" s="14">
        <v>0</v>
      </c>
      <c r="AQ40" s="14">
        <v>0</v>
      </c>
      <c r="AR40" s="14">
        <v>0</v>
      </c>
      <c r="AS40" s="14">
        <v>0</v>
      </c>
      <c r="AT40" s="14">
        <v>0</v>
      </c>
      <c r="AU40" s="14">
        <v>0</v>
      </c>
      <c r="AV40" s="14">
        <v>0</v>
      </c>
      <c r="AW40" s="32">
        <v>0</v>
      </c>
      <c r="AX40" s="33">
        <v>22635</v>
      </c>
      <c r="AY40" s="32">
        <v>0</v>
      </c>
      <c r="AZ40" s="34">
        <f t="shared" si="0"/>
        <v>0</v>
      </c>
      <c r="BA40" s="32">
        <v>22635</v>
      </c>
      <c r="BB40" s="32">
        <v>0</v>
      </c>
      <c r="BC40" s="35">
        <f t="shared" si="3"/>
        <v>0</v>
      </c>
      <c r="BD40" s="32">
        <v>22635</v>
      </c>
      <c r="BE40" s="14"/>
      <c r="BF40" s="36">
        <f t="shared" si="1"/>
        <v>1</v>
      </c>
      <c r="BG40" s="36">
        <f t="shared" si="2"/>
        <v>0</v>
      </c>
      <c r="BI40" s="37"/>
    </row>
    <row r="41" spans="1:61" ht="39.950000000000003" customHeight="1">
      <c r="A41" s="12" t="s">
        <v>230</v>
      </c>
      <c r="B41" s="3" t="s">
        <v>33</v>
      </c>
      <c r="C41" s="14">
        <v>41</v>
      </c>
      <c r="D41" s="14">
        <v>0</v>
      </c>
      <c r="E41" s="14">
        <v>22</v>
      </c>
      <c r="F41" s="14">
        <v>9</v>
      </c>
      <c r="G41" s="14">
        <v>1507</v>
      </c>
      <c r="H41" s="14">
        <v>10</v>
      </c>
      <c r="I41" s="14">
        <v>33</v>
      </c>
      <c r="J41" s="14">
        <v>5</v>
      </c>
      <c r="K41" s="14">
        <v>208</v>
      </c>
      <c r="L41" s="14">
        <v>16</v>
      </c>
      <c r="M41" s="14">
        <v>1</v>
      </c>
      <c r="N41" s="14">
        <v>33</v>
      </c>
      <c r="O41" s="14">
        <v>135</v>
      </c>
      <c r="P41" s="14">
        <v>88</v>
      </c>
      <c r="Q41" s="14">
        <v>14</v>
      </c>
      <c r="R41" s="14">
        <v>117</v>
      </c>
      <c r="S41" s="14">
        <v>24</v>
      </c>
      <c r="T41" s="14">
        <v>6</v>
      </c>
      <c r="U41" s="14">
        <v>31</v>
      </c>
      <c r="V41" s="14">
        <v>176</v>
      </c>
      <c r="W41" s="14">
        <v>13654</v>
      </c>
      <c r="X41" s="14">
        <v>839</v>
      </c>
      <c r="Y41" s="14">
        <v>470</v>
      </c>
      <c r="Z41" s="14">
        <v>468</v>
      </c>
      <c r="AA41" s="14">
        <v>8751</v>
      </c>
      <c r="AB41" s="14">
        <v>5291</v>
      </c>
      <c r="AC41" s="14">
        <v>8526</v>
      </c>
      <c r="AD41" s="14">
        <v>41</v>
      </c>
      <c r="AE41" s="14">
        <v>2890</v>
      </c>
      <c r="AF41" s="14">
        <v>8173</v>
      </c>
      <c r="AG41" s="14">
        <v>239</v>
      </c>
      <c r="AH41" s="14">
        <v>3350</v>
      </c>
      <c r="AI41" s="14">
        <v>3095</v>
      </c>
      <c r="AJ41" s="14">
        <v>631</v>
      </c>
      <c r="AK41" s="14">
        <v>7338</v>
      </c>
      <c r="AL41" s="14">
        <v>2971</v>
      </c>
      <c r="AM41" s="14">
        <v>11</v>
      </c>
      <c r="AN41" s="14">
        <v>0</v>
      </c>
      <c r="AO41" s="32">
        <v>69214</v>
      </c>
      <c r="AP41" s="14">
        <v>0</v>
      </c>
      <c r="AQ41" s="14">
        <v>27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32">
        <v>27</v>
      </c>
      <c r="AX41" s="33">
        <v>69241</v>
      </c>
      <c r="AY41" s="32">
        <v>13508</v>
      </c>
      <c r="AZ41" s="34">
        <f t="shared" si="0"/>
        <v>13535</v>
      </c>
      <c r="BA41" s="32">
        <v>82749</v>
      </c>
      <c r="BB41" s="32">
        <v>-13508</v>
      </c>
      <c r="BC41" s="35">
        <f t="shared" si="3"/>
        <v>27</v>
      </c>
      <c r="BD41" s="32">
        <v>69241</v>
      </c>
      <c r="BE41" s="14"/>
      <c r="BF41" s="36">
        <f t="shared" si="1"/>
        <v>0.80491327392729739</v>
      </c>
      <c r="BG41" s="36">
        <f>AQ41/(AQ$42-AQ$31)</f>
        <v>7.9902838148811052E-6</v>
      </c>
      <c r="BI41" s="37"/>
    </row>
    <row r="42" spans="1:61" ht="39.950000000000003" customHeight="1">
      <c r="A42" s="38" t="s">
        <v>232</v>
      </c>
      <c r="B42" s="39" t="s">
        <v>34</v>
      </c>
      <c r="C42" s="40">
        <v>3215</v>
      </c>
      <c r="D42" s="40">
        <v>180</v>
      </c>
      <c r="E42" s="40">
        <v>1023</v>
      </c>
      <c r="F42" s="40">
        <v>868</v>
      </c>
      <c r="G42" s="40">
        <v>167978</v>
      </c>
      <c r="H42" s="40">
        <v>1510</v>
      </c>
      <c r="I42" s="40">
        <v>6514</v>
      </c>
      <c r="J42" s="40">
        <v>3262</v>
      </c>
      <c r="K42" s="40">
        <v>9874</v>
      </c>
      <c r="L42" s="40">
        <v>2361</v>
      </c>
      <c r="M42" s="40">
        <v>735</v>
      </c>
      <c r="N42" s="40">
        <v>4063</v>
      </c>
      <c r="O42" s="40">
        <v>9164</v>
      </c>
      <c r="P42" s="40">
        <v>7235</v>
      </c>
      <c r="Q42" s="40">
        <v>3247</v>
      </c>
      <c r="R42" s="40">
        <v>70180</v>
      </c>
      <c r="S42" s="40">
        <v>12724</v>
      </c>
      <c r="T42" s="40">
        <v>1781</v>
      </c>
      <c r="U42" s="40">
        <v>8004</v>
      </c>
      <c r="V42" s="40">
        <v>27387</v>
      </c>
      <c r="W42" s="40">
        <v>466805</v>
      </c>
      <c r="X42" s="40">
        <v>164266</v>
      </c>
      <c r="Y42" s="40">
        <v>37500</v>
      </c>
      <c r="Z42" s="40">
        <v>21731</v>
      </c>
      <c r="AA42" s="40">
        <v>564879</v>
      </c>
      <c r="AB42" s="40">
        <v>210814</v>
      </c>
      <c r="AC42" s="40">
        <v>298953</v>
      </c>
      <c r="AD42" s="40">
        <v>54509</v>
      </c>
      <c r="AE42" s="40">
        <v>278820</v>
      </c>
      <c r="AF42" s="40">
        <v>647413</v>
      </c>
      <c r="AG42" s="40">
        <v>160173</v>
      </c>
      <c r="AH42" s="40">
        <v>220428</v>
      </c>
      <c r="AI42" s="40">
        <v>428707</v>
      </c>
      <c r="AJ42" s="40">
        <v>19202</v>
      </c>
      <c r="AK42" s="40">
        <v>718827</v>
      </c>
      <c r="AL42" s="40">
        <v>320013</v>
      </c>
      <c r="AM42" s="40">
        <v>22635</v>
      </c>
      <c r="AN42" s="40">
        <v>24230</v>
      </c>
      <c r="AO42" s="41">
        <v>5001210</v>
      </c>
      <c r="AP42" s="40">
        <v>128765</v>
      </c>
      <c r="AQ42" s="40">
        <v>3878994</v>
      </c>
      <c r="AR42" s="40">
        <v>169198</v>
      </c>
      <c r="AS42" s="40">
        <v>1540153</v>
      </c>
      <c r="AT42" s="40">
        <v>383988</v>
      </c>
      <c r="AU42" s="40">
        <v>1587007</v>
      </c>
      <c r="AV42" s="40">
        <v>2406</v>
      </c>
      <c r="AW42" s="41">
        <v>7690511</v>
      </c>
      <c r="AX42" s="41">
        <v>12691721</v>
      </c>
      <c r="AY42" s="41">
        <v>4022716</v>
      </c>
      <c r="AZ42" s="42">
        <f>AW42+AY42</f>
        <v>11713227</v>
      </c>
      <c r="BA42" s="41">
        <v>16714437</v>
      </c>
      <c r="BB42" s="41">
        <v>-3895835</v>
      </c>
      <c r="BC42" s="43">
        <f>AZ42+BB42</f>
        <v>7817392</v>
      </c>
      <c r="BD42" s="41">
        <v>12818602</v>
      </c>
      <c r="BE42" s="14"/>
    </row>
    <row r="43" spans="1:61" ht="39.950000000000003" customHeight="1">
      <c r="A43" s="12" t="s">
        <v>233</v>
      </c>
      <c r="B43" s="3" t="s">
        <v>44</v>
      </c>
      <c r="C43" s="14">
        <v>12</v>
      </c>
      <c r="D43" s="14">
        <v>4</v>
      </c>
      <c r="E43" s="14">
        <v>104</v>
      </c>
      <c r="F43" s="14">
        <v>19</v>
      </c>
      <c r="G43" s="14">
        <v>1248</v>
      </c>
      <c r="H43" s="14">
        <v>21</v>
      </c>
      <c r="I43" s="14">
        <v>112</v>
      </c>
      <c r="J43" s="14">
        <v>48</v>
      </c>
      <c r="K43" s="14">
        <v>175</v>
      </c>
      <c r="L43" s="14">
        <v>6</v>
      </c>
      <c r="M43" s="14">
        <v>7</v>
      </c>
      <c r="N43" s="14">
        <v>90</v>
      </c>
      <c r="O43" s="14">
        <v>136</v>
      </c>
      <c r="P43" s="14">
        <v>143</v>
      </c>
      <c r="Q43" s="14">
        <v>78</v>
      </c>
      <c r="R43" s="14">
        <v>1418</v>
      </c>
      <c r="S43" s="14">
        <v>221</v>
      </c>
      <c r="T43" s="14">
        <v>26</v>
      </c>
      <c r="U43" s="14">
        <v>77</v>
      </c>
      <c r="V43" s="14">
        <v>804</v>
      </c>
      <c r="W43" s="14">
        <v>11056</v>
      </c>
      <c r="X43" s="14">
        <v>1418</v>
      </c>
      <c r="Y43" s="14">
        <v>559</v>
      </c>
      <c r="Z43" s="14">
        <v>1075</v>
      </c>
      <c r="AA43" s="14">
        <v>27435</v>
      </c>
      <c r="AB43" s="14">
        <v>13520</v>
      </c>
      <c r="AC43" s="14">
        <v>4446</v>
      </c>
      <c r="AD43" s="14">
        <v>0</v>
      </c>
      <c r="AE43" s="14">
        <v>7640</v>
      </c>
      <c r="AF43" s="14">
        <v>9078</v>
      </c>
      <c r="AG43" s="14">
        <v>5686</v>
      </c>
      <c r="AH43" s="14">
        <v>2746</v>
      </c>
      <c r="AI43" s="14">
        <v>9192</v>
      </c>
      <c r="AJ43" s="14">
        <v>1687</v>
      </c>
      <c r="AK43" s="14">
        <v>18272</v>
      </c>
      <c r="AL43" s="14">
        <v>10066</v>
      </c>
      <c r="AM43" s="14">
        <v>0</v>
      </c>
      <c r="AN43" s="14">
        <v>140</v>
      </c>
      <c r="AO43" s="32">
        <v>128765</v>
      </c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</row>
    <row r="44" spans="1:61" ht="39.950000000000003" customHeight="1">
      <c r="A44" s="12" t="s">
        <v>252</v>
      </c>
      <c r="B44" s="3" t="s">
        <v>253</v>
      </c>
      <c r="C44" s="14">
        <v>1104</v>
      </c>
      <c r="D44" s="14">
        <v>86</v>
      </c>
      <c r="E44" s="14">
        <v>493</v>
      </c>
      <c r="F44" s="14">
        <v>455</v>
      </c>
      <c r="G44" s="14">
        <v>26643</v>
      </c>
      <c r="H44" s="14">
        <v>653</v>
      </c>
      <c r="I44" s="14">
        <v>2025</v>
      </c>
      <c r="J44" s="14">
        <v>513</v>
      </c>
      <c r="K44" s="14">
        <v>3406</v>
      </c>
      <c r="L44" s="14">
        <v>250</v>
      </c>
      <c r="M44" s="14">
        <v>173</v>
      </c>
      <c r="N44" s="14">
        <v>1943</v>
      </c>
      <c r="O44" s="14">
        <v>3820</v>
      </c>
      <c r="P44" s="14">
        <v>3111</v>
      </c>
      <c r="Q44" s="14">
        <v>1282</v>
      </c>
      <c r="R44" s="14">
        <v>20192</v>
      </c>
      <c r="S44" s="14">
        <v>3989</v>
      </c>
      <c r="T44" s="14">
        <v>549</v>
      </c>
      <c r="U44" s="14">
        <v>1597</v>
      </c>
      <c r="V44" s="14">
        <v>14381</v>
      </c>
      <c r="W44" s="14">
        <v>265568</v>
      </c>
      <c r="X44" s="14">
        <v>13702</v>
      </c>
      <c r="Y44" s="14">
        <v>6641</v>
      </c>
      <c r="Z44" s="14">
        <v>24387</v>
      </c>
      <c r="AA44" s="14">
        <v>703900</v>
      </c>
      <c r="AB44" s="14">
        <v>147530</v>
      </c>
      <c r="AC44" s="14">
        <v>132438</v>
      </c>
      <c r="AD44" s="14">
        <v>0</v>
      </c>
      <c r="AE44" s="14">
        <v>217261</v>
      </c>
      <c r="AF44" s="14">
        <v>254076</v>
      </c>
      <c r="AG44" s="14">
        <v>131218</v>
      </c>
      <c r="AH44" s="14">
        <v>296693</v>
      </c>
      <c r="AI44" s="14">
        <v>443909</v>
      </c>
      <c r="AJ44" s="14">
        <v>22703</v>
      </c>
      <c r="AK44" s="14">
        <v>575343</v>
      </c>
      <c r="AL44" s="14">
        <v>193307</v>
      </c>
      <c r="AM44" s="14">
        <v>0</v>
      </c>
      <c r="AN44" s="14">
        <v>474</v>
      </c>
      <c r="AO44" s="32">
        <v>3515815</v>
      </c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</row>
    <row r="45" spans="1:61" ht="39.950000000000003" customHeight="1">
      <c r="A45" s="12" t="s">
        <v>254</v>
      </c>
      <c r="B45" s="3" t="s">
        <v>53</v>
      </c>
      <c r="C45" s="14">
        <v>61</v>
      </c>
      <c r="D45" s="14">
        <v>6</v>
      </c>
      <c r="E45" s="14">
        <v>43</v>
      </c>
      <c r="F45" s="14">
        <v>54</v>
      </c>
      <c r="G45" s="14">
        <v>3898</v>
      </c>
      <c r="H45" s="14">
        <v>88</v>
      </c>
      <c r="I45" s="14">
        <v>269</v>
      </c>
      <c r="J45" s="14">
        <v>69</v>
      </c>
      <c r="K45" s="14">
        <v>456</v>
      </c>
      <c r="L45" s="14">
        <v>33</v>
      </c>
      <c r="M45" s="14">
        <v>23</v>
      </c>
      <c r="N45" s="14">
        <v>262</v>
      </c>
      <c r="O45" s="14">
        <v>511</v>
      </c>
      <c r="P45" s="14">
        <v>416</v>
      </c>
      <c r="Q45" s="14">
        <v>171</v>
      </c>
      <c r="R45" s="14">
        <v>2700</v>
      </c>
      <c r="S45" s="14">
        <v>535</v>
      </c>
      <c r="T45" s="14">
        <v>74</v>
      </c>
      <c r="U45" s="14">
        <v>239</v>
      </c>
      <c r="V45" s="14">
        <v>1918</v>
      </c>
      <c r="W45" s="14">
        <v>31182</v>
      </c>
      <c r="X45" s="14">
        <v>3701</v>
      </c>
      <c r="Y45" s="14">
        <v>978</v>
      </c>
      <c r="Z45" s="14">
        <v>3169</v>
      </c>
      <c r="AA45" s="14">
        <v>93971</v>
      </c>
      <c r="AB45" s="14">
        <v>21240</v>
      </c>
      <c r="AC45" s="14">
        <v>12410</v>
      </c>
      <c r="AD45" s="14">
        <v>0</v>
      </c>
      <c r="AE45" s="14">
        <v>32719</v>
      </c>
      <c r="AF45" s="14">
        <v>38995</v>
      </c>
      <c r="AG45" s="14">
        <v>29927</v>
      </c>
      <c r="AH45" s="14">
        <v>43915</v>
      </c>
      <c r="AI45" s="14">
        <v>59600</v>
      </c>
      <c r="AJ45" s="14">
        <v>2129</v>
      </c>
      <c r="AK45" s="14">
        <v>81728</v>
      </c>
      <c r="AL45" s="14">
        <v>20850</v>
      </c>
      <c r="AM45" s="14">
        <v>0</v>
      </c>
      <c r="AN45" s="14">
        <v>25</v>
      </c>
      <c r="AO45" s="32">
        <v>488365</v>
      </c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</row>
    <row r="46" spans="1:61" ht="39.950000000000003" customHeight="1">
      <c r="A46" s="12" t="s">
        <v>255</v>
      </c>
      <c r="B46" s="3" t="s">
        <v>54</v>
      </c>
      <c r="C46" s="14">
        <v>8</v>
      </c>
      <c r="D46" s="14">
        <v>1</v>
      </c>
      <c r="E46" s="14">
        <v>9</v>
      </c>
      <c r="F46" s="14">
        <v>19</v>
      </c>
      <c r="G46" s="14">
        <v>1306</v>
      </c>
      <c r="H46" s="14">
        <v>32</v>
      </c>
      <c r="I46" s="14">
        <v>106</v>
      </c>
      <c r="J46" s="14">
        <v>42</v>
      </c>
      <c r="K46" s="14">
        <v>107</v>
      </c>
      <c r="L46" s="14">
        <v>11</v>
      </c>
      <c r="M46" s="14">
        <v>7</v>
      </c>
      <c r="N46" s="14">
        <v>81</v>
      </c>
      <c r="O46" s="14">
        <v>106</v>
      </c>
      <c r="P46" s="14">
        <v>139</v>
      </c>
      <c r="Q46" s="14">
        <v>84</v>
      </c>
      <c r="R46" s="14">
        <v>1372</v>
      </c>
      <c r="S46" s="14">
        <v>310</v>
      </c>
      <c r="T46" s="14">
        <v>28</v>
      </c>
      <c r="U46" s="14">
        <v>84</v>
      </c>
      <c r="V46" s="14">
        <v>741</v>
      </c>
      <c r="W46" s="14">
        <v>8276</v>
      </c>
      <c r="X46" s="14">
        <v>2201</v>
      </c>
      <c r="Y46" s="14">
        <v>322</v>
      </c>
      <c r="Z46" s="14">
        <v>476</v>
      </c>
      <c r="AA46" s="14">
        <v>35118</v>
      </c>
      <c r="AB46" s="14">
        <v>10090</v>
      </c>
      <c r="AC46" s="14">
        <v>4761</v>
      </c>
      <c r="AD46" s="14">
        <v>0</v>
      </c>
      <c r="AE46" s="14">
        <v>9320</v>
      </c>
      <c r="AF46" s="14">
        <v>12410</v>
      </c>
      <c r="AG46" s="14">
        <v>16189</v>
      </c>
      <c r="AH46" s="14">
        <v>24500</v>
      </c>
      <c r="AI46" s="14">
        <v>14310</v>
      </c>
      <c r="AJ46" s="14">
        <v>564</v>
      </c>
      <c r="AK46" s="14">
        <v>16827</v>
      </c>
      <c r="AL46" s="14">
        <v>4727</v>
      </c>
      <c r="AM46" s="14">
        <v>0</v>
      </c>
      <c r="AN46" s="14">
        <v>16</v>
      </c>
      <c r="AO46" s="32">
        <v>164700</v>
      </c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</row>
    <row r="47" spans="1:61" ht="39.950000000000003" customHeight="1">
      <c r="A47" s="12" t="s">
        <v>256</v>
      </c>
      <c r="B47" s="3" t="s">
        <v>45</v>
      </c>
      <c r="C47" s="14">
        <v>905</v>
      </c>
      <c r="D47" s="14">
        <v>79</v>
      </c>
      <c r="E47" s="14">
        <v>616</v>
      </c>
      <c r="F47" s="14">
        <v>229</v>
      </c>
      <c r="G47" s="14">
        <v>25457</v>
      </c>
      <c r="H47" s="14">
        <v>37</v>
      </c>
      <c r="I47" s="14">
        <v>1966</v>
      </c>
      <c r="J47" s="14">
        <v>603</v>
      </c>
      <c r="K47" s="14">
        <v>2553</v>
      </c>
      <c r="L47" s="14">
        <v>658</v>
      </c>
      <c r="M47" s="14">
        <v>-34</v>
      </c>
      <c r="N47" s="14">
        <v>642</v>
      </c>
      <c r="O47" s="14">
        <v>807</v>
      </c>
      <c r="P47" s="14">
        <v>816</v>
      </c>
      <c r="Q47" s="14">
        <v>176</v>
      </c>
      <c r="R47" s="14">
        <v>7945</v>
      </c>
      <c r="S47" s="14">
        <v>-360</v>
      </c>
      <c r="T47" s="14">
        <v>34</v>
      </c>
      <c r="U47" s="14">
        <v>-233</v>
      </c>
      <c r="V47" s="14">
        <v>7086</v>
      </c>
      <c r="W47" s="14">
        <v>36447</v>
      </c>
      <c r="X47" s="14">
        <v>23932</v>
      </c>
      <c r="Y47" s="14">
        <v>7944</v>
      </c>
      <c r="Z47" s="14">
        <v>3454</v>
      </c>
      <c r="AA47" s="14">
        <v>200177</v>
      </c>
      <c r="AB47" s="14">
        <v>134819</v>
      </c>
      <c r="AC47" s="14">
        <v>185661</v>
      </c>
      <c r="AD47" s="14">
        <v>221702</v>
      </c>
      <c r="AE47" s="14">
        <v>-38030</v>
      </c>
      <c r="AF47" s="14">
        <v>166533</v>
      </c>
      <c r="AG47" s="14">
        <v>0</v>
      </c>
      <c r="AH47" s="14">
        <v>13696</v>
      </c>
      <c r="AI47" s="14">
        <v>12966</v>
      </c>
      <c r="AJ47" s="14">
        <v>-548</v>
      </c>
      <c r="AK47" s="14">
        <v>145391</v>
      </c>
      <c r="AL47" s="14">
        <v>16014</v>
      </c>
      <c r="AM47" s="14">
        <v>0</v>
      </c>
      <c r="AN47" s="14">
        <v>39847</v>
      </c>
      <c r="AO47" s="32">
        <v>1219987</v>
      </c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</row>
    <row r="48" spans="1:61" ht="39.950000000000003" customHeight="1">
      <c r="A48" s="12" t="s">
        <v>257</v>
      </c>
      <c r="B48" s="3" t="s">
        <v>46</v>
      </c>
      <c r="C48" s="14">
        <v>1091</v>
      </c>
      <c r="D48" s="14">
        <v>34</v>
      </c>
      <c r="E48" s="14">
        <v>435</v>
      </c>
      <c r="F48" s="14">
        <v>211</v>
      </c>
      <c r="G48" s="14">
        <v>19249</v>
      </c>
      <c r="H48" s="14">
        <v>291</v>
      </c>
      <c r="I48" s="14">
        <v>904</v>
      </c>
      <c r="J48" s="14">
        <v>469</v>
      </c>
      <c r="K48" s="14">
        <v>1833</v>
      </c>
      <c r="L48" s="14">
        <v>84</v>
      </c>
      <c r="M48" s="14">
        <v>20</v>
      </c>
      <c r="N48" s="14">
        <v>652</v>
      </c>
      <c r="O48" s="14">
        <v>1481</v>
      </c>
      <c r="P48" s="14">
        <v>1535</v>
      </c>
      <c r="Q48" s="14">
        <v>1027</v>
      </c>
      <c r="R48" s="14">
        <v>27164</v>
      </c>
      <c r="S48" s="14">
        <v>3595</v>
      </c>
      <c r="T48" s="14">
        <v>347</v>
      </c>
      <c r="U48" s="14">
        <v>1316</v>
      </c>
      <c r="V48" s="14">
        <v>7382</v>
      </c>
      <c r="W48" s="14">
        <v>40497</v>
      </c>
      <c r="X48" s="14">
        <v>53419</v>
      </c>
      <c r="Y48" s="14">
        <v>13756</v>
      </c>
      <c r="Z48" s="14">
        <v>4865</v>
      </c>
      <c r="AA48" s="14">
        <v>183759</v>
      </c>
      <c r="AB48" s="14">
        <v>42161</v>
      </c>
      <c r="AC48" s="14">
        <v>255101</v>
      </c>
      <c r="AD48" s="14">
        <v>187768</v>
      </c>
      <c r="AE48" s="14">
        <v>149522</v>
      </c>
      <c r="AF48" s="14">
        <v>140352</v>
      </c>
      <c r="AG48" s="14">
        <v>185725</v>
      </c>
      <c r="AH48" s="14">
        <v>125811</v>
      </c>
      <c r="AI48" s="14">
        <v>60339</v>
      </c>
      <c r="AJ48" s="14">
        <v>2047</v>
      </c>
      <c r="AK48" s="14">
        <v>186125</v>
      </c>
      <c r="AL48" s="14">
        <v>85458</v>
      </c>
      <c r="AM48" s="14">
        <v>0</v>
      </c>
      <c r="AN48" s="14">
        <v>2436</v>
      </c>
      <c r="AO48" s="32">
        <v>1788261</v>
      </c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</row>
    <row r="49" spans="1:57" ht="39.950000000000003" customHeight="1">
      <c r="A49" s="12" t="s">
        <v>258</v>
      </c>
      <c r="B49" s="3" t="s">
        <v>47</v>
      </c>
      <c r="C49" s="14">
        <v>170</v>
      </c>
      <c r="D49" s="14">
        <v>14</v>
      </c>
      <c r="E49" s="14">
        <v>117</v>
      </c>
      <c r="F49" s="14">
        <v>102</v>
      </c>
      <c r="G49" s="14">
        <v>35945</v>
      </c>
      <c r="H49" s="14">
        <v>63</v>
      </c>
      <c r="I49" s="14">
        <v>561</v>
      </c>
      <c r="J49" s="14">
        <v>0</v>
      </c>
      <c r="K49" s="14">
        <v>956</v>
      </c>
      <c r="L49" s="14">
        <v>67</v>
      </c>
      <c r="M49" s="14">
        <v>14</v>
      </c>
      <c r="N49" s="14">
        <v>342</v>
      </c>
      <c r="O49" s="14">
        <v>101</v>
      </c>
      <c r="P49" s="14">
        <v>114</v>
      </c>
      <c r="Q49" s="14">
        <v>-180</v>
      </c>
      <c r="R49" s="14">
        <v>-10013</v>
      </c>
      <c r="S49" s="14">
        <v>-638</v>
      </c>
      <c r="T49" s="14">
        <v>-140</v>
      </c>
      <c r="U49" s="14">
        <v>-288</v>
      </c>
      <c r="V49" s="14">
        <v>2457</v>
      </c>
      <c r="W49" s="14">
        <v>43061</v>
      </c>
      <c r="X49" s="14">
        <v>8487</v>
      </c>
      <c r="Y49" s="14">
        <v>2532</v>
      </c>
      <c r="Z49" s="14">
        <v>2646</v>
      </c>
      <c r="AA49" s="14">
        <v>110511</v>
      </c>
      <c r="AB49" s="14">
        <v>11006</v>
      </c>
      <c r="AC49" s="14">
        <v>68182</v>
      </c>
      <c r="AD49" s="14">
        <v>35911</v>
      </c>
      <c r="AE49" s="14">
        <v>21256</v>
      </c>
      <c r="AF49" s="14">
        <v>44850</v>
      </c>
      <c r="AG49" s="14">
        <v>921</v>
      </c>
      <c r="AH49" s="14">
        <v>8648</v>
      </c>
      <c r="AI49" s="14">
        <v>12384</v>
      </c>
      <c r="AJ49" s="14">
        <v>1466</v>
      </c>
      <c r="AK49" s="14">
        <v>99188</v>
      </c>
      <c r="AL49" s="14">
        <v>40538</v>
      </c>
      <c r="AM49" s="14">
        <v>0</v>
      </c>
      <c r="AN49" s="14">
        <v>2277</v>
      </c>
      <c r="AO49" s="32">
        <v>543628</v>
      </c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</row>
    <row r="50" spans="1:57" ht="39.950000000000003" customHeight="1">
      <c r="A50" s="12" t="s">
        <v>259</v>
      </c>
      <c r="B50" s="3" t="s">
        <v>48</v>
      </c>
      <c r="C50" s="14">
        <v>-222</v>
      </c>
      <c r="D50" s="14">
        <v>-5</v>
      </c>
      <c r="E50" s="14">
        <v>-8</v>
      </c>
      <c r="F50" s="14">
        <v>0</v>
      </c>
      <c r="G50" s="14">
        <v>-441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4">
        <v>-2516</v>
      </c>
      <c r="X50" s="14">
        <v>-70</v>
      </c>
      <c r="Y50" s="14">
        <v>-2363</v>
      </c>
      <c r="Z50" s="14">
        <v>0</v>
      </c>
      <c r="AA50" s="14">
        <v>-1343</v>
      </c>
      <c r="AB50" s="14">
        <v>-5818</v>
      </c>
      <c r="AC50" s="14">
        <v>-553</v>
      </c>
      <c r="AD50" s="14">
        <v>0</v>
      </c>
      <c r="AE50" s="14">
        <v>-2920</v>
      </c>
      <c r="AF50" s="14">
        <v>-7</v>
      </c>
      <c r="AG50" s="14">
        <v>0</v>
      </c>
      <c r="AH50" s="14">
        <v>-318</v>
      </c>
      <c r="AI50" s="14">
        <v>-14214</v>
      </c>
      <c r="AJ50" s="14">
        <v>-1068</v>
      </c>
      <c r="AK50" s="14">
        <v>-58</v>
      </c>
      <c r="AL50" s="14">
        <v>-1</v>
      </c>
      <c r="AM50" s="14">
        <v>0</v>
      </c>
      <c r="AN50" s="14">
        <v>-204</v>
      </c>
      <c r="AO50" s="32">
        <v>-32129</v>
      </c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</row>
    <row r="51" spans="1:57" ht="39.950000000000003" customHeight="1">
      <c r="A51" s="38" t="s">
        <v>260</v>
      </c>
      <c r="B51" s="39" t="s">
        <v>49</v>
      </c>
      <c r="C51" s="40">
        <v>3129</v>
      </c>
      <c r="D51" s="40">
        <v>219</v>
      </c>
      <c r="E51" s="40">
        <v>1809</v>
      </c>
      <c r="F51" s="40">
        <v>1089</v>
      </c>
      <c r="G51" s="40">
        <v>113305</v>
      </c>
      <c r="H51" s="40">
        <v>1185</v>
      </c>
      <c r="I51" s="40">
        <v>5943</v>
      </c>
      <c r="J51" s="40">
        <v>1744</v>
      </c>
      <c r="K51" s="40">
        <v>9486</v>
      </c>
      <c r="L51" s="40">
        <v>1109</v>
      </c>
      <c r="M51" s="40">
        <v>210</v>
      </c>
      <c r="N51" s="40">
        <v>4012</v>
      </c>
      <c r="O51" s="40">
        <v>6962</v>
      </c>
      <c r="P51" s="40">
        <v>6274</v>
      </c>
      <c r="Q51" s="40">
        <v>2638</v>
      </c>
      <c r="R51" s="40">
        <v>50778</v>
      </c>
      <c r="S51" s="40">
        <v>7652</v>
      </c>
      <c r="T51" s="40">
        <v>918</v>
      </c>
      <c r="U51" s="40">
        <v>2792</v>
      </c>
      <c r="V51" s="40">
        <v>34769</v>
      </c>
      <c r="W51" s="40">
        <v>433571</v>
      </c>
      <c r="X51" s="40">
        <v>106790</v>
      </c>
      <c r="Y51" s="40">
        <v>30369</v>
      </c>
      <c r="Z51" s="40">
        <v>40072</v>
      </c>
      <c r="AA51" s="40">
        <v>1353528</v>
      </c>
      <c r="AB51" s="40">
        <v>374548</v>
      </c>
      <c r="AC51" s="40">
        <v>662446</v>
      </c>
      <c r="AD51" s="40">
        <v>445381</v>
      </c>
      <c r="AE51" s="40">
        <v>396768</v>
      </c>
      <c r="AF51" s="40">
        <v>666287</v>
      </c>
      <c r="AG51" s="40">
        <v>369666</v>
      </c>
      <c r="AH51" s="40">
        <v>515691</v>
      </c>
      <c r="AI51" s="40">
        <v>598486</v>
      </c>
      <c r="AJ51" s="40">
        <v>28980</v>
      </c>
      <c r="AK51" s="40">
        <v>1122816</v>
      </c>
      <c r="AL51" s="40">
        <v>370959</v>
      </c>
      <c r="AM51" s="40">
        <v>0</v>
      </c>
      <c r="AN51" s="40">
        <v>45011</v>
      </c>
      <c r="AO51" s="41">
        <v>7817392</v>
      </c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</row>
    <row r="52" spans="1:57" ht="39.950000000000003" customHeight="1">
      <c r="A52" s="38" t="s">
        <v>247</v>
      </c>
      <c r="B52" s="39" t="s">
        <v>43</v>
      </c>
      <c r="C52" s="40">
        <v>6344</v>
      </c>
      <c r="D52" s="40">
        <v>399</v>
      </c>
      <c r="E52" s="40">
        <v>2832</v>
      </c>
      <c r="F52" s="40">
        <v>1957</v>
      </c>
      <c r="G52" s="40">
        <v>281283</v>
      </c>
      <c r="H52" s="40">
        <v>2695</v>
      </c>
      <c r="I52" s="40">
        <v>12457</v>
      </c>
      <c r="J52" s="40">
        <v>5006</v>
      </c>
      <c r="K52" s="40">
        <v>19360</v>
      </c>
      <c r="L52" s="40">
        <v>3470</v>
      </c>
      <c r="M52" s="40">
        <v>945</v>
      </c>
      <c r="N52" s="40">
        <v>8075</v>
      </c>
      <c r="O52" s="40">
        <v>16126</v>
      </c>
      <c r="P52" s="40">
        <v>13509</v>
      </c>
      <c r="Q52" s="40">
        <v>5885</v>
      </c>
      <c r="R52" s="40">
        <v>120958</v>
      </c>
      <c r="S52" s="40">
        <v>20376</v>
      </c>
      <c r="T52" s="40">
        <v>2699</v>
      </c>
      <c r="U52" s="40">
        <v>10796</v>
      </c>
      <c r="V52" s="40">
        <v>62156</v>
      </c>
      <c r="W52" s="40">
        <v>900376</v>
      </c>
      <c r="X52" s="40">
        <v>271056</v>
      </c>
      <c r="Y52" s="40">
        <v>67869</v>
      </c>
      <c r="Z52" s="40">
        <v>61803</v>
      </c>
      <c r="AA52" s="40">
        <v>1918407</v>
      </c>
      <c r="AB52" s="40">
        <v>585362</v>
      </c>
      <c r="AC52" s="40">
        <v>961399</v>
      </c>
      <c r="AD52" s="40">
        <v>499890</v>
      </c>
      <c r="AE52" s="40">
        <v>675588</v>
      </c>
      <c r="AF52" s="40">
        <v>1313700</v>
      </c>
      <c r="AG52" s="40">
        <v>529839</v>
      </c>
      <c r="AH52" s="40">
        <v>736119</v>
      </c>
      <c r="AI52" s="40">
        <v>1027193</v>
      </c>
      <c r="AJ52" s="40">
        <v>48182</v>
      </c>
      <c r="AK52" s="40">
        <v>1841643</v>
      </c>
      <c r="AL52" s="40">
        <v>690972</v>
      </c>
      <c r="AM52" s="40">
        <v>22635</v>
      </c>
      <c r="AN52" s="40">
        <v>69241</v>
      </c>
      <c r="AO52" s="41">
        <v>12818602</v>
      </c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00D57-24C9-4CD7-BC5B-E2285AE2AF16}">
  <sheetPr>
    <tabColor theme="7" tint="0.79998168889431442"/>
  </sheetPr>
  <dimension ref="A1:AP55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2" ht="39.950000000000003" customHeight="1">
      <c r="A1" s="2" t="s">
        <v>261</v>
      </c>
      <c r="B1" s="3"/>
    </row>
    <row r="2" spans="1:42" ht="39.950000000000003" customHeight="1">
      <c r="A2" s="5"/>
      <c r="B2" s="27"/>
      <c r="C2" s="7" t="s">
        <v>193</v>
      </c>
      <c r="D2" s="7" t="s">
        <v>194</v>
      </c>
      <c r="E2" s="7" t="s">
        <v>195</v>
      </c>
      <c r="F2" s="7" t="s">
        <v>196</v>
      </c>
      <c r="G2" s="7" t="s">
        <v>197</v>
      </c>
      <c r="H2" s="7" t="s">
        <v>198</v>
      </c>
      <c r="I2" s="7" t="s">
        <v>199</v>
      </c>
      <c r="J2" s="7" t="s">
        <v>200</v>
      </c>
      <c r="K2" s="7" t="s">
        <v>201</v>
      </c>
      <c r="L2" s="7" t="s">
        <v>202</v>
      </c>
      <c r="M2" s="7" t="s">
        <v>203</v>
      </c>
      <c r="N2" s="7" t="s">
        <v>204</v>
      </c>
      <c r="O2" s="7" t="s">
        <v>205</v>
      </c>
      <c r="P2" s="7" t="s">
        <v>206</v>
      </c>
      <c r="Q2" s="7" t="s">
        <v>207</v>
      </c>
      <c r="R2" s="7" t="s">
        <v>208</v>
      </c>
      <c r="S2" s="7" t="s">
        <v>209</v>
      </c>
      <c r="T2" s="7" t="s">
        <v>210</v>
      </c>
      <c r="U2" s="7" t="s">
        <v>211</v>
      </c>
      <c r="V2" s="7" t="s">
        <v>212</v>
      </c>
      <c r="W2" s="7" t="s">
        <v>213</v>
      </c>
      <c r="X2" s="7" t="s">
        <v>214</v>
      </c>
      <c r="Y2" s="7" t="s">
        <v>215</v>
      </c>
      <c r="Z2" s="7" t="s">
        <v>216</v>
      </c>
      <c r="AA2" s="7" t="s">
        <v>217</v>
      </c>
      <c r="AB2" s="7" t="s">
        <v>218</v>
      </c>
      <c r="AC2" s="7" t="s">
        <v>219</v>
      </c>
      <c r="AD2" s="7" t="s">
        <v>220</v>
      </c>
      <c r="AE2" s="7" t="s">
        <v>221</v>
      </c>
      <c r="AF2" s="7" t="s">
        <v>222</v>
      </c>
      <c r="AG2" s="7" t="s">
        <v>223</v>
      </c>
      <c r="AH2" s="7" t="s">
        <v>224</v>
      </c>
      <c r="AI2" s="7" t="s">
        <v>225</v>
      </c>
      <c r="AJ2" s="7" t="s">
        <v>226</v>
      </c>
      <c r="AK2" s="7" t="s">
        <v>227</v>
      </c>
      <c r="AL2" s="7" t="s">
        <v>228</v>
      </c>
      <c r="AM2" s="7" t="s">
        <v>229</v>
      </c>
      <c r="AN2" s="8" t="s">
        <v>230</v>
      </c>
    </row>
    <row r="3" spans="1:42" ht="60" customHeight="1">
      <c r="A3" s="12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130</v>
      </c>
      <c r="AB3" s="3" t="s">
        <v>22</v>
      </c>
      <c r="AC3" s="3" t="s">
        <v>94</v>
      </c>
      <c r="AD3" s="3" t="s">
        <v>93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13" t="s">
        <v>33</v>
      </c>
    </row>
    <row r="4" spans="1:42" ht="39.950000000000003" customHeight="1">
      <c r="A4" s="12" t="s">
        <v>193</v>
      </c>
      <c r="B4" s="3" t="s">
        <v>50</v>
      </c>
      <c r="C4" s="20">
        <v>0.10040983606557377</v>
      </c>
      <c r="D4" s="20">
        <v>2.5062656641604009E-3</v>
      </c>
      <c r="E4" s="20">
        <v>0</v>
      </c>
      <c r="F4" s="20">
        <v>0</v>
      </c>
      <c r="G4" s="20">
        <v>0.16566945034004898</v>
      </c>
      <c r="H4" s="20">
        <v>1.484230055658627E-3</v>
      </c>
      <c r="I4" s="20">
        <v>8.0276149955848115E-5</v>
      </c>
      <c r="J4" s="20">
        <v>1.9976028765481422E-4</v>
      </c>
      <c r="K4" s="20">
        <v>0</v>
      </c>
      <c r="L4" s="20">
        <v>0</v>
      </c>
      <c r="M4" s="20">
        <v>0</v>
      </c>
      <c r="N4" s="20">
        <v>0</v>
      </c>
      <c r="O4" s="20">
        <v>0</v>
      </c>
      <c r="P4" s="20">
        <v>0</v>
      </c>
      <c r="Q4" s="20">
        <v>0</v>
      </c>
      <c r="R4" s="20">
        <v>0</v>
      </c>
      <c r="S4" s="20">
        <v>0</v>
      </c>
      <c r="T4" s="20">
        <v>0</v>
      </c>
      <c r="U4" s="20">
        <v>0</v>
      </c>
      <c r="V4" s="20">
        <v>1.8501834094858099E-3</v>
      </c>
      <c r="W4" s="20">
        <v>8.1632562396154499E-4</v>
      </c>
      <c r="X4" s="20">
        <v>0</v>
      </c>
      <c r="Y4" s="20">
        <v>0</v>
      </c>
      <c r="Z4" s="20">
        <v>0</v>
      </c>
      <c r="AA4" s="20">
        <v>1.1832734138272014E-4</v>
      </c>
      <c r="AB4" s="20">
        <v>0</v>
      </c>
      <c r="AC4" s="20">
        <v>1.0401508634812394E-6</v>
      </c>
      <c r="AD4" s="20">
        <v>8.0017603872852025E-6</v>
      </c>
      <c r="AE4" s="20">
        <v>8.2890755904486168E-5</v>
      </c>
      <c r="AF4" s="20">
        <v>0</v>
      </c>
      <c r="AG4" s="20">
        <v>2.8310486770509532E-5</v>
      </c>
      <c r="AH4" s="20">
        <v>1.0908562338426259E-3</v>
      </c>
      <c r="AI4" s="20">
        <v>1.3152348195519246E-3</v>
      </c>
      <c r="AJ4" s="20">
        <v>2.0339545888506082E-3</v>
      </c>
      <c r="AK4" s="20">
        <v>4.3439472253851591E-6</v>
      </c>
      <c r="AL4" s="20">
        <v>1.2378215036209861E-2</v>
      </c>
      <c r="AM4" s="20">
        <v>0</v>
      </c>
      <c r="AN4" s="21">
        <v>0</v>
      </c>
      <c r="AO4" s="14"/>
    </row>
    <row r="5" spans="1:42" ht="39.950000000000003" customHeight="1">
      <c r="A5" s="12" t="s">
        <v>194</v>
      </c>
      <c r="B5" s="3" t="s">
        <v>51</v>
      </c>
      <c r="C5" s="20">
        <v>7.8814627994955864E-4</v>
      </c>
      <c r="D5" s="20">
        <v>0.22807017543859648</v>
      </c>
      <c r="E5" s="20">
        <v>0</v>
      </c>
      <c r="F5" s="20">
        <v>0</v>
      </c>
      <c r="G5" s="20">
        <v>3.6617925718937869E-4</v>
      </c>
      <c r="H5" s="20">
        <v>0</v>
      </c>
      <c r="I5" s="20">
        <v>2.9702175483663803E-3</v>
      </c>
      <c r="J5" s="20">
        <v>1.9976028765481422E-4</v>
      </c>
      <c r="K5" s="20">
        <v>0</v>
      </c>
      <c r="L5" s="20">
        <v>0</v>
      </c>
      <c r="M5" s="20">
        <v>0</v>
      </c>
      <c r="N5" s="20">
        <v>0</v>
      </c>
      <c r="O5" s="20">
        <v>0</v>
      </c>
      <c r="P5" s="20">
        <v>0</v>
      </c>
      <c r="Q5" s="20">
        <v>0</v>
      </c>
      <c r="R5" s="20">
        <v>0</v>
      </c>
      <c r="S5" s="20">
        <v>0</v>
      </c>
      <c r="T5" s="20">
        <v>0</v>
      </c>
      <c r="U5" s="20">
        <v>0</v>
      </c>
      <c r="V5" s="20">
        <v>4.8265654160499389E-5</v>
      </c>
      <c r="W5" s="20">
        <v>2.9987471900628182E-5</v>
      </c>
      <c r="X5" s="20">
        <v>0</v>
      </c>
      <c r="Y5" s="20">
        <v>0</v>
      </c>
      <c r="Z5" s="20">
        <v>0</v>
      </c>
      <c r="AA5" s="20">
        <v>0</v>
      </c>
      <c r="AB5" s="20">
        <v>0</v>
      </c>
      <c r="AC5" s="20">
        <v>0</v>
      </c>
      <c r="AD5" s="20">
        <v>0</v>
      </c>
      <c r="AE5" s="20">
        <v>0</v>
      </c>
      <c r="AF5" s="20">
        <v>0</v>
      </c>
      <c r="AG5" s="20">
        <v>5.6620973541019064E-6</v>
      </c>
      <c r="AH5" s="20">
        <v>4.3471232232831921E-5</v>
      </c>
      <c r="AI5" s="20">
        <v>3.4073440921034314E-5</v>
      </c>
      <c r="AJ5" s="20">
        <v>0</v>
      </c>
      <c r="AK5" s="20">
        <v>0</v>
      </c>
      <c r="AL5" s="20">
        <v>1.1679199736024037E-3</v>
      </c>
      <c r="AM5" s="20">
        <v>0</v>
      </c>
      <c r="AN5" s="21">
        <v>0</v>
      </c>
      <c r="AO5" s="14"/>
      <c r="AP5" s="18"/>
    </row>
    <row r="6" spans="1:42" ht="39.950000000000003" customHeight="1">
      <c r="A6" s="12" t="s">
        <v>195</v>
      </c>
      <c r="B6" s="3" t="s">
        <v>52</v>
      </c>
      <c r="C6" s="20">
        <v>0</v>
      </c>
      <c r="D6" s="20">
        <v>0</v>
      </c>
      <c r="E6" s="20">
        <v>9.887005649717515E-3</v>
      </c>
      <c r="F6" s="20">
        <v>0</v>
      </c>
      <c r="G6" s="20">
        <v>3.4317751161641478E-2</v>
      </c>
      <c r="H6" s="20">
        <v>0</v>
      </c>
      <c r="I6" s="20">
        <v>0</v>
      </c>
      <c r="J6" s="20">
        <v>0</v>
      </c>
      <c r="K6" s="20">
        <v>0</v>
      </c>
      <c r="L6" s="20">
        <v>0</v>
      </c>
      <c r="M6" s="20">
        <v>0</v>
      </c>
      <c r="N6" s="20">
        <v>0</v>
      </c>
      <c r="O6" s="20">
        <v>0</v>
      </c>
      <c r="P6" s="20">
        <v>0</v>
      </c>
      <c r="Q6" s="20">
        <v>0</v>
      </c>
      <c r="R6" s="20">
        <v>0</v>
      </c>
      <c r="S6" s="20">
        <v>0</v>
      </c>
      <c r="T6" s="20">
        <v>0</v>
      </c>
      <c r="U6" s="20">
        <v>0</v>
      </c>
      <c r="V6" s="20">
        <v>1.4479696248149816E-4</v>
      </c>
      <c r="W6" s="20">
        <v>0</v>
      </c>
      <c r="X6" s="20">
        <v>0</v>
      </c>
      <c r="Y6" s="20">
        <v>0</v>
      </c>
      <c r="Z6" s="20">
        <v>0</v>
      </c>
      <c r="AA6" s="20">
        <v>0</v>
      </c>
      <c r="AB6" s="20">
        <v>0</v>
      </c>
      <c r="AC6" s="20">
        <v>0</v>
      </c>
      <c r="AD6" s="20">
        <v>0</v>
      </c>
      <c r="AE6" s="20">
        <v>7.4009603486148363E-6</v>
      </c>
      <c r="AF6" s="20">
        <v>0</v>
      </c>
      <c r="AG6" s="20">
        <v>7.5494631388025419E-6</v>
      </c>
      <c r="AH6" s="20">
        <v>9.5093320509319828E-5</v>
      </c>
      <c r="AI6" s="20">
        <v>2.3267292514649146E-4</v>
      </c>
      <c r="AJ6" s="20">
        <v>0</v>
      </c>
      <c r="AK6" s="20">
        <v>0</v>
      </c>
      <c r="AL6" s="20">
        <v>3.7772876469668814E-3</v>
      </c>
      <c r="AM6" s="20">
        <v>0</v>
      </c>
      <c r="AN6" s="21">
        <v>0</v>
      </c>
      <c r="AO6" s="14"/>
    </row>
    <row r="7" spans="1:42" ht="39.950000000000003" customHeight="1">
      <c r="A7" s="12" t="s">
        <v>196</v>
      </c>
      <c r="B7" s="3" t="s">
        <v>1</v>
      </c>
      <c r="C7" s="20">
        <v>0</v>
      </c>
      <c r="D7" s="20">
        <v>0</v>
      </c>
      <c r="E7" s="20">
        <v>0</v>
      </c>
      <c r="F7" s="20">
        <v>0</v>
      </c>
      <c r="G7" s="20">
        <v>1.7064664412708909E-4</v>
      </c>
      <c r="H7" s="20">
        <v>0</v>
      </c>
      <c r="I7" s="20">
        <v>0</v>
      </c>
      <c r="J7" s="20">
        <v>7.3911306432281262E-3</v>
      </c>
      <c r="K7" s="20">
        <v>3.2283057851239666E-2</v>
      </c>
      <c r="L7" s="20">
        <v>1.1527377521613833E-3</v>
      </c>
      <c r="M7" s="20">
        <v>1.0582010582010583E-3</v>
      </c>
      <c r="N7" s="20">
        <v>0</v>
      </c>
      <c r="O7" s="20">
        <v>0</v>
      </c>
      <c r="P7" s="20">
        <v>0</v>
      </c>
      <c r="Q7" s="20">
        <v>0</v>
      </c>
      <c r="R7" s="20">
        <v>6.6138659700061176E-5</v>
      </c>
      <c r="S7" s="20">
        <v>4.9077345897133884E-5</v>
      </c>
      <c r="T7" s="20">
        <v>0</v>
      </c>
      <c r="U7" s="20">
        <v>0</v>
      </c>
      <c r="V7" s="20">
        <v>2.236308642769805E-3</v>
      </c>
      <c r="W7" s="20">
        <v>1.7337201346992813E-3</v>
      </c>
      <c r="X7" s="20">
        <v>0.26697066288884952</v>
      </c>
      <c r="Y7" s="20">
        <v>0</v>
      </c>
      <c r="Z7" s="20">
        <v>0</v>
      </c>
      <c r="AA7" s="20">
        <v>1.5637974632077551E-6</v>
      </c>
      <c r="AB7" s="20">
        <v>1.7083445799351513E-6</v>
      </c>
      <c r="AC7" s="20">
        <v>2.0803017269624788E-6</v>
      </c>
      <c r="AD7" s="20">
        <v>0</v>
      </c>
      <c r="AE7" s="20">
        <v>1.4801920697229674E-6</v>
      </c>
      <c r="AF7" s="20">
        <v>0</v>
      </c>
      <c r="AG7" s="20">
        <v>9.4368289235031774E-6</v>
      </c>
      <c r="AH7" s="20">
        <v>4.3471232232831921E-5</v>
      </c>
      <c r="AI7" s="20">
        <v>4.8676344172906166E-6</v>
      </c>
      <c r="AJ7" s="20">
        <v>4.1509277323481797E-5</v>
      </c>
      <c r="AK7" s="20">
        <v>1.6289802095194346E-6</v>
      </c>
      <c r="AL7" s="20">
        <v>2.8944732926949284E-6</v>
      </c>
      <c r="AM7" s="20">
        <v>0</v>
      </c>
      <c r="AN7" s="21">
        <v>1.2998079172744473E-4</v>
      </c>
      <c r="AO7" s="14"/>
    </row>
    <row r="8" spans="1:42" ht="39.950000000000003" customHeight="1">
      <c r="A8" s="12" t="s">
        <v>197</v>
      </c>
      <c r="B8" s="3" t="s">
        <v>2</v>
      </c>
      <c r="C8" s="20">
        <v>8.8272383354350573E-2</v>
      </c>
      <c r="D8" s="20">
        <v>2.5062656641604009E-2</v>
      </c>
      <c r="E8" s="20">
        <v>5.2259887005649715E-2</v>
      </c>
      <c r="F8" s="20">
        <v>0</v>
      </c>
      <c r="G8" s="20">
        <v>0.15073786897892869</v>
      </c>
      <c r="H8" s="20">
        <v>3.7105751391465676E-4</v>
      </c>
      <c r="I8" s="20">
        <v>8.0276149955848115E-5</v>
      </c>
      <c r="J8" s="20">
        <v>6.392329204954055E-3</v>
      </c>
      <c r="K8" s="20">
        <v>1.5495867768595042E-4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5.309221957654933E-4</v>
      </c>
      <c r="W8" s="20">
        <v>2.3323589256044143E-5</v>
      </c>
      <c r="X8" s="20">
        <v>0</v>
      </c>
      <c r="Y8" s="20">
        <v>0</v>
      </c>
      <c r="Z8" s="20">
        <v>0</v>
      </c>
      <c r="AA8" s="20">
        <v>1.4022050586762872E-4</v>
      </c>
      <c r="AB8" s="20">
        <v>0</v>
      </c>
      <c r="AC8" s="20">
        <v>0</v>
      </c>
      <c r="AD8" s="20">
        <v>0</v>
      </c>
      <c r="AE8" s="20">
        <v>2.4423169150428962E-4</v>
      </c>
      <c r="AF8" s="20">
        <v>0</v>
      </c>
      <c r="AG8" s="20">
        <v>6.8511377984633063E-4</v>
      </c>
      <c r="AH8" s="20">
        <v>4.762816881509647E-3</v>
      </c>
      <c r="AI8" s="20">
        <v>5.5783090422150466E-3</v>
      </c>
      <c r="AJ8" s="20">
        <v>1.5150886223070856E-3</v>
      </c>
      <c r="AK8" s="20">
        <v>4.3439472253851591E-6</v>
      </c>
      <c r="AL8" s="20">
        <v>0.10998274893917553</v>
      </c>
      <c r="AM8" s="20">
        <v>0</v>
      </c>
      <c r="AN8" s="21">
        <v>3.8849814416314033E-3</v>
      </c>
      <c r="AO8" s="14"/>
    </row>
    <row r="9" spans="1:42" ht="39.950000000000003" customHeight="1">
      <c r="A9" s="12" t="s">
        <v>198</v>
      </c>
      <c r="B9" s="3" t="s">
        <v>3</v>
      </c>
      <c r="C9" s="20">
        <v>2.0491803278688526E-3</v>
      </c>
      <c r="D9" s="20">
        <v>0</v>
      </c>
      <c r="E9" s="20">
        <v>2.6836158192090395E-2</v>
      </c>
      <c r="F9" s="20">
        <v>3.0659172202350538E-3</v>
      </c>
      <c r="G9" s="20">
        <v>7.6079962173327222E-4</v>
      </c>
      <c r="H9" s="20">
        <v>0.21447124304267162</v>
      </c>
      <c r="I9" s="20">
        <v>2.4082844986754435E-3</v>
      </c>
      <c r="J9" s="20">
        <v>7.9904115061925688E-4</v>
      </c>
      <c r="K9" s="20">
        <v>9.8140495867768602E-4</v>
      </c>
      <c r="L9" s="20">
        <v>5.7636887608069167E-4</v>
      </c>
      <c r="M9" s="20">
        <v>3.1746031746031746E-3</v>
      </c>
      <c r="N9" s="20">
        <v>8.6687306501547986E-4</v>
      </c>
      <c r="O9" s="20">
        <v>1.3022448220265409E-3</v>
      </c>
      <c r="P9" s="20">
        <v>9.6232141535272783E-4</v>
      </c>
      <c r="Q9" s="20">
        <v>1.6992353440951572E-3</v>
      </c>
      <c r="R9" s="20">
        <v>3.5797549562658114E-3</v>
      </c>
      <c r="S9" s="20">
        <v>2.061248527679623E-3</v>
      </c>
      <c r="T9" s="20">
        <v>2.2230455724342349E-3</v>
      </c>
      <c r="U9" s="20">
        <v>3.7977028529084847E-3</v>
      </c>
      <c r="V9" s="20">
        <v>2.5419911191196347E-3</v>
      </c>
      <c r="W9" s="20">
        <v>3.943907878486321E-3</v>
      </c>
      <c r="X9" s="20">
        <v>2.1028864884009208E-4</v>
      </c>
      <c r="Y9" s="20">
        <v>8.3985324669584051E-4</v>
      </c>
      <c r="Z9" s="20">
        <v>2.7668559778651521E-3</v>
      </c>
      <c r="AA9" s="20">
        <v>4.2608268214200636E-3</v>
      </c>
      <c r="AB9" s="20">
        <v>1.5340934327817658E-3</v>
      </c>
      <c r="AC9" s="20">
        <v>1.2585825448122997E-4</v>
      </c>
      <c r="AD9" s="20">
        <v>0</v>
      </c>
      <c r="AE9" s="20">
        <v>2.0500660165663096E-3</v>
      </c>
      <c r="AF9" s="20">
        <v>8.517926467229961E-4</v>
      </c>
      <c r="AG9" s="20">
        <v>3.9125092716844169E-3</v>
      </c>
      <c r="AH9" s="20">
        <v>3.8852413808093526E-4</v>
      </c>
      <c r="AI9" s="20">
        <v>3.505670307332702E-3</v>
      </c>
      <c r="AJ9" s="20">
        <v>2.5237640612676932E-2</v>
      </c>
      <c r="AK9" s="20">
        <v>1.6675327411447278E-3</v>
      </c>
      <c r="AL9" s="20">
        <v>3.9625339376993573E-3</v>
      </c>
      <c r="AM9" s="20">
        <v>2.0057433178705543E-2</v>
      </c>
      <c r="AN9" s="21">
        <v>2.3107696307101284E-4</v>
      </c>
      <c r="AO9" s="14"/>
    </row>
    <row r="10" spans="1:42" ht="39.950000000000003" customHeight="1">
      <c r="A10" s="12" t="s">
        <v>199</v>
      </c>
      <c r="B10" s="3" t="s">
        <v>4</v>
      </c>
      <c r="C10" s="20">
        <v>3.9722572509457758E-2</v>
      </c>
      <c r="D10" s="20">
        <v>3.007518796992481E-2</v>
      </c>
      <c r="E10" s="20">
        <v>2.1186440677966102E-3</v>
      </c>
      <c r="F10" s="20">
        <v>5.1098620337250899E-4</v>
      </c>
      <c r="G10" s="20">
        <v>1.2432319052342303E-2</v>
      </c>
      <c r="H10" s="20">
        <v>3.3395176252319111E-3</v>
      </c>
      <c r="I10" s="20">
        <v>0.20430280163763345</v>
      </c>
      <c r="J10" s="20">
        <v>1.278465840990811E-2</v>
      </c>
      <c r="K10" s="20">
        <v>9.8140495867768602E-4</v>
      </c>
      <c r="L10" s="20">
        <v>2.8818443804034583E-4</v>
      </c>
      <c r="M10" s="20">
        <v>3.1746031746031746E-3</v>
      </c>
      <c r="N10" s="20">
        <v>3.3436532507739938E-3</v>
      </c>
      <c r="O10" s="20">
        <v>1.4262681384100211E-3</v>
      </c>
      <c r="P10" s="20">
        <v>5.1817306980531498E-4</v>
      </c>
      <c r="Q10" s="20">
        <v>3.3984706881903144E-3</v>
      </c>
      <c r="R10" s="20">
        <v>3.0175763488152914E-3</v>
      </c>
      <c r="S10" s="20">
        <v>4.367883784844916E-3</v>
      </c>
      <c r="T10" s="20">
        <v>1.5561319007039644E-2</v>
      </c>
      <c r="U10" s="20">
        <v>7.9659133012226751E-3</v>
      </c>
      <c r="V10" s="20">
        <v>8.2260763240877791E-2</v>
      </c>
      <c r="W10" s="20">
        <v>3.9445742667507798E-2</v>
      </c>
      <c r="X10" s="20">
        <v>3.6154890502331622E-3</v>
      </c>
      <c r="Y10" s="20">
        <v>3.580426999071741E-3</v>
      </c>
      <c r="Z10" s="20">
        <v>4.5628852968302514E-3</v>
      </c>
      <c r="AA10" s="20">
        <v>7.5646095953569806E-3</v>
      </c>
      <c r="AB10" s="20">
        <v>4.4878212114896421E-3</v>
      </c>
      <c r="AC10" s="20">
        <v>1.069275087658714E-3</v>
      </c>
      <c r="AD10" s="20">
        <v>2.1604753045670048E-4</v>
      </c>
      <c r="AE10" s="20">
        <v>5.16290993919371E-3</v>
      </c>
      <c r="AF10" s="20">
        <v>8.7729314150871585E-3</v>
      </c>
      <c r="AG10" s="20">
        <v>1.0946721551263687E-3</v>
      </c>
      <c r="AH10" s="20">
        <v>8.544814085766024E-3</v>
      </c>
      <c r="AI10" s="20">
        <v>5.624064805737578E-3</v>
      </c>
      <c r="AJ10" s="20">
        <v>1.9052758291478147E-2</v>
      </c>
      <c r="AK10" s="20">
        <v>5.4397079129885652E-3</v>
      </c>
      <c r="AL10" s="20">
        <v>4.9741523534962339E-3</v>
      </c>
      <c r="AM10" s="20">
        <v>0.43242765628451513</v>
      </c>
      <c r="AN10" s="21">
        <v>6.0657702806140874E-4</v>
      </c>
      <c r="AO10" s="14"/>
    </row>
    <row r="11" spans="1:42" ht="39.950000000000003" customHeight="1">
      <c r="A11" s="12" t="s">
        <v>200</v>
      </c>
      <c r="B11" s="3" t="s">
        <v>5</v>
      </c>
      <c r="C11" s="20">
        <v>4.555485498108449E-2</v>
      </c>
      <c r="D11" s="20">
        <v>0</v>
      </c>
      <c r="E11" s="20">
        <v>4.5903954802259889E-3</v>
      </c>
      <c r="F11" s="20">
        <v>2.5549310168625446E-3</v>
      </c>
      <c r="G11" s="20">
        <v>6.1290586348979499E-3</v>
      </c>
      <c r="H11" s="20">
        <v>9.0166975881261602E-2</v>
      </c>
      <c r="I11" s="20">
        <v>3.0585213133178132E-2</v>
      </c>
      <c r="J11" s="20">
        <v>0.35157810627247305</v>
      </c>
      <c r="K11" s="20">
        <v>1.0020661157024793E-2</v>
      </c>
      <c r="L11" s="20">
        <v>1.440922190201729E-3</v>
      </c>
      <c r="M11" s="20">
        <v>2.1164021164021165E-3</v>
      </c>
      <c r="N11" s="20">
        <v>1.0526315789473684E-2</v>
      </c>
      <c r="O11" s="20">
        <v>4.2167927570383231E-3</v>
      </c>
      <c r="P11" s="20">
        <v>3.183063143089792E-3</v>
      </c>
      <c r="Q11" s="20">
        <v>1.3593882752761258E-2</v>
      </c>
      <c r="R11" s="20">
        <v>1.4897733097438781E-2</v>
      </c>
      <c r="S11" s="20">
        <v>9.2265410286611702E-3</v>
      </c>
      <c r="T11" s="20">
        <v>7.7806595035198219E-3</v>
      </c>
      <c r="U11" s="20">
        <v>2.5935531678399407E-2</v>
      </c>
      <c r="V11" s="20">
        <v>4.8828753459038546E-2</v>
      </c>
      <c r="W11" s="20">
        <v>5.0978702231067909E-3</v>
      </c>
      <c r="X11" s="20">
        <v>2.1545363319756803E-3</v>
      </c>
      <c r="Y11" s="20">
        <v>8.6342807467326768E-3</v>
      </c>
      <c r="Z11" s="20">
        <v>1.5581767875345856E-2</v>
      </c>
      <c r="AA11" s="20">
        <v>1.1989113884592789E-5</v>
      </c>
      <c r="AB11" s="20">
        <v>3.0750202438832721E-5</v>
      </c>
      <c r="AC11" s="20">
        <v>2.1843168133106027E-5</v>
      </c>
      <c r="AD11" s="20">
        <v>4.2009242033247316E-5</v>
      </c>
      <c r="AE11" s="20">
        <v>5.5803241028555865E-4</v>
      </c>
      <c r="AF11" s="20">
        <v>6.729085788231712E-4</v>
      </c>
      <c r="AG11" s="20">
        <v>1.0003038658913368E-3</v>
      </c>
      <c r="AH11" s="20">
        <v>1.0323059179290306E-2</v>
      </c>
      <c r="AI11" s="20">
        <v>0.15541091109460442</v>
      </c>
      <c r="AJ11" s="20">
        <v>2.4282927234236854E-3</v>
      </c>
      <c r="AK11" s="20">
        <v>3.4159714993622541E-3</v>
      </c>
      <c r="AL11" s="20">
        <v>9.3462542621119242E-3</v>
      </c>
      <c r="AM11" s="20">
        <v>9.3660260658272581E-3</v>
      </c>
      <c r="AN11" s="21">
        <v>3.6394621683684524E-3</v>
      </c>
      <c r="AO11" s="14"/>
    </row>
    <row r="12" spans="1:42" ht="39.950000000000003" customHeight="1">
      <c r="A12" s="12" t="s">
        <v>201</v>
      </c>
      <c r="B12" s="3" t="s">
        <v>6</v>
      </c>
      <c r="C12" s="20">
        <v>3.7831021437578815E-3</v>
      </c>
      <c r="D12" s="20">
        <v>0</v>
      </c>
      <c r="E12" s="20">
        <v>0</v>
      </c>
      <c r="F12" s="20">
        <v>0</v>
      </c>
      <c r="G12" s="20">
        <v>2.3392810799088464E-3</v>
      </c>
      <c r="H12" s="20">
        <v>7.4211502782931351E-4</v>
      </c>
      <c r="I12" s="20">
        <v>2.2477321987637473E-3</v>
      </c>
      <c r="J12" s="20">
        <v>6.7918497802636835E-3</v>
      </c>
      <c r="K12" s="20">
        <v>0.16647727272727272</v>
      </c>
      <c r="L12" s="20">
        <v>2.8818443804034583E-4</v>
      </c>
      <c r="M12" s="20">
        <v>8.4656084656084662E-3</v>
      </c>
      <c r="N12" s="20">
        <v>5.8204334365325079E-3</v>
      </c>
      <c r="O12" s="20">
        <v>1.1162098474513209E-2</v>
      </c>
      <c r="P12" s="20">
        <v>5.9219779406321713E-3</v>
      </c>
      <c r="Q12" s="20">
        <v>1.8181818181818181E-2</v>
      </c>
      <c r="R12" s="20">
        <v>1.7642487474991319E-2</v>
      </c>
      <c r="S12" s="20">
        <v>7.1652925009815472E-3</v>
      </c>
      <c r="T12" s="20">
        <v>2.9640607632456465E-3</v>
      </c>
      <c r="U12" s="20">
        <v>3.1493145609484993E-3</v>
      </c>
      <c r="V12" s="20">
        <v>2.6063453246669669E-3</v>
      </c>
      <c r="W12" s="20">
        <v>5.2413658293868341E-2</v>
      </c>
      <c r="X12" s="20">
        <v>6.6406941738976448E-5</v>
      </c>
      <c r="Y12" s="20">
        <v>5.1422593525762865E-3</v>
      </c>
      <c r="Z12" s="20">
        <v>5.1777421808002846E-4</v>
      </c>
      <c r="AA12" s="20">
        <v>1.9234708797455388E-4</v>
      </c>
      <c r="AB12" s="20">
        <v>1.3666756639481211E-5</v>
      </c>
      <c r="AC12" s="20">
        <v>1.9762866406143547E-5</v>
      </c>
      <c r="AD12" s="20">
        <v>9.6021124647422437E-5</v>
      </c>
      <c r="AE12" s="20">
        <v>4.5885954161411982E-5</v>
      </c>
      <c r="AF12" s="20">
        <v>3.8060439978686152E-6</v>
      </c>
      <c r="AG12" s="20">
        <v>1.7741238376185972E-4</v>
      </c>
      <c r="AH12" s="20">
        <v>1.8339426098225966E-3</v>
      </c>
      <c r="AI12" s="20">
        <v>6.7660118400339562E-4</v>
      </c>
      <c r="AJ12" s="20">
        <v>5.3962060520526339E-4</v>
      </c>
      <c r="AK12" s="20">
        <v>3.0136133876109539E-4</v>
      </c>
      <c r="AL12" s="20">
        <v>9.9425157604070779E-4</v>
      </c>
      <c r="AM12" s="20">
        <v>5.389882924674177E-3</v>
      </c>
      <c r="AN12" s="21">
        <v>2.7584812466602158E-3</v>
      </c>
      <c r="AO12" s="14"/>
    </row>
    <row r="13" spans="1:42" ht="39.950000000000003" customHeight="1">
      <c r="A13" s="12" t="s">
        <v>202</v>
      </c>
      <c r="B13" s="3" t="s">
        <v>7</v>
      </c>
      <c r="C13" s="20">
        <v>0</v>
      </c>
      <c r="D13" s="20">
        <v>0</v>
      </c>
      <c r="E13" s="20">
        <v>0</v>
      </c>
      <c r="F13" s="20">
        <v>2.5549310168625446E-3</v>
      </c>
      <c r="G13" s="20">
        <v>0</v>
      </c>
      <c r="H13" s="20">
        <v>3.7105751391465676E-4</v>
      </c>
      <c r="I13" s="20">
        <v>1.8383238339889221E-2</v>
      </c>
      <c r="J13" s="20">
        <v>0</v>
      </c>
      <c r="K13" s="20">
        <v>7.1797520661157025E-3</v>
      </c>
      <c r="L13" s="20">
        <v>0.56599423631123924</v>
      </c>
      <c r="M13" s="20">
        <v>2.1164021164021165E-3</v>
      </c>
      <c r="N13" s="20">
        <v>0.21226006191950464</v>
      </c>
      <c r="O13" s="20">
        <v>8.7374426392161725E-2</v>
      </c>
      <c r="P13" s="20">
        <v>8.779332296987194E-2</v>
      </c>
      <c r="Q13" s="20">
        <v>2.3619371282922685E-2</v>
      </c>
      <c r="R13" s="20">
        <v>3.1415863357529058E-4</v>
      </c>
      <c r="S13" s="20">
        <v>4.6672555948174321E-2</v>
      </c>
      <c r="T13" s="20">
        <v>1.2597258243793997E-2</v>
      </c>
      <c r="U13" s="20">
        <v>0.19238606891441273</v>
      </c>
      <c r="V13" s="20">
        <v>8.8487032627582217E-4</v>
      </c>
      <c r="W13" s="20">
        <v>1.9732867157720775E-2</v>
      </c>
      <c r="X13" s="20">
        <v>0</v>
      </c>
      <c r="Y13" s="20">
        <v>2.9468534971783879E-5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1.761428562970331E-4</v>
      </c>
      <c r="AF13" s="20">
        <v>0</v>
      </c>
      <c r="AG13" s="20">
        <v>4.9071510402216522E-5</v>
      </c>
      <c r="AH13" s="20">
        <v>0</v>
      </c>
      <c r="AI13" s="20">
        <v>9.7352688345812336E-7</v>
      </c>
      <c r="AJ13" s="20">
        <v>0</v>
      </c>
      <c r="AK13" s="20">
        <v>8.5249964298183739E-5</v>
      </c>
      <c r="AL13" s="20">
        <v>4.7758809329466318E-5</v>
      </c>
      <c r="AM13" s="20">
        <v>0</v>
      </c>
      <c r="AN13" s="21">
        <v>2.4985196632053264E-3</v>
      </c>
      <c r="AO13" s="14"/>
    </row>
    <row r="14" spans="1:42" ht="39.950000000000003" customHeight="1">
      <c r="A14" s="12" t="s">
        <v>203</v>
      </c>
      <c r="B14" s="3" t="s">
        <v>8</v>
      </c>
      <c r="C14" s="20">
        <v>0</v>
      </c>
      <c r="D14" s="20">
        <v>0</v>
      </c>
      <c r="E14" s="20">
        <v>0</v>
      </c>
      <c r="F14" s="20">
        <v>0</v>
      </c>
      <c r="G14" s="20">
        <v>1.0807620794715642E-3</v>
      </c>
      <c r="H14" s="20">
        <v>0</v>
      </c>
      <c r="I14" s="20">
        <v>4.8968451473067349E-3</v>
      </c>
      <c r="J14" s="20">
        <v>9.1889732321214536E-3</v>
      </c>
      <c r="K14" s="20">
        <v>5.1652892561983473E-4</v>
      </c>
      <c r="L14" s="20">
        <v>-2.8818443804034583E-4</v>
      </c>
      <c r="M14" s="20">
        <v>0.56825396825396823</v>
      </c>
      <c r="N14" s="20">
        <v>4.7554179566563465E-2</v>
      </c>
      <c r="O14" s="20">
        <v>3.2184050601513081E-2</v>
      </c>
      <c r="P14" s="20">
        <v>1.3398475090680288E-2</v>
      </c>
      <c r="Q14" s="20">
        <v>4.2141036533559897E-2</v>
      </c>
      <c r="R14" s="20">
        <v>1.7419269498503615E-2</v>
      </c>
      <c r="S14" s="20">
        <v>5.4426776599921477E-2</v>
      </c>
      <c r="T14" s="20">
        <v>1.8525379770285292E-2</v>
      </c>
      <c r="U14" s="20">
        <v>2.5842904779547982E-2</v>
      </c>
      <c r="V14" s="20">
        <v>3.5877469592637879E-3</v>
      </c>
      <c r="W14" s="20">
        <v>7.3258283206127216E-3</v>
      </c>
      <c r="X14" s="20">
        <v>3.2096688507171948E-4</v>
      </c>
      <c r="Y14" s="20">
        <v>2.2101401228837909E-4</v>
      </c>
      <c r="Z14" s="20">
        <v>0</v>
      </c>
      <c r="AA14" s="20">
        <v>1.3552911347800544E-5</v>
      </c>
      <c r="AB14" s="20">
        <v>0</v>
      </c>
      <c r="AC14" s="20">
        <v>0</v>
      </c>
      <c r="AD14" s="20">
        <v>0</v>
      </c>
      <c r="AE14" s="20">
        <v>1.1841536557783739E-5</v>
      </c>
      <c r="AF14" s="20">
        <v>5.4807033569308058E-5</v>
      </c>
      <c r="AG14" s="20">
        <v>2.9631642819799976E-4</v>
      </c>
      <c r="AH14" s="20">
        <v>1.0052722453842382E-4</v>
      </c>
      <c r="AI14" s="20">
        <v>1.7523483902246219E-3</v>
      </c>
      <c r="AJ14" s="20">
        <v>2.283010252791499E-4</v>
      </c>
      <c r="AK14" s="20">
        <v>2.3077219634858655E-4</v>
      </c>
      <c r="AL14" s="20">
        <v>3.7772876469668816E-4</v>
      </c>
      <c r="AM14" s="20">
        <v>9.7194610117075321E-4</v>
      </c>
      <c r="AN14" s="21">
        <v>2.1952311491746221E-3</v>
      </c>
      <c r="AO14" s="14"/>
    </row>
    <row r="15" spans="1:42" ht="39.950000000000003" customHeight="1">
      <c r="A15" s="12" t="s">
        <v>204</v>
      </c>
      <c r="B15" s="3" t="s">
        <v>9</v>
      </c>
      <c r="C15" s="20">
        <v>2.6796973518284995E-3</v>
      </c>
      <c r="D15" s="20">
        <v>0</v>
      </c>
      <c r="E15" s="20">
        <v>1.7655367231638418E-3</v>
      </c>
      <c r="F15" s="20">
        <v>9.1977516607051613E-3</v>
      </c>
      <c r="G15" s="20">
        <v>1.5496848369791278E-2</v>
      </c>
      <c r="H15" s="20">
        <v>1.484230055658627E-3</v>
      </c>
      <c r="I15" s="20">
        <v>2.9059966284017018E-2</v>
      </c>
      <c r="J15" s="20">
        <v>1.8777467039552537E-2</v>
      </c>
      <c r="K15" s="20">
        <v>5.4235537190082646E-3</v>
      </c>
      <c r="L15" s="20">
        <v>2.8818443804034583E-4</v>
      </c>
      <c r="M15" s="20">
        <v>6.3492063492063492E-3</v>
      </c>
      <c r="N15" s="20">
        <v>7.0959752321981429E-2</v>
      </c>
      <c r="O15" s="20">
        <v>2.0401835545082476E-2</v>
      </c>
      <c r="P15" s="20">
        <v>2.8277444666518617E-2</v>
      </c>
      <c r="Q15" s="20">
        <v>4.1971112999150385E-2</v>
      </c>
      <c r="R15" s="20">
        <v>9.2428776930835489E-3</v>
      </c>
      <c r="S15" s="20">
        <v>2.8906556733411855E-2</v>
      </c>
      <c r="T15" s="20">
        <v>4.1496850685439055E-2</v>
      </c>
      <c r="U15" s="20">
        <v>5.9466469062615782E-2</v>
      </c>
      <c r="V15" s="20">
        <v>3.3625072398481243E-3</v>
      </c>
      <c r="W15" s="20">
        <v>9.9934916079504568E-2</v>
      </c>
      <c r="X15" s="20">
        <v>7.5999055545717493E-4</v>
      </c>
      <c r="Y15" s="20">
        <v>7.367133742945969E-4</v>
      </c>
      <c r="Z15" s="20">
        <v>1.45623998835008E-4</v>
      </c>
      <c r="AA15" s="20">
        <v>2.9550559396415879E-3</v>
      </c>
      <c r="AB15" s="20">
        <v>1.1445908685565514E-4</v>
      </c>
      <c r="AC15" s="20">
        <v>1.5914308211262962E-4</v>
      </c>
      <c r="AD15" s="20">
        <v>3.7208185800876193E-4</v>
      </c>
      <c r="AE15" s="20">
        <v>1.4254249631432175E-3</v>
      </c>
      <c r="AF15" s="20">
        <v>3.4711121260561773E-4</v>
      </c>
      <c r="AG15" s="20">
        <v>4.8882773823746457E-3</v>
      </c>
      <c r="AH15" s="20">
        <v>2.187146371714356E-4</v>
      </c>
      <c r="AI15" s="20">
        <v>3.718872694810031E-4</v>
      </c>
      <c r="AJ15" s="20">
        <v>2.4698020007471672E-3</v>
      </c>
      <c r="AK15" s="20">
        <v>8.8399326036587981E-4</v>
      </c>
      <c r="AL15" s="20">
        <v>2.6730460858037661E-3</v>
      </c>
      <c r="AM15" s="20">
        <v>3.9761431411530816E-4</v>
      </c>
      <c r="AN15" s="21">
        <v>3.0184428301151052E-3</v>
      </c>
      <c r="AO15" s="14"/>
    </row>
    <row r="16" spans="1:42" ht="39.950000000000003" customHeight="1">
      <c r="A16" s="12" t="s">
        <v>205</v>
      </c>
      <c r="B16" s="3" t="s">
        <v>10</v>
      </c>
      <c r="C16" s="20">
        <v>0</v>
      </c>
      <c r="D16" s="20">
        <v>0</v>
      </c>
      <c r="E16" s="20">
        <v>0</v>
      </c>
      <c r="F16" s="20">
        <v>4.5988758303525806E-3</v>
      </c>
      <c r="G16" s="20">
        <v>0</v>
      </c>
      <c r="H16" s="20">
        <v>0</v>
      </c>
      <c r="I16" s="20">
        <v>1.6055229991169623E-4</v>
      </c>
      <c r="J16" s="20">
        <v>0</v>
      </c>
      <c r="K16" s="20">
        <v>1.0330578512396694E-4</v>
      </c>
      <c r="L16" s="20">
        <v>0</v>
      </c>
      <c r="M16" s="20">
        <v>0</v>
      </c>
      <c r="N16" s="20">
        <v>6.1919504643962852E-4</v>
      </c>
      <c r="O16" s="20">
        <v>0.18113605357807266</v>
      </c>
      <c r="P16" s="20">
        <v>4.9596565252794433E-2</v>
      </c>
      <c r="Q16" s="20">
        <v>1.6142735768903994E-2</v>
      </c>
      <c r="R16" s="20">
        <v>1.4798525107888689E-3</v>
      </c>
      <c r="S16" s="20">
        <v>5.791126815861798E-3</v>
      </c>
      <c r="T16" s="20">
        <v>3.3345683586513525E-3</v>
      </c>
      <c r="U16" s="20">
        <v>3.6587625046313452E-2</v>
      </c>
      <c r="V16" s="20">
        <v>6.4354205547332519E-5</v>
      </c>
      <c r="W16" s="20">
        <v>7.6123752743298351E-3</v>
      </c>
      <c r="X16" s="20">
        <v>0</v>
      </c>
      <c r="Y16" s="20">
        <v>1.1374854499108578E-2</v>
      </c>
      <c r="Z16" s="20">
        <v>0</v>
      </c>
      <c r="AA16" s="20">
        <v>4.1701265685540137E-6</v>
      </c>
      <c r="AB16" s="20">
        <v>0</v>
      </c>
      <c r="AC16" s="20">
        <v>0</v>
      </c>
      <c r="AD16" s="20">
        <v>0</v>
      </c>
      <c r="AE16" s="20">
        <v>1.1693517350811442E-4</v>
      </c>
      <c r="AF16" s="20">
        <v>2.2836263987211692E-6</v>
      </c>
      <c r="AG16" s="20">
        <v>4.3598149626584677E-4</v>
      </c>
      <c r="AH16" s="20">
        <v>0</v>
      </c>
      <c r="AI16" s="20">
        <v>0</v>
      </c>
      <c r="AJ16" s="20">
        <v>0</v>
      </c>
      <c r="AK16" s="20">
        <v>5.6150947822134912E-3</v>
      </c>
      <c r="AL16" s="20">
        <v>2.6050259634254356E-5</v>
      </c>
      <c r="AM16" s="20">
        <v>0</v>
      </c>
      <c r="AN16" s="21">
        <v>0</v>
      </c>
      <c r="AO16" s="14"/>
    </row>
    <row r="17" spans="1:41" ht="39.950000000000003" customHeight="1">
      <c r="A17" s="12" t="s">
        <v>206</v>
      </c>
      <c r="B17" s="3" t="s">
        <v>11</v>
      </c>
      <c r="C17" s="20">
        <v>0</v>
      </c>
      <c r="D17" s="20">
        <v>0</v>
      </c>
      <c r="E17" s="20">
        <v>0</v>
      </c>
      <c r="F17" s="20">
        <v>5.1098620337250899E-4</v>
      </c>
      <c r="G17" s="20">
        <v>0</v>
      </c>
      <c r="H17" s="20">
        <v>0</v>
      </c>
      <c r="I17" s="20">
        <v>3.2110459982339246E-4</v>
      </c>
      <c r="J17" s="20">
        <v>0</v>
      </c>
      <c r="K17" s="20">
        <v>1.5495867768595042E-4</v>
      </c>
      <c r="L17" s="20">
        <v>2.8818443804034583E-4</v>
      </c>
      <c r="M17" s="20">
        <v>1.0582010582010583E-3</v>
      </c>
      <c r="N17" s="20">
        <v>1.238390092879257E-4</v>
      </c>
      <c r="O17" s="20">
        <v>7.8134689321592461E-3</v>
      </c>
      <c r="P17" s="20">
        <v>0.16862832185950108</v>
      </c>
      <c r="Q17" s="20">
        <v>2.2090059473237043E-3</v>
      </c>
      <c r="R17" s="20">
        <v>3.4805469667157194E-3</v>
      </c>
      <c r="S17" s="20">
        <v>4.9568119356105224E-3</v>
      </c>
      <c r="T17" s="20">
        <v>3.7050759540570581E-4</v>
      </c>
      <c r="U17" s="20">
        <v>5.3723601333827342E-3</v>
      </c>
      <c r="V17" s="20">
        <v>3.7003668189716197E-4</v>
      </c>
      <c r="W17" s="20">
        <v>4.9979119834380304E-5</v>
      </c>
      <c r="X17" s="20">
        <v>1.4757098164216989E-5</v>
      </c>
      <c r="Y17" s="20">
        <v>3.0941961720373074E-4</v>
      </c>
      <c r="Z17" s="20">
        <v>0</v>
      </c>
      <c r="AA17" s="20">
        <v>3.1275949264155103E-6</v>
      </c>
      <c r="AB17" s="20">
        <v>0</v>
      </c>
      <c r="AC17" s="20">
        <v>0</v>
      </c>
      <c r="AD17" s="20">
        <v>0</v>
      </c>
      <c r="AE17" s="20">
        <v>7.2529411416425392E-5</v>
      </c>
      <c r="AF17" s="20">
        <v>5.3284615970160617E-6</v>
      </c>
      <c r="AG17" s="20">
        <v>2.6423120985808897E-5</v>
      </c>
      <c r="AH17" s="20">
        <v>0</v>
      </c>
      <c r="AI17" s="20">
        <v>0</v>
      </c>
      <c r="AJ17" s="20">
        <v>0</v>
      </c>
      <c r="AK17" s="20">
        <v>8.8100679664842758E-3</v>
      </c>
      <c r="AL17" s="20">
        <v>8.6834198780847847E-6</v>
      </c>
      <c r="AM17" s="20">
        <v>0</v>
      </c>
      <c r="AN17" s="21">
        <v>0</v>
      </c>
      <c r="AO17" s="14"/>
    </row>
    <row r="18" spans="1:41" ht="39.950000000000003" customHeight="1">
      <c r="A18" s="12" t="s">
        <v>207</v>
      </c>
      <c r="B18" s="3" t="s">
        <v>12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3.3486295423539626E-3</v>
      </c>
      <c r="P18" s="20">
        <v>3.7752609371530092E-3</v>
      </c>
      <c r="Q18" s="20">
        <v>6.7799490229396769E-2</v>
      </c>
      <c r="R18" s="20">
        <v>0</v>
      </c>
      <c r="S18" s="20">
        <v>1.7177071063996859E-3</v>
      </c>
      <c r="T18" s="20">
        <v>3.3345683586513525E-3</v>
      </c>
      <c r="U18" s="20">
        <v>1.7599110781771027E-3</v>
      </c>
      <c r="V18" s="20">
        <v>1.608855138683313E-5</v>
      </c>
      <c r="W18" s="20">
        <v>2.043590677672439E-4</v>
      </c>
      <c r="X18" s="20">
        <v>0</v>
      </c>
      <c r="Y18" s="20">
        <v>1.1787413988713552E-4</v>
      </c>
      <c r="Z18" s="20">
        <v>1.6180444315000889E-5</v>
      </c>
      <c r="AA18" s="20">
        <v>1.0826691103608358E-3</v>
      </c>
      <c r="AB18" s="20">
        <v>1.5375101219416361E-5</v>
      </c>
      <c r="AC18" s="20">
        <v>0</v>
      </c>
      <c r="AD18" s="20">
        <v>0</v>
      </c>
      <c r="AE18" s="20">
        <v>7.2529411416425392E-5</v>
      </c>
      <c r="AF18" s="20">
        <v>8.5255385552256987E-5</v>
      </c>
      <c r="AG18" s="20">
        <v>5.1713822500797412E-3</v>
      </c>
      <c r="AH18" s="20">
        <v>0</v>
      </c>
      <c r="AI18" s="20">
        <v>1.2574073226745121E-2</v>
      </c>
      <c r="AJ18" s="20">
        <v>0</v>
      </c>
      <c r="AK18" s="20">
        <v>2.7149670158657241E-3</v>
      </c>
      <c r="AL18" s="20">
        <v>8.0755804866188496E-4</v>
      </c>
      <c r="AM18" s="20">
        <v>2.3459244532803181E-2</v>
      </c>
      <c r="AN18" s="21">
        <v>0</v>
      </c>
      <c r="AO18" s="14"/>
    </row>
    <row r="19" spans="1:41" ht="39.950000000000003" customHeight="1">
      <c r="A19" s="12" t="s">
        <v>208</v>
      </c>
      <c r="B19" s="3" t="s">
        <v>13</v>
      </c>
      <c r="C19" s="20"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1.1145510835913312E-3</v>
      </c>
      <c r="O19" s="20">
        <v>1.9099590723055934E-2</v>
      </c>
      <c r="P19" s="20">
        <v>3.7752609371530092E-3</v>
      </c>
      <c r="Q19" s="20">
        <v>0.11231945624468989</v>
      </c>
      <c r="R19" s="20">
        <v>0.29838456323682599</v>
      </c>
      <c r="S19" s="20">
        <v>0.19169611307420495</v>
      </c>
      <c r="T19" s="20">
        <v>0.30344572063727304</v>
      </c>
      <c r="U19" s="20">
        <v>5.1871063356798818E-3</v>
      </c>
      <c r="V19" s="20">
        <v>1.6571207928438123E-3</v>
      </c>
      <c r="W19" s="20">
        <v>4.0427554710476514E-4</v>
      </c>
      <c r="X19" s="20">
        <v>3.6892745410542472E-6</v>
      </c>
      <c r="Y19" s="20">
        <v>1.4734267485891939E-5</v>
      </c>
      <c r="Z19" s="20">
        <v>0</v>
      </c>
      <c r="AA19" s="20">
        <v>2.3978227769185579E-5</v>
      </c>
      <c r="AB19" s="20">
        <v>4.9541992818119389E-5</v>
      </c>
      <c r="AC19" s="20">
        <v>0</v>
      </c>
      <c r="AD19" s="20">
        <v>0</v>
      </c>
      <c r="AE19" s="20">
        <v>7.4009603486148363E-6</v>
      </c>
      <c r="AF19" s="20">
        <v>7.4446220598310112E-4</v>
      </c>
      <c r="AG19" s="20">
        <v>2.5649301014081635E-3</v>
      </c>
      <c r="AH19" s="20">
        <v>1.105799469922662E-3</v>
      </c>
      <c r="AI19" s="20">
        <v>2.9205806503743699E-6</v>
      </c>
      <c r="AJ19" s="20">
        <v>0</v>
      </c>
      <c r="AK19" s="20">
        <v>9.0028306246107415E-3</v>
      </c>
      <c r="AL19" s="20">
        <v>2.4603022987906891E-5</v>
      </c>
      <c r="AM19" s="20">
        <v>3.2030041970399825E-2</v>
      </c>
      <c r="AN19" s="21">
        <v>0</v>
      </c>
      <c r="AO19" s="14"/>
    </row>
    <row r="20" spans="1:41" ht="39.950000000000003" customHeight="1">
      <c r="A20" s="12" t="s">
        <v>209</v>
      </c>
      <c r="B20" s="3" t="s">
        <v>14</v>
      </c>
      <c r="C20" s="20">
        <v>0</v>
      </c>
      <c r="D20" s="20">
        <v>0</v>
      </c>
      <c r="E20" s="20">
        <v>1.7655367231638418E-3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6.1919504643962852E-4</v>
      </c>
      <c r="O20" s="20">
        <v>1.4262681384100211E-2</v>
      </c>
      <c r="P20" s="20">
        <v>1.7617884373380709E-2</v>
      </c>
      <c r="Q20" s="20">
        <v>1.9031435853865762E-2</v>
      </c>
      <c r="R20" s="20">
        <v>1.3450949916499942E-2</v>
      </c>
      <c r="S20" s="20">
        <v>6.6892422457793477E-2</v>
      </c>
      <c r="T20" s="20">
        <v>1.8895887365690995E-2</v>
      </c>
      <c r="U20" s="20">
        <v>2.8158577250833643E-2</v>
      </c>
      <c r="V20" s="20">
        <v>3.2177102773666257E-4</v>
      </c>
      <c r="W20" s="20">
        <v>8.4042666619279054E-3</v>
      </c>
      <c r="X20" s="20">
        <v>3.6892745410542472E-6</v>
      </c>
      <c r="Y20" s="20">
        <v>2.5048254726016297E-4</v>
      </c>
      <c r="Z20" s="20">
        <v>0</v>
      </c>
      <c r="AA20" s="20">
        <v>2.0902759424876993E-4</v>
      </c>
      <c r="AB20" s="20">
        <v>3.4166891598703026E-6</v>
      </c>
      <c r="AC20" s="20">
        <v>5.4087844901024448E-5</v>
      </c>
      <c r="AD20" s="20">
        <v>0</v>
      </c>
      <c r="AE20" s="20">
        <v>2.7087514875930301E-4</v>
      </c>
      <c r="AF20" s="20">
        <v>1.0504681434117378E-4</v>
      </c>
      <c r="AG20" s="20">
        <v>2.1836822128986351E-3</v>
      </c>
      <c r="AH20" s="20">
        <v>6.058802992450949E-4</v>
      </c>
      <c r="AI20" s="20">
        <v>6.9120408725526747E-5</v>
      </c>
      <c r="AJ20" s="20">
        <v>0</v>
      </c>
      <c r="AK20" s="20">
        <v>3.6885541877551731E-3</v>
      </c>
      <c r="AL20" s="20">
        <v>1.172261683541446E-4</v>
      </c>
      <c r="AM20" s="20">
        <v>0</v>
      </c>
      <c r="AN20" s="21">
        <v>2.3107696307101284E-4</v>
      </c>
      <c r="AO20" s="14"/>
    </row>
    <row r="21" spans="1:41" ht="39.950000000000003" customHeight="1">
      <c r="A21" s="12" t="s">
        <v>210</v>
      </c>
      <c r="B21" s="3" t="s">
        <v>15</v>
      </c>
      <c r="C21" s="20">
        <v>0</v>
      </c>
      <c r="D21" s="20">
        <v>0</v>
      </c>
      <c r="E21" s="20">
        <v>0</v>
      </c>
      <c r="F21" s="20">
        <v>0</v>
      </c>
      <c r="G21" s="20">
        <v>1.4220553677257425E-5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3.2866178841622225E-3</v>
      </c>
      <c r="P21" s="20">
        <v>2.2207417277370642E-4</v>
      </c>
      <c r="Q21" s="20">
        <v>0</v>
      </c>
      <c r="R21" s="20">
        <v>7.4405992162568821E-5</v>
      </c>
      <c r="S21" s="20">
        <v>0</v>
      </c>
      <c r="T21" s="20">
        <v>3.1122638014079287E-2</v>
      </c>
      <c r="U21" s="20">
        <v>8.2437939977769541E-3</v>
      </c>
      <c r="V21" s="20">
        <v>0</v>
      </c>
      <c r="W21" s="20">
        <v>1.8203506090788738E-3</v>
      </c>
      <c r="X21" s="20">
        <v>1.1067823623162741E-5</v>
      </c>
      <c r="Y21" s="20">
        <v>0</v>
      </c>
      <c r="Z21" s="20">
        <v>3.2360888630001779E-5</v>
      </c>
      <c r="AA21" s="20">
        <v>2.2831442962833226E-4</v>
      </c>
      <c r="AB21" s="20">
        <v>1.1958412059546059E-4</v>
      </c>
      <c r="AC21" s="20">
        <v>1.5394232779522343E-4</v>
      </c>
      <c r="AD21" s="20">
        <v>0</v>
      </c>
      <c r="AE21" s="20">
        <v>1.2137574971728331E-4</v>
      </c>
      <c r="AF21" s="20">
        <v>1.6670472710664534E-4</v>
      </c>
      <c r="AG21" s="20">
        <v>2.8008508244957431E-3</v>
      </c>
      <c r="AH21" s="20">
        <v>1.0596112856752781E-4</v>
      </c>
      <c r="AI21" s="20">
        <v>2.2391118319536836E-5</v>
      </c>
      <c r="AJ21" s="20">
        <v>6.22639159852227E-5</v>
      </c>
      <c r="AK21" s="20">
        <v>9.1657286455626853E-4</v>
      </c>
      <c r="AL21" s="20">
        <v>7.9598015549110535E-5</v>
      </c>
      <c r="AM21" s="20">
        <v>0</v>
      </c>
      <c r="AN21" s="21">
        <v>0</v>
      </c>
      <c r="AO21" s="14"/>
    </row>
    <row r="22" spans="1:41" ht="39.950000000000003" customHeight="1">
      <c r="A22" s="12" t="s">
        <v>211</v>
      </c>
      <c r="B22" s="3" t="s">
        <v>16</v>
      </c>
      <c r="C22" s="20">
        <v>0</v>
      </c>
      <c r="D22" s="20">
        <v>0</v>
      </c>
      <c r="E22" s="20">
        <v>4.9081920903954801E-2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7.4024724257902141E-4</v>
      </c>
      <c r="Q22" s="20">
        <v>0</v>
      </c>
      <c r="R22" s="20">
        <v>0</v>
      </c>
      <c r="S22" s="20">
        <v>0</v>
      </c>
      <c r="T22" s="20">
        <v>0</v>
      </c>
      <c r="U22" s="20">
        <v>0.1648758799555391</v>
      </c>
      <c r="V22" s="20">
        <v>0</v>
      </c>
      <c r="W22" s="20">
        <v>1.1106471074306734E-6</v>
      </c>
      <c r="X22" s="20">
        <v>0</v>
      </c>
      <c r="Y22" s="20">
        <v>0</v>
      </c>
      <c r="Z22" s="20">
        <v>0</v>
      </c>
      <c r="AA22" s="20">
        <v>5.2126582106925171E-6</v>
      </c>
      <c r="AB22" s="20">
        <v>0</v>
      </c>
      <c r="AC22" s="20">
        <v>0</v>
      </c>
      <c r="AD22" s="20">
        <v>0</v>
      </c>
      <c r="AE22" s="20">
        <v>3.4561004635961561E-2</v>
      </c>
      <c r="AF22" s="20">
        <v>0</v>
      </c>
      <c r="AG22" s="20">
        <v>1.1358167292328424E-2</v>
      </c>
      <c r="AH22" s="20">
        <v>8.1508560436559851E-5</v>
      </c>
      <c r="AI22" s="20">
        <v>0</v>
      </c>
      <c r="AJ22" s="20">
        <v>0</v>
      </c>
      <c r="AK22" s="20">
        <v>8.1763946649812159E-3</v>
      </c>
      <c r="AL22" s="20">
        <v>9.2623145366237708E-5</v>
      </c>
      <c r="AM22" s="20">
        <v>0</v>
      </c>
      <c r="AN22" s="21">
        <v>0</v>
      </c>
      <c r="AO22" s="14"/>
    </row>
    <row r="23" spans="1:41" ht="39.950000000000003" customHeight="1">
      <c r="A23" s="12" t="s">
        <v>212</v>
      </c>
      <c r="B23" s="3" t="s">
        <v>17</v>
      </c>
      <c r="C23" s="20">
        <v>4.2402269861286257E-2</v>
      </c>
      <c r="D23" s="20">
        <v>3.7593984962406013E-2</v>
      </c>
      <c r="E23" s="20">
        <v>8.8983050847457626E-2</v>
      </c>
      <c r="F23" s="20">
        <v>0.11394992335206949</v>
      </c>
      <c r="G23" s="20">
        <v>2.7299907921914938E-2</v>
      </c>
      <c r="H23" s="20">
        <v>3.525046382189239E-2</v>
      </c>
      <c r="I23" s="20">
        <v>3.9174761178453879E-2</v>
      </c>
      <c r="J23" s="20">
        <v>3.2361166600079906E-2</v>
      </c>
      <c r="K23" s="20">
        <v>2.365702479338843E-2</v>
      </c>
      <c r="L23" s="20">
        <v>1.0086455331412104E-2</v>
      </c>
      <c r="M23" s="20">
        <v>2.0105820105820106E-2</v>
      </c>
      <c r="N23" s="20">
        <v>1.1640866873065016E-2</v>
      </c>
      <c r="O23" s="20">
        <v>1.9099590723055934E-2</v>
      </c>
      <c r="P23" s="20">
        <v>2.383596121104449E-2</v>
      </c>
      <c r="Q23" s="20">
        <v>4.0781648258283773E-2</v>
      </c>
      <c r="R23" s="20">
        <v>3.0134426825840374E-2</v>
      </c>
      <c r="S23" s="20">
        <v>3.1998429524931295E-2</v>
      </c>
      <c r="T23" s="20">
        <v>4.6313449425713228E-2</v>
      </c>
      <c r="U23" s="20">
        <v>2.4546128195628011E-2</v>
      </c>
      <c r="V23" s="20">
        <v>0.10970783190681511</v>
      </c>
      <c r="W23" s="20">
        <v>3.0837116937812648E-2</v>
      </c>
      <c r="X23" s="20">
        <v>4.5068177793518682E-2</v>
      </c>
      <c r="Y23" s="20">
        <v>5.5474517084383147E-2</v>
      </c>
      <c r="Z23" s="20">
        <v>4.401080853680242E-2</v>
      </c>
      <c r="AA23" s="20">
        <v>2.0156828034926896E-2</v>
      </c>
      <c r="AB23" s="20">
        <v>1.8895999398662707E-2</v>
      </c>
      <c r="AC23" s="20">
        <v>3.1474965128942302E-3</v>
      </c>
      <c r="AD23" s="20">
        <v>6.0013202904639026E-4</v>
      </c>
      <c r="AE23" s="20">
        <v>5.2828054968412703E-2</v>
      </c>
      <c r="AF23" s="20">
        <v>2.1727182766232776E-2</v>
      </c>
      <c r="AG23" s="20">
        <v>2.3129667691506289E-2</v>
      </c>
      <c r="AH23" s="20">
        <v>2.6327265021008833E-2</v>
      </c>
      <c r="AI23" s="20">
        <v>9.2708965111717081E-3</v>
      </c>
      <c r="AJ23" s="20">
        <v>5.2052633763646175E-2</v>
      </c>
      <c r="AK23" s="20">
        <v>1.6327811633416466E-2</v>
      </c>
      <c r="AL23" s="20">
        <v>1.6061432301164157E-2</v>
      </c>
      <c r="AM23" s="20">
        <v>0.17499447757897063</v>
      </c>
      <c r="AN23" s="21">
        <v>1.3806848543493018E-2</v>
      </c>
      <c r="AO23" s="14"/>
    </row>
    <row r="24" spans="1:41" ht="39.950000000000003" customHeight="1">
      <c r="A24" s="12" t="s">
        <v>213</v>
      </c>
      <c r="B24" s="3" t="s">
        <v>18</v>
      </c>
      <c r="C24" s="20">
        <v>5.2017654476670871E-3</v>
      </c>
      <c r="D24" s="20">
        <v>0</v>
      </c>
      <c r="E24" s="20">
        <v>1.0593220338983051E-3</v>
      </c>
      <c r="F24" s="20">
        <v>9.7087378640776691E-3</v>
      </c>
      <c r="G24" s="20">
        <v>7.9635100592641576E-4</v>
      </c>
      <c r="H24" s="20">
        <v>3.3395176252319111E-3</v>
      </c>
      <c r="I24" s="20">
        <v>3.371598298145621E-3</v>
      </c>
      <c r="J24" s="20">
        <v>3.1961646024770275E-3</v>
      </c>
      <c r="K24" s="20">
        <v>4.5971074380165289E-3</v>
      </c>
      <c r="L24" s="20">
        <v>3.1700288184438041E-3</v>
      </c>
      <c r="M24" s="20">
        <v>4.2328042328042331E-3</v>
      </c>
      <c r="N24" s="20">
        <v>5.6965944272445819E-3</v>
      </c>
      <c r="O24" s="20">
        <v>2.6044896440530819E-3</v>
      </c>
      <c r="P24" s="20">
        <v>3.4051373158634985E-3</v>
      </c>
      <c r="Q24" s="20">
        <v>2.2090059473237043E-3</v>
      </c>
      <c r="R24" s="20">
        <v>2.1081697779394499E-3</v>
      </c>
      <c r="S24" s="20">
        <v>2.5520219866509621E-3</v>
      </c>
      <c r="T24" s="20">
        <v>2.9640607632456465E-3</v>
      </c>
      <c r="U24" s="20">
        <v>1.2967765839199705E-3</v>
      </c>
      <c r="V24" s="20">
        <v>2.8154964926957976E-3</v>
      </c>
      <c r="W24" s="20">
        <v>1.2339289363554782E-3</v>
      </c>
      <c r="X24" s="20">
        <v>2.8208193140900773E-2</v>
      </c>
      <c r="Y24" s="20">
        <v>4.8122117608923071E-2</v>
      </c>
      <c r="Z24" s="20">
        <v>3.543517304985195E-3</v>
      </c>
      <c r="AA24" s="20">
        <v>4.3171235300955429E-3</v>
      </c>
      <c r="AB24" s="20">
        <v>3.3961890249110806E-3</v>
      </c>
      <c r="AC24" s="20">
        <v>9.9001559186144353E-3</v>
      </c>
      <c r="AD24" s="20">
        <v>1.5837484246534236E-2</v>
      </c>
      <c r="AE24" s="20">
        <v>7.3195497847800732E-3</v>
      </c>
      <c r="AF24" s="20">
        <v>4.36933850955317E-3</v>
      </c>
      <c r="AG24" s="20">
        <v>7.6966776700091912E-3</v>
      </c>
      <c r="AH24" s="20">
        <v>9.2091088533239867E-3</v>
      </c>
      <c r="AI24" s="20">
        <v>2.906951274005956E-3</v>
      </c>
      <c r="AJ24" s="20">
        <v>2.07546386617409E-3</v>
      </c>
      <c r="AK24" s="20">
        <v>1.5306984035450954E-3</v>
      </c>
      <c r="AL24" s="20">
        <v>3.1216894461714804E-3</v>
      </c>
      <c r="AM24" s="20">
        <v>0</v>
      </c>
      <c r="AN24" s="21">
        <v>1.4774483326352884E-2</v>
      </c>
      <c r="AO24" s="14"/>
    </row>
    <row r="25" spans="1:41" ht="39.950000000000003" customHeight="1">
      <c r="A25" s="12" t="s">
        <v>214</v>
      </c>
      <c r="B25" s="3" t="s">
        <v>19</v>
      </c>
      <c r="C25" s="20">
        <v>1.4817150063051702E-2</v>
      </c>
      <c r="D25" s="20">
        <v>1.0025062656641603E-2</v>
      </c>
      <c r="E25" s="20">
        <v>1.4124293785310734E-3</v>
      </c>
      <c r="F25" s="20">
        <v>1.7373530914665303E-2</v>
      </c>
      <c r="G25" s="20">
        <v>1.1166689775066392E-2</v>
      </c>
      <c r="H25" s="20">
        <v>2.0779220779220779E-2</v>
      </c>
      <c r="I25" s="20">
        <v>2.0952075138476359E-2</v>
      </c>
      <c r="J25" s="20">
        <v>3.5557331202556934E-2</v>
      </c>
      <c r="K25" s="20">
        <v>3.553719008264463E-2</v>
      </c>
      <c r="L25" s="20">
        <v>2.0461095100864555E-2</v>
      </c>
      <c r="M25" s="20">
        <v>3.0687830687830688E-2</v>
      </c>
      <c r="N25" s="20">
        <v>1.5108359133126935E-2</v>
      </c>
      <c r="O25" s="20">
        <v>1.1348133449088429E-2</v>
      </c>
      <c r="P25" s="20">
        <v>8.4388185654008432E-3</v>
      </c>
      <c r="Q25" s="20">
        <v>9.5157179269328811E-3</v>
      </c>
      <c r="R25" s="20">
        <v>2.9737594867640008E-2</v>
      </c>
      <c r="S25" s="20">
        <v>8.735767569689832E-3</v>
      </c>
      <c r="T25" s="20">
        <v>5.928121526491293E-3</v>
      </c>
      <c r="U25" s="20">
        <v>1.3986661726565394E-2</v>
      </c>
      <c r="V25" s="20">
        <v>2.2668768904047881E-2</v>
      </c>
      <c r="W25" s="20">
        <v>2.9143380098980869E-3</v>
      </c>
      <c r="X25" s="20">
        <v>8.8265893394722864E-2</v>
      </c>
      <c r="Y25" s="20">
        <v>5.3721139253562006E-2</v>
      </c>
      <c r="Z25" s="20">
        <v>6.9155219002313806E-2</v>
      </c>
      <c r="AA25" s="20">
        <v>2.101066144983833E-2</v>
      </c>
      <c r="AB25" s="20">
        <v>4.6859891827621195E-3</v>
      </c>
      <c r="AC25" s="20">
        <v>1.1469743571607627E-2</v>
      </c>
      <c r="AD25" s="20">
        <v>0</v>
      </c>
      <c r="AE25" s="20">
        <v>1.2640840275434141E-2</v>
      </c>
      <c r="AF25" s="20">
        <v>4.809317195706782E-3</v>
      </c>
      <c r="AG25" s="20">
        <v>1.0790070191133533E-2</v>
      </c>
      <c r="AH25" s="20">
        <v>1.2423263086538997E-2</v>
      </c>
      <c r="AI25" s="20">
        <v>1.2671425915090932E-2</v>
      </c>
      <c r="AJ25" s="20">
        <v>4.0056452617159939E-3</v>
      </c>
      <c r="AK25" s="20">
        <v>5.575999257185024E-3</v>
      </c>
      <c r="AL25" s="20">
        <v>2.8443989047313059E-2</v>
      </c>
      <c r="AM25" s="20">
        <v>0</v>
      </c>
      <c r="AN25" s="21">
        <v>2.7584812466602158E-3</v>
      </c>
      <c r="AO25" s="14"/>
    </row>
    <row r="26" spans="1:41" ht="39.950000000000003" customHeight="1">
      <c r="A26" s="12" t="s">
        <v>215</v>
      </c>
      <c r="B26" s="3" t="s">
        <v>20</v>
      </c>
      <c r="C26" s="20">
        <v>9.4577553593947036E-4</v>
      </c>
      <c r="D26" s="20">
        <v>0</v>
      </c>
      <c r="E26" s="20">
        <v>0</v>
      </c>
      <c r="F26" s="20">
        <v>2.5549310168625446E-3</v>
      </c>
      <c r="G26" s="20">
        <v>1.7242421333674627E-3</v>
      </c>
      <c r="H26" s="20">
        <v>1.1131725417439704E-3</v>
      </c>
      <c r="I26" s="20">
        <v>6.4220919964678492E-4</v>
      </c>
      <c r="J26" s="20">
        <v>1.1985617259288853E-3</v>
      </c>
      <c r="K26" s="20">
        <v>1.3946280991735537E-3</v>
      </c>
      <c r="L26" s="20">
        <v>1.1527377521613833E-3</v>
      </c>
      <c r="M26" s="20">
        <v>0</v>
      </c>
      <c r="N26" s="20">
        <v>3.7151702786377707E-4</v>
      </c>
      <c r="O26" s="20">
        <v>4.9609326553392034E-4</v>
      </c>
      <c r="P26" s="20">
        <v>5.1817306980531498E-4</v>
      </c>
      <c r="Q26" s="20">
        <v>5.0977060322854718E-4</v>
      </c>
      <c r="R26" s="20">
        <v>6.448519320755965E-4</v>
      </c>
      <c r="S26" s="20">
        <v>3.9261876717707107E-4</v>
      </c>
      <c r="T26" s="20">
        <v>3.7050759540570581E-4</v>
      </c>
      <c r="U26" s="20">
        <v>7.4101519081141163E-4</v>
      </c>
      <c r="V26" s="20">
        <v>4.8265654160499391E-4</v>
      </c>
      <c r="W26" s="20">
        <v>1.0784383413151839E-3</v>
      </c>
      <c r="X26" s="20">
        <v>1.3465852074848001E-3</v>
      </c>
      <c r="Y26" s="20">
        <v>9.4888682609144084E-2</v>
      </c>
      <c r="Z26" s="20">
        <v>8.4785528210604665E-3</v>
      </c>
      <c r="AA26" s="20">
        <v>2.7006782189597932E-3</v>
      </c>
      <c r="AB26" s="20">
        <v>1.2675916783118821E-3</v>
      </c>
      <c r="AC26" s="20">
        <v>1.2991484284880679E-3</v>
      </c>
      <c r="AD26" s="20">
        <v>6.0013202904639023E-6</v>
      </c>
      <c r="AE26" s="20">
        <v>2.5518511282023957E-3</v>
      </c>
      <c r="AF26" s="20">
        <v>1.4858795767679074E-3</v>
      </c>
      <c r="AG26" s="20">
        <v>3.6954622064438443E-3</v>
      </c>
      <c r="AH26" s="20">
        <v>7.9484431185718619E-3</v>
      </c>
      <c r="AI26" s="20">
        <v>4.2562595344789152E-3</v>
      </c>
      <c r="AJ26" s="20">
        <v>2.1584824208210535E-3</v>
      </c>
      <c r="AK26" s="20">
        <v>7.3358408768691872E-4</v>
      </c>
      <c r="AL26" s="20">
        <v>8.3476609761321732E-3</v>
      </c>
      <c r="AM26" s="20">
        <v>0</v>
      </c>
      <c r="AN26" s="21">
        <v>9.5319247266792797E-4</v>
      </c>
      <c r="AO26" s="14"/>
    </row>
    <row r="27" spans="1:41" ht="39.950000000000003" customHeight="1">
      <c r="A27" s="12" t="s">
        <v>216</v>
      </c>
      <c r="B27" s="3" t="s">
        <v>21</v>
      </c>
      <c r="C27" s="20">
        <v>1.5762925598991173E-4</v>
      </c>
      <c r="D27" s="20">
        <v>0</v>
      </c>
      <c r="E27" s="20">
        <v>0</v>
      </c>
      <c r="F27" s="20">
        <v>1.021972406745018E-3</v>
      </c>
      <c r="G27" s="20">
        <v>1.0238798647625345E-3</v>
      </c>
      <c r="H27" s="20">
        <v>3.7105751391465676E-4</v>
      </c>
      <c r="I27" s="20">
        <v>2.4082844986754435E-4</v>
      </c>
      <c r="J27" s="20">
        <v>4.9940071913703553E-3</v>
      </c>
      <c r="K27" s="20">
        <v>4.5971074380165289E-3</v>
      </c>
      <c r="L27" s="20">
        <v>0</v>
      </c>
      <c r="M27" s="20">
        <v>0</v>
      </c>
      <c r="N27" s="20">
        <v>1.238390092879257E-4</v>
      </c>
      <c r="O27" s="20">
        <v>2.4804663276696017E-4</v>
      </c>
      <c r="P27" s="20">
        <v>7.4024724257902141E-5</v>
      </c>
      <c r="Q27" s="20">
        <v>8.4961767204757861E-4</v>
      </c>
      <c r="R27" s="20">
        <v>1.1408918798260553E-3</v>
      </c>
      <c r="S27" s="20">
        <v>5.3985080486847268E-4</v>
      </c>
      <c r="T27" s="20">
        <v>0</v>
      </c>
      <c r="U27" s="20">
        <v>1.7599110781771027E-3</v>
      </c>
      <c r="V27" s="20">
        <v>6.1136495269965895E-4</v>
      </c>
      <c r="W27" s="20">
        <v>2.0269309710609792E-3</v>
      </c>
      <c r="X27" s="20">
        <v>1.3428959329437459E-2</v>
      </c>
      <c r="Y27" s="20">
        <v>2.7847765548335763E-3</v>
      </c>
      <c r="Z27" s="20">
        <v>0</v>
      </c>
      <c r="AA27" s="20">
        <v>1.488735184973783E-3</v>
      </c>
      <c r="AB27" s="20">
        <v>4.7116143514611469E-3</v>
      </c>
      <c r="AC27" s="20">
        <v>5.8248448354949401E-5</v>
      </c>
      <c r="AD27" s="20">
        <v>0</v>
      </c>
      <c r="AE27" s="20">
        <v>9.8373564953788406E-3</v>
      </c>
      <c r="AF27" s="20">
        <v>3.9582857577833601E-3</v>
      </c>
      <c r="AG27" s="20">
        <v>2.4207353554570352E-2</v>
      </c>
      <c r="AH27" s="20">
        <v>6.9051335449838956E-3</v>
      </c>
      <c r="AI27" s="20">
        <v>5.1334072564746839E-3</v>
      </c>
      <c r="AJ27" s="20">
        <v>6.22639159852227E-5</v>
      </c>
      <c r="AK27" s="20">
        <v>1.2966682467774699E-3</v>
      </c>
      <c r="AL27" s="20">
        <v>2.0552207614780337E-2</v>
      </c>
      <c r="AM27" s="20">
        <v>0</v>
      </c>
      <c r="AN27" s="21">
        <v>1.2564809866986323E-2</v>
      </c>
      <c r="AO27" s="14"/>
    </row>
    <row r="28" spans="1:41" ht="39.950000000000003" customHeight="1">
      <c r="A28" s="12" t="s">
        <v>217</v>
      </c>
      <c r="B28" s="3" t="s">
        <v>130</v>
      </c>
      <c r="C28" s="20">
        <v>6.6204287515762919E-2</v>
      </c>
      <c r="D28" s="20">
        <v>3.007518796992481E-2</v>
      </c>
      <c r="E28" s="20">
        <v>4.025423728813559E-2</v>
      </c>
      <c r="F28" s="20">
        <v>3.2703117015840576E-2</v>
      </c>
      <c r="G28" s="20">
        <v>5.5648581677527613E-2</v>
      </c>
      <c r="H28" s="20">
        <v>8.3116883116883117E-2</v>
      </c>
      <c r="I28" s="20">
        <v>6.3337882315164171E-2</v>
      </c>
      <c r="J28" s="20">
        <v>6.1925689172992411E-2</v>
      </c>
      <c r="K28" s="20">
        <v>3.543388429752066E-2</v>
      </c>
      <c r="L28" s="20">
        <v>2.7953890489913546E-2</v>
      </c>
      <c r="M28" s="20">
        <v>4.4444444444444446E-2</v>
      </c>
      <c r="N28" s="20">
        <v>2.9226006191950465E-2</v>
      </c>
      <c r="O28" s="20">
        <v>4.086568274835669E-2</v>
      </c>
      <c r="P28" s="20">
        <v>3.4791620401214009E-2</v>
      </c>
      <c r="Q28" s="20">
        <v>4.9447748513169076E-2</v>
      </c>
      <c r="R28" s="20">
        <v>4.8876469518345213E-2</v>
      </c>
      <c r="S28" s="20">
        <v>5.2414605418138985E-2</v>
      </c>
      <c r="T28" s="20">
        <v>5.3723601333827344E-2</v>
      </c>
      <c r="U28" s="20">
        <v>5.9744349759170062E-2</v>
      </c>
      <c r="V28" s="20">
        <v>5.3285282193191327E-2</v>
      </c>
      <c r="W28" s="20">
        <v>5.2157098812051855E-2</v>
      </c>
      <c r="X28" s="20">
        <v>6.4894339177144203E-3</v>
      </c>
      <c r="Y28" s="20">
        <v>1.9581841488750387E-2</v>
      </c>
      <c r="Z28" s="20">
        <v>1.9481254955261072E-2</v>
      </c>
      <c r="AA28" s="20">
        <v>1.230969236455038E-2</v>
      </c>
      <c r="AB28" s="20">
        <v>5.9621225839736778E-3</v>
      </c>
      <c r="AC28" s="20">
        <v>2.9072216634300637E-3</v>
      </c>
      <c r="AD28" s="20">
        <v>7.3416151553341738E-4</v>
      </c>
      <c r="AE28" s="20">
        <v>8.0478042830837721E-3</v>
      </c>
      <c r="AF28" s="20">
        <v>9.6605008753901187E-3</v>
      </c>
      <c r="AG28" s="20">
        <v>1.021442362679984E-2</v>
      </c>
      <c r="AH28" s="20">
        <v>1.8851571552969019E-2</v>
      </c>
      <c r="AI28" s="20">
        <v>4.2422407473571178E-2</v>
      </c>
      <c r="AJ28" s="20">
        <v>3.7939479473662364E-2</v>
      </c>
      <c r="AK28" s="20">
        <v>1.5098474568632466E-2</v>
      </c>
      <c r="AL28" s="20">
        <v>6.5808744782711884E-2</v>
      </c>
      <c r="AM28" s="20">
        <v>0.2388336646785951</v>
      </c>
      <c r="AN28" s="21">
        <v>4.6504238818041331E-3</v>
      </c>
      <c r="AO28" s="14"/>
    </row>
    <row r="29" spans="1:41" ht="39.950000000000003" customHeight="1">
      <c r="A29" s="12" t="s">
        <v>218</v>
      </c>
      <c r="B29" s="3" t="s">
        <v>22</v>
      </c>
      <c r="C29" s="20">
        <v>8.0390920554854976E-3</v>
      </c>
      <c r="D29" s="20">
        <v>1.5037593984962405E-2</v>
      </c>
      <c r="E29" s="20">
        <v>1.1299435028248588E-2</v>
      </c>
      <c r="F29" s="20">
        <v>7.2560040878896268E-2</v>
      </c>
      <c r="G29" s="20">
        <v>8.9482834014142348E-3</v>
      </c>
      <c r="H29" s="20">
        <v>1.9294990723562153E-2</v>
      </c>
      <c r="I29" s="20">
        <v>1.0516175644216103E-2</v>
      </c>
      <c r="J29" s="20">
        <v>7.191370355573312E-3</v>
      </c>
      <c r="K29" s="20">
        <v>1.1260330578512397E-2</v>
      </c>
      <c r="L29" s="20">
        <v>6.3400576368876083E-3</v>
      </c>
      <c r="M29" s="20">
        <v>7.4074074074074077E-3</v>
      </c>
      <c r="N29" s="20">
        <v>1.2631578947368421E-2</v>
      </c>
      <c r="O29" s="20">
        <v>7.4413989830088055E-3</v>
      </c>
      <c r="P29" s="20">
        <v>6.4401510104374858E-3</v>
      </c>
      <c r="Q29" s="20">
        <v>1.3933729821580289E-2</v>
      </c>
      <c r="R29" s="20">
        <v>5.0844094644422032E-3</v>
      </c>
      <c r="S29" s="20">
        <v>8.6376128778955629E-3</v>
      </c>
      <c r="T29" s="20">
        <v>7.4101519081141163E-3</v>
      </c>
      <c r="U29" s="20">
        <v>1.43571693219711E-2</v>
      </c>
      <c r="V29" s="20">
        <v>1.3450028959392497E-2</v>
      </c>
      <c r="W29" s="20">
        <v>1.1078704896620967E-2</v>
      </c>
      <c r="X29" s="20">
        <v>1.7239979930346497E-2</v>
      </c>
      <c r="Y29" s="20">
        <v>1.8520974229766167E-2</v>
      </c>
      <c r="Z29" s="20">
        <v>2.9189521544261604E-2</v>
      </c>
      <c r="AA29" s="20">
        <v>2.0770357906325403E-2</v>
      </c>
      <c r="AB29" s="20">
        <v>7.4784492331241181E-2</v>
      </c>
      <c r="AC29" s="20">
        <v>9.2046070362045304E-2</v>
      </c>
      <c r="AD29" s="20">
        <v>7.0615535417791919E-2</v>
      </c>
      <c r="AE29" s="20">
        <v>2.2174757396519772E-2</v>
      </c>
      <c r="AF29" s="20">
        <v>5.5964070944660117E-3</v>
      </c>
      <c r="AG29" s="20">
        <v>2.0787446752692798E-2</v>
      </c>
      <c r="AH29" s="20">
        <v>9.1343926729238068E-3</v>
      </c>
      <c r="AI29" s="20">
        <v>7.8933559710784636E-3</v>
      </c>
      <c r="AJ29" s="20">
        <v>2.4407455066207298E-2</v>
      </c>
      <c r="AK29" s="20">
        <v>8.3148579827903666E-3</v>
      </c>
      <c r="AL29" s="20">
        <v>1.2676345785357439E-2</v>
      </c>
      <c r="AM29" s="20">
        <v>0</v>
      </c>
      <c r="AN29" s="21">
        <v>3.4878179113530999E-2</v>
      </c>
      <c r="AO29" s="14"/>
    </row>
    <row r="30" spans="1:41" ht="39.950000000000003" customHeight="1">
      <c r="A30" s="12" t="s">
        <v>219</v>
      </c>
      <c r="B30" s="3" t="s">
        <v>94</v>
      </c>
      <c r="C30" s="20">
        <v>9.4577553593947036E-4</v>
      </c>
      <c r="D30" s="20">
        <v>2.5062656641604009E-3</v>
      </c>
      <c r="E30" s="20">
        <v>7.0621468926553672E-4</v>
      </c>
      <c r="F30" s="20">
        <v>7.6647930505876344E-3</v>
      </c>
      <c r="G30" s="20">
        <v>3.2351759615760639E-3</v>
      </c>
      <c r="H30" s="20">
        <v>6.3079777365491647E-3</v>
      </c>
      <c r="I30" s="20">
        <v>4.4151882475716468E-3</v>
      </c>
      <c r="J30" s="20">
        <v>1.797842588893328E-3</v>
      </c>
      <c r="K30" s="20">
        <v>6.1466942148760331E-3</v>
      </c>
      <c r="L30" s="20">
        <v>1.7291066282420749E-3</v>
      </c>
      <c r="M30" s="20">
        <v>3.1746031746031746E-3</v>
      </c>
      <c r="N30" s="20">
        <v>5.5727554179566567E-3</v>
      </c>
      <c r="O30" s="20">
        <v>5.1469676299144241E-3</v>
      </c>
      <c r="P30" s="20">
        <v>3.8492856614109113E-3</v>
      </c>
      <c r="Q30" s="20">
        <v>2.7187765505522514E-3</v>
      </c>
      <c r="R30" s="20">
        <v>1.5211891731014072E-3</v>
      </c>
      <c r="S30" s="20">
        <v>3.1409501374165686E-3</v>
      </c>
      <c r="T30" s="20">
        <v>7.7806595035198219E-3</v>
      </c>
      <c r="U30" s="20">
        <v>1.4820303816228233E-3</v>
      </c>
      <c r="V30" s="20">
        <v>5.6470815367784281E-3</v>
      </c>
      <c r="W30" s="20">
        <v>5.8897616107048611E-3</v>
      </c>
      <c r="X30" s="20">
        <v>9.2600790980461607E-3</v>
      </c>
      <c r="Y30" s="20">
        <v>1.3555526087020585E-3</v>
      </c>
      <c r="Z30" s="20">
        <v>1.8769315405401032E-3</v>
      </c>
      <c r="AA30" s="20">
        <v>3.5360066972232693E-2</v>
      </c>
      <c r="AB30" s="20">
        <v>1.8344204099343654E-2</v>
      </c>
      <c r="AC30" s="20">
        <v>9.909205231126722E-2</v>
      </c>
      <c r="AD30" s="20">
        <v>1.82380123627198E-2</v>
      </c>
      <c r="AE30" s="20">
        <v>2.7623344405170013E-2</v>
      </c>
      <c r="AF30" s="20">
        <v>3.2928370251960111E-2</v>
      </c>
      <c r="AG30" s="20">
        <v>4.1654162868343027E-3</v>
      </c>
      <c r="AH30" s="20">
        <v>9.9875156054931337E-3</v>
      </c>
      <c r="AI30" s="20">
        <v>2.0255200337229714E-2</v>
      </c>
      <c r="AJ30" s="20">
        <v>1.8513137686272881E-2</v>
      </c>
      <c r="AK30" s="20">
        <v>1.1900786417345816E-2</v>
      </c>
      <c r="AL30" s="20">
        <v>3.6785861076859841E-2</v>
      </c>
      <c r="AM30" s="20">
        <v>0</v>
      </c>
      <c r="AN30" s="21">
        <v>1.9208272555277944E-2</v>
      </c>
      <c r="AO30" s="14"/>
    </row>
    <row r="31" spans="1:41" ht="39.950000000000003" customHeight="1">
      <c r="A31" s="12" t="s">
        <v>220</v>
      </c>
      <c r="B31" s="3" t="s">
        <v>93</v>
      </c>
      <c r="C31" s="20"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1">
        <v>0</v>
      </c>
      <c r="AO31" s="14"/>
    </row>
    <row r="32" spans="1:41" ht="39.950000000000003" customHeight="1">
      <c r="A32" s="12" t="s">
        <v>221</v>
      </c>
      <c r="B32" s="3" t="s">
        <v>24</v>
      </c>
      <c r="C32" s="20">
        <v>2.742749054224464E-2</v>
      </c>
      <c r="D32" s="20">
        <v>3.2581453634085211E-2</v>
      </c>
      <c r="E32" s="20">
        <v>1.9067796610169493E-2</v>
      </c>
      <c r="F32" s="20">
        <v>2.9637199795605518E-2</v>
      </c>
      <c r="G32" s="20">
        <v>4.8463646932093304E-2</v>
      </c>
      <c r="H32" s="20">
        <v>1.8552875695732839E-2</v>
      </c>
      <c r="I32" s="20">
        <v>3.3234326081721118E-2</v>
      </c>
      <c r="J32" s="20">
        <v>2.9165001997602878E-2</v>
      </c>
      <c r="K32" s="20">
        <v>7.2933884297520665E-2</v>
      </c>
      <c r="L32" s="20">
        <v>2.0172910662824207E-2</v>
      </c>
      <c r="M32" s="20">
        <v>3.1746031746031744E-2</v>
      </c>
      <c r="N32" s="20">
        <v>2.1052631578947368E-2</v>
      </c>
      <c r="O32" s="20">
        <v>1.6185042788044151E-2</v>
      </c>
      <c r="P32" s="20">
        <v>1.4064697609001406E-2</v>
      </c>
      <c r="Q32" s="20">
        <v>1.784197111299915E-2</v>
      </c>
      <c r="R32" s="20">
        <v>1.4426495147075844E-2</v>
      </c>
      <c r="S32" s="20">
        <v>1.8894778170396545E-2</v>
      </c>
      <c r="T32" s="20">
        <v>1.6672841793256763E-2</v>
      </c>
      <c r="U32" s="20">
        <v>2.3434605409410891E-2</v>
      </c>
      <c r="V32" s="20">
        <v>2.6658729647982497E-2</v>
      </c>
      <c r="W32" s="20">
        <v>2.8222653646920844E-2</v>
      </c>
      <c r="X32" s="20">
        <v>3.5535092379434509E-2</v>
      </c>
      <c r="Y32" s="20">
        <v>1.6885470538832163E-2</v>
      </c>
      <c r="Z32" s="20">
        <v>5.9317508858793264E-2</v>
      </c>
      <c r="AA32" s="20">
        <v>2.3743658149704416E-2</v>
      </c>
      <c r="AB32" s="20">
        <v>2.6202589167045348E-2</v>
      </c>
      <c r="AC32" s="20">
        <v>3.1984639052048108E-3</v>
      </c>
      <c r="AD32" s="20">
        <v>2.1004621016623657E-4</v>
      </c>
      <c r="AE32" s="20">
        <v>0.11197356969040302</v>
      </c>
      <c r="AF32" s="20">
        <v>1.4775824008525538E-2</v>
      </c>
      <c r="AG32" s="20">
        <v>2.5932405881786733E-2</v>
      </c>
      <c r="AH32" s="20">
        <v>1.8560857687411954E-2</v>
      </c>
      <c r="AI32" s="20">
        <v>1.3523261938116791E-2</v>
      </c>
      <c r="AJ32" s="20">
        <v>3.0592337387406084E-2</v>
      </c>
      <c r="AK32" s="20">
        <v>9.4991265951109953E-3</v>
      </c>
      <c r="AL32" s="20">
        <v>2.1301876197588325E-2</v>
      </c>
      <c r="AM32" s="20">
        <v>6.1586039319637728E-2</v>
      </c>
      <c r="AN32" s="21">
        <v>4.4828930835776493E-2</v>
      </c>
      <c r="AO32" s="14"/>
    </row>
    <row r="33" spans="1:41" ht="39.950000000000003" customHeight="1">
      <c r="A33" s="12" t="s">
        <v>222</v>
      </c>
      <c r="B33" s="3" t="s">
        <v>25</v>
      </c>
      <c r="C33" s="20">
        <v>3.7831021437578815E-3</v>
      </c>
      <c r="D33" s="20">
        <v>0</v>
      </c>
      <c r="E33" s="20">
        <v>4.9435028248587575E-3</v>
      </c>
      <c r="F33" s="20">
        <v>3.5769034236075624E-3</v>
      </c>
      <c r="G33" s="20">
        <v>4.3372688715635141E-3</v>
      </c>
      <c r="H33" s="20">
        <v>3.3395176252319111E-3</v>
      </c>
      <c r="I33" s="20">
        <v>3.371598298145621E-3</v>
      </c>
      <c r="J33" s="20">
        <v>6.1925689172992408E-3</v>
      </c>
      <c r="K33" s="20">
        <v>3.9256198347107441E-3</v>
      </c>
      <c r="L33" s="20">
        <v>2.881844380403458E-3</v>
      </c>
      <c r="M33" s="20">
        <v>2.1164021164021165E-3</v>
      </c>
      <c r="N33" s="20">
        <v>9.4117647058823521E-3</v>
      </c>
      <c r="O33" s="20">
        <v>7.3793873248170659E-3</v>
      </c>
      <c r="P33" s="20">
        <v>1.0511510844622103E-2</v>
      </c>
      <c r="Q33" s="20">
        <v>6.7969413763806288E-3</v>
      </c>
      <c r="R33" s="20">
        <v>4.8942608178045273E-3</v>
      </c>
      <c r="S33" s="20">
        <v>1.3692579505300354E-2</v>
      </c>
      <c r="T33" s="20">
        <v>9.262689885142646E-3</v>
      </c>
      <c r="U33" s="20">
        <v>4.1682104483141908E-3</v>
      </c>
      <c r="V33" s="20">
        <v>5.325310509041766E-3</v>
      </c>
      <c r="W33" s="20">
        <v>8.5008929602743751E-3</v>
      </c>
      <c r="X33" s="20">
        <v>1.222994510359483E-2</v>
      </c>
      <c r="Y33" s="20">
        <v>3.6349437887695416E-2</v>
      </c>
      <c r="Z33" s="20">
        <v>9.8053492548905389E-3</v>
      </c>
      <c r="AA33" s="20">
        <v>3.8884345188481904E-2</v>
      </c>
      <c r="AB33" s="20">
        <v>5.5599782698569432E-2</v>
      </c>
      <c r="AC33" s="20">
        <v>8.042446476436942E-3</v>
      </c>
      <c r="AD33" s="20">
        <v>0</v>
      </c>
      <c r="AE33" s="20">
        <v>1.3848677004328082E-2</v>
      </c>
      <c r="AF33" s="20">
        <v>0.18762731217172871</v>
      </c>
      <c r="AG33" s="20">
        <v>3.0614960393629008E-2</v>
      </c>
      <c r="AH33" s="20">
        <v>3.2410520581590746E-2</v>
      </c>
      <c r="AI33" s="20">
        <v>1.5916191017656858E-2</v>
      </c>
      <c r="AJ33" s="20">
        <v>6.6497862272217836E-2</v>
      </c>
      <c r="AK33" s="20">
        <v>0.11190768243356611</v>
      </c>
      <c r="AL33" s="20">
        <v>2.2448087621495517E-2</v>
      </c>
      <c r="AM33" s="20">
        <v>0</v>
      </c>
      <c r="AN33" s="21">
        <v>4.3442469057350414E-2</v>
      </c>
      <c r="AO33" s="14"/>
    </row>
    <row r="34" spans="1:41" ht="39.950000000000003" customHeight="1">
      <c r="A34" s="12" t="s">
        <v>223</v>
      </c>
      <c r="B34" s="3" t="s">
        <v>26</v>
      </c>
      <c r="C34" s="20">
        <v>0</v>
      </c>
      <c r="D34" s="20">
        <v>0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>
        <v>0</v>
      </c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0">
        <v>0</v>
      </c>
      <c r="AG34" s="20">
        <v>0</v>
      </c>
      <c r="AH34" s="20">
        <v>0</v>
      </c>
      <c r="AI34" s="20">
        <v>0</v>
      </c>
      <c r="AJ34" s="20">
        <v>0</v>
      </c>
      <c r="AK34" s="20">
        <v>0</v>
      </c>
      <c r="AL34" s="20">
        <v>0</v>
      </c>
      <c r="AM34" s="20">
        <v>0</v>
      </c>
      <c r="AN34" s="21">
        <v>0.10148611371875045</v>
      </c>
      <c r="AO34" s="14"/>
    </row>
    <row r="35" spans="1:41" ht="39.950000000000003" customHeight="1">
      <c r="A35" s="12" t="s">
        <v>224</v>
      </c>
      <c r="B35" s="3" t="s">
        <v>27</v>
      </c>
      <c r="C35" s="20">
        <v>0</v>
      </c>
      <c r="D35" s="20">
        <v>0</v>
      </c>
      <c r="E35" s="20">
        <v>0</v>
      </c>
      <c r="F35" s="20">
        <v>5.1098620337250899E-4</v>
      </c>
      <c r="G35" s="20">
        <v>2.2397372041680442E-4</v>
      </c>
      <c r="H35" s="20">
        <v>0</v>
      </c>
      <c r="I35" s="20">
        <v>1.6055229991169623E-4</v>
      </c>
      <c r="J35" s="20">
        <v>3.9952057530962844E-4</v>
      </c>
      <c r="K35" s="20">
        <v>2.5826446280991736E-4</v>
      </c>
      <c r="L35" s="20">
        <v>0</v>
      </c>
      <c r="M35" s="20">
        <v>0</v>
      </c>
      <c r="N35" s="20">
        <v>4.9535603715170279E-4</v>
      </c>
      <c r="O35" s="20">
        <v>1.1162098474513209E-3</v>
      </c>
      <c r="P35" s="20">
        <v>5.1817306980531498E-4</v>
      </c>
      <c r="Q35" s="20">
        <v>3.3984706881903142E-4</v>
      </c>
      <c r="R35" s="20">
        <v>8.3500057871327242E-4</v>
      </c>
      <c r="S35" s="20">
        <v>1.3741656851197488E-3</v>
      </c>
      <c r="T35" s="20">
        <v>7.4101519081141163E-4</v>
      </c>
      <c r="U35" s="20">
        <v>3.7050759540570581E-4</v>
      </c>
      <c r="V35" s="20">
        <v>3.217710277366626E-5</v>
      </c>
      <c r="W35" s="20">
        <v>1.7103965454432372E-4</v>
      </c>
      <c r="X35" s="20">
        <v>6.382444956023847E-4</v>
      </c>
      <c r="Y35" s="20">
        <v>1.1787413988713552E-4</v>
      </c>
      <c r="Z35" s="20">
        <v>2.5888710904001423E-4</v>
      </c>
      <c r="AA35" s="20">
        <v>2.3092075873367852E-4</v>
      </c>
      <c r="AB35" s="20">
        <v>2.1525141707182905E-4</v>
      </c>
      <c r="AC35" s="20">
        <v>4.1606034539249576E-6</v>
      </c>
      <c r="AD35" s="20">
        <v>0</v>
      </c>
      <c r="AE35" s="20">
        <v>9.2363985150713159E-4</v>
      </c>
      <c r="AF35" s="20">
        <v>4.7141660957600671E-3</v>
      </c>
      <c r="AG35" s="20">
        <v>2.1138496788647117E-4</v>
      </c>
      <c r="AH35" s="20">
        <v>6.7923800363799878E-6</v>
      </c>
      <c r="AI35" s="20">
        <v>1.2461144108263979E-4</v>
      </c>
      <c r="AJ35" s="20">
        <v>0</v>
      </c>
      <c r="AK35" s="20">
        <v>5.0118291112881267E-4</v>
      </c>
      <c r="AL35" s="20">
        <v>5.7165847530724837E-4</v>
      </c>
      <c r="AM35" s="20">
        <v>0</v>
      </c>
      <c r="AN35" s="21">
        <v>2.4696350428214499E-3</v>
      </c>
      <c r="AO35" s="14"/>
    </row>
    <row r="36" spans="1:41" ht="39.950000000000003" customHeight="1">
      <c r="A36" s="12" t="s">
        <v>225</v>
      </c>
      <c r="B36" s="3" t="s">
        <v>28</v>
      </c>
      <c r="C36" s="20"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1.1787413988713552E-4</v>
      </c>
      <c r="Z36" s="20">
        <v>0</v>
      </c>
      <c r="AA36" s="20">
        <v>1.9286835379562313E-5</v>
      </c>
      <c r="AB36" s="20">
        <v>1.0933405311584968E-4</v>
      </c>
      <c r="AC36" s="20">
        <v>2.7043922450512224E-5</v>
      </c>
      <c r="AD36" s="20">
        <v>0</v>
      </c>
      <c r="AE36" s="20">
        <v>9.9616926292355693E-4</v>
      </c>
      <c r="AF36" s="20">
        <v>2.778412118444089E-4</v>
      </c>
      <c r="AG36" s="20">
        <v>2.2648389416407626E-5</v>
      </c>
      <c r="AH36" s="20">
        <v>9.5093320509319825E-6</v>
      </c>
      <c r="AI36" s="20">
        <v>1.5902561641288445E-2</v>
      </c>
      <c r="AJ36" s="20">
        <v>0</v>
      </c>
      <c r="AK36" s="20">
        <v>2.9321643771349823E-5</v>
      </c>
      <c r="AL36" s="20">
        <v>2.6918601622062834E-4</v>
      </c>
      <c r="AM36" s="20">
        <v>0</v>
      </c>
      <c r="AN36" s="21">
        <v>1.2998079172744473E-4</v>
      </c>
      <c r="AO36" s="14"/>
    </row>
    <row r="37" spans="1:41" ht="39.950000000000003" customHeight="1">
      <c r="A37" s="12" t="s">
        <v>226</v>
      </c>
      <c r="B37" s="3" t="s">
        <v>29</v>
      </c>
      <c r="C37" s="20">
        <v>2.2068095838587644E-3</v>
      </c>
      <c r="D37" s="20">
        <v>0</v>
      </c>
      <c r="E37" s="20">
        <v>1.3064971751412429E-2</v>
      </c>
      <c r="F37" s="20">
        <v>2.043944813490036E-3</v>
      </c>
      <c r="G37" s="20">
        <v>1.3047357998883687E-3</v>
      </c>
      <c r="H37" s="20">
        <v>1.484230055658627E-3</v>
      </c>
      <c r="I37" s="20">
        <v>2.4082844986754435E-4</v>
      </c>
      <c r="J37" s="20">
        <v>7.9904115061925688E-4</v>
      </c>
      <c r="K37" s="20">
        <v>1.6012396694214876E-3</v>
      </c>
      <c r="L37" s="20">
        <v>8.6455331412103745E-4</v>
      </c>
      <c r="M37" s="20">
        <v>1.0582010582010583E-3</v>
      </c>
      <c r="N37" s="20">
        <v>2.476780185758514E-4</v>
      </c>
      <c r="O37" s="20">
        <v>1.5502914547935011E-3</v>
      </c>
      <c r="P37" s="20">
        <v>5.9219779406321713E-4</v>
      </c>
      <c r="Q37" s="20">
        <v>5.0977060322854718E-4</v>
      </c>
      <c r="R37" s="20">
        <v>4.8777261528795121E-4</v>
      </c>
      <c r="S37" s="20">
        <v>6.870828425598744E-4</v>
      </c>
      <c r="T37" s="20">
        <v>0</v>
      </c>
      <c r="U37" s="20">
        <v>5.5576139310855872E-4</v>
      </c>
      <c r="V37" s="20">
        <v>6.274535040864921E-4</v>
      </c>
      <c r="W37" s="20">
        <v>9.9180786693559139E-4</v>
      </c>
      <c r="X37" s="20">
        <v>2.5123959624579421E-3</v>
      </c>
      <c r="Y37" s="20">
        <v>8.1480499196982421E-3</v>
      </c>
      <c r="Z37" s="20">
        <v>1.8931119848551042E-3</v>
      </c>
      <c r="AA37" s="20">
        <v>5.5566936525982234E-4</v>
      </c>
      <c r="AB37" s="20">
        <v>2.7606848411752044E-3</v>
      </c>
      <c r="AC37" s="20">
        <v>5.7416327664164409E-4</v>
      </c>
      <c r="AD37" s="20">
        <v>0</v>
      </c>
      <c r="AE37" s="20">
        <v>1.5867658987430209E-3</v>
      </c>
      <c r="AF37" s="20">
        <v>9.3324198827738453E-4</v>
      </c>
      <c r="AG37" s="20">
        <v>3.774731569401271E-6</v>
      </c>
      <c r="AH37" s="20">
        <v>2.5471425136424954E-3</v>
      </c>
      <c r="AI37" s="20">
        <v>1.1361058729956299E-3</v>
      </c>
      <c r="AJ37" s="20">
        <v>0</v>
      </c>
      <c r="AK37" s="20">
        <v>2.0351392750929467E-3</v>
      </c>
      <c r="AL37" s="20">
        <v>2.5645033373277067E-3</v>
      </c>
      <c r="AM37" s="20">
        <v>0</v>
      </c>
      <c r="AN37" s="21">
        <v>2.3107696307101284E-4</v>
      </c>
      <c r="AO37" s="14"/>
    </row>
    <row r="38" spans="1:41" ht="39.950000000000003" customHeight="1">
      <c r="A38" s="12" t="s">
        <v>227</v>
      </c>
      <c r="B38" s="3" t="s">
        <v>30</v>
      </c>
      <c r="C38" s="20">
        <v>4.3348045397225726E-2</v>
      </c>
      <c r="D38" s="20">
        <v>3.5087719298245612E-2</v>
      </c>
      <c r="E38" s="20">
        <v>2.2245762711864406E-2</v>
      </c>
      <c r="F38" s="20">
        <v>0.12161471640265713</v>
      </c>
      <c r="G38" s="20">
        <v>3.7275626326511026E-2</v>
      </c>
      <c r="H38" s="20">
        <v>5.0092764378478663E-2</v>
      </c>
      <c r="I38" s="20">
        <v>4.3991330175804769E-2</v>
      </c>
      <c r="J38" s="20">
        <v>5.0739113064322813E-2</v>
      </c>
      <c r="K38" s="20">
        <v>7.2985537190082647E-2</v>
      </c>
      <c r="L38" s="20">
        <v>1.0662824207492795E-2</v>
      </c>
      <c r="M38" s="20">
        <v>3.5978835978835978E-2</v>
      </c>
      <c r="N38" s="20">
        <v>3.2941176470588238E-2</v>
      </c>
      <c r="O38" s="20">
        <v>5.8228947042043906E-2</v>
      </c>
      <c r="P38" s="20">
        <v>3.693833740469317E-2</v>
      </c>
      <c r="Q38" s="20">
        <v>4.1121495327102804E-2</v>
      </c>
      <c r="R38" s="20">
        <v>5.5101770862613468E-2</v>
      </c>
      <c r="S38" s="20">
        <v>5.5212014134275615E-2</v>
      </c>
      <c r="T38" s="20">
        <v>4.3719896257873286E-2</v>
      </c>
      <c r="U38" s="20">
        <v>2.2508336420896627E-2</v>
      </c>
      <c r="V38" s="20">
        <v>4.4195250659630606E-2</v>
      </c>
      <c r="W38" s="20">
        <v>0.10829031426870551</v>
      </c>
      <c r="X38" s="20">
        <v>6.8399149991145741E-2</v>
      </c>
      <c r="Y38" s="20">
        <v>0.15694941725972092</v>
      </c>
      <c r="Z38" s="20">
        <v>7.0449654547513868E-2</v>
      </c>
      <c r="AA38" s="20">
        <v>8.8899279454255534E-2</v>
      </c>
      <c r="AB38" s="20">
        <v>0.12397798285505379</v>
      </c>
      <c r="AC38" s="20">
        <v>6.6477081835949484E-2</v>
      </c>
      <c r="AD38" s="20">
        <v>1.5523415151333293E-3</v>
      </c>
      <c r="AE38" s="20">
        <v>8.7691018786597755E-2</v>
      </c>
      <c r="AF38" s="20">
        <v>0.17435868158635914</v>
      </c>
      <c r="AG38" s="20">
        <v>0.10072682456368821</v>
      </c>
      <c r="AH38" s="20">
        <v>9.8940524561925453E-2</v>
      </c>
      <c r="AI38" s="20">
        <v>5.2031117813302857E-2</v>
      </c>
      <c r="AJ38" s="20">
        <v>8.6339296832842138E-2</v>
      </c>
      <c r="AK38" s="20">
        <v>0.14578015391691007</v>
      </c>
      <c r="AL38" s="20">
        <v>4.5366527153053962E-2</v>
      </c>
      <c r="AM38" s="20">
        <v>0</v>
      </c>
      <c r="AN38" s="21">
        <v>3.1022082292283475E-2</v>
      </c>
      <c r="AO38" s="14"/>
    </row>
    <row r="39" spans="1:41" ht="39.950000000000003" customHeight="1">
      <c r="A39" s="12" t="s">
        <v>228</v>
      </c>
      <c r="B39" s="3" t="s">
        <v>31</v>
      </c>
      <c r="C39" s="20">
        <v>1.2610340479192938E-3</v>
      </c>
      <c r="D39" s="20">
        <v>0</v>
      </c>
      <c r="E39" s="20">
        <v>1.0593220338983051E-3</v>
      </c>
      <c r="F39" s="20">
        <v>0</v>
      </c>
      <c r="G39" s="20">
        <v>2.5952510460994796E-4</v>
      </c>
      <c r="H39" s="20">
        <v>0</v>
      </c>
      <c r="I39" s="20">
        <v>0</v>
      </c>
      <c r="J39" s="20">
        <v>1.9976028765481422E-4</v>
      </c>
      <c r="K39" s="20">
        <v>5.165289256198347E-5</v>
      </c>
      <c r="L39" s="20">
        <v>0</v>
      </c>
      <c r="M39" s="20">
        <v>0</v>
      </c>
      <c r="N39" s="20">
        <v>0</v>
      </c>
      <c r="O39" s="20">
        <v>6.2011658191740043E-5</v>
      </c>
      <c r="P39" s="20">
        <v>7.4024724257902141E-5</v>
      </c>
      <c r="Q39" s="20">
        <v>0</v>
      </c>
      <c r="R39" s="20">
        <v>2.2321797648770648E-4</v>
      </c>
      <c r="S39" s="20">
        <v>4.9077345897133884E-5</v>
      </c>
      <c r="T39" s="20">
        <v>0</v>
      </c>
      <c r="U39" s="20">
        <v>3.7050759540570581E-4</v>
      </c>
      <c r="V39" s="20">
        <v>1.2870841109466504E-4</v>
      </c>
      <c r="W39" s="20">
        <v>2.965427776839898E-4</v>
      </c>
      <c r="X39" s="20">
        <v>1.0329968714951891E-4</v>
      </c>
      <c r="Y39" s="20">
        <v>3.8309095463319042E-4</v>
      </c>
      <c r="Z39" s="20">
        <v>6.4721777260003558E-5</v>
      </c>
      <c r="AA39" s="20">
        <v>6.8390075724285824E-4</v>
      </c>
      <c r="AB39" s="20">
        <v>2.6308506531001329E-4</v>
      </c>
      <c r="AC39" s="20">
        <v>1.3376340104368737E-3</v>
      </c>
      <c r="AD39" s="20">
        <v>4.3209506091340097E-4</v>
      </c>
      <c r="AE39" s="20">
        <v>7.3269507451286875E-4</v>
      </c>
      <c r="AF39" s="20">
        <v>5.8536956687219302E-3</v>
      </c>
      <c r="AG39" s="20">
        <v>4.907151040221652E-4</v>
      </c>
      <c r="AH39" s="20">
        <v>8.3817969648929038E-3</v>
      </c>
      <c r="AI39" s="20">
        <v>2.1466267780251617E-2</v>
      </c>
      <c r="AJ39" s="20">
        <v>2.3867834461002036E-3</v>
      </c>
      <c r="AK39" s="20">
        <v>3.358414198625901E-3</v>
      </c>
      <c r="AL39" s="20">
        <v>2.1958921635030073E-2</v>
      </c>
      <c r="AM39" s="20">
        <v>0</v>
      </c>
      <c r="AN39" s="21">
        <v>3.437269825681316E-3</v>
      </c>
      <c r="AO39" s="14"/>
    </row>
    <row r="40" spans="1:41" ht="39.950000000000003" customHeight="1">
      <c r="A40" s="12" t="s">
        <v>229</v>
      </c>
      <c r="B40" s="3" t="s">
        <v>32</v>
      </c>
      <c r="C40" s="20">
        <v>3.1525851197982345E-4</v>
      </c>
      <c r="D40" s="20">
        <v>2.5062656641604009E-3</v>
      </c>
      <c r="E40" s="20">
        <v>1.0593220338983051E-3</v>
      </c>
      <c r="F40" s="20">
        <v>1.021972406745018E-3</v>
      </c>
      <c r="G40" s="20">
        <v>6.0437353128344048E-4</v>
      </c>
      <c r="H40" s="20">
        <v>1.1131725417439704E-3</v>
      </c>
      <c r="I40" s="20">
        <v>1.1238660993818737E-3</v>
      </c>
      <c r="J40" s="20">
        <v>7.9904115061925688E-4</v>
      </c>
      <c r="K40" s="20">
        <v>6.1983471074380169E-4</v>
      </c>
      <c r="L40" s="20">
        <v>2.8818443804034583E-4</v>
      </c>
      <c r="M40" s="20">
        <v>0</v>
      </c>
      <c r="N40" s="20">
        <v>7.4303405572755414E-4</v>
      </c>
      <c r="O40" s="20">
        <v>1.1162098474513209E-3</v>
      </c>
      <c r="P40" s="20">
        <v>5.9219779406321713E-4</v>
      </c>
      <c r="Q40" s="20">
        <v>6.7969413763806284E-4</v>
      </c>
      <c r="R40" s="20">
        <v>9.6727789811339475E-4</v>
      </c>
      <c r="S40" s="20">
        <v>1.0306242638398115E-3</v>
      </c>
      <c r="T40" s="20">
        <v>1.1115227862171174E-3</v>
      </c>
      <c r="U40" s="20">
        <v>4.6313449425713227E-4</v>
      </c>
      <c r="V40" s="20">
        <v>8.3660467211532272E-4</v>
      </c>
      <c r="W40" s="20">
        <v>6.0641332065714763E-4</v>
      </c>
      <c r="X40" s="20">
        <v>7.0096216280030697E-5</v>
      </c>
      <c r="Y40" s="20">
        <v>9.5772738658297604E-4</v>
      </c>
      <c r="Z40" s="20">
        <v>2.8962995323851591E-3</v>
      </c>
      <c r="AA40" s="20">
        <v>1.944321512588309E-3</v>
      </c>
      <c r="AB40" s="20">
        <v>3.5567734154249848E-3</v>
      </c>
      <c r="AC40" s="20">
        <v>8.9973049691127207E-4</v>
      </c>
      <c r="AD40" s="20">
        <v>0</v>
      </c>
      <c r="AE40" s="20">
        <v>2.6643457255013411E-3</v>
      </c>
      <c r="AF40" s="20">
        <v>1.7066301286442871E-3</v>
      </c>
      <c r="AG40" s="20">
        <v>2.4686744463884311E-3</v>
      </c>
      <c r="AH40" s="20">
        <v>3.9069769969257689E-3</v>
      </c>
      <c r="AI40" s="20">
        <v>2.2585823696228461E-3</v>
      </c>
      <c r="AJ40" s="20">
        <v>4.7943215308621475E-3</v>
      </c>
      <c r="AK40" s="20">
        <v>1.4845439642753779E-3</v>
      </c>
      <c r="AL40" s="20">
        <v>1.714975425921745E-3</v>
      </c>
      <c r="AM40" s="20">
        <v>0</v>
      </c>
      <c r="AN40" s="21">
        <v>1.0109617134356811E-4</v>
      </c>
      <c r="AO40" s="14"/>
    </row>
    <row r="41" spans="1:41" ht="39.950000000000003" customHeight="1">
      <c r="A41" s="12" t="s">
        <v>230</v>
      </c>
      <c r="B41" s="3" t="s">
        <v>33</v>
      </c>
      <c r="C41" s="20">
        <v>6.4627994955863809E-3</v>
      </c>
      <c r="D41" s="20">
        <v>0</v>
      </c>
      <c r="E41" s="20">
        <v>7.7683615819209044E-3</v>
      </c>
      <c r="F41" s="20">
        <v>4.5988758303525806E-3</v>
      </c>
      <c r="G41" s="20">
        <v>5.3575935979067344E-3</v>
      </c>
      <c r="H41" s="20">
        <v>3.7105751391465678E-3</v>
      </c>
      <c r="I41" s="20">
        <v>2.649112948542988E-3</v>
      </c>
      <c r="J41" s="20">
        <v>9.9880143827407101E-4</v>
      </c>
      <c r="K41" s="20">
        <v>1.0743801652892562E-2</v>
      </c>
      <c r="L41" s="20">
        <v>4.6109510086455334E-3</v>
      </c>
      <c r="M41" s="20">
        <v>1.0582010582010583E-3</v>
      </c>
      <c r="N41" s="20">
        <v>4.0866873065015484E-3</v>
      </c>
      <c r="O41" s="20">
        <v>8.3715738558849066E-3</v>
      </c>
      <c r="P41" s="20">
        <v>6.5141757346953884E-3</v>
      </c>
      <c r="Q41" s="20">
        <v>2.3789294817332203E-3</v>
      </c>
      <c r="R41" s="20">
        <v>9.6727789811339475E-4</v>
      </c>
      <c r="S41" s="20">
        <v>1.1778563015312131E-3</v>
      </c>
      <c r="T41" s="20">
        <v>2.2230455724342349E-3</v>
      </c>
      <c r="U41" s="20">
        <v>2.8714338643942199E-3</v>
      </c>
      <c r="V41" s="20">
        <v>2.831585044082631E-3</v>
      </c>
      <c r="W41" s="20">
        <v>1.5164775604858415E-2</v>
      </c>
      <c r="X41" s="20">
        <v>3.0953013399445135E-3</v>
      </c>
      <c r="Y41" s="20">
        <v>6.9251057183692113E-3</v>
      </c>
      <c r="Z41" s="20">
        <v>7.5724479394204168E-3</v>
      </c>
      <c r="AA41" s="20">
        <v>4.5615972001770222E-3</v>
      </c>
      <c r="AB41" s="20">
        <v>9.0388511724368847E-3</v>
      </c>
      <c r="AC41" s="20">
        <v>8.8683262620410461E-3</v>
      </c>
      <c r="AD41" s="20">
        <v>8.2018043969673334E-5</v>
      </c>
      <c r="AE41" s="20">
        <v>4.2777550814993752E-3</v>
      </c>
      <c r="AF41" s="20">
        <v>6.2213595189160387E-3</v>
      </c>
      <c r="AG41" s="20">
        <v>4.5108042254345186E-4</v>
      </c>
      <c r="AH41" s="20">
        <v>4.5508946243745917E-3</v>
      </c>
      <c r="AI41" s="20">
        <v>3.0130657043028913E-3</v>
      </c>
      <c r="AJ41" s="20">
        <v>1.3096176995558506E-2</v>
      </c>
      <c r="AK41" s="20">
        <v>3.9844855924845365E-3</v>
      </c>
      <c r="AL41" s="20">
        <v>4.2997400762983156E-3</v>
      </c>
      <c r="AM41" s="20">
        <v>4.859730505853766E-4</v>
      </c>
      <c r="AN41" s="21">
        <v>0</v>
      </c>
      <c r="AO41" s="14"/>
    </row>
    <row r="42" spans="1:41" ht="39.950000000000003" customHeight="1">
      <c r="A42" s="38" t="s">
        <v>232</v>
      </c>
      <c r="B42" s="39" t="s">
        <v>34</v>
      </c>
      <c r="C42" s="44">
        <v>0.50677805800756626</v>
      </c>
      <c r="D42" s="44">
        <v>0.45112781954887216</v>
      </c>
      <c r="E42" s="44">
        <v>0.36122881355932202</v>
      </c>
      <c r="F42" s="44">
        <v>0.44353602452733776</v>
      </c>
      <c r="G42" s="44">
        <v>0.59718504139958695</v>
      </c>
      <c r="H42" s="44">
        <v>0.56029684601113172</v>
      </c>
      <c r="I42" s="44">
        <v>0.52291884081239459</v>
      </c>
      <c r="J42" s="44">
        <v>0.65161805833000397</v>
      </c>
      <c r="K42" s="44">
        <v>0.51002066115702482</v>
      </c>
      <c r="L42" s="44">
        <v>0.68040345821325643</v>
      </c>
      <c r="M42" s="44">
        <v>0.77777777777777779</v>
      </c>
      <c r="N42" s="44">
        <v>0.50315789473684214</v>
      </c>
      <c r="O42" s="44">
        <v>0.56827483566910575</v>
      </c>
      <c r="P42" s="44">
        <v>0.53556888000592195</v>
      </c>
      <c r="Q42" s="44">
        <v>0.55174171622769752</v>
      </c>
      <c r="R42" s="44">
        <v>0.58020139221878664</v>
      </c>
      <c r="S42" s="44">
        <v>0.62446014919513149</v>
      </c>
      <c r="T42" s="44">
        <v>0.65987402741756207</v>
      </c>
      <c r="U42" s="44">
        <v>0.74138569840681734</v>
      </c>
      <c r="V42" s="44">
        <v>0.4406171568311989</v>
      </c>
      <c r="W42" s="44">
        <v>0.51845562298417547</v>
      </c>
      <c r="X42" s="44">
        <v>0.60602237176081697</v>
      </c>
      <c r="Y42" s="44">
        <v>0.55253503072094767</v>
      </c>
      <c r="Z42" s="44">
        <v>0.35161723540928436</v>
      </c>
      <c r="AA42" s="44">
        <v>0.29445211573977786</v>
      </c>
      <c r="AB42" s="44">
        <v>0.36014295427444898</v>
      </c>
      <c r="AC42" s="44">
        <v>0.31095622109030696</v>
      </c>
      <c r="AD42" s="44">
        <v>0.10904198923763228</v>
      </c>
      <c r="AE42" s="44">
        <v>0.41270715288015775</v>
      </c>
      <c r="AF42" s="44">
        <v>0.49281647255842276</v>
      </c>
      <c r="AG42" s="44">
        <v>0.30230503983285489</v>
      </c>
      <c r="AH42" s="44">
        <v>0.29944614933183356</v>
      </c>
      <c r="AI42" s="44">
        <v>0.41735778962668163</v>
      </c>
      <c r="AJ42" s="44">
        <v>0.39853057158274874</v>
      </c>
      <c r="AK42" s="44">
        <v>0.39031831902274217</v>
      </c>
      <c r="AL42" s="44">
        <v>0.46313454090759104</v>
      </c>
      <c r="AM42" s="44">
        <v>1</v>
      </c>
      <c r="AN42" s="45">
        <v>0.34993717595066509</v>
      </c>
      <c r="AO42" s="14"/>
    </row>
    <row r="43" spans="1:41" ht="39.950000000000003" customHeight="1">
      <c r="A43" s="12" t="s">
        <v>233</v>
      </c>
      <c r="B43" s="3" t="s">
        <v>44</v>
      </c>
      <c r="C43" s="20">
        <v>1.8915510718789407E-3</v>
      </c>
      <c r="D43" s="20">
        <v>1.0025062656641603E-2</v>
      </c>
      <c r="E43" s="20">
        <v>3.6723163841807911E-2</v>
      </c>
      <c r="F43" s="20">
        <v>9.7087378640776691E-3</v>
      </c>
      <c r="G43" s="20">
        <v>4.4368127473043166E-3</v>
      </c>
      <c r="H43" s="20">
        <v>7.7922077922077922E-3</v>
      </c>
      <c r="I43" s="20">
        <v>8.9909287950549893E-3</v>
      </c>
      <c r="J43" s="20">
        <v>9.5884938074310821E-3</v>
      </c>
      <c r="K43" s="20">
        <v>9.0392561983471068E-3</v>
      </c>
      <c r="L43" s="20">
        <v>1.7291066282420749E-3</v>
      </c>
      <c r="M43" s="20">
        <v>7.4074074074074077E-3</v>
      </c>
      <c r="N43" s="20">
        <v>1.1145510835913313E-2</v>
      </c>
      <c r="O43" s="20">
        <v>8.4335855140766462E-3</v>
      </c>
      <c r="P43" s="20">
        <v>1.0585535568880006E-2</v>
      </c>
      <c r="Q43" s="20">
        <v>1.3254035683942227E-2</v>
      </c>
      <c r="R43" s="20">
        <v>1.1723077431835843E-2</v>
      </c>
      <c r="S43" s="20">
        <v>1.0846093443266588E-2</v>
      </c>
      <c r="T43" s="20">
        <v>9.6331974805483507E-3</v>
      </c>
      <c r="U43" s="20">
        <v>7.1322712115598373E-3</v>
      </c>
      <c r="V43" s="20">
        <v>1.2935195315013836E-2</v>
      </c>
      <c r="W43" s="20">
        <v>1.2279314419753525E-2</v>
      </c>
      <c r="X43" s="20">
        <v>5.2313912992149221E-3</v>
      </c>
      <c r="Y43" s="20">
        <v>8.2364555246135941E-3</v>
      </c>
      <c r="Z43" s="20">
        <v>1.7393977638625956E-2</v>
      </c>
      <c r="AA43" s="20">
        <v>1.430092780103492E-2</v>
      </c>
      <c r="AB43" s="20">
        <v>2.3096818720723243E-2</v>
      </c>
      <c r="AC43" s="20">
        <v>4.6245107390375899E-3</v>
      </c>
      <c r="AD43" s="20">
        <v>0</v>
      </c>
      <c r="AE43" s="20">
        <v>1.130866741268347E-2</v>
      </c>
      <c r="AF43" s="20">
        <v>6.9102534825302578E-3</v>
      </c>
      <c r="AG43" s="20">
        <v>1.0731561851807814E-2</v>
      </c>
      <c r="AH43" s="20">
        <v>3.7303751159798891E-3</v>
      </c>
      <c r="AI43" s="20">
        <v>8.9486591127470698E-3</v>
      </c>
      <c r="AJ43" s="20">
        <v>3.5013075422356897E-2</v>
      </c>
      <c r="AK43" s="20">
        <v>9.9215754627797019E-3</v>
      </c>
      <c r="AL43" s="20">
        <v>1.4567884082133574E-2</v>
      </c>
      <c r="AM43" s="20">
        <v>0</v>
      </c>
      <c r="AN43" s="21">
        <v>2.0219234268713622E-3</v>
      </c>
      <c r="AO43" s="14"/>
    </row>
    <row r="44" spans="1:41" ht="39.950000000000003" customHeight="1">
      <c r="A44" s="12" t="s">
        <v>252</v>
      </c>
      <c r="B44" s="3" t="s">
        <v>253</v>
      </c>
      <c r="C44" s="20">
        <v>0.17402269861286254</v>
      </c>
      <c r="D44" s="20">
        <v>0.21553884711779447</v>
      </c>
      <c r="E44" s="20">
        <v>0.1740819209039548</v>
      </c>
      <c r="F44" s="20">
        <v>0.23249872253449158</v>
      </c>
      <c r="G44" s="20">
        <v>9.4719552905792384E-2</v>
      </c>
      <c r="H44" s="20">
        <v>0.24230055658627087</v>
      </c>
      <c r="I44" s="20">
        <v>0.16255920366059243</v>
      </c>
      <c r="J44" s="20">
        <v>0.10247702756691969</v>
      </c>
      <c r="K44" s="20">
        <v>0.17592975206611569</v>
      </c>
      <c r="L44" s="20">
        <v>7.2046109510086456E-2</v>
      </c>
      <c r="M44" s="20">
        <v>0.18306878306878308</v>
      </c>
      <c r="N44" s="20">
        <v>0.24061919504643964</v>
      </c>
      <c r="O44" s="20">
        <v>0.23688453429244699</v>
      </c>
      <c r="P44" s="20">
        <v>0.23029091716633354</v>
      </c>
      <c r="Q44" s="20">
        <v>0.21784197111299916</v>
      </c>
      <c r="R44" s="20">
        <v>0.1669339770829544</v>
      </c>
      <c r="S44" s="20">
        <v>0.19576953278366707</v>
      </c>
      <c r="T44" s="20">
        <v>0.20340866987773248</v>
      </c>
      <c r="U44" s="20">
        <v>0.14792515746572804</v>
      </c>
      <c r="V44" s="20">
        <v>0.23136945749404725</v>
      </c>
      <c r="W44" s="20">
        <v>0.29495233102614909</v>
      </c>
      <c r="X44" s="20">
        <v>5.0550439761525297E-2</v>
      </c>
      <c r="Y44" s="20">
        <v>9.7850270373808362E-2</v>
      </c>
      <c r="Z44" s="20">
        <v>0.3945924955099267</v>
      </c>
      <c r="AA44" s="20">
        <v>0.36691901145064632</v>
      </c>
      <c r="AB44" s="20">
        <v>0.25203207587783288</v>
      </c>
      <c r="AC44" s="20">
        <v>0.13775550005772838</v>
      </c>
      <c r="AD44" s="20">
        <v>0</v>
      </c>
      <c r="AE44" s="20">
        <v>0.32158800926008158</v>
      </c>
      <c r="AF44" s="20">
        <v>0.19340488696049327</v>
      </c>
      <c r="AG44" s="20">
        <v>0.24765636353684797</v>
      </c>
      <c r="AH44" s="20">
        <v>0.40305032202673752</v>
      </c>
      <c r="AI44" s="20">
        <v>0.43215734530901201</v>
      </c>
      <c r="AJ44" s="20">
        <v>0.47119256153750361</v>
      </c>
      <c r="AK44" s="20">
        <v>0.31240745356184668</v>
      </c>
      <c r="AL44" s="20">
        <v>0.27976097439548925</v>
      </c>
      <c r="AM44" s="20">
        <v>0</v>
      </c>
      <c r="AN44" s="21">
        <v>6.8456550309787551E-3</v>
      </c>
      <c r="AO44" s="14"/>
    </row>
    <row r="45" spans="1:41" ht="39.950000000000003" customHeight="1">
      <c r="A45" s="12" t="s">
        <v>254</v>
      </c>
      <c r="B45" s="3" t="s">
        <v>53</v>
      </c>
      <c r="C45" s="20">
        <v>9.6153846153846159E-3</v>
      </c>
      <c r="D45" s="20">
        <v>1.5037593984962405E-2</v>
      </c>
      <c r="E45" s="20">
        <v>1.518361581920904E-2</v>
      </c>
      <c r="F45" s="20">
        <v>2.7593254982115484E-2</v>
      </c>
      <c r="G45" s="20">
        <v>1.385792955848736E-2</v>
      </c>
      <c r="H45" s="20">
        <v>3.2653061224489799E-2</v>
      </c>
      <c r="I45" s="20">
        <v>2.1594284338123142E-2</v>
      </c>
      <c r="J45" s="20">
        <v>1.3783459848182182E-2</v>
      </c>
      <c r="K45" s="20">
        <v>2.3553719008264463E-2</v>
      </c>
      <c r="L45" s="20">
        <v>9.5100864553314124E-3</v>
      </c>
      <c r="M45" s="20">
        <v>2.433862433862434E-2</v>
      </c>
      <c r="N45" s="20">
        <v>3.244582043343653E-2</v>
      </c>
      <c r="O45" s="20">
        <v>3.1687957335979164E-2</v>
      </c>
      <c r="P45" s="20">
        <v>3.0794285291287291E-2</v>
      </c>
      <c r="Q45" s="20">
        <v>2.9056924384027186E-2</v>
      </c>
      <c r="R45" s="20">
        <v>2.2321797648770649E-2</v>
      </c>
      <c r="S45" s="20">
        <v>2.6256380054966628E-2</v>
      </c>
      <c r="T45" s="20">
        <v>2.741756206002223E-2</v>
      </c>
      <c r="U45" s="20">
        <v>2.2137828825490924E-2</v>
      </c>
      <c r="V45" s="20">
        <v>3.0857841559945941E-2</v>
      </c>
      <c r="W45" s="20">
        <v>3.4632198103903257E-2</v>
      </c>
      <c r="X45" s="20">
        <v>1.3654005076441768E-2</v>
      </c>
      <c r="Y45" s="20">
        <v>1.4410113601202316E-2</v>
      </c>
      <c r="Z45" s="20">
        <v>5.1275828034237823E-2</v>
      </c>
      <c r="AA45" s="20">
        <v>4.8983870471698651E-2</v>
      </c>
      <c r="AB45" s="20">
        <v>3.6285238877822611E-2</v>
      </c>
      <c r="AC45" s="20">
        <v>1.290827221580218E-2</v>
      </c>
      <c r="AD45" s="20">
        <v>0</v>
      </c>
      <c r="AE45" s="20">
        <v>4.8430404329265764E-2</v>
      </c>
      <c r="AF45" s="20">
        <v>2.968333713937733E-2</v>
      </c>
      <c r="AG45" s="20">
        <v>5.6483195838735921E-2</v>
      </c>
      <c r="AH45" s="20">
        <v>5.9657473859525433E-2</v>
      </c>
      <c r="AI45" s="20">
        <v>5.8022202254104149E-2</v>
      </c>
      <c r="AJ45" s="20">
        <v>4.4186625710846375E-2</v>
      </c>
      <c r="AK45" s="20">
        <v>4.4377764854534783E-2</v>
      </c>
      <c r="AL45" s="20">
        <v>3.0174884076344628E-2</v>
      </c>
      <c r="AM45" s="20">
        <v>0</v>
      </c>
      <c r="AN45" s="21">
        <v>3.6105775479845754E-4</v>
      </c>
      <c r="AO45" s="14"/>
    </row>
    <row r="46" spans="1:41" ht="39.950000000000003" customHeight="1">
      <c r="A46" s="12" t="s">
        <v>255</v>
      </c>
      <c r="B46" s="3" t="s">
        <v>54</v>
      </c>
      <c r="C46" s="20">
        <v>1.2610340479192938E-3</v>
      </c>
      <c r="D46" s="20">
        <v>2.5062656641604009E-3</v>
      </c>
      <c r="E46" s="20">
        <v>3.1779661016949155E-3</v>
      </c>
      <c r="F46" s="20">
        <v>9.7087378640776691E-3</v>
      </c>
      <c r="G46" s="20">
        <v>4.6430107756245493E-3</v>
      </c>
      <c r="H46" s="20">
        <v>1.1873840445269016E-2</v>
      </c>
      <c r="I46" s="20">
        <v>8.5092718953199004E-3</v>
      </c>
      <c r="J46" s="20">
        <v>8.3899320815021966E-3</v>
      </c>
      <c r="K46" s="20">
        <v>5.526859504132231E-3</v>
      </c>
      <c r="L46" s="20">
        <v>3.1700288184438041E-3</v>
      </c>
      <c r="M46" s="20">
        <v>7.4074074074074077E-3</v>
      </c>
      <c r="N46" s="20">
        <v>1.0030959752321982E-2</v>
      </c>
      <c r="O46" s="20">
        <v>6.5732357683244451E-3</v>
      </c>
      <c r="P46" s="20">
        <v>1.0289436671848397E-2</v>
      </c>
      <c r="Q46" s="20">
        <v>1.427357689039932E-2</v>
      </c>
      <c r="R46" s="20">
        <v>1.1342780138560491E-2</v>
      </c>
      <c r="S46" s="20">
        <v>1.5213977228111504E-2</v>
      </c>
      <c r="T46" s="20">
        <v>1.0374212671359764E-2</v>
      </c>
      <c r="U46" s="20">
        <v>7.7806595035198219E-3</v>
      </c>
      <c r="V46" s="20">
        <v>1.1921616577643349E-2</v>
      </c>
      <c r="W46" s="20">
        <v>9.1917154610962528E-3</v>
      </c>
      <c r="X46" s="20">
        <v>8.1200932648603976E-3</v>
      </c>
      <c r="Y46" s="20">
        <v>4.7444341304572046E-3</v>
      </c>
      <c r="Z46" s="20">
        <v>7.7018914939404239E-3</v>
      </c>
      <c r="AA46" s="20">
        <v>1.8305813104309981E-2</v>
      </c>
      <c r="AB46" s="20">
        <v>1.7237196811545678E-2</v>
      </c>
      <c r="AC46" s="20">
        <v>4.9521582610341803E-3</v>
      </c>
      <c r="AD46" s="20">
        <v>0</v>
      </c>
      <c r="AE46" s="20">
        <v>1.3795390089818055E-2</v>
      </c>
      <c r="AF46" s="20">
        <v>9.4466012027099033E-3</v>
      </c>
      <c r="AG46" s="20">
        <v>3.0554564688518589E-2</v>
      </c>
      <c r="AH46" s="20">
        <v>3.3282662178261938E-2</v>
      </c>
      <c r="AI46" s="20">
        <v>1.3931169702285744E-2</v>
      </c>
      <c r="AJ46" s="20">
        <v>1.1705616205221868E-2</v>
      </c>
      <c r="AK46" s="20">
        <v>9.1369499951945085E-3</v>
      </c>
      <c r="AL46" s="20">
        <v>6.8410876272844631E-3</v>
      </c>
      <c r="AM46" s="20">
        <v>0</v>
      </c>
      <c r="AN46" s="21">
        <v>2.3107696307101284E-4</v>
      </c>
      <c r="AO46" s="14"/>
    </row>
    <row r="47" spans="1:41" ht="39.950000000000003" customHeight="1">
      <c r="A47" s="12" t="s">
        <v>256</v>
      </c>
      <c r="B47" s="3" t="s">
        <v>45</v>
      </c>
      <c r="C47" s="20">
        <v>0.14265447667087011</v>
      </c>
      <c r="D47" s="20">
        <v>0.19799498746867167</v>
      </c>
      <c r="E47" s="20">
        <v>0.2175141242937853</v>
      </c>
      <c r="F47" s="20">
        <v>0.11701584057230455</v>
      </c>
      <c r="G47" s="20">
        <v>9.0503158740485562E-2</v>
      </c>
      <c r="H47" s="20">
        <v>1.3729128014842301E-2</v>
      </c>
      <c r="I47" s="20">
        <v>0.15782291081319741</v>
      </c>
      <c r="J47" s="20">
        <v>0.12045545345585297</v>
      </c>
      <c r="K47" s="20">
        <v>0.13186983471074379</v>
      </c>
      <c r="L47" s="20">
        <v>0.18962536023054755</v>
      </c>
      <c r="M47" s="20">
        <v>-3.5978835978835978E-2</v>
      </c>
      <c r="N47" s="20">
        <v>7.9504643962848301E-2</v>
      </c>
      <c r="O47" s="20">
        <v>5.0043408160734215E-2</v>
      </c>
      <c r="P47" s="20">
        <v>6.0404174994448147E-2</v>
      </c>
      <c r="Q47" s="20">
        <v>2.9906542056074768E-2</v>
      </c>
      <c r="R47" s="20">
        <v>6.5683956414623254E-2</v>
      </c>
      <c r="S47" s="20">
        <v>-1.7667844522968199E-2</v>
      </c>
      <c r="T47" s="20">
        <v>1.2597258243793997E-2</v>
      </c>
      <c r="U47" s="20">
        <v>-2.1582067432382362E-2</v>
      </c>
      <c r="V47" s="20">
        <v>0.11400347512709956</v>
      </c>
      <c r="W47" s="20">
        <v>4.0479755124525757E-2</v>
      </c>
      <c r="X47" s="20">
        <v>8.829171831651024E-2</v>
      </c>
      <c r="Y47" s="20">
        <v>0.11704902090792556</v>
      </c>
      <c r="Z47" s="20">
        <v>5.5887254664013071E-2</v>
      </c>
      <c r="AA47" s="20">
        <v>0.1043454282641796</v>
      </c>
      <c r="AB47" s="20">
        <v>0.23031730792227714</v>
      </c>
      <c r="AC47" s="20">
        <v>0.19311544946479037</v>
      </c>
      <c r="AD47" s="20">
        <v>0.44350157034547599</v>
      </c>
      <c r="AE47" s="20">
        <v>-5.6291704411564447E-2</v>
      </c>
      <c r="AF47" s="20">
        <v>0.12676638501941082</v>
      </c>
      <c r="AG47" s="20">
        <v>0</v>
      </c>
      <c r="AH47" s="20">
        <v>1.8605687395652062E-2</v>
      </c>
      <c r="AI47" s="20">
        <v>1.2622749570918025E-2</v>
      </c>
      <c r="AJ47" s="20">
        <v>-1.1373541986634013E-2</v>
      </c>
      <c r="AK47" s="20">
        <v>7.8946353880746709E-2</v>
      </c>
      <c r="AL47" s="20">
        <v>2.3176047654608289E-2</v>
      </c>
      <c r="AM47" s="20">
        <v>0</v>
      </c>
      <c r="AN47" s="21">
        <v>0.57548273421816554</v>
      </c>
      <c r="AO47" s="14"/>
    </row>
    <row r="48" spans="1:41" ht="39.950000000000003" customHeight="1">
      <c r="A48" s="12" t="s">
        <v>257</v>
      </c>
      <c r="B48" s="3" t="s">
        <v>46</v>
      </c>
      <c r="C48" s="20">
        <v>0.17197351828499369</v>
      </c>
      <c r="D48" s="20">
        <v>8.5213032581453629E-2</v>
      </c>
      <c r="E48" s="20">
        <v>0.15360169491525424</v>
      </c>
      <c r="F48" s="20">
        <v>0.10781808891159939</v>
      </c>
      <c r="G48" s="20">
        <v>6.8432859433382037E-2</v>
      </c>
      <c r="H48" s="20">
        <v>0.10797773654916512</v>
      </c>
      <c r="I48" s="20">
        <v>7.2569639560086704E-2</v>
      </c>
      <c r="J48" s="20">
        <v>9.3687574910107874E-2</v>
      </c>
      <c r="K48" s="20">
        <v>9.4679752066115702E-2</v>
      </c>
      <c r="L48" s="20">
        <v>2.420749279538905E-2</v>
      </c>
      <c r="M48" s="20">
        <v>2.1164021164021163E-2</v>
      </c>
      <c r="N48" s="20">
        <v>8.0743034055727553E-2</v>
      </c>
      <c r="O48" s="20">
        <v>9.1839265781967008E-2</v>
      </c>
      <c r="P48" s="20">
        <v>0.11362795173587978</v>
      </c>
      <c r="Q48" s="20">
        <v>0.17451146983857263</v>
      </c>
      <c r="R48" s="20">
        <v>0.22457381901155773</v>
      </c>
      <c r="S48" s="20">
        <v>0.1764330585001963</v>
      </c>
      <c r="T48" s="20">
        <v>0.12856613560577992</v>
      </c>
      <c r="U48" s="20">
        <v>0.12189699888847721</v>
      </c>
      <c r="V48" s="20">
        <v>0.11876568633760216</v>
      </c>
      <c r="W48" s="20">
        <v>4.4977875909619984E-2</v>
      </c>
      <c r="X48" s="20">
        <v>0.19707735670857682</v>
      </c>
      <c r="Y48" s="20">
        <v>0.20268458353592952</v>
      </c>
      <c r="Z48" s="20">
        <v>7.871786159247933E-2</v>
      </c>
      <c r="AA48" s="20">
        <v>9.5787286013864631E-2</v>
      </c>
      <c r="AB48" s="20">
        <v>7.2025515834645906E-2</v>
      </c>
      <c r="AC48" s="20">
        <v>0.26534352542492762</v>
      </c>
      <c r="AD48" s="20">
        <v>0.375618636099942</v>
      </c>
      <c r="AE48" s="20">
        <v>0.22132127864911752</v>
      </c>
      <c r="AF48" s="20">
        <v>0.10683717743777119</v>
      </c>
      <c r="AG48" s="20">
        <v>0.35053101036352552</v>
      </c>
      <c r="AH48" s="20">
        <v>0.17091122495140051</v>
      </c>
      <c r="AI48" s="20">
        <v>5.8741638620979697E-2</v>
      </c>
      <c r="AJ48" s="20">
        <v>4.2484745340583621E-2</v>
      </c>
      <c r="AK48" s="20">
        <v>0.10106464716560158</v>
      </c>
      <c r="AL48" s="20">
        <v>0.12367794932356159</v>
      </c>
      <c r="AM48" s="20">
        <v>0</v>
      </c>
      <c r="AN48" s="21">
        <v>3.5181467627561705E-2</v>
      </c>
      <c r="AO48" s="14"/>
    </row>
    <row r="49" spans="1:41" ht="39.950000000000003" customHeight="1">
      <c r="A49" s="12" t="s">
        <v>258</v>
      </c>
      <c r="B49" s="3" t="s">
        <v>47</v>
      </c>
      <c r="C49" s="20">
        <v>2.6796973518284993E-2</v>
      </c>
      <c r="D49" s="20">
        <v>3.5087719298245612E-2</v>
      </c>
      <c r="E49" s="20">
        <v>4.1313559322033899E-2</v>
      </c>
      <c r="F49" s="20">
        <v>5.2120592743995914E-2</v>
      </c>
      <c r="G49" s="20">
        <v>0.12778945048225451</v>
      </c>
      <c r="H49" s="20">
        <v>2.3376623376623377E-2</v>
      </c>
      <c r="I49" s="20">
        <v>4.5034920125230797E-2</v>
      </c>
      <c r="J49" s="20">
        <v>0</v>
      </c>
      <c r="K49" s="20">
        <v>4.9380165289256199E-2</v>
      </c>
      <c r="L49" s="20">
        <v>1.9308357348703169E-2</v>
      </c>
      <c r="M49" s="20">
        <v>1.4814814814814815E-2</v>
      </c>
      <c r="N49" s="20">
        <v>4.2352941176470586E-2</v>
      </c>
      <c r="O49" s="20">
        <v>6.263177477365745E-3</v>
      </c>
      <c r="P49" s="20">
        <v>8.4388185654008432E-3</v>
      </c>
      <c r="Q49" s="20">
        <v>-3.058623619371283E-2</v>
      </c>
      <c r="R49" s="20">
        <v>-8.2780799947089076E-2</v>
      </c>
      <c r="S49" s="20">
        <v>-3.131134668237142E-2</v>
      </c>
      <c r="T49" s="20">
        <v>-5.1871063356798815E-2</v>
      </c>
      <c r="U49" s="20">
        <v>-2.667654686921082E-2</v>
      </c>
      <c r="V49" s="20">
        <v>3.9529570757448999E-2</v>
      </c>
      <c r="W49" s="20">
        <v>4.7825575093072226E-2</v>
      </c>
      <c r="X49" s="20">
        <v>3.1310873029927397E-2</v>
      </c>
      <c r="Y49" s="20">
        <v>3.7307165274278388E-2</v>
      </c>
      <c r="Z49" s="20">
        <v>4.2813455657492352E-2</v>
      </c>
      <c r="AA49" s="20">
        <v>5.7605607152184081E-2</v>
      </c>
      <c r="AB49" s="20">
        <v>1.8802040446766276E-2</v>
      </c>
      <c r="AC49" s="20">
        <v>7.091956617387786E-2</v>
      </c>
      <c r="AD49" s="20">
        <v>7.1837804316949735E-2</v>
      </c>
      <c r="AE49" s="20">
        <v>3.1462962634031394E-2</v>
      </c>
      <c r="AF49" s="20">
        <v>3.4140214660881477E-2</v>
      </c>
      <c r="AG49" s="20">
        <v>1.7382638877092853E-3</v>
      </c>
      <c r="AH49" s="20">
        <v>1.1748100510922826E-2</v>
      </c>
      <c r="AI49" s="20">
        <v>1.2056156924745398E-2</v>
      </c>
      <c r="AJ49" s="20">
        <v>3.0426300278112158E-2</v>
      </c>
      <c r="AK49" s="20">
        <v>5.3858429673937891E-2</v>
      </c>
      <c r="AL49" s="20">
        <v>5.86680791696335E-2</v>
      </c>
      <c r="AM49" s="20">
        <v>0</v>
      </c>
      <c r="AN49" s="21">
        <v>3.2885140307043516E-2</v>
      </c>
      <c r="AO49" s="14"/>
    </row>
    <row r="50" spans="1:41" ht="39.950000000000003" customHeight="1">
      <c r="A50" s="12" t="s">
        <v>259</v>
      </c>
      <c r="B50" s="3" t="s">
        <v>48</v>
      </c>
      <c r="C50" s="20">
        <v>-3.4993694829760405E-2</v>
      </c>
      <c r="D50" s="20">
        <v>-1.2531328320802004E-2</v>
      </c>
      <c r="E50" s="20">
        <v>-2.8248587570621469E-3</v>
      </c>
      <c r="F50" s="20">
        <v>0</v>
      </c>
      <c r="G50" s="20">
        <v>-1.5678160429176309E-3</v>
      </c>
      <c r="H50" s="20">
        <v>0</v>
      </c>
      <c r="I50" s="20">
        <v>0</v>
      </c>
      <c r="J50" s="20">
        <v>0</v>
      </c>
      <c r="K50" s="20">
        <v>0</v>
      </c>
      <c r="L50" s="20">
        <v>0</v>
      </c>
      <c r="M50" s="20">
        <v>0</v>
      </c>
      <c r="N50" s="20">
        <v>0</v>
      </c>
      <c r="O50" s="20">
        <v>0</v>
      </c>
      <c r="P50" s="20">
        <v>0</v>
      </c>
      <c r="Q50" s="20">
        <v>0</v>
      </c>
      <c r="R50" s="20">
        <v>0</v>
      </c>
      <c r="S50" s="20">
        <v>0</v>
      </c>
      <c r="T50" s="20">
        <v>0</v>
      </c>
      <c r="U50" s="20">
        <v>0</v>
      </c>
      <c r="V50" s="20">
        <v>0</v>
      </c>
      <c r="W50" s="20">
        <v>-2.7943881222955744E-3</v>
      </c>
      <c r="X50" s="20">
        <v>-2.5824921787379729E-4</v>
      </c>
      <c r="Y50" s="20">
        <v>-3.4817074069162651E-2</v>
      </c>
      <c r="Z50" s="20">
        <v>0</v>
      </c>
      <c r="AA50" s="20">
        <v>-7.0005999769600508E-4</v>
      </c>
      <c r="AB50" s="20">
        <v>-9.9391487660627099E-3</v>
      </c>
      <c r="AC50" s="20">
        <v>-5.7520342750512531E-4</v>
      </c>
      <c r="AD50" s="20">
        <v>0</v>
      </c>
      <c r="AE50" s="20">
        <v>-4.3221608435910644E-3</v>
      </c>
      <c r="AF50" s="20">
        <v>-5.3284615970160617E-6</v>
      </c>
      <c r="AG50" s="20">
        <v>0</v>
      </c>
      <c r="AH50" s="20">
        <v>-4.3199537031376719E-4</v>
      </c>
      <c r="AI50" s="20">
        <v>-1.3837711121473764E-2</v>
      </c>
      <c r="AJ50" s="20">
        <v>-2.2165954090739279E-2</v>
      </c>
      <c r="AK50" s="20">
        <v>-3.14936173840424E-5</v>
      </c>
      <c r="AL50" s="20">
        <v>-1.4472366463474642E-6</v>
      </c>
      <c r="AM50" s="20">
        <v>0</v>
      </c>
      <c r="AN50" s="21">
        <v>-2.9462312791554137E-3</v>
      </c>
      <c r="AO50" s="14"/>
    </row>
    <row r="51" spans="1:41" ht="39.950000000000003" customHeight="1">
      <c r="A51" s="38" t="s">
        <v>260</v>
      </c>
      <c r="B51" s="39" t="s">
        <v>49</v>
      </c>
      <c r="C51" s="44">
        <v>0.4932219419924338</v>
      </c>
      <c r="D51" s="44">
        <v>0.54887218045112784</v>
      </c>
      <c r="E51" s="44">
        <v>0.63877118644067798</v>
      </c>
      <c r="F51" s="44">
        <v>0.55646397547266224</v>
      </c>
      <c r="G51" s="44">
        <v>0.40281495860041311</v>
      </c>
      <c r="H51" s="44">
        <v>0.43970315398886828</v>
      </c>
      <c r="I51" s="44">
        <v>0.47708115918760535</v>
      </c>
      <c r="J51" s="44">
        <v>0.34838194166999603</v>
      </c>
      <c r="K51" s="44">
        <v>0.48997933884297523</v>
      </c>
      <c r="L51" s="44">
        <v>0.31959654178674352</v>
      </c>
      <c r="M51" s="44">
        <v>0.22222222222222221</v>
      </c>
      <c r="N51" s="44">
        <v>0.49684210526315792</v>
      </c>
      <c r="O51" s="44">
        <v>0.4317251643308942</v>
      </c>
      <c r="P51" s="44">
        <v>0.46443111999407805</v>
      </c>
      <c r="Q51" s="44">
        <v>0.44825828377230248</v>
      </c>
      <c r="R51" s="44">
        <v>0.41979860778121331</v>
      </c>
      <c r="S51" s="44">
        <v>0.37553985080486846</v>
      </c>
      <c r="T51" s="44">
        <v>0.34012597258243793</v>
      </c>
      <c r="U51" s="44">
        <v>0.25861430159318266</v>
      </c>
      <c r="V51" s="44">
        <v>0.55938284316880105</v>
      </c>
      <c r="W51" s="44">
        <v>0.48154437701582448</v>
      </c>
      <c r="X51" s="44">
        <v>0.39397762823918303</v>
      </c>
      <c r="Y51" s="44">
        <v>0.44746496927905227</v>
      </c>
      <c r="Z51" s="44">
        <v>0.64838276459071564</v>
      </c>
      <c r="AA51" s="44">
        <v>0.70554788426022219</v>
      </c>
      <c r="AB51" s="44">
        <v>0.63985704572555102</v>
      </c>
      <c r="AC51" s="44">
        <v>0.68904377890969304</v>
      </c>
      <c r="AD51" s="44">
        <v>0.89095801076236769</v>
      </c>
      <c r="AE51" s="44">
        <v>0.58729284711984231</v>
      </c>
      <c r="AF51" s="44">
        <v>0.50718352744157724</v>
      </c>
      <c r="AG51" s="44">
        <v>0.69769496016714516</v>
      </c>
      <c r="AH51" s="44">
        <v>0.70055385066816644</v>
      </c>
      <c r="AI51" s="44">
        <v>0.58264221037331831</v>
      </c>
      <c r="AJ51" s="44">
        <v>0.60146942841725126</v>
      </c>
      <c r="AK51" s="44">
        <v>0.60968168097725783</v>
      </c>
      <c r="AL51" s="44">
        <v>0.5368654590924089</v>
      </c>
      <c r="AM51" s="44">
        <v>0</v>
      </c>
      <c r="AN51" s="45">
        <v>0.65006282404933491</v>
      </c>
      <c r="AO51" s="14"/>
    </row>
    <row r="52" spans="1:41" ht="39.950000000000003" customHeight="1">
      <c r="A52" s="38" t="s">
        <v>247</v>
      </c>
      <c r="B52" s="39" t="s">
        <v>43</v>
      </c>
      <c r="C52" s="44">
        <v>1</v>
      </c>
      <c r="D52" s="44">
        <v>1</v>
      </c>
      <c r="E52" s="44">
        <v>1</v>
      </c>
      <c r="F52" s="44">
        <v>1</v>
      </c>
      <c r="G52" s="44">
        <v>1</v>
      </c>
      <c r="H52" s="44">
        <v>1</v>
      </c>
      <c r="I52" s="44">
        <v>1</v>
      </c>
      <c r="J52" s="44">
        <v>1</v>
      </c>
      <c r="K52" s="44">
        <v>1</v>
      </c>
      <c r="L52" s="44">
        <v>1</v>
      </c>
      <c r="M52" s="44">
        <v>1</v>
      </c>
      <c r="N52" s="44">
        <v>1</v>
      </c>
      <c r="O52" s="44">
        <v>1</v>
      </c>
      <c r="P52" s="44">
        <v>1</v>
      </c>
      <c r="Q52" s="44">
        <v>1</v>
      </c>
      <c r="R52" s="44">
        <v>1</v>
      </c>
      <c r="S52" s="44">
        <v>1</v>
      </c>
      <c r="T52" s="44">
        <v>1</v>
      </c>
      <c r="U52" s="44">
        <v>1</v>
      </c>
      <c r="V52" s="44">
        <v>1</v>
      </c>
      <c r="W52" s="44">
        <v>1</v>
      </c>
      <c r="X52" s="44">
        <v>1</v>
      </c>
      <c r="Y52" s="44">
        <v>1</v>
      </c>
      <c r="Z52" s="44">
        <v>1</v>
      </c>
      <c r="AA52" s="44">
        <v>1</v>
      </c>
      <c r="AB52" s="44">
        <v>1</v>
      </c>
      <c r="AC52" s="44">
        <v>1</v>
      </c>
      <c r="AD52" s="44">
        <v>1</v>
      </c>
      <c r="AE52" s="44">
        <v>1</v>
      </c>
      <c r="AF52" s="44">
        <v>1</v>
      </c>
      <c r="AG52" s="44">
        <v>1</v>
      </c>
      <c r="AH52" s="44">
        <v>1</v>
      </c>
      <c r="AI52" s="44">
        <v>1</v>
      </c>
      <c r="AJ52" s="44">
        <v>1</v>
      </c>
      <c r="AK52" s="44">
        <v>1</v>
      </c>
      <c r="AL52" s="44">
        <v>1</v>
      </c>
      <c r="AM52" s="44">
        <v>1</v>
      </c>
      <c r="AN52" s="45">
        <v>1</v>
      </c>
      <c r="AO52" s="14"/>
    </row>
    <row r="54" spans="1:41">
      <c r="C54" s="46">
        <f>C51-C43</f>
        <v>0.49133039092055486</v>
      </c>
      <c r="D54" s="46">
        <f t="shared" ref="D54:AN54" si="0">D51-D43</f>
        <v>0.53884711779448624</v>
      </c>
      <c r="E54" s="46">
        <f t="shared" si="0"/>
        <v>0.60204802259887003</v>
      </c>
      <c r="F54" s="46">
        <f t="shared" si="0"/>
        <v>0.54675523760858458</v>
      </c>
      <c r="G54" s="46">
        <f t="shared" si="0"/>
        <v>0.39837814585310877</v>
      </c>
      <c r="H54" s="46">
        <f t="shared" si="0"/>
        <v>0.43191094619666048</v>
      </c>
      <c r="I54" s="46">
        <f t="shared" si="0"/>
        <v>0.46809023039255038</v>
      </c>
      <c r="J54" s="46">
        <f t="shared" si="0"/>
        <v>0.33879344786256493</v>
      </c>
      <c r="K54" s="46">
        <f t="shared" si="0"/>
        <v>0.48094008264462812</v>
      </c>
      <c r="L54" s="46">
        <f t="shared" si="0"/>
        <v>0.31786743515850147</v>
      </c>
      <c r="M54" s="46">
        <f t="shared" si="0"/>
        <v>0.21481481481481479</v>
      </c>
      <c r="N54" s="46">
        <f t="shared" si="0"/>
        <v>0.48569659442724461</v>
      </c>
      <c r="O54" s="46">
        <f t="shared" si="0"/>
        <v>0.42329157881681756</v>
      </c>
      <c r="P54" s="46">
        <f t="shared" si="0"/>
        <v>0.45384558442519807</v>
      </c>
      <c r="Q54" s="46">
        <f t="shared" si="0"/>
        <v>0.43500424808836025</v>
      </c>
      <c r="R54" s="46">
        <f t="shared" si="0"/>
        <v>0.40807553034937749</v>
      </c>
      <c r="S54" s="46">
        <f t="shared" si="0"/>
        <v>0.36469375736160187</v>
      </c>
      <c r="T54" s="46">
        <f t="shared" si="0"/>
        <v>0.33049277510188957</v>
      </c>
      <c r="U54" s="46">
        <f t="shared" si="0"/>
        <v>0.25148203038162281</v>
      </c>
      <c r="V54" s="46">
        <f t="shared" si="0"/>
        <v>0.54644764785378719</v>
      </c>
      <c r="W54" s="46">
        <f t="shared" si="0"/>
        <v>0.46926506259607093</v>
      </c>
      <c r="X54" s="46">
        <f t="shared" si="0"/>
        <v>0.38874623693996813</v>
      </c>
      <c r="Y54" s="46">
        <f t="shared" si="0"/>
        <v>0.43922851375443867</v>
      </c>
      <c r="Z54" s="46">
        <f t="shared" si="0"/>
        <v>0.63098878695208971</v>
      </c>
      <c r="AA54" s="46">
        <f t="shared" si="0"/>
        <v>0.69124695645918732</v>
      </c>
      <c r="AB54" s="46">
        <f t="shared" si="0"/>
        <v>0.6167602270048278</v>
      </c>
      <c r="AC54" s="46">
        <f t="shared" si="0"/>
        <v>0.68441926817065546</v>
      </c>
      <c r="AD54" s="46">
        <f t="shared" si="0"/>
        <v>0.89095801076236769</v>
      </c>
      <c r="AE54" s="46">
        <f t="shared" si="0"/>
        <v>0.57598417970715887</v>
      </c>
      <c r="AF54" s="46">
        <f t="shared" si="0"/>
        <v>0.50027327395904697</v>
      </c>
      <c r="AG54" s="46">
        <f t="shared" si="0"/>
        <v>0.68696339831533737</v>
      </c>
      <c r="AH54" s="46">
        <f t="shared" si="0"/>
        <v>0.6968234755521866</v>
      </c>
      <c r="AI54" s="46">
        <f t="shared" si="0"/>
        <v>0.5736935512605712</v>
      </c>
      <c r="AJ54" s="46">
        <f t="shared" si="0"/>
        <v>0.56645635299489439</v>
      </c>
      <c r="AK54" s="46">
        <f t="shared" si="0"/>
        <v>0.59976010551447811</v>
      </c>
      <c r="AL54" s="46">
        <f t="shared" si="0"/>
        <v>0.52229757501027529</v>
      </c>
      <c r="AM54" s="46">
        <f t="shared" si="0"/>
        <v>0</v>
      </c>
      <c r="AN54" s="46">
        <f t="shared" si="0"/>
        <v>0.64804090062246356</v>
      </c>
    </row>
    <row r="55" spans="1:41">
      <c r="C55" s="25">
        <v>0.49133039092055486</v>
      </c>
      <c r="D55" s="25">
        <v>0.53884711779448624</v>
      </c>
      <c r="E55" s="25">
        <v>0.60204802259887003</v>
      </c>
      <c r="F55" s="25">
        <v>0.54675523760858458</v>
      </c>
      <c r="G55" s="25">
        <v>0.39837814585310877</v>
      </c>
      <c r="H55" s="25">
        <v>0.43191094619666048</v>
      </c>
      <c r="I55" s="25">
        <v>0.46809023039255038</v>
      </c>
      <c r="J55" s="25">
        <v>0.33879344786256493</v>
      </c>
      <c r="K55" s="25">
        <v>0.48094008264462812</v>
      </c>
      <c r="L55" s="25">
        <v>0.31786743515850147</v>
      </c>
      <c r="M55" s="25">
        <v>0.21481481481481479</v>
      </c>
      <c r="N55" s="25">
        <v>0.48569659442724461</v>
      </c>
      <c r="O55" s="25">
        <v>0.42329157881681756</v>
      </c>
      <c r="P55" s="25">
        <v>0.45384558442519807</v>
      </c>
      <c r="Q55" s="25">
        <v>0.43500424808836025</v>
      </c>
      <c r="R55" s="25">
        <v>0.40807553034937749</v>
      </c>
      <c r="S55" s="25">
        <v>0.36469375736160187</v>
      </c>
      <c r="T55" s="25">
        <v>0.33049277510188957</v>
      </c>
      <c r="U55" s="25">
        <v>0.25148203038162281</v>
      </c>
      <c r="V55" s="25">
        <v>0.54644764785378719</v>
      </c>
      <c r="W55" s="25">
        <v>0.46926506259607093</v>
      </c>
      <c r="X55" s="25">
        <v>0.38874623693996813</v>
      </c>
      <c r="Y55" s="25">
        <v>0.43922851375443867</v>
      </c>
      <c r="Z55" s="25">
        <v>0.63098878695208971</v>
      </c>
      <c r="AA55" s="25">
        <v>0.69124695645918732</v>
      </c>
      <c r="AB55" s="25">
        <v>0.6167602270048278</v>
      </c>
      <c r="AC55" s="25">
        <v>0.68441926817065546</v>
      </c>
      <c r="AD55" s="25">
        <v>0.89095801076236769</v>
      </c>
      <c r="AE55" s="25">
        <v>0.57598417970715887</v>
      </c>
      <c r="AF55" s="25">
        <v>0.50027327395904697</v>
      </c>
      <c r="AG55" s="25">
        <v>0.68696339831533737</v>
      </c>
      <c r="AH55" s="25">
        <v>0.6968234755521866</v>
      </c>
      <c r="AI55" s="25">
        <v>0.5736935512605712</v>
      </c>
      <c r="AJ55" s="25">
        <v>0.56645635299489439</v>
      </c>
      <c r="AK55" s="25">
        <v>0.59976010551447811</v>
      </c>
      <c r="AL55" s="25">
        <v>0.52229757501027529</v>
      </c>
      <c r="AM55" s="25">
        <v>0</v>
      </c>
      <c r="AN55" s="25">
        <v>0.64804090062246356</v>
      </c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9E19E-3B65-44E5-B7F5-2AB2D9AA2042}">
  <dimension ref="A1:AP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2" ht="39.950000000000003" customHeight="1">
      <c r="A1" s="47"/>
      <c r="B1" s="3"/>
    </row>
    <row r="2" spans="1:42" ht="39.950000000000003" customHeight="1">
      <c r="A2" s="5"/>
      <c r="B2" s="27"/>
      <c r="C2" s="7" t="s">
        <v>193</v>
      </c>
      <c r="D2" s="7" t="s">
        <v>194</v>
      </c>
      <c r="E2" s="7" t="s">
        <v>195</v>
      </c>
      <c r="F2" s="7" t="s">
        <v>196</v>
      </c>
      <c r="G2" s="7" t="s">
        <v>197</v>
      </c>
      <c r="H2" s="7" t="s">
        <v>198</v>
      </c>
      <c r="I2" s="7" t="s">
        <v>199</v>
      </c>
      <c r="J2" s="7" t="s">
        <v>200</v>
      </c>
      <c r="K2" s="7" t="s">
        <v>201</v>
      </c>
      <c r="L2" s="7" t="s">
        <v>202</v>
      </c>
      <c r="M2" s="7" t="s">
        <v>203</v>
      </c>
      <c r="N2" s="7" t="s">
        <v>204</v>
      </c>
      <c r="O2" s="7" t="s">
        <v>205</v>
      </c>
      <c r="P2" s="7" t="s">
        <v>206</v>
      </c>
      <c r="Q2" s="7" t="s">
        <v>207</v>
      </c>
      <c r="R2" s="7" t="s">
        <v>208</v>
      </c>
      <c r="S2" s="7" t="s">
        <v>209</v>
      </c>
      <c r="T2" s="7" t="s">
        <v>210</v>
      </c>
      <c r="U2" s="7" t="s">
        <v>211</v>
      </c>
      <c r="V2" s="7" t="s">
        <v>212</v>
      </c>
      <c r="W2" s="7" t="s">
        <v>213</v>
      </c>
      <c r="X2" s="7" t="s">
        <v>214</v>
      </c>
      <c r="Y2" s="7" t="s">
        <v>215</v>
      </c>
      <c r="Z2" s="7" t="s">
        <v>216</v>
      </c>
      <c r="AA2" s="7" t="s">
        <v>217</v>
      </c>
      <c r="AB2" s="7" t="s">
        <v>218</v>
      </c>
      <c r="AC2" s="7" t="s">
        <v>219</v>
      </c>
      <c r="AD2" s="7" t="s">
        <v>220</v>
      </c>
      <c r="AE2" s="7" t="s">
        <v>221</v>
      </c>
      <c r="AF2" s="7" t="s">
        <v>222</v>
      </c>
      <c r="AG2" s="7" t="s">
        <v>223</v>
      </c>
      <c r="AH2" s="7" t="s">
        <v>224</v>
      </c>
      <c r="AI2" s="7" t="s">
        <v>225</v>
      </c>
      <c r="AJ2" s="7" t="s">
        <v>226</v>
      </c>
      <c r="AK2" s="7" t="s">
        <v>227</v>
      </c>
      <c r="AL2" s="7" t="s">
        <v>228</v>
      </c>
      <c r="AM2" s="7" t="s">
        <v>229</v>
      </c>
      <c r="AN2" s="8" t="s">
        <v>230</v>
      </c>
    </row>
    <row r="3" spans="1:42" ht="60" customHeight="1">
      <c r="A3" s="12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130</v>
      </c>
      <c r="AB3" s="3" t="s">
        <v>22</v>
      </c>
      <c r="AC3" s="3" t="s">
        <v>94</v>
      </c>
      <c r="AD3" s="3" t="s">
        <v>93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13" t="s">
        <v>33</v>
      </c>
    </row>
    <row r="4" spans="1:42" ht="39.950000000000003" customHeight="1">
      <c r="A4" s="12" t="s">
        <v>193</v>
      </c>
      <c r="B4" s="3" t="s">
        <v>50</v>
      </c>
      <c r="C4" s="48">
        <v>1</v>
      </c>
      <c r="D4" s="49">
        <v>0</v>
      </c>
      <c r="E4" s="49">
        <v>0</v>
      </c>
      <c r="F4" s="49">
        <v>0</v>
      </c>
      <c r="G4" s="49">
        <v>0</v>
      </c>
      <c r="H4" s="49">
        <v>0</v>
      </c>
      <c r="I4" s="49">
        <v>0</v>
      </c>
      <c r="J4" s="49">
        <v>0</v>
      </c>
      <c r="K4" s="49">
        <v>0</v>
      </c>
      <c r="L4" s="49">
        <v>0</v>
      </c>
      <c r="M4" s="49">
        <v>0</v>
      </c>
      <c r="N4" s="49">
        <v>0</v>
      </c>
      <c r="O4" s="49">
        <v>0</v>
      </c>
      <c r="P4" s="49">
        <v>0</v>
      </c>
      <c r="Q4" s="49">
        <v>0</v>
      </c>
      <c r="R4" s="49">
        <v>0</v>
      </c>
      <c r="S4" s="49">
        <v>0</v>
      </c>
      <c r="T4" s="49">
        <v>0</v>
      </c>
      <c r="U4" s="49">
        <v>0</v>
      </c>
      <c r="V4" s="49">
        <v>0</v>
      </c>
      <c r="W4" s="49">
        <v>0</v>
      </c>
      <c r="X4" s="49">
        <v>0</v>
      </c>
      <c r="Y4" s="49">
        <v>0</v>
      </c>
      <c r="Z4" s="49">
        <v>0</v>
      </c>
      <c r="AA4" s="49">
        <v>0</v>
      </c>
      <c r="AB4" s="49">
        <v>0</v>
      </c>
      <c r="AC4" s="49">
        <v>0</v>
      </c>
      <c r="AD4" s="49">
        <v>0</v>
      </c>
      <c r="AE4" s="49">
        <v>0</v>
      </c>
      <c r="AF4" s="49">
        <v>0</v>
      </c>
      <c r="AG4" s="49">
        <v>0</v>
      </c>
      <c r="AH4" s="49">
        <v>0</v>
      </c>
      <c r="AI4" s="49">
        <v>0</v>
      </c>
      <c r="AJ4" s="49">
        <v>0</v>
      </c>
      <c r="AK4" s="49">
        <v>0</v>
      </c>
      <c r="AL4" s="49">
        <v>0</v>
      </c>
      <c r="AM4" s="49">
        <v>0</v>
      </c>
      <c r="AN4" s="50">
        <v>0</v>
      </c>
      <c r="AO4" s="14"/>
    </row>
    <row r="5" spans="1:42" ht="39.950000000000003" customHeight="1">
      <c r="A5" s="12" t="s">
        <v>194</v>
      </c>
      <c r="B5" s="3" t="s">
        <v>51</v>
      </c>
      <c r="C5" s="51">
        <v>0</v>
      </c>
      <c r="D5" s="52">
        <v>1</v>
      </c>
      <c r="E5" s="52">
        <v>0</v>
      </c>
      <c r="F5" s="52">
        <v>0</v>
      </c>
      <c r="G5" s="52">
        <v>0</v>
      </c>
      <c r="H5" s="52">
        <v>0</v>
      </c>
      <c r="I5" s="52">
        <v>0</v>
      </c>
      <c r="J5" s="52">
        <v>0</v>
      </c>
      <c r="K5" s="52">
        <v>0</v>
      </c>
      <c r="L5" s="52">
        <v>0</v>
      </c>
      <c r="M5" s="52">
        <v>0</v>
      </c>
      <c r="N5" s="52">
        <v>0</v>
      </c>
      <c r="O5" s="52">
        <v>0</v>
      </c>
      <c r="P5" s="52">
        <v>0</v>
      </c>
      <c r="Q5" s="52">
        <v>0</v>
      </c>
      <c r="R5" s="52">
        <v>0</v>
      </c>
      <c r="S5" s="52">
        <v>0</v>
      </c>
      <c r="T5" s="52">
        <v>0</v>
      </c>
      <c r="U5" s="52">
        <v>0</v>
      </c>
      <c r="V5" s="52">
        <v>0</v>
      </c>
      <c r="W5" s="52">
        <v>0</v>
      </c>
      <c r="X5" s="52">
        <v>0</v>
      </c>
      <c r="Y5" s="52">
        <v>0</v>
      </c>
      <c r="Z5" s="52">
        <v>0</v>
      </c>
      <c r="AA5" s="52">
        <v>0</v>
      </c>
      <c r="AB5" s="52">
        <v>0</v>
      </c>
      <c r="AC5" s="52">
        <v>0</v>
      </c>
      <c r="AD5" s="52">
        <v>0</v>
      </c>
      <c r="AE5" s="52">
        <v>0</v>
      </c>
      <c r="AF5" s="52">
        <v>0</v>
      </c>
      <c r="AG5" s="52">
        <v>0</v>
      </c>
      <c r="AH5" s="52">
        <v>0</v>
      </c>
      <c r="AI5" s="52">
        <v>0</v>
      </c>
      <c r="AJ5" s="52">
        <v>0</v>
      </c>
      <c r="AK5" s="52">
        <v>0</v>
      </c>
      <c r="AL5" s="52">
        <v>0</v>
      </c>
      <c r="AM5" s="52">
        <v>0</v>
      </c>
      <c r="AN5" s="53">
        <v>0</v>
      </c>
      <c r="AO5" s="14"/>
      <c r="AP5" s="18"/>
    </row>
    <row r="6" spans="1:42" ht="39.950000000000003" customHeight="1">
      <c r="A6" s="12" t="s">
        <v>195</v>
      </c>
      <c r="B6" s="3" t="s">
        <v>52</v>
      </c>
      <c r="C6" s="51">
        <v>0</v>
      </c>
      <c r="D6" s="52">
        <v>0</v>
      </c>
      <c r="E6" s="52">
        <v>1</v>
      </c>
      <c r="F6" s="52">
        <v>0</v>
      </c>
      <c r="G6" s="52">
        <v>0</v>
      </c>
      <c r="H6" s="52">
        <v>0</v>
      </c>
      <c r="I6" s="52">
        <v>0</v>
      </c>
      <c r="J6" s="52">
        <v>0</v>
      </c>
      <c r="K6" s="52">
        <v>0</v>
      </c>
      <c r="L6" s="52">
        <v>0</v>
      </c>
      <c r="M6" s="52">
        <v>0</v>
      </c>
      <c r="N6" s="52">
        <v>0</v>
      </c>
      <c r="O6" s="52">
        <v>0</v>
      </c>
      <c r="P6" s="52">
        <v>0</v>
      </c>
      <c r="Q6" s="52">
        <v>0</v>
      </c>
      <c r="R6" s="52">
        <v>0</v>
      </c>
      <c r="S6" s="52">
        <v>0</v>
      </c>
      <c r="T6" s="52">
        <v>0</v>
      </c>
      <c r="U6" s="52">
        <v>0</v>
      </c>
      <c r="V6" s="52">
        <v>0</v>
      </c>
      <c r="W6" s="52">
        <v>0</v>
      </c>
      <c r="X6" s="52">
        <v>0</v>
      </c>
      <c r="Y6" s="52">
        <v>0</v>
      </c>
      <c r="Z6" s="52">
        <v>0</v>
      </c>
      <c r="AA6" s="52">
        <v>0</v>
      </c>
      <c r="AB6" s="52">
        <v>0</v>
      </c>
      <c r="AC6" s="52">
        <v>0</v>
      </c>
      <c r="AD6" s="52">
        <v>0</v>
      </c>
      <c r="AE6" s="52">
        <v>0</v>
      </c>
      <c r="AF6" s="52">
        <v>0</v>
      </c>
      <c r="AG6" s="52">
        <v>0</v>
      </c>
      <c r="AH6" s="52">
        <v>0</v>
      </c>
      <c r="AI6" s="52">
        <v>0</v>
      </c>
      <c r="AJ6" s="52">
        <v>0</v>
      </c>
      <c r="AK6" s="52">
        <v>0</v>
      </c>
      <c r="AL6" s="52">
        <v>0</v>
      </c>
      <c r="AM6" s="52">
        <v>0</v>
      </c>
      <c r="AN6" s="53">
        <v>0</v>
      </c>
      <c r="AO6" s="14"/>
    </row>
    <row r="7" spans="1:42" ht="39.950000000000003" customHeight="1">
      <c r="A7" s="12" t="s">
        <v>196</v>
      </c>
      <c r="B7" s="3" t="s">
        <v>1</v>
      </c>
      <c r="C7" s="51">
        <v>0</v>
      </c>
      <c r="D7" s="52">
        <v>0</v>
      </c>
      <c r="E7" s="52">
        <v>0</v>
      </c>
      <c r="F7" s="52">
        <v>1</v>
      </c>
      <c r="G7" s="52">
        <v>0</v>
      </c>
      <c r="H7" s="52">
        <v>0</v>
      </c>
      <c r="I7" s="52">
        <v>0</v>
      </c>
      <c r="J7" s="52">
        <v>0</v>
      </c>
      <c r="K7" s="52">
        <v>0</v>
      </c>
      <c r="L7" s="52">
        <v>0</v>
      </c>
      <c r="M7" s="52">
        <v>0</v>
      </c>
      <c r="N7" s="52">
        <v>0</v>
      </c>
      <c r="O7" s="52">
        <v>0</v>
      </c>
      <c r="P7" s="52">
        <v>0</v>
      </c>
      <c r="Q7" s="52">
        <v>0</v>
      </c>
      <c r="R7" s="52">
        <v>0</v>
      </c>
      <c r="S7" s="52">
        <v>0</v>
      </c>
      <c r="T7" s="52">
        <v>0</v>
      </c>
      <c r="U7" s="52">
        <v>0</v>
      </c>
      <c r="V7" s="52">
        <v>0</v>
      </c>
      <c r="W7" s="52">
        <v>0</v>
      </c>
      <c r="X7" s="52">
        <v>0</v>
      </c>
      <c r="Y7" s="52">
        <v>0</v>
      </c>
      <c r="Z7" s="52">
        <v>0</v>
      </c>
      <c r="AA7" s="52">
        <v>0</v>
      </c>
      <c r="AB7" s="52">
        <v>0</v>
      </c>
      <c r="AC7" s="52">
        <v>0</v>
      </c>
      <c r="AD7" s="52">
        <v>0</v>
      </c>
      <c r="AE7" s="52">
        <v>0</v>
      </c>
      <c r="AF7" s="52">
        <v>0</v>
      </c>
      <c r="AG7" s="52">
        <v>0</v>
      </c>
      <c r="AH7" s="52">
        <v>0</v>
      </c>
      <c r="AI7" s="52">
        <v>0</v>
      </c>
      <c r="AJ7" s="52">
        <v>0</v>
      </c>
      <c r="AK7" s="52">
        <v>0</v>
      </c>
      <c r="AL7" s="52">
        <v>0</v>
      </c>
      <c r="AM7" s="52">
        <v>0</v>
      </c>
      <c r="AN7" s="53">
        <v>0</v>
      </c>
      <c r="AO7" s="14"/>
    </row>
    <row r="8" spans="1:42" ht="39.950000000000003" customHeight="1">
      <c r="A8" s="12" t="s">
        <v>197</v>
      </c>
      <c r="B8" s="3" t="s">
        <v>2</v>
      </c>
      <c r="C8" s="51">
        <v>0</v>
      </c>
      <c r="D8" s="52">
        <v>0</v>
      </c>
      <c r="E8" s="52">
        <v>0</v>
      </c>
      <c r="F8" s="52">
        <v>0</v>
      </c>
      <c r="G8" s="52">
        <v>1</v>
      </c>
      <c r="H8" s="52">
        <v>0</v>
      </c>
      <c r="I8" s="52">
        <v>0</v>
      </c>
      <c r="J8" s="52">
        <v>0</v>
      </c>
      <c r="K8" s="52">
        <v>0</v>
      </c>
      <c r="L8" s="52">
        <v>0</v>
      </c>
      <c r="M8" s="52">
        <v>0</v>
      </c>
      <c r="N8" s="52">
        <v>0</v>
      </c>
      <c r="O8" s="52">
        <v>0</v>
      </c>
      <c r="P8" s="52">
        <v>0</v>
      </c>
      <c r="Q8" s="52">
        <v>0</v>
      </c>
      <c r="R8" s="52">
        <v>0</v>
      </c>
      <c r="S8" s="52">
        <v>0</v>
      </c>
      <c r="T8" s="52">
        <v>0</v>
      </c>
      <c r="U8" s="52">
        <v>0</v>
      </c>
      <c r="V8" s="52">
        <v>0</v>
      </c>
      <c r="W8" s="52">
        <v>0</v>
      </c>
      <c r="X8" s="52">
        <v>0</v>
      </c>
      <c r="Y8" s="52">
        <v>0</v>
      </c>
      <c r="Z8" s="52">
        <v>0</v>
      </c>
      <c r="AA8" s="52">
        <v>0</v>
      </c>
      <c r="AB8" s="52">
        <v>0</v>
      </c>
      <c r="AC8" s="52">
        <v>0</v>
      </c>
      <c r="AD8" s="52">
        <v>0</v>
      </c>
      <c r="AE8" s="52">
        <v>0</v>
      </c>
      <c r="AF8" s="52">
        <v>0</v>
      </c>
      <c r="AG8" s="52">
        <v>0</v>
      </c>
      <c r="AH8" s="52">
        <v>0</v>
      </c>
      <c r="AI8" s="52">
        <v>0</v>
      </c>
      <c r="AJ8" s="52">
        <v>0</v>
      </c>
      <c r="AK8" s="52">
        <v>0</v>
      </c>
      <c r="AL8" s="52">
        <v>0</v>
      </c>
      <c r="AM8" s="52">
        <v>0</v>
      </c>
      <c r="AN8" s="53">
        <v>0</v>
      </c>
      <c r="AO8" s="14"/>
    </row>
    <row r="9" spans="1:42" ht="39.950000000000003" customHeight="1">
      <c r="A9" s="12" t="s">
        <v>198</v>
      </c>
      <c r="B9" s="3" t="s">
        <v>3</v>
      </c>
      <c r="C9" s="51">
        <v>0</v>
      </c>
      <c r="D9" s="52">
        <v>0</v>
      </c>
      <c r="E9" s="52">
        <v>0</v>
      </c>
      <c r="F9" s="52">
        <v>0</v>
      </c>
      <c r="G9" s="52">
        <v>0</v>
      </c>
      <c r="H9" s="52">
        <v>1</v>
      </c>
      <c r="I9" s="52">
        <v>0</v>
      </c>
      <c r="J9" s="52">
        <v>0</v>
      </c>
      <c r="K9" s="52">
        <v>0</v>
      </c>
      <c r="L9" s="52">
        <v>0</v>
      </c>
      <c r="M9" s="52">
        <v>0</v>
      </c>
      <c r="N9" s="52">
        <v>0</v>
      </c>
      <c r="O9" s="52">
        <v>0</v>
      </c>
      <c r="P9" s="52">
        <v>0</v>
      </c>
      <c r="Q9" s="52">
        <v>0</v>
      </c>
      <c r="R9" s="52">
        <v>0</v>
      </c>
      <c r="S9" s="52">
        <v>0</v>
      </c>
      <c r="T9" s="52">
        <v>0</v>
      </c>
      <c r="U9" s="52">
        <v>0</v>
      </c>
      <c r="V9" s="52">
        <v>0</v>
      </c>
      <c r="W9" s="52">
        <v>0</v>
      </c>
      <c r="X9" s="52">
        <v>0</v>
      </c>
      <c r="Y9" s="52">
        <v>0</v>
      </c>
      <c r="Z9" s="52">
        <v>0</v>
      </c>
      <c r="AA9" s="52">
        <v>0</v>
      </c>
      <c r="AB9" s="52">
        <v>0</v>
      </c>
      <c r="AC9" s="52">
        <v>0</v>
      </c>
      <c r="AD9" s="52">
        <v>0</v>
      </c>
      <c r="AE9" s="52">
        <v>0</v>
      </c>
      <c r="AF9" s="52">
        <v>0</v>
      </c>
      <c r="AG9" s="52">
        <v>0</v>
      </c>
      <c r="AH9" s="52">
        <v>0</v>
      </c>
      <c r="AI9" s="52">
        <v>0</v>
      </c>
      <c r="AJ9" s="52">
        <v>0</v>
      </c>
      <c r="AK9" s="52">
        <v>0</v>
      </c>
      <c r="AL9" s="52">
        <v>0</v>
      </c>
      <c r="AM9" s="52">
        <v>0</v>
      </c>
      <c r="AN9" s="53">
        <v>0</v>
      </c>
      <c r="AO9" s="14"/>
    </row>
    <row r="10" spans="1:42" ht="39.950000000000003" customHeight="1">
      <c r="A10" s="12" t="s">
        <v>199</v>
      </c>
      <c r="B10" s="3" t="s">
        <v>4</v>
      </c>
      <c r="C10" s="51">
        <v>0</v>
      </c>
      <c r="D10" s="52">
        <v>0</v>
      </c>
      <c r="E10" s="52">
        <v>0</v>
      </c>
      <c r="F10" s="52">
        <v>0</v>
      </c>
      <c r="G10" s="52">
        <v>0</v>
      </c>
      <c r="H10" s="52">
        <v>0</v>
      </c>
      <c r="I10" s="52">
        <v>1</v>
      </c>
      <c r="J10" s="52">
        <v>0</v>
      </c>
      <c r="K10" s="52">
        <v>0</v>
      </c>
      <c r="L10" s="52">
        <v>0</v>
      </c>
      <c r="M10" s="52">
        <v>0</v>
      </c>
      <c r="N10" s="52">
        <v>0</v>
      </c>
      <c r="O10" s="52">
        <v>0</v>
      </c>
      <c r="P10" s="52">
        <v>0</v>
      </c>
      <c r="Q10" s="52">
        <v>0</v>
      </c>
      <c r="R10" s="52">
        <v>0</v>
      </c>
      <c r="S10" s="52">
        <v>0</v>
      </c>
      <c r="T10" s="52">
        <v>0</v>
      </c>
      <c r="U10" s="52">
        <v>0</v>
      </c>
      <c r="V10" s="52">
        <v>0</v>
      </c>
      <c r="W10" s="52">
        <v>0</v>
      </c>
      <c r="X10" s="52">
        <v>0</v>
      </c>
      <c r="Y10" s="52">
        <v>0</v>
      </c>
      <c r="Z10" s="52">
        <v>0</v>
      </c>
      <c r="AA10" s="52">
        <v>0</v>
      </c>
      <c r="AB10" s="52">
        <v>0</v>
      </c>
      <c r="AC10" s="52">
        <v>0</v>
      </c>
      <c r="AD10" s="52">
        <v>0</v>
      </c>
      <c r="AE10" s="52">
        <v>0</v>
      </c>
      <c r="AF10" s="52">
        <v>0</v>
      </c>
      <c r="AG10" s="52">
        <v>0</v>
      </c>
      <c r="AH10" s="52">
        <v>0</v>
      </c>
      <c r="AI10" s="52">
        <v>0</v>
      </c>
      <c r="AJ10" s="52">
        <v>0</v>
      </c>
      <c r="AK10" s="52">
        <v>0</v>
      </c>
      <c r="AL10" s="52">
        <v>0</v>
      </c>
      <c r="AM10" s="52">
        <v>0</v>
      </c>
      <c r="AN10" s="53">
        <v>0</v>
      </c>
      <c r="AO10" s="14"/>
    </row>
    <row r="11" spans="1:42" ht="39.950000000000003" customHeight="1">
      <c r="A11" s="12" t="s">
        <v>200</v>
      </c>
      <c r="B11" s="3" t="s">
        <v>5</v>
      </c>
      <c r="C11" s="51">
        <v>0</v>
      </c>
      <c r="D11" s="52">
        <v>0</v>
      </c>
      <c r="E11" s="52">
        <v>0</v>
      </c>
      <c r="F11" s="52">
        <v>0</v>
      </c>
      <c r="G11" s="52">
        <v>0</v>
      </c>
      <c r="H11" s="52">
        <v>0</v>
      </c>
      <c r="I11" s="52">
        <v>0</v>
      </c>
      <c r="J11" s="52">
        <v>1</v>
      </c>
      <c r="K11" s="52">
        <v>0</v>
      </c>
      <c r="L11" s="52">
        <v>0</v>
      </c>
      <c r="M11" s="52">
        <v>0</v>
      </c>
      <c r="N11" s="52">
        <v>0</v>
      </c>
      <c r="O11" s="52">
        <v>0</v>
      </c>
      <c r="P11" s="52">
        <v>0</v>
      </c>
      <c r="Q11" s="52">
        <v>0</v>
      </c>
      <c r="R11" s="52">
        <v>0</v>
      </c>
      <c r="S11" s="52">
        <v>0</v>
      </c>
      <c r="T11" s="52">
        <v>0</v>
      </c>
      <c r="U11" s="52">
        <v>0</v>
      </c>
      <c r="V11" s="52">
        <v>0</v>
      </c>
      <c r="W11" s="52">
        <v>0</v>
      </c>
      <c r="X11" s="52">
        <v>0</v>
      </c>
      <c r="Y11" s="52">
        <v>0</v>
      </c>
      <c r="Z11" s="52">
        <v>0</v>
      </c>
      <c r="AA11" s="52">
        <v>0</v>
      </c>
      <c r="AB11" s="52">
        <v>0</v>
      </c>
      <c r="AC11" s="52">
        <v>0</v>
      </c>
      <c r="AD11" s="52">
        <v>0</v>
      </c>
      <c r="AE11" s="52">
        <v>0</v>
      </c>
      <c r="AF11" s="52">
        <v>0</v>
      </c>
      <c r="AG11" s="52">
        <v>0</v>
      </c>
      <c r="AH11" s="52">
        <v>0</v>
      </c>
      <c r="AI11" s="52">
        <v>0</v>
      </c>
      <c r="AJ11" s="52">
        <v>0</v>
      </c>
      <c r="AK11" s="52">
        <v>0</v>
      </c>
      <c r="AL11" s="52">
        <v>0</v>
      </c>
      <c r="AM11" s="52">
        <v>0</v>
      </c>
      <c r="AN11" s="53">
        <v>0</v>
      </c>
      <c r="AO11" s="14"/>
    </row>
    <row r="12" spans="1:42" ht="39.950000000000003" customHeight="1">
      <c r="A12" s="12" t="s">
        <v>201</v>
      </c>
      <c r="B12" s="3" t="s">
        <v>6</v>
      </c>
      <c r="C12" s="51">
        <v>0</v>
      </c>
      <c r="D12" s="52">
        <v>0</v>
      </c>
      <c r="E12" s="52">
        <v>0</v>
      </c>
      <c r="F12" s="52">
        <v>0</v>
      </c>
      <c r="G12" s="52">
        <v>0</v>
      </c>
      <c r="H12" s="52">
        <v>0</v>
      </c>
      <c r="I12" s="52">
        <v>0</v>
      </c>
      <c r="J12" s="52">
        <v>0</v>
      </c>
      <c r="K12" s="52">
        <v>1</v>
      </c>
      <c r="L12" s="52">
        <v>0</v>
      </c>
      <c r="M12" s="52">
        <v>0</v>
      </c>
      <c r="N12" s="52">
        <v>0</v>
      </c>
      <c r="O12" s="52">
        <v>0</v>
      </c>
      <c r="P12" s="52">
        <v>0</v>
      </c>
      <c r="Q12" s="52">
        <v>0</v>
      </c>
      <c r="R12" s="52">
        <v>0</v>
      </c>
      <c r="S12" s="52">
        <v>0</v>
      </c>
      <c r="T12" s="52">
        <v>0</v>
      </c>
      <c r="U12" s="52">
        <v>0</v>
      </c>
      <c r="V12" s="52">
        <v>0</v>
      </c>
      <c r="W12" s="52">
        <v>0</v>
      </c>
      <c r="X12" s="52">
        <v>0</v>
      </c>
      <c r="Y12" s="52">
        <v>0</v>
      </c>
      <c r="Z12" s="52">
        <v>0</v>
      </c>
      <c r="AA12" s="52">
        <v>0</v>
      </c>
      <c r="AB12" s="52">
        <v>0</v>
      </c>
      <c r="AC12" s="52">
        <v>0</v>
      </c>
      <c r="AD12" s="52">
        <v>0</v>
      </c>
      <c r="AE12" s="52">
        <v>0</v>
      </c>
      <c r="AF12" s="52">
        <v>0</v>
      </c>
      <c r="AG12" s="52">
        <v>0</v>
      </c>
      <c r="AH12" s="52">
        <v>0</v>
      </c>
      <c r="AI12" s="52">
        <v>0</v>
      </c>
      <c r="AJ12" s="52">
        <v>0</v>
      </c>
      <c r="AK12" s="52">
        <v>0</v>
      </c>
      <c r="AL12" s="52">
        <v>0</v>
      </c>
      <c r="AM12" s="52">
        <v>0</v>
      </c>
      <c r="AN12" s="53">
        <v>0</v>
      </c>
      <c r="AO12" s="14"/>
    </row>
    <row r="13" spans="1:42" ht="39.950000000000003" customHeight="1">
      <c r="A13" s="12" t="s">
        <v>202</v>
      </c>
      <c r="B13" s="3" t="s">
        <v>7</v>
      </c>
      <c r="C13" s="51">
        <v>0</v>
      </c>
      <c r="D13" s="52">
        <v>0</v>
      </c>
      <c r="E13" s="52">
        <v>0</v>
      </c>
      <c r="F13" s="52">
        <v>0</v>
      </c>
      <c r="G13" s="52">
        <v>0</v>
      </c>
      <c r="H13" s="52">
        <v>0</v>
      </c>
      <c r="I13" s="52">
        <v>0</v>
      </c>
      <c r="J13" s="52">
        <v>0</v>
      </c>
      <c r="K13" s="52">
        <v>0</v>
      </c>
      <c r="L13" s="52">
        <v>1</v>
      </c>
      <c r="M13" s="52">
        <v>0</v>
      </c>
      <c r="N13" s="52">
        <v>0</v>
      </c>
      <c r="O13" s="52">
        <v>0</v>
      </c>
      <c r="P13" s="52">
        <v>0</v>
      </c>
      <c r="Q13" s="52">
        <v>0</v>
      </c>
      <c r="R13" s="52">
        <v>0</v>
      </c>
      <c r="S13" s="52">
        <v>0</v>
      </c>
      <c r="T13" s="52">
        <v>0</v>
      </c>
      <c r="U13" s="52">
        <v>0</v>
      </c>
      <c r="V13" s="52">
        <v>0</v>
      </c>
      <c r="W13" s="52">
        <v>0</v>
      </c>
      <c r="X13" s="52">
        <v>0</v>
      </c>
      <c r="Y13" s="52">
        <v>0</v>
      </c>
      <c r="Z13" s="52">
        <v>0</v>
      </c>
      <c r="AA13" s="52">
        <v>0</v>
      </c>
      <c r="AB13" s="52">
        <v>0</v>
      </c>
      <c r="AC13" s="52">
        <v>0</v>
      </c>
      <c r="AD13" s="52">
        <v>0</v>
      </c>
      <c r="AE13" s="52">
        <v>0</v>
      </c>
      <c r="AF13" s="52">
        <v>0</v>
      </c>
      <c r="AG13" s="52">
        <v>0</v>
      </c>
      <c r="AH13" s="52">
        <v>0</v>
      </c>
      <c r="AI13" s="52">
        <v>0</v>
      </c>
      <c r="AJ13" s="52">
        <v>0</v>
      </c>
      <c r="AK13" s="52">
        <v>0</v>
      </c>
      <c r="AL13" s="52">
        <v>0</v>
      </c>
      <c r="AM13" s="52">
        <v>0</v>
      </c>
      <c r="AN13" s="53">
        <v>0</v>
      </c>
      <c r="AO13" s="14"/>
    </row>
    <row r="14" spans="1:42" ht="39.950000000000003" customHeight="1">
      <c r="A14" s="12" t="s">
        <v>203</v>
      </c>
      <c r="B14" s="3" t="s">
        <v>8</v>
      </c>
      <c r="C14" s="51">
        <v>0</v>
      </c>
      <c r="D14" s="52">
        <v>0</v>
      </c>
      <c r="E14" s="52">
        <v>0</v>
      </c>
      <c r="F14" s="52">
        <v>0</v>
      </c>
      <c r="G14" s="52">
        <v>0</v>
      </c>
      <c r="H14" s="52">
        <v>0</v>
      </c>
      <c r="I14" s="52">
        <v>0</v>
      </c>
      <c r="J14" s="52">
        <v>0</v>
      </c>
      <c r="K14" s="52">
        <v>0</v>
      </c>
      <c r="L14" s="52">
        <v>0</v>
      </c>
      <c r="M14" s="52">
        <v>1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0</v>
      </c>
      <c r="X14" s="52">
        <v>0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  <c r="AD14" s="52">
        <v>0</v>
      </c>
      <c r="AE14" s="52">
        <v>0</v>
      </c>
      <c r="AF14" s="52">
        <v>0</v>
      </c>
      <c r="AG14" s="52">
        <v>0</v>
      </c>
      <c r="AH14" s="52">
        <v>0</v>
      </c>
      <c r="AI14" s="52">
        <v>0</v>
      </c>
      <c r="AJ14" s="52">
        <v>0</v>
      </c>
      <c r="AK14" s="52">
        <v>0</v>
      </c>
      <c r="AL14" s="52">
        <v>0</v>
      </c>
      <c r="AM14" s="52">
        <v>0</v>
      </c>
      <c r="AN14" s="53">
        <v>0</v>
      </c>
      <c r="AO14" s="14"/>
    </row>
    <row r="15" spans="1:42" ht="39.950000000000003" customHeight="1">
      <c r="A15" s="12" t="s">
        <v>204</v>
      </c>
      <c r="B15" s="3" t="s">
        <v>9</v>
      </c>
      <c r="C15" s="51">
        <v>0</v>
      </c>
      <c r="D15" s="52">
        <v>0</v>
      </c>
      <c r="E15" s="52">
        <v>0</v>
      </c>
      <c r="F15" s="52">
        <v>0</v>
      </c>
      <c r="G15" s="52">
        <v>0</v>
      </c>
      <c r="H15" s="52">
        <v>0</v>
      </c>
      <c r="I15" s="52">
        <v>0</v>
      </c>
      <c r="J15" s="52">
        <v>0</v>
      </c>
      <c r="K15" s="52">
        <v>0</v>
      </c>
      <c r="L15" s="52">
        <v>0</v>
      </c>
      <c r="M15" s="52">
        <v>0</v>
      </c>
      <c r="N15" s="52">
        <v>1</v>
      </c>
      <c r="O15" s="52">
        <v>0</v>
      </c>
      <c r="P15" s="52">
        <v>0</v>
      </c>
      <c r="Q15" s="52">
        <v>0</v>
      </c>
      <c r="R15" s="52">
        <v>0</v>
      </c>
      <c r="S15" s="52">
        <v>0</v>
      </c>
      <c r="T15" s="52">
        <v>0</v>
      </c>
      <c r="U15" s="52">
        <v>0</v>
      </c>
      <c r="V15" s="52">
        <v>0</v>
      </c>
      <c r="W15" s="52">
        <v>0</v>
      </c>
      <c r="X15" s="52">
        <v>0</v>
      </c>
      <c r="Y15" s="52">
        <v>0</v>
      </c>
      <c r="Z15" s="52">
        <v>0</v>
      </c>
      <c r="AA15" s="52">
        <v>0</v>
      </c>
      <c r="AB15" s="52">
        <v>0</v>
      </c>
      <c r="AC15" s="52">
        <v>0</v>
      </c>
      <c r="AD15" s="52">
        <v>0</v>
      </c>
      <c r="AE15" s="52">
        <v>0</v>
      </c>
      <c r="AF15" s="52">
        <v>0</v>
      </c>
      <c r="AG15" s="52">
        <v>0</v>
      </c>
      <c r="AH15" s="52">
        <v>0</v>
      </c>
      <c r="AI15" s="52">
        <v>0</v>
      </c>
      <c r="AJ15" s="52">
        <v>0</v>
      </c>
      <c r="AK15" s="52">
        <v>0</v>
      </c>
      <c r="AL15" s="52">
        <v>0</v>
      </c>
      <c r="AM15" s="52">
        <v>0</v>
      </c>
      <c r="AN15" s="53">
        <v>0</v>
      </c>
      <c r="AO15" s="14"/>
    </row>
    <row r="16" spans="1:42" ht="39.950000000000003" customHeight="1">
      <c r="A16" s="12" t="s">
        <v>205</v>
      </c>
      <c r="B16" s="3" t="s">
        <v>10</v>
      </c>
      <c r="C16" s="51">
        <v>0</v>
      </c>
      <c r="D16" s="52">
        <v>0</v>
      </c>
      <c r="E16" s="52">
        <v>0</v>
      </c>
      <c r="F16" s="52">
        <v>0</v>
      </c>
      <c r="G16" s="52">
        <v>0</v>
      </c>
      <c r="H16" s="52">
        <v>0</v>
      </c>
      <c r="I16" s="52">
        <v>0</v>
      </c>
      <c r="J16" s="52">
        <v>0</v>
      </c>
      <c r="K16" s="52">
        <v>0</v>
      </c>
      <c r="L16" s="52">
        <v>0</v>
      </c>
      <c r="M16" s="52">
        <v>0</v>
      </c>
      <c r="N16" s="52">
        <v>0</v>
      </c>
      <c r="O16" s="52">
        <v>1</v>
      </c>
      <c r="P16" s="52">
        <v>0</v>
      </c>
      <c r="Q16" s="52">
        <v>0</v>
      </c>
      <c r="R16" s="52">
        <v>0</v>
      </c>
      <c r="S16" s="52">
        <v>0</v>
      </c>
      <c r="T16" s="52">
        <v>0</v>
      </c>
      <c r="U16" s="52">
        <v>0</v>
      </c>
      <c r="V16" s="52">
        <v>0</v>
      </c>
      <c r="W16" s="52">
        <v>0</v>
      </c>
      <c r="X16" s="52">
        <v>0</v>
      </c>
      <c r="Y16" s="52">
        <v>0</v>
      </c>
      <c r="Z16" s="52">
        <v>0</v>
      </c>
      <c r="AA16" s="52">
        <v>0</v>
      </c>
      <c r="AB16" s="52">
        <v>0</v>
      </c>
      <c r="AC16" s="52">
        <v>0</v>
      </c>
      <c r="AD16" s="52">
        <v>0</v>
      </c>
      <c r="AE16" s="52">
        <v>0</v>
      </c>
      <c r="AF16" s="52">
        <v>0</v>
      </c>
      <c r="AG16" s="52">
        <v>0</v>
      </c>
      <c r="AH16" s="52">
        <v>0</v>
      </c>
      <c r="AI16" s="52">
        <v>0</v>
      </c>
      <c r="AJ16" s="52">
        <v>0</v>
      </c>
      <c r="AK16" s="52">
        <v>0</v>
      </c>
      <c r="AL16" s="52">
        <v>0</v>
      </c>
      <c r="AM16" s="52">
        <v>0</v>
      </c>
      <c r="AN16" s="53">
        <v>0</v>
      </c>
      <c r="AO16" s="14"/>
    </row>
    <row r="17" spans="1:41" ht="39.950000000000003" customHeight="1">
      <c r="A17" s="12" t="s">
        <v>206</v>
      </c>
      <c r="B17" s="3" t="s">
        <v>11</v>
      </c>
      <c r="C17" s="51">
        <v>0</v>
      </c>
      <c r="D17" s="52">
        <v>0</v>
      </c>
      <c r="E17" s="52">
        <v>0</v>
      </c>
      <c r="F17" s="52">
        <v>0</v>
      </c>
      <c r="G17" s="52">
        <v>0</v>
      </c>
      <c r="H17" s="52">
        <v>0</v>
      </c>
      <c r="I17" s="52">
        <v>0</v>
      </c>
      <c r="J17" s="52">
        <v>0</v>
      </c>
      <c r="K17" s="52">
        <v>0</v>
      </c>
      <c r="L17" s="52">
        <v>0</v>
      </c>
      <c r="M17" s="52">
        <v>0</v>
      </c>
      <c r="N17" s="52">
        <v>0</v>
      </c>
      <c r="O17" s="52">
        <v>0</v>
      </c>
      <c r="P17" s="52">
        <v>1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I17" s="52">
        <v>0</v>
      </c>
      <c r="AJ17" s="52">
        <v>0</v>
      </c>
      <c r="AK17" s="52">
        <v>0</v>
      </c>
      <c r="AL17" s="52">
        <v>0</v>
      </c>
      <c r="AM17" s="52">
        <v>0</v>
      </c>
      <c r="AN17" s="53">
        <v>0</v>
      </c>
      <c r="AO17" s="14"/>
    </row>
    <row r="18" spans="1:41" ht="39.950000000000003" customHeight="1">
      <c r="A18" s="12" t="s">
        <v>207</v>
      </c>
      <c r="B18" s="3" t="s">
        <v>12</v>
      </c>
      <c r="C18" s="51">
        <v>0</v>
      </c>
      <c r="D18" s="52">
        <v>0</v>
      </c>
      <c r="E18" s="52">
        <v>0</v>
      </c>
      <c r="F18" s="52">
        <v>0</v>
      </c>
      <c r="G18" s="52">
        <v>0</v>
      </c>
      <c r="H18" s="52">
        <v>0</v>
      </c>
      <c r="I18" s="52">
        <v>0</v>
      </c>
      <c r="J18" s="52">
        <v>0</v>
      </c>
      <c r="K18" s="52">
        <v>0</v>
      </c>
      <c r="L18" s="52">
        <v>0</v>
      </c>
      <c r="M18" s="52">
        <v>0</v>
      </c>
      <c r="N18" s="52">
        <v>0</v>
      </c>
      <c r="O18" s="52">
        <v>0</v>
      </c>
      <c r="P18" s="52">
        <v>0</v>
      </c>
      <c r="Q18" s="52">
        <v>1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I18" s="52">
        <v>0</v>
      </c>
      <c r="AJ18" s="52">
        <v>0</v>
      </c>
      <c r="AK18" s="52">
        <v>0</v>
      </c>
      <c r="AL18" s="52">
        <v>0</v>
      </c>
      <c r="AM18" s="52">
        <v>0</v>
      </c>
      <c r="AN18" s="53">
        <v>0</v>
      </c>
      <c r="AO18" s="14"/>
    </row>
    <row r="19" spans="1:41" ht="39.950000000000003" customHeight="1">
      <c r="A19" s="12" t="s">
        <v>208</v>
      </c>
      <c r="B19" s="3" t="s">
        <v>13</v>
      </c>
      <c r="C19" s="51">
        <v>0</v>
      </c>
      <c r="D19" s="52">
        <v>0</v>
      </c>
      <c r="E19" s="52">
        <v>0</v>
      </c>
      <c r="F19" s="52">
        <v>0</v>
      </c>
      <c r="G19" s="52">
        <v>0</v>
      </c>
      <c r="H19" s="52">
        <v>0</v>
      </c>
      <c r="I19" s="52">
        <v>0</v>
      </c>
      <c r="J19" s="52">
        <v>0</v>
      </c>
      <c r="K19" s="52">
        <v>0</v>
      </c>
      <c r="L19" s="52">
        <v>0</v>
      </c>
      <c r="M19" s="52">
        <v>0</v>
      </c>
      <c r="N19" s="52">
        <v>0</v>
      </c>
      <c r="O19" s="52">
        <v>0</v>
      </c>
      <c r="P19" s="52">
        <v>0</v>
      </c>
      <c r="Q19" s="52">
        <v>0</v>
      </c>
      <c r="R19" s="52">
        <v>1</v>
      </c>
      <c r="S19" s="52">
        <v>0</v>
      </c>
      <c r="T19" s="52">
        <v>0</v>
      </c>
      <c r="U19" s="52">
        <v>0</v>
      </c>
      <c r="V19" s="52">
        <v>0</v>
      </c>
      <c r="W19" s="52">
        <v>0</v>
      </c>
      <c r="X19" s="52">
        <v>0</v>
      </c>
      <c r="Y19" s="52">
        <v>0</v>
      </c>
      <c r="Z19" s="52">
        <v>0</v>
      </c>
      <c r="AA19" s="52">
        <v>0</v>
      </c>
      <c r="AB19" s="52">
        <v>0</v>
      </c>
      <c r="AC19" s="52">
        <v>0</v>
      </c>
      <c r="AD19" s="52">
        <v>0</v>
      </c>
      <c r="AE19" s="52">
        <v>0</v>
      </c>
      <c r="AF19" s="52">
        <v>0</v>
      </c>
      <c r="AG19" s="52">
        <v>0</v>
      </c>
      <c r="AH19" s="52">
        <v>0</v>
      </c>
      <c r="AI19" s="52">
        <v>0</v>
      </c>
      <c r="AJ19" s="52">
        <v>0</v>
      </c>
      <c r="AK19" s="52">
        <v>0</v>
      </c>
      <c r="AL19" s="52">
        <v>0</v>
      </c>
      <c r="AM19" s="52">
        <v>0</v>
      </c>
      <c r="AN19" s="53">
        <v>0</v>
      </c>
      <c r="AO19" s="14"/>
    </row>
    <row r="20" spans="1:41" ht="39.950000000000003" customHeight="1">
      <c r="A20" s="12" t="s">
        <v>209</v>
      </c>
      <c r="B20" s="3" t="s">
        <v>14</v>
      </c>
      <c r="C20" s="51">
        <v>0</v>
      </c>
      <c r="D20" s="52">
        <v>0</v>
      </c>
      <c r="E20" s="52">
        <v>0</v>
      </c>
      <c r="F20" s="52">
        <v>0</v>
      </c>
      <c r="G20" s="52">
        <v>0</v>
      </c>
      <c r="H20" s="52">
        <v>0</v>
      </c>
      <c r="I20" s="52">
        <v>0</v>
      </c>
      <c r="J20" s="52">
        <v>0</v>
      </c>
      <c r="K20" s="52">
        <v>0</v>
      </c>
      <c r="L20" s="52">
        <v>0</v>
      </c>
      <c r="M20" s="52">
        <v>0</v>
      </c>
      <c r="N20" s="52">
        <v>0</v>
      </c>
      <c r="O20" s="52">
        <v>0</v>
      </c>
      <c r="P20" s="52">
        <v>0</v>
      </c>
      <c r="Q20" s="52">
        <v>0</v>
      </c>
      <c r="R20" s="52">
        <v>0</v>
      </c>
      <c r="S20" s="52">
        <v>1</v>
      </c>
      <c r="T20" s="52">
        <v>0</v>
      </c>
      <c r="U20" s="52">
        <v>0</v>
      </c>
      <c r="V20" s="52">
        <v>0</v>
      </c>
      <c r="W20" s="52">
        <v>0</v>
      </c>
      <c r="X20" s="52">
        <v>0</v>
      </c>
      <c r="Y20" s="52">
        <v>0</v>
      </c>
      <c r="Z20" s="52">
        <v>0</v>
      </c>
      <c r="AA20" s="52">
        <v>0</v>
      </c>
      <c r="AB20" s="52">
        <v>0</v>
      </c>
      <c r="AC20" s="52">
        <v>0</v>
      </c>
      <c r="AD20" s="52">
        <v>0</v>
      </c>
      <c r="AE20" s="52">
        <v>0</v>
      </c>
      <c r="AF20" s="52">
        <v>0</v>
      </c>
      <c r="AG20" s="52">
        <v>0</v>
      </c>
      <c r="AH20" s="52">
        <v>0</v>
      </c>
      <c r="AI20" s="52">
        <v>0</v>
      </c>
      <c r="AJ20" s="52">
        <v>0</v>
      </c>
      <c r="AK20" s="52">
        <v>0</v>
      </c>
      <c r="AL20" s="52">
        <v>0</v>
      </c>
      <c r="AM20" s="52">
        <v>0</v>
      </c>
      <c r="AN20" s="53">
        <v>0</v>
      </c>
      <c r="AO20" s="14"/>
    </row>
    <row r="21" spans="1:41" ht="39.950000000000003" customHeight="1">
      <c r="A21" s="12" t="s">
        <v>210</v>
      </c>
      <c r="B21" s="3" t="s">
        <v>15</v>
      </c>
      <c r="C21" s="51">
        <v>0</v>
      </c>
      <c r="D21" s="52">
        <v>0</v>
      </c>
      <c r="E21" s="52">
        <v>0</v>
      </c>
      <c r="F21" s="52">
        <v>0</v>
      </c>
      <c r="G21" s="52">
        <v>0</v>
      </c>
      <c r="H21" s="52">
        <v>0</v>
      </c>
      <c r="I21" s="52">
        <v>0</v>
      </c>
      <c r="J21" s="52">
        <v>0</v>
      </c>
      <c r="K21" s="52">
        <v>0</v>
      </c>
      <c r="L21" s="52">
        <v>0</v>
      </c>
      <c r="M21" s="52">
        <v>0</v>
      </c>
      <c r="N21" s="52">
        <v>0</v>
      </c>
      <c r="O21" s="52">
        <v>0</v>
      </c>
      <c r="P21" s="52">
        <v>0</v>
      </c>
      <c r="Q21" s="52">
        <v>0</v>
      </c>
      <c r="R21" s="52">
        <v>0</v>
      </c>
      <c r="S21" s="52">
        <v>0</v>
      </c>
      <c r="T21" s="52">
        <v>1</v>
      </c>
      <c r="U21" s="52">
        <v>0</v>
      </c>
      <c r="V21" s="52">
        <v>0</v>
      </c>
      <c r="W21" s="52">
        <v>0</v>
      </c>
      <c r="X21" s="52">
        <v>0</v>
      </c>
      <c r="Y21" s="52">
        <v>0</v>
      </c>
      <c r="Z21" s="52">
        <v>0</v>
      </c>
      <c r="AA21" s="52">
        <v>0</v>
      </c>
      <c r="AB21" s="52">
        <v>0</v>
      </c>
      <c r="AC21" s="52">
        <v>0</v>
      </c>
      <c r="AD21" s="52">
        <v>0</v>
      </c>
      <c r="AE21" s="52">
        <v>0</v>
      </c>
      <c r="AF21" s="52">
        <v>0</v>
      </c>
      <c r="AG21" s="52">
        <v>0</v>
      </c>
      <c r="AH21" s="52">
        <v>0</v>
      </c>
      <c r="AI21" s="52">
        <v>0</v>
      </c>
      <c r="AJ21" s="52">
        <v>0</v>
      </c>
      <c r="AK21" s="52">
        <v>0</v>
      </c>
      <c r="AL21" s="52">
        <v>0</v>
      </c>
      <c r="AM21" s="52">
        <v>0</v>
      </c>
      <c r="AN21" s="53">
        <v>0</v>
      </c>
      <c r="AO21" s="14"/>
    </row>
    <row r="22" spans="1:41" ht="39.950000000000003" customHeight="1">
      <c r="A22" s="12" t="s">
        <v>211</v>
      </c>
      <c r="B22" s="3" t="s">
        <v>16</v>
      </c>
      <c r="C22" s="51">
        <v>0</v>
      </c>
      <c r="D22" s="52">
        <v>0</v>
      </c>
      <c r="E22" s="52">
        <v>0</v>
      </c>
      <c r="F22" s="52">
        <v>0</v>
      </c>
      <c r="G22" s="52">
        <v>0</v>
      </c>
      <c r="H22" s="52">
        <v>0</v>
      </c>
      <c r="I22" s="52">
        <v>0</v>
      </c>
      <c r="J22" s="52">
        <v>0</v>
      </c>
      <c r="K22" s="52">
        <v>0</v>
      </c>
      <c r="L22" s="52">
        <v>0</v>
      </c>
      <c r="M22" s="52">
        <v>0</v>
      </c>
      <c r="N22" s="52">
        <v>0</v>
      </c>
      <c r="O22" s="52">
        <v>0</v>
      </c>
      <c r="P22" s="52">
        <v>0</v>
      </c>
      <c r="Q22" s="52">
        <v>0</v>
      </c>
      <c r="R22" s="52">
        <v>0</v>
      </c>
      <c r="S22" s="52">
        <v>0</v>
      </c>
      <c r="T22" s="52">
        <v>0</v>
      </c>
      <c r="U22" s="52">
        <v>1</v>
      </c>
      <c r="V22" s="52">
        <v>0</v>
      </c>
      <c r="W22" s="52">
        <v>0</v>
      </c>
      <c r="X22" s="52">
        <v>0</v>
      </c>
      <c r="Y22" s="52">
        <v>0</v>
      </c>
      <c r="Z22" s="52">
        <v>0</v>
      </c>
      <c r="AA22" s="52">
        <v>0</v>
      </c>
      <c r="AB22" s="52">
        <v>0</v>
      </c>
      <c r="AC22" s="52">
        <v>0</v>
      </c>
      <c r="AD22" s="52">
        <v>0</v>
      </c>
      <c r="AE22" s="52">
        <v>0</v>
      </c>
      <c r="AF22" s="52">
        <v>0</v>
      </c>
      <c r="AG22" s="52">
        <v>0</v>
      </c>
      <c r="AH22" s="52">
        <v>0</v>
      </c>
      <c r="AI22" s="52">
        <v>0</v>
      </c>
      <c r="AJ22" s="52">
        <v>0</v>
      </c>
      <c r="AK22" s="52">
        <v>0</v>
      </c>
      <c r="AL22" s="52">
        <v>0</v>
      </c>
      <c r="AM22" s="52">
        <v>0</v>
      </c>
      <c r="AN22" s="53">
        <v>0</v>
      </c>
      <c r="AO22" s="14"/>
    </row>
    <row r="23" spans="1:41" ht="39.950000000000003" customHeight="1">
      <c r="A23" s="12" t="s">
        <v>212</v>
      </c>
      <c r="B23" s="3" t="s">
        <v>17</v>
      </c>
      <c r="C23" s="51">
        <v>0</v>
      </c>
      <c r="D23" s="52">
        <v>0</v>
      </c>
      <c r="E23" s="52">
        <v>0</v>
      </c>
      <c r="F23" s="52">
        <v>0</v>
      </c>
      <c r="G23" s="52">
        <v>0</v>
      </c>
      <c r="H23" s="52">
        <v>0</v>
      </c>
      <c r="I23" s="52">
        <v>0</v>
      </c>
      <c r="J23" s="52">
        <v>0</v>
      </c>
      <c r="K23" s="52">
        <v>0</v>
      </c>
      <c r="L23" s="52">
        <v>0</v>
      </c>
      <c r="M23" s="52">
        <v>0</v>
      </c>
      <c r="N23" s="52">
        <v>0</v>
      </c>
      <c r="O23" s="52">
        <v>0</v>
      </c>
      <c r="P23" s="52">
        <v>0</v>
      </c>
      <c r="Q23" s="52">
        <v>0</v>
      </c>
      <c r="R23" s="52">
        <v>0</v>
      </c>
      <c r="S23" s="52">
        <v>0</v>
      </c>
      <c r="T23" s="52">
        <v>0</v>
      </c>
      <c r="U23" s="52">
        <v>0</v>
      </c>
      <c r="V23" s="52">
        <v>1</v>
      </c>
      <c r="W23" s="52">
        <v>0</v>
      </c>
      <c r="X23" s="52">
        <v>0</v>
      </c>
      <c r="Y23" s="52">
        <v>0</v>
      </c>
      <c r="Z23" s="52">
        <v>0</v>
      </c>
      <c r="AA23" s="52">
        <v>0</v>
      </c>
      <c r="AB23" s="52">
        <v>0</v>
      </c>
      <c r="AC23" s="52">
        <v>0</v>
      </c>
      <c r="AD23" s="52">
        <v>0</v>
      </c>
      <c r="AE23" s="52">
        <v>0</v>
      </c>
      <c r="AF23" s="52">
        <v>0</v>
      </c>
      <c r="AG23" s="52">
        <v>0</v>
      </c>
      <c r="AH23" s="52">
        <v>0</v>
      </c>
      <c r="AI23" s="52">
        <v>0</v>
      </c>
      <c r="AJ23" s="52">
        <v>0</v>
      </c>
      <c r="AK23" s="52">
        <v>0</v>
      </c>
      <c r="AL23" s="52">
        <v>0</v>
      </c>
      <c r="AM23" s="52">
        <v>0</v>
      </c>
      <c r="AN23" s="53">
        <v>0</v>
      </c>
      <c r="AO23" s="14"/>
    </row>
    <row r="24" spans="1:41" ht="39.950000000000003" customHeight="1">
      <c r="A24" s="12" t="s">
        <v>213</v>
      </c>
      <c r="B24" s="3" t="s">
        <v>18</v>
      </c>
      <c r="C24" s="51">
        <v>0</v>
      </c>
      <c r="D24" s="52">
        <v>0</v>
      </c>
      <c r="E24" s="52">
        <v>0</v>
      </c>
      <c r="F24" s="52">
        <v>0</v>
      </c>
      <c r="G24" s="52">
        <v>0</v>
      </c>
      <c r="H24" s="52">
        <v>0</v>
      </c>
      <c r="I24" s="52">
        <v>0</v>
      </c>
      <c r="J24" s="52">
        <v>0</v>
      </c>
      <c r="K24" s="52">
        <v>0</v>
      </c>
      <c r="L24" s="52">
        <v>0</v>
      </c>
      <c r="M24" s="52">
        <v>0</v>
      </c>
      <c r="N24" s="52">
        <v>0</v>
      </c>
      <c r="O24" s="52">
        <v>0</v>
      </c>
      <c r="P24" s="52">
        <v>0</v>
      </c>
      <c r="Q24" s="52">
        <v>0</v>
      </c>
      <c r="R24" s="52">
        <v>0</v>
      </c>
      <c r="S24" s="52">
        <v>0</v>
      </c>
      <c r="T24" s="52">
        <v>0</v>
      </c>
      <c r="U24" s="52">
        <v>0</v>
      </c>
      <c r="V24" s="52">
        <v>0</v>
      </c>
      <c r="W24" s="52">
        <v>1</v>
      </c>
      <c r="X24" s="52">
        <v>0</v>
      </c>
      <c r="Y24" s="52">
        <v>0</v>
      </c>
      <c r="Z24" s="52">
        <v>0</v>
      </c>
      <c r="AA24" s="52">
        <v>0</v>
      </c>
      <c r="AB24" s="52">
        <v>0</v>
      </c>
      <c r="AC24" s="52">
        <v>0</v>
      </c>
      <c r="AD24" s="52">
        <v>0</v>
      </c>
      <c r="AE24" s="52">
        <v>0</v>
      </c>
      <c r="AF24" s="52">
        <v>0</v>
      </c>
      <c r="AG24" s="52">
        <v>0</v>
      </c>
      <c r="AH24" s="52">
        <v>0</v>
      </c>
      <c r="AI24" s="52">
        <v>0</v>
      </c>
      <c r="AJ24" s="52">
        <v>0</v>
      </c>
      <c r="AK24" s="52">
        <v>0</v>
      </c>
      <c r="AL24" s="52">
        <v>0</v>
      </c>
      <c r="AM24" s="52">
        <v>0</v>
      </c>
      <c r="AN24" s="53">
        <v>0</v>
      </c>
      <c r="AO24" s="14"/>
    </row>
    <row r="25" spans="1:41" ht="39.950000000000003" customHeight="1">
      <c r="A25" s="12" t="s">
        <v>214</v>
      </c>
      <c r="B25" s="3" t="s">
        <v>19</v>
      </c>
      <c r="C25" s="51">
        <v>0</v>
      </c>
      <c r="D25" s="52">
        <v>0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52">
        <v>0</v>
      </c>
      <c r="K25" s="52">
        <v>0</v>
      </c>
      <c r="L25" s="52">
        <v>0</v>
      </c>
      <c r="M25" s="52">
        <v>0</v>
      </c>
      <c r="N25" s="52">
        <v>0</v>
      </c>
      <c r="O25" s="52">
        <v>0</v>
      </c>
      <c r="P25" s="52">
        <v>0</v>
      </c>
      <c r="Q25" s="52">
        <v>0</v>
      </c>
      <c r="R25" s="52">
        <v>0</v>
      </c>
      <c r="S25" s="52">
        <v>0</v>
      </c>
      <c r="T25" s="52">
        <v>0</v>
      </c>
      <c r="U25" s="52">
        <v>0</v>
      </c>
      <c r="V25" s="52">
        <v>0</v>
      </c>
      <c r="W25" s="52">
        <v>0</v>
      </c>
      <c r="X25" s="52">
        <v>1</v>
      </c>
      <c r="Y25" s="52">
        <v>0</v>
      </c>
      <c r="Z25" s="52">
        <v>0</v>
      </c>
      <c r="AA25" s="52">
        <v>0</v>
      </c>
      <c r="AB25" s="52">
        <v>0</v>
      </c>
      <c r="AC25" s="52">
        <v>0</v>
      </c>
      <c r="AD25" s="52">
        <v>0</v>
      </c>
      <c r="AE25" s="52">
        <v>0</v>
      </c>
      <c r="AF25" s="52">
        <v>0</v>
      </c>
      <c r="AG25" s="52">
        <v>0</v>
      </c>
      <c r="AH25" s="52">
        <v>0</v>
      </c>
      <c r="AI25" s="52">
        <v>0</v>
      </c>
      <c r="AJ25" s="52">
        <v>0</v>
      </c>
      <c r="AK25" s="52">
        <v>0</v>
      </c>
      <c r="AL25" s="52">
        <v>0</v>
      </c>
      <c r="AM25" s="52">
        <v>0</v>
      </c>
      <c r="AN25" s="53">
        <v>0</v>
      </c>
      <c r="AO25" s="14"/>
    </row>
    <row r="26" spans="1:41" ht="39.950000000000003" customHeight="1">
      <c r="A26" s="12" t="s">
        <v>215</v>
      </c>
      <c r="B26" s="3" t="s">
        <v>20</v>
      </c>
      <c r="C26" s="51">
        <v>0</v>
      </c>
      <c r="D26" s="52">
        <v>0</v>
      </c>
      <c r="E26" s="52">
        <v>0</v>
      </c>
      <c r="F26" s="52">
        <v>0</v>
      </c>
      <c r="G26" s="52">
        <v>0</v>
      </c>
      <c r="H26" s="52">
        <v>0</v>
      </c>
      <c r="I26" s="52">
        <v>0</v>
      </c>
      <c r="J26" s="52">
        <v>0</v>
      </c>
      <c r="K26" s="52">
        <v>0</v>
      </c>
      <c r="L26" s="52">
        <v>0</v>
      </c>
      <c r="M26" s="52">
        <v>0</v>
      </c>
      <c r="N26" s="52">
        <v>0</v>
      </c>
      <c r="O26" s="52">
        <v>0</v>
      </c>
      <c r="P26" s="52">
        <v>0</v>
      </c>
      <c r="Q26" s="52">
        <v>0</v>
      </c>
      <c r="R26" s="52">
        <v>0</v>
      </c>
      <c r="S26" s="52">
        <v>0</v>
      </c>
      <c r="T26" s="52">
        <v>0</v>
      </c>
      <c r="U26" s="52">
        <v>0</v>
      </c>
      <c r="V26" s="52">
        <v>0</v>
      </c>
      <c r="W26" s="52">
        <v>0</v>
      </c>
      <c r="X26" s="52">
        <v>0</v>
      </c>
      <c r="Y26" s="52">
        <v>1</v>
      </c>
      <c r="Z26" s="52">
        <v>0</v>
      </c>
      <c r="AA26" s="52">
        <v>0</v>
      </c>
      <c r="AB26" s="52">
        <v>0</v>
      </c>
      <c r="AC26" s="52">
        <v>0</v>
      </c>
      <c r="AD26" s="52">
        <v>0</v>
      </c>
      <c r="AE26" s="52">
        <v>0</v>
      </c>
      <c r="AF26" s="52">
        <v>0</v>
      </c>
      <c r="AG26" s="52">
        <v>0</v>
      </c>
      <c r="AH26" s="52">
        <v>0</v>
      </c>
      <c r="AI26" s="52">
        <v>0</v>
      </c>
      <c r="AJ26" s="52">
        <v>0</v>
      </c>
      <c r="AK26" s="52">
        <v>0</v>
      </c>
      <c r="AL26" s="52">
        <v>0</v>
      </c>
      <c r="AM26" s="52">
        <v>0</v>
      </c>
      <c r="AN26" s="53">
        <v>0</v>
      </c>
      <c r="AO26" s="14"/>
    </row>
    <row r="27" spans="1:41" ht="39.950000000000003" customHeight="1">
      <c r="A27" s="12" t="s">
        <v>216</v>
      </c>
      <c r="B27" s="3" t="s">
        <v>21</v>
      </c>
      <c r="C27" s="51">
        <v>0</v>
      </c>
      <c r="D27" s="52">
        <v>0</v>
      </c>
      <c r="E27" s="52">
        <v>0</v>
      </c>
      <c r="F27" s="52">
        <v>0</v>
      </c>
      <c r="G27" s="52">
        <v>0</v>
      </c>
      <c r="H27" s="52">
        <v>0</v>
      </c>
      <c r="I27" s="52">
        <v>0</v>
      </c>
      <c r="J27" s="52">
        <v>0</v>
      </c>
      <c r="K27" s="52">
        <v>0</v>
      </c>
      <c r="L27" s="52">
        <v>0</v>
      </c>
      <c r="M27" s="52">
        <v>0</v>
      </c>
      <c r="N27" s="52">
        <v>0</v>
      </c>
      <c r="O27" s="52">
        <v>0</v>
      </c>
      <c r="P27" s="52">
        <v>0</v>
      </c>
      <c r="Q27" s="52">
        <v>0</v>
      </c>
      <c r="R27" s="52">
        <v>0</v>
      </c>
      <c r="S27" s="52">
        <v>0</v>
      </c>
      <c r="T27" s="52">
        <v>0</v>
      </c>
      <c r="U27" s="52">
        <v>0</v>
      </c>
      <c r="V27" s="52">
        <v>0</v>
      </c>
      <c r="W27" s="52">
        <v>0</v>
      </c>
      <c r="X27" s="52">
        <v>0</v>
      </c>
      <c r="Y27" s="52">
        <v>0</v>
      </c>
      <c r="Z27" s="52">
        <v>1</v>
      </c>
      <c r="AA27" s="52">
        <v>0</v>
      </c>
      <c r="AB27" s="52">
        <v>0</v>
      </c>
      <c r="AC27" s="52">
        <v>0</v>
      </c>
      <c r="AD27" s="52">
        <v>0</v>
      </c>
      <c r="AE27" s="52">
        <v>0</v>
      </c>
      <c r="AF27" s="52">
        <v>0</v>
      </c>
      <c r="AG27" s="52">
        <v>0</v>
      </c>
      <c r="AH27" s="52">
        <v>0</v>
      </c>
      <c r="AI27" s="52">
        <v>0</v>
      </c>
      <c r="AJ27" s="52">
        <v>0</v>
      </c>
      <c r="AK27" s="52">
        <v>0</v>
      </c>
      <c r="AL27" s="52">
        <v>0</v>
      </c>
      <c r="AM27" s="52">
        <v>0</v>
      </c>
      <c r="AN27" s="53">
        <v>0</v>
      </c>
      <c r="AO27" s="14"/>
    </row>
    <row r="28" spans="1:41" ht="39.950000000000003" customHeight="1">
      <c r="A28" s="12" t="s">
        <v>217</v>
      </c>
      <c r="B28" s="3" t="s">
        <v>130</v>
      </c>
      <c r="C28" s="51">
        <v>0</v>
      </c>
      <c r="D28" s="52">
        <v>0</v>
      </c>
      <c r="E28" s="52">
        <v>0</v>
      </c>
      <c r="F28" s="52">
        <v>0</v>
      </c>
      <c r="G28" s="52">
        <v>0</v>
      </c>
      <c r="H28" s="52">
        <v>0</v>
      </c>
      <c r="I28" s="52">
        <v>0</v>
      </c>
      <c r="J28" s="52">
        <v>0</v>
      </c>
      <c r="K28" s="52">
        <v>0</v>
      </c>
      <c r="L28" s="52">
        <v>0</v>
      </c>
      <c r="M28" s="52">
        <v>0</v>
      </c>
      <c r="N28" s="52">
        <v>0</v>
      </c>
      <c r="O28" s="52">
        <v>0</v>
      </c>
      <c r="P28" s="52">
        <v>0</v>
      </c>
      <c r="Q28" s="52">
        <v>0</v>
      </c>
      <c r="R28" s="52">
        <v>0</v>
      </c>
      <c r="S28" s="52">
        <v>0</v>
      </c>
      <c r="T28" s="52">
        <v>0</v>
      </c>
      <c r="U28" s="52">
        <v>0</v>
      </c>
      <c r="V28" s="52">
        <v>0</v>
      </c>
      <c r="W28" s="52">
        <v>0</v>
      </c>
      <c r="X28" s="52">
        <v>0</v>
      </c>
      <c r="Y28" s="52">
        <v>0</v>
      </c>
      <c r="Z28" s="52">
        <v>0</v>
      </c>
      <c r="AA28" s="52">
        <v>1</v>
      </c>
      <c r="AB28" s="52">
        <v>0</v>
      </c>
      <c r="AC28" s="52">
        <v>0</v>
      </c>
      <c r="AD28" s="52">
        <v>0</v>
      </c>
      <c r="AE28" s="52">
        <v>0</v>
      </c>
      <c r="AF28" s="52">
        <v>0</v>
      </c>
      <c r="AG28" s="52">
        <v>0</v>
      </c>
      <c r="AH28" s="52">
        <v>0</v>
      </c>
      <c r="AI28" s="52">
        <v>0</v>
      </c>
      <c r="AJ28" s="52">
        <v>0</v>
      </c>
      <c r="AK28" s="52">
        <v>0</v>
      </c>
      <c r="AL28" s="52">
        <v>0</v>
      </c>
      <c r="AM28" s="52">
        <v>0</v>
      </c>
      <c r="AN28" s="53">
        <v>0</v>
      </c>
      <c r="AO28" s="14"/>
    </row>
    <row r="29" spans="1:41" ht="39.950000000000003" customHeight="1">
      <c r="A29" s="12" t="s">
        <v>218</v>
      </c>
      <c r="B29" s="3" t="s">
        <v>22</v>
      </c>
      <c r="C29" s="51">
        <v>0</v>
      </c>
      <c r="D29" s="52">
        <v>0</v>
      </c>
      <c r="E29" s="52">
        <v>0</v>
      </c>
      <c r="F29" s="52">
        <v>0</v>
      </c>
      <c r="G29" s="52">
        <v>0</v>
      </c>
      <c r="H29" s="52">
        <v>0</v>
      </c>
      <c r="I29" s="52">
        <v>0</v>
      </c>
      <c r="J29" s="52">
        <v>0</v>
      </c>
      <c r="K29" s="52">
        <v>0</v>
      </c>
      <c r="L29" s="52">
        <v>0</v>
      </c>
      <c r="M29" s="52">
        <v>0</v>
      </c>
      <c r="N29" s="52">
        <v>0</v>
      </c>
      <c r="O29" s="52">
        <v>0</v>
      </c>
      <c r="P29" s="52">
        <v>0</v>
      </c>
      <c r="Q29" s="52">
        <v>0</v>
      </c>
      <c r="R29" s="52">
        <v>0</v>
      </c>
      <c r="S29" s="52">
        <v>0</v>
      </c>
      <c r="T29" s="52">
        <v>0</v>
      </c>
      <c r="U29" s="52">
        <v>0</v>
      </c>
      <c r="V29" s="52">
        <v>0</v>
      </c>
      <c r="W29" s="52">
        <v>0</v>
      </c>
      <c r="X29" s="52">
        <v>0</v>
      </c>
      <c r="Y29" s="52">
        <v>0</v>
      </c>
      <c r="Z29" s="52">
        <v>0</v>
      </c>
      <c r="AA29" s="52">
        <v>0</v>
      </c>
      <c r="AB29" s="52">
        <v>1</v>
      </c>
      <c r="AC29" s="52">
        <v>0</v>
      </c>
      <c r="AD29" s="52">
        <v>0</v>
      </c>
      <c r="AE29" s="52">
        <v>0</v>
      </c>
      <c r="AF29" s="52">
        <v>0</v>
      </c>
      <c r="AG29" s="52">
        <v>0</v>
      </c>
      <c r="AH29" s="52">
        <v>0</v>
      </c>
      <c r="AI29" s="52">
        <v>0</v>
      </c>
      <c r="AJ29" s="52">
        <v>0</v>
      </c>
      <c r="AK29" s="52">
        <v>0</v>
      </c>
      <c r="AL29" s="52">
        <v>0</v>
      </c>
      <c r="AM29" s="52">
        <v>0</v>
      </c>
      <c r="AN29" s="53">
        <v>0</v>
      </c>
      <c r="AO29" s="14"/>
    </row>
    <row r="30" spans="1:41" ht="39.950000000000003" customHeight="1">
      <c r="A30" s="12" t="s">
        <v>219</v>
      </c>
      <c r="B30" s="3" t="s">
        <v>94</v>
      </c>
      <c r="C30" s="51">
        <v>0</v>
      </c>
      <c r="D30" s="52">
        <v>0</v>
      </c>
      <c r="E30" s="52">
        <v>0</v>
      </c>
      <c r="F30" s="52">
        <v>0</v>
      </c>
      <c r="G30" s="52">
        <v>0</v>
      </c>
      <c r="H30" s="52">
        <v>0</v>
      </c>
      <c r="I30" s="52">
        <v>0</v>
      </c>
      <c r="J30" s="52">
        <v>0</v>
      </c>
      <c r="K30" s="52">
        <v>0</v>
      </c>
      <c r="L30" s="52">
        <v>0</v>
      </c>
      <c r="M30" s="52">
        <v>0</v>
      </c>
      <c r="N30" s="52">
        <v>0</v>
      </c>
      <c r="O30" s="52">
        <v>0</v>
      </c>
      <c r="P30" s="52">
        <v>0</v>
      </c>
      <c r="Q30" s="52">
        <v>0</v>
      </c>
      <c r="R30" s="52">
        <v>0</v>
      </c>
      <c r="S30" s="52">
        <v>0</v>
      </c>
      <c r="T30" s="52">
        <v>0</v>
      </c>
      <c r="U30" s="52">
        <v>0</v>
      </c>
      <c r="V30" s="52">
        <v>0</v>
      </c>
      <c r="W30" s="52">
        <v>0</v>
      </c>
      <c r="X30" s="52">
        <v>0</v>
      </c>
      <c r="Y30" s="52">
        <v>0</v>
      </c>
      <c r="Z30" s="52">
        <v>0</v>
      </c>
      <c r="AA30" s="52">
        <v>0</v>
      </c>
      <c r="AB30" s="52">
        <v>0</v>
      </c>
      <c r="AC30" s="52">
        <v>1</v>
      </c>
      <c r="AD30" s="52">
        <v>0</v>
      </c>
      <c r="AE30" s="52">
        <v>0</v>
      </c>
      <c r="AF30" s="52">
        <v>0</v>
      </c>
      <c r="AG30" s="52">
        <v>0</v>
      </c>
      <c r="AH30" s="52">
        <v>0</v>
      </c>
      <c r="AI30" s="52">
        <v>0</v>
      </c>
      <c r="AJ30" s="52">
        <v>0</v>
      </c>
      <c r="AK30" s="52">
        <v>0</v>
      </c>
      <c r="AL30" s="52">
        <v>0</v>
      </c>
      <c r="AM30" s="52">
        <v>0</v>
      </c>
      <c r="AN30" s="53">
        <v>0</v>
      </c>
      <c r="AO30" s="14"/>
    </row>
    <row r="31" spans="1:41" ht="39.950000000000003" customHeight="1">
      <c r="A31" s="12" t="s">
        <v>220</v>
      </c>
      <c r="B31" s="3" t="s">
        <v>93</v>
      </c>
      <c r="C31" s="51">
        <v>0</v>
      </c>
      <c r="D31" s="52">
        <v>0</v>
      </c>
      <c r="E31" s="52">
        <v>0</v>
      </c>
      <c r="F31" s="52">
        <v>0</v>
      </c>
      <c r="G31" s="52">
        <v>0</v>
      </c>
      <c r="H31" s="52">
        <v>0</v>
      </c>
      <c r="I31" s="52">
        <v>0</v>
      </c>
      <c r="J31" s="52">
        <v>0</v>
      </c>
      <c r="K31" s="52">
        <v>0</v>
      </c>
      <c r="L31" s="52">
        <v>0</v>
      </c>
      <c r="M31" s="52">
        <v>0</v>
      </c>
      <c r="N31" s="52">
        <v>0</v>
      </c>
      <c r="O31" s="52">
        <v>0</v>
      </c>
      <c r="P31" s="52">
        <v>0</v>
      </c>
      <c r="Q31" s="52">
        <v>0</v>
      </c>
      <c r="R31" s="52">
        <v>0</v>
      </c>
      <c r="S31" s="52">
        <v>0</v>
      </c>
      <c r="T31" s="52">
        <v>0</v>
      </c>
      <c r="U31" s="52">
        <v>0</v>
      </c>
      <c r="V31" s="52">
        <v>0</v>
      </c>
      <c r="W31" s="52">
        <v>0</v>
      </c>
      <c r="X31" s="52">
        <v>0</v>
      </c>
      <c r="Y31" s="52">
        <v>0</v>
      </c>
      <c r="Z31" s="52">
        <v>0</v>
      </c>
      <c r="AA31" s="52">
        <v>0</v>
      </c>
      <c r="AB31" s="52">
        <v>0</v>
      </c>
      <c r="AC31" s="52">
        <v>0</v>
      </c>
      <c r="AD31" s="52">
        <v>1</v>
      </c>
      <c r="AE31" s="52">
        <v>0</v>
      </c>
      <c r="AF31" s="52">
        <v>0</v>
      </c>
      <c r="AG31" s="52">
        <v>0</v>
      </c>
      <c r="AH31" s="52">
        <v>0</v>
      </c>
      <c r="AI31" s="52">
        <v>0</v>
      </c>
      <c r="AJ31" s="52">
        <v>0</v>
      </c>
      <c r="AK31" s="52">
        <v>0</v>
      </c>
      <c r="AL31" s="52">
        <v>0</v>
      </c>
      <c r="AM31" s="52">
        <v>0</v>
      </c>
      <c r="AN31" s="53">
        <v>0</v>
      </c>
      <c r="AO31" s="14"/>
    </row>
    <row r="32" spans="1:41" ht="39.950000000000003" customHeight="1">
      <c r="A32" s="12" t="s">
        <v>221</v>
      </c>
      <c r="B32" s="3" t="s">
        <v>24</v>
      </c>
      <c r="C32" s="51">
        <v>0</v>
      </c>
      <c r="D32" s="52">
        <v>0</v>
      </c>
      <c r="E32" s="52">
        <v>0</v>
      </c>
      <c r="F32" s="52">
        <v>0</v>
      </c>
      <c r="G32" s="52">
        <v>0</v>
      </c>
      <c r="H32" s="52">
        <v>0</v>
      </c>
      <c r="I32" s="52">
        <v>0</v>
      </c>
      <c r="J32" s="52">
        <v>0</v>
      </c>
      <c r="K32" s="52">
        <v>0</v>
      </c>
      <c r="L32" s="52">
        <v>0</v>
      </c>
      <c r="M32" s="52">
        <v>0</v>
      </c>
      <c r="N32" s="52">
        <v>0</v>
      </c>
      <c r="O32" s="52">
        <v>0</v>
      </c>
      <c r="P32" s="52">
        <v>0</v>
      </c>
      <c r="Q32" s="52">
        <v>0</v>
      </c>
      <c r="R32" s="52">
        <v>0</v>
      </c>
      <c r="S32" s="52">
        <v>0</v>
      </c>
      <c r="T32" s="52">
        <v>0</v>
      </c>
      <c r="U32" s="52">
        <v>0</v>
      </c>
      <c r="V32" s="52">
        <v>0</v>
      </c>
      <c r="W32" s="52">
        <v>0</v>
      </c>
      <c r="X32" s="52">
        <v>0</v>
      </c>
      <c r="Y32" s="52">
        <v>0</v>
      </c>
      <c r="Z32" s="52">
        <v>0</v>
      </c>
      <c r="AA32" s="52">
        <v>0</v>
      </c>
      <c r="AB32" s="52">
        <v>0</v>
      </c>
      <c r="AC32" s="52">
        <v>0</v>
      </c>
      <c r="AD32" s="52">
        <v>0</v>
      </c>
      <c r="AE32" s="52">
        <v>1</v>
      </c>
      <c r="AF32" s="52">
        <v>0</v>
      </c>
      <c r="AG32" s="52">
        <v>0</v>
      </c>
      <c r="AH32" s="52">
        <v>0</v>
      </c>
      <c r="AI32" s="52">
        <v>0</v>
      </c>
      <c r="AJ32" s="52">
        <v>0</v>
      </c>
      <c r="AK32" s="52">
        <v>0</v>
      </c>
      <c r="AL32" s="52">
        <v>0</v>
      </c>
      <c r="AM32" s="52">
        <v>0</v>
      </c>
      <c r="AN32" s="53">
        <v>0</v>
      </c>
      <c r="AO32" s="14"/>
    </row>
    <row r="33" spans="1:41" ht="39.950000000000003" customHeight="1">
      <c r="A33" s="12" t="s">
        <v>222</v>
      </c>
      <c r="B33" s="3" t="s">
        <v>25</v>
      </c>
      <c r="C33" s="51">
        <v>0</v>
      </c>
      <c r="D33" s="52">
        <v>0</v>
      </c>
      <c r="E33" s="52">
        <v>0</v>
      </c>
      <c r="F33" s="52">
        <v>0</v>
      </c>
      <c r="G33" s="52">
        <v>0</v>
      </c>
      <c r="H33" s="52">
        <v>0</v>
      </c>
      <c r="I33" s="52">
        <v>0</v>
      </c>
      <c r="J33" s="52">
        <v>0</v>
      </c>
      <c r="K33" s="52">
        <v>0</v>
      </c>
      <c r="L33" s="52">
        <v>0</v>
      </c>
      <c r="M33" s="52">
        <v>0</v>
      </c>
      <c r="N33" s="52">
        <v>0</v>
      </c>
      <c r="O33" s="52">
        <v>0</v>
      </c>
      <c r="P33" s="52">
        <v>0</v>
      </c>
      <c r="Q33" s="52">
        <v>0</v>
      </c>
      <c r="R33" s="52">
        <v>0</v>
      </c>
      <c r="S33" s="52">
        <v>0</v>
      </c>
      <c r="T33" s="52">
        <v>0</v>
      </c>
      <c r="U33" s="52">
        <v>0</v>
      </c>
      <c r="V33" s="52">
        <v>0</v>
      </c>
      <c r="W33" s="52">
        <v>0</v>
      </c>
      <c r="X33" s="52">
        <v>0</v>
      </c>
      <c r="Y33" s="52">
        <v>0</v>
      </c>
      <c r="Z33" s="52">
        <v>0</v>
      </c>
      <c r="AA33" s="52">
        <v>0</v>
      </c>
      <c r="AB33" s="52">
        <v>0</v>
      </c>
      <c r="AC33" s="52">
        <v>0</v>
      </c>
      <c r="AD33" s="52">
        <v>0</v>
      </c>
      <c r="AE33" s="52">
        <v>0</v>
      </c>
      <c r="AF33" s="52">
        <v>1</v>
      </c>
      <c r="AG33" s="52">
        <v>0</v>
      </c>
      <c r="AH33" s="52">
        <v>0</v>
      </c>
      <c r="AI33" s="52">
        <v>0</v>
      </c>
      <c r="AJ33" s="52">
        <v>0</v>
      </c>
      <c r="AK33" s="52">
        <v>0</v>
      </c>
      <c r="AL33" s="52">
        <v>0</v>
      </c>
      <c r="AM33" s="52">
        <v>0</v>
      </c>
      <c r="AN33" s="53">
        <v>0</v>
      </c>
      <c r="AO33" s="14"/>
    </row>
    <row r="34" spans="1:41" ht="39.950000000000003" customHeight="1">
      <c r="A34" s="12" t="s">
        <v>223</v>
      </c>
      <c r="B34" s="3" t="s">
        <v>26</v>
      </c>
      <c r="C34" s="51">
        <v>0</v>
      </c>
      <c r="D34" s="52">
        <v>0</v>
      </c>
      <c r="E34" s="52">
        <v>0</v>
      </c>
      <c r="F34" s="52">
        <v>0</v>
      </c>
      <c r="G34" s="52">
        <v>0</v>
      </c>
      <c r="H34" s="52">
        <v>0</v>
      </c>
      <c r="I34" s="52">
        <v>0</v>
      </c>
      <c r="J34" s="52">
        <v>0</v>
      </c>
      <c r="K34" s="52">
        <v>0</v>
      </c>
      <c r="L34" s="52">
        <v>0</v>
      </c>
      <c r="M34" s="52">
        <v>0</v>
      </c>
      <c r="N34" s="52">
        <v>0</v>
      </c>
      <c r="O34" s="52">
        <v>0</v>
      </c>
      <c r="P34" s="52">
        <v>0</v>
      </c>
      <c r="Q34" s="52">
        <v>0</v>
      </c>
      <c r="R34" s="52">
        <v>0</v>
      </c>
      <c r="S34" s="52">
        <v>0</v>
      </c>
      <c r="T34" s="52">
        <v>0</v>
      </c>
      <c r="U34" s="52">
        <v>0</v>
      </c>
      <c r="V34" s="52">
        <v>0</v>
      </c>
      <c r="W34" s="52">
        <v>0</v>
      </c>
      <c r="X34" s="52">
        <v>0</v>
      </c>
      <c r="Y34" s="52">
        <v>0</v>
      </c>
      <c r="Z34" s="52">
        <v>0</v>
      </c>
      <c r="AA34" s="52">
        <v>0</v>
      </c>
      <c r="AB34" s="52">
        <v>0</v>
      </c>
      <c r="AC34" s="52">
        <v>0</v>
      </c>
      <c r="AD34" s="52">
        <v>0</v>
      </c>
      <c r="AE34" s="52">
        <v>0</v>
      </c>
      <c r="AF34" s="52">
        <v>0</v>
      </c>
      <c r="AG34" s="52">
        <v>1</v>
      </c>
      <c r="AH34" s="52">
        <v>0</v>
      </c>
      <c r="AI34" s="52">
        <v>0</v>
      </c>
      <c r="AJ34" s="52">
        <v>0</v>
      </c>
      <c r="AK34" s="52">
        <v>0</v>
      </c>
      <c r="AL34" s="52">
        <v>0</v>
      </c>
      <c r="AM34" s="52">
        <v>0</v>
      </c>
      <c r="AN34" s="53">
        <v>0</v>
      </c>
      <c r="AO34" s="14"/>
    </row>
    <row r="35" spans="1:41" ht="39.950000000000003" customHeight="1">
      <c r="A35" s="12" t="s">
        <v>224</v>
      </c>
      <c r="B35" s="3" t="s">
        <v>27</v>
      </c>
      <c r="C35" s="51">
        <v>0</v>
      </c>
      <c r="D35" s="52">
        <v>0</v>
      </c>
      <c r="E35" s="52">
        <v>0</v>
      </c>
      <c r="F35" s="52">
        <v>0</v>
      </c>
      <c r="G35" s="52">
        <v>0</v>
      </c>
      <c r="H35" s="52">
        <v>0</v>
      </c>
      <c r="I35" s="52">
        <v>0</v>
      </c>
      <c r="J35" s="52">
        <v>0</v>
      </c>
      <c r="K35" s="52">
        <v>0</v>
      </c>
      <c r="L35" s="52">
        <v>0</v>
      </c>
      <c r="M35" s="52">
        <v>0</v>
      </c>
      <c r="N35" s="52">
        <v>0</v>
      </c>
      <c r="O35" s="52">
        <v>0</v>
      </c>
      <c r="P35" s="52">
        <v>0</v>
      </c>
      <c r="Q35" s="52">
        <v>0</v>
      </c>
      <c r="R35" s="52">
        <v>0</v>
      </c>
      <c r="S35" s="52">
        <v>0</v>
      </c>
      <c r="T35" s="52">
        <v>0</v>
      </c>
      <c r="U35" s="52">
        <v>0</v>
      </c>
      <c r="V35" s="52">
        <v>0</v>
      </c>
      <c r="W35" s="52">
        <v>0</v>
      </c>
      <c r="X35" s="52">
        <v>0</v>
      </c>
      <c r="Y35" s="52">
        <v>0</v>
      </c>
      <c r="Z35" s="52">
        <v>0</v>
      </c>
      <c r="AA35" s="52">
        <v>0</v>
      </c>
      <c r="AB35" s="52">
        <v>0</v>
      </c>
      <c r="AC35" s="52">
        <v>0</v>
      </c>
      <c r="AD35" s="52">
        <v>0</v>
      </c>
      <c r="AE35" s="52">
        <v>0</v>
      </c>
      <c r="AF35" s="52">
        <v>0</v>
      </c>
      <c r="AG35" s="52">
        <v>0</v>
      </c>
      <c r="AH35" s="52">
        <v>1</v>
      </c>
      <c r="AI35" s="52">
        <v>0</v>
      </c>
      <c r="AJ35" s="52">
        <v>0</v>
      </c>
      <c r="AK35" s="52">
        <v>0</v>
      </c>
      <c r="AL35" s="52">
        <v>0</v>
      </c>
      <c r="AM35" s="52">
        <v>0</v>
      </c>
      <c r="AN35" s="53">
        <v>0</v>
      </c>
      <c r="AO35" s="14"/>
    </row>
    <row r="36" spans="1:41" ht="39.950000000000003" customHeight="1">
      <c r="A36" s="12" t="s">
        <v>225</v>
      </c>
      <c r="B36" s="3" t="s">
        <v>28</v>
      </c>
      <c r="C36" s="51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  <c r="S36" s="52">
        <v>0</v>
      </c>
      <c r="T36" s="52">
        <v>0</v>
      </c>
      <c r="U36" s="52">
        <v>0</v>
      </c>
      <c r="V36" s="52">
        <v>0</v>
      </c>
      <c r="W36" s="52">
        <v>0</v>
      </c>
      <c r="X36" s="52">
        <v>0</v>
      </c>
      <c r="Y36" s="52">
        <v>0</v>
      </c>
      <c r="Z36" s="52">
        <v>0</v>
      </c>
      <c r="AA36" s="52">
        <v>0</v>
      </c>
      <c r="AB36" s="52">
        <v>0</v>
      </c>
      <c r="AC36" s="52">
        <v>0</v>
      </c>
      <c r="AD36" s="52">
        <v>0</v>
      </c>
      <c r="AE36" s="52">
        <v>0</v>
      </c>
      <c r="AF36" s="52">
        <v>0</v>
      </c>
      <c r="AG36" s="52">
        <v>0</v>
      </c>
      <c r="AH36" s="52">
        <v>0</v>
      </c>
      <c r="AI36" s="52">
        <v>1</v>
      </c>
      <c r="AJ36" s="52">
        <v>0</v>
      </c>
      <c r="AK36" s="52">
        <v>0</v>
      </c>
      <c r="AL36" s="52">
        <v>0</v>
      </c>
      <c r="AM36" s="52">
        <v>0</v>
      </c>
      <c r="AN36" s="53">
        <v>0</v>
      </c>
      <c r="AO36" s="14"/>
    </row>
    <row r="37" spans="1:41" ht="39.950000000000003" customHeight="1">
      <c r="A37" s="12" t="s">
        <v>226</v>
      </c>
      <c r="B37" s="3" t="s">
        <v>29</v>
      </c>
      <c r="C37" s="51">
        <v>0</v>
      </c>
      <c r="D37" s="52">
        <v>0</v>
      </c>
      <c r="E37" s="52">
        <v>0</v>
      </c>
      <c r="F37" s="52">
        <v>0</v>
      </c>
      <c r="G37" s="52">
        <v>0</v>
      </c>
      <c r="H37" s="52">
        <v>0</v>
      </c>
      <c r="I37" s="52">
        <v>0</v>
      </c>
      <c r="J37" s="52">
        <v>0</v>
      </c>
      <c r="K37" s="52">
        <v>0</v>
      </c>
      <c r="L37" s="52">
        <v>0</v>
      </c>
      <c r="M37" s="52">
        <v>0</v>
      </c>
      <c r="N37" s="52">
        <v>0</v>
      </c>
      <c r="O37" s="52">
        <v>0</v>
      </c>
      <c r="P37" s="52">
        <v>0</v>
      </c>
      <c r="Q37" s="52">
        <v>0</v>
      </c>
      <c r="R37" s="52">
        <v>0</v>
      </c>
      <c r="S37" s="52">
        <v>0</v>
      </c>
      <c r="T37" s="52">
        <v>0</v>
      </c>
      <c r="U37" s="52">
        <v>0</v>
      </c>
      <c r="V37" s="52">
        <v>0</v>
      </c>
      <c r="W37" s="52">
        <v>0</v>
      </c>
      <c r="X37" s="52">
        <v>0</v>
      </c>
      <c r="Y37" s="52">
        <v>0</v>
      </c>
      <c r="Z37" s="52">
        <v>0</v>
      </c>
      <c r="AA37" s="52">
        <v>0</v>
      </c>
      <c r="AB37" s="52">
        <v>0</v>
      </c>
      <c r="AC37" s="52">
        <v>0</v>
      </c>
      <c r="AD37" s="52">
        <v>0</v>
      </c>
      <c r="AE37" s="52">
        <v>0</v>
      </c>
      <c r="AF37" s="52">
        <v>0</v>
      </c>
      <c r="AG37" s="52">
        <v>0</v>
      </c>
      <c r="AH37" s="52">
        <v>0</v>
      </c>
      <c r="AI37" s="52">
        <v>0</v>
      </c>
      <c r="AJ37" s="52">
        <v>1</v>
      </c>
      <c r="AK37" s="52">
        <v>0</v>
      </c>
      <c r="AL37" s="52">
        <v>0</v>
      </c>
      <c r="AM37" s="52">
        <v>0</v>
      </c>
      <c r="AN37" s="53">
        <v>0</v>
      </c>
      <c r="AO37" s="14"/>
    </row>
    <row r="38" spans="1:41" ht="39.950000000000003" customHeight="1">
      <c r="A38" s="12" t="s">
        <v>227</v>
      </c>
      <c r="B38" s="3" t="s">
        <v>30</v>
      </c>
      <c r="C38" s="51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  <c r="S38" s="52">
        <v>0</v>
      </c>
      <c r="T38" s="52">
        <v>0</v>
      </c>
      <c r="U38" s="52">
        <v>0</v>
      </c>
      <c r="V38" s="52">
        <v>0</v>
      </c>
      <c r="W38" s="52">
        <v>0</v>
      </c>
      <c r="X38" s="52">
        <v>0</v>
      </c>
      <c r="Y38" s="52">
        <v>0</v>
      </c>
      <c r="Z38" s="52">
        <v>0</v>
      </c>
      <c r="AA38" s="52">
        <v>0</v>
      </c>
      <c r="AB38" s="52">
        <v>0</v>
      </c>
      <c r="AC38" s="52">
        <v>0</v>
      </c>
      <c r="AD38" s="52">
        <v>0</v>
      </c>
      <c r="AE38" s="52">
        <v>0</v>
      </c>
      <c r="AF38" s="52">
        <v>0</v>
      </c>
      <c r="AG38" s="52">
        <v>0</v>
      </c>
      <c r="AH38" s="52">
        <v>0</v>
      </c>
      <c r="AI38" s="52">
        <v>0</v>
      </c>
      <c r="AJ38" s="52">
        <v>0</v>
      </c>
      <c r="AK38" s="52">
        <v>1</v>
      </c>
      <c r="AL38" s="52">
        <v>0</v>
      </c>
      <c r="AM38" s="52">
        <v>0</v>
      </c>
      <c r="AN38" s="53">
        <v>0</v>
      </c>
      <c r="AO38" s="14"/>
    </row>
    <row r="39" spans="1:41" ht="39.950000000000003" customHeight="1">
      <c r="A39" s="12" t="s">
        <v>228</v>
      </c>
      <c r="B39" s="3" t="s">
        <v>31</v>
      </c>
      <c r="C39" s="51">
        <v>0</v>
      </c>
      <c r="D39" s="52">
        <v>0</v>
      </c>
      <c r="E39" s="52">
        <v>0</v>
      </c>
      <c r="F39" s="52">
        <v>0</v>
      </c>
      <c r="G39" s="52">
        <v>0</v>
      </c>
      <c r="H39" s="52">
        <v>0</v>
      </c>
      <c r="I39" s="52">
        <v>0</v>
      </c>
      <c r="J39" s="52">
        <v>0</v>
      </c>
      <c r="K39" s="52">
        <v>0</v>
      </c>
      <c r="L39" s="52">
        <v>0</v>
      </c>
      <c r="M39" s="52">
        <v>0</v>
      </c>
      <c r="N39" s="52">
        <v>0</v>
      </c>
      <c r="O39" s="52">
        <v>0</v>
      </c>
      <c r="P39" s="52">
        <v>0</v>
      </c>
      <c r="Q39" s="52">
        <v>0</v>
      </c>
      <c r="R39" s="52">
        <v>0</v>
      </c>
      <c r="S39" s="52">
        <v>0</v>
      </c>
      <c r="T39" s="52">
        <v>0</v>
      </c>
      <c r="U39" s="52">
        <v>0</v>
      </c>
      <c r="V39" s="52">
        <v>0</v>
      </c>
      <c r="W39" s="52">
        <v>0</v>
      </c>
      <c r="X39" s="52">
        <v>0</v>
      </c>
      <c r="Y39" s="52">
        <v>0</v>
      </c>
      <c r="Z39" s="52">
        <v>0</v>
      </c>
      <c r="AA39" s="52">
        <v>0</v>
      </c>
      <c r="AB39" s="52">
        <v>0</v>
      </c>
      <c r="AC39" s="52">
        <v>0</v>
      </c>
      <c r="AD39" s="52">
        <v>0</v>
      </c>
      <c r="AE39" s="52">
        <v>0</v>
      </c>
      <c r="AF39" s="52">
        <v>0</v>
      </c>
      <c r="AG39" s="52">
        <v>0</v>
      </c>
      <c r="AH39" s="52">
        <v>0</v>
      </c>
      <c r="AI39" s="52">
        <v>0</v>
      </c>
      <c r="AJ39" s="52">
        <v>0</v>
      </c>
      <c r="AK39" s="52">
        <v>0</v>
      </c>
      <c r="AL39" s="52">
        <v>1</v>
      </c>
      <c r="AM39" s="52">
        <v>0</v>
      </c>
      <c r="AN39" s="53">
        <v>0</v>
      </c>
      <c r="AO39" s="14"/>
    </row>
    <row r="40" spans="1:41" ht="39.950000000000003" customHeight="1">
      <c r="A40" s="12" t="s">
        <v>229</v>
      </c>
      <c r="B40" s="3" t="s">
        <v>32</v>
      </c>
      <c r="C40" s="51">
        <v>0</v>
      </c>
      <c r="D40" s="52">
        <v>0</v>
      </c>
      <c r="E40" s="52">
        <v>0</v>
      </c>
      <c r="F40" s="52">
        <v>0</v>
      </c>
      <c r="G40" s="52">
        <v>0</v>
      </c>
      <c r="H40" s="52">
        <v>0</v>
      </c>
      <c r="I40" s="52">
        <v>0</v>
      </c>
      <c r="J40" s="52">
        <v>0</v>
      </c>
      <c r="K40" s="52">
        <v>0</v>
      </c>
      <c r="L40" s="52">
        <v>0</v>
      </c>
      <c r="M40" s="52">
        <v>0</v>
      </c>
      <c r="N40" s="52">
        <v>0</v>
      </c>
      <c r="O40" s="52">
        <v>0</v>
      </c>
      <c r="P40" s="52">
        <v>0</v>
      </c>
      <c r="Q40" s="52">
        <v>0</v>
      </c>
      <c r="R40" s="52">
        <v>0</v>
      </c>
      <c r="S40" s="52">
        <v>0</v>
      </c>
      <c r="T40" s="52">
        <v>0</v>
      </c>
      <c r="U40" s="52">
        <v>0</v>
      </c>
      <c r="V40" s="52">
        <v>0</v>
      </c>
      <c r="W40" s="52">
        <v>0</v>
      </c>
      <c r="X40" s="52">
        <v>0</v>
      </c>
      <c r="Y40" s="52">
        <v>0</v>
      </c>
      <c r="Z40" s="52">
        <v>0</v>
      </c>
      <c r="AA40" s="52">
        <v>0</v>
      </c>
      <c r="AB40" s="52">
        <v>0</v>
      </c>
      <c r="AC40" s="52">
        <v>0</v>
      </c>
      <c r="AD40" s="52">
        <v>0</v>
      </c>
      <c r="AE40" s="52">
        <v>0</v>
      </c>
      <c r="AF40" s="52">
        <v>0</v>
      </c>
      <c r="AG40" s="52">
        <v>0</v>
      </c>
      <c r="AH40" s="52">
        <v>0</v>
      </c>
      <c r="AI40" s="52">
        <v>0</v>
      </c>
      <c r="AJ40" s="52">
        <v>0</v>
      </c>
      <c r="AK40" s="52">
        <v>0</v>
      </c>
      <c r="AL40" s="52">
        <v>0</v>
      </c>
      <c r="AM40" s="52">
        <v>1</v>
      </c>
      <c r="AN40" s="53">
        <v>0</v>
      </c>
      <c r="AO40" s="14"/>
    </row>
    <row r="41" spans="1:41" ht="39.950000000000003" customHeight="1">
      <c r="A41" s="9" t="s">
        <v>230</v>
      </c>
      <c r="B41" s="11" t="s">
        <v>33</v>
      </c>
      <c r="C41" s="54">
        <v>0</v>
      </c>
      <c r="D41" s="55">
        <v>0</v>
      </c>
      <c r="E41" s="55">
        <v>0</v>
      </c>
      <c r="F41" s="55">
        <v>0</v>
      </c>
      <c r="G41" s="55">
        <v>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0</v>
      </c>
      <c r="N41" s="55">
        <v>0</v>
      </c>
      <c r="O41" s="55">
        <v>0</v>
      </c>
      <c r="P41" s="55">
        <v>0</v>
      </c>
      <c r="Q41" s="55">
        <v>0</v>
      </c>
      <c r="R41" s="55">
        <v>0</v>
      </c>
      <c r="S41" s="55">
        <v>0</v>
      </c>
      <c r="T41" s="55">
        <v>0</v>
      </c>
      <c r="U41" s="55">
        <v>0</v>
      </c>
      <c r="V41" s="55">
        <v>0</v>
      </c>
      <c r="W41" s="55">
        <v>0</v>
      </c>
      <c r="X41" s="55">
        <v>0</v>
      </c>
      <c r="Y41" s="55">
        <v>0</v>
      </c>
      <c r="Z41" s="55">
        <v>0</v>
      </c>
      <c r="AA41" s="55">
        <v>0</v>
      </c>
      <c r="AB41" s="55">
        <v>0</v>
      </c>
      <c r="AC41" s="55">
        <v>0</v>
      </c>
      <c r="AD41" s="55">
        <v>0</v>
      </c>
      <c r="AE41" s="55">
        <v>0</v>
      </c>
      <c r="AF41" s="55">
        <v>0</v>
      </c>
      <c r="AG41" s="55">
        <v>0</v>
      </c>
      <c r="AH41" s="55">
        <v>0</v>
      </c>
      <c r="AI41" s="55">
        <v>0</v>
      </c>
      <c r="AJ41" s="55">
        <v>0</v>
      </c>
      <c r="AK41" s="55">
        <v>0</v>
      </c>
      <c r="AL41" s="55">
        <v>0</v>
      </c>
      <c r="AM41" s="55">
        <v>0</v>
      </c>
      <c r="AN41" s="56">
        <v>1</v>
      </c>
      <c r="AO41" s="14"/>
    </row>
  </sheetData>
  <phoneticPr fontId="1"/>
  <conditionalFormatting sqref="C4:AN41">
    <cfRule type="cellIs" dxfId="1" priority="1" operator="greaterThan">
      <formula>0</formula>
    </cfRule>
  </conditionalFormatting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611FF-FCBD-4613-835C-7B6417E682D5}">
  <dimension ref="A1:AP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2" ht="39.950000000000003" customHeight="1">
      <c r="A1" s="47"/>
      <c r="B1" s="3"/>
    </row>
    <row r="2" spans="1:42" ht="39.950000000000003" customHeight="1">
      <c r="A2" s="5"/>
      <c r="B2" s="27"/>
      <c r="C2" s="7" t="s">
        <v>193</v>
      </c>
      <c r="D2" s="7" t="s">
        <v>194</v>
      </c>
      <c r="E2" s="7" t="s">
        <v>195</v>
      </c>
      <c r="F2" s="7" t="s">
        <v>196</v>
      </c>
      <c r="G2" s="7" t="s">
        <v>197</v>
      </c>
      <c r="H2" s="7" t="s">
        <v>198</v>
      </c>
      <c r="I2" s="7" t="s">
        <v>199</v>
      </c>
      <c r="J2" s="7" t="s">
        <v>200</v>
      </c>
      <c r="K2" s="7" t="s">
        <v>201</v>
      </c>
      <c r="L2" s="7" t="s">
        <v>202</v>
      </c>
      <c r="M2" s="7" t="s">
        <v>203</v>
      </c>
      <c r="N2" s="7" t="s">
        <v>204</v>
      </c>
      <c r="O2" s="7" t="s">
        <v>205</v>
      </c>
      <c r="P2" s="7" t="s">
        <v>206</v>
      </c>
      <c r="Q2" s="7" t="s">
        <v>207</v>
      </c>
      <c r="R2" s="7" t="s">
        <v>208</v>
      </c>
      <c r="S2" s="7" t="s">
        <v>209</v>
      </c>
      <c r="T2" s="7" t="s">
        <v>210</v>
      </c>
      <c r="U2" s="7" t="s">
        <v>211</v>
      </c>
      <c r="V2" s="7" t="s">
        <v>212</v>
      </c>
      <c r="W2" s="7" t="s">
        <v>213</v>
      </c>
      <c r="X2" s="7" t="s">
        <v>214</v>
      </c>
      <c r="Y2" s="7" t="s">
        <v>215</v>
      </c>
      <c r="Z2" s="7" t="s">
        <v>216</v>
      </c>
      <c r="AA2" s="7" t="s">
        <v>217</v>
      </c>
      <c r="AB2" s="7" t="s">
        <v>218</v>
      </c>
      <c r="AC2" s="7" t="s">
        <v>219</v>
      </c>
      <c r="AD2" s="7" t="s">
        <v>220</v>
      </c>
      <c r="AE2" s="7" t="s">
        <v>221</v>
      </c>
      <c r="AF2" s="7" t="s">
        <v>222</v>
      </c>
      <c r="AG2" s="7" t="s">
        <v>223</v>
      </c>
      <c r="AH2" s="7" t="s">
        <v>224</v>
      </c>
      <c r="AI2" s="7" t="s">
        <v>225</v>
      </c>
      <c r="AJ2" s="7" t="s">
        <v>226</v>
      </c>
      <c r="AK2" s="7" t="s">
        <v>227</v>
      </c>
      <c r="AL2" s="7" t="s">
        <v>228</v>
      </c>
      <c r="AM2" s="7" t="s">
        <v>229</v>
      </c>
      <c r="AN2" s="8" t="s">
        <v>230</v>
      </c>
    </row>
    <row r="3" spans="1:42" ht="60" customHeight="1">
      <c r="A3" s="12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130</v>
      </c>
      <c r="AB3" s="3" t="s">
        <v>22</v>
      </c>
      <c r="AC3" s="3" t="s">
        <v>94</v>
      </c>
      <c r="AD3" s="3" t="s">
        <v>93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13" t="s">
        <v>33</v>
      </c>
    </row>
    <row r="4" spans="1:42" ht="39.950000000000003" customHeight="1">
      <c r="A4" s="12" t="s">
        <v>193</v>
      </c>
      <c r="B4" s="3" t="s">
        <v>50</v>
      </c>
      <c r="C4" s="48">
        <v>0.89959016393442626</v>
      </c>
      <c r="D4" s="49">
        <v>-2.5062656641604009E-3</v>
      </c>
      <c r="E4" s="49">
        <v>0</v>
      </c>
      <c r="F4" s="49">
        <v>0</v>
      </c>
      <c r="G4" s="49">
        <v>-0.16566945034004898</v>
      </c>
      <c r="H4" s="49">
        <v>-1.484230055658627E-3</v>
      </c>
      <c r="I4" s="49">
        <v>-8.0276149955848115E-5</v>
      </c>
      <c r="J4" s="49">
        <v>-1.9976028765481422E-4</v>
      </c>
      <c r="K4" s="49">
        <v>0</v>
      </c>
      <c r="L4" s="49">
        <v>0</v>
      </c>
      <c r="M4" s="49">
        <v>0</v>
      </c>
      <c r="N4" s="49">
        <v>0</v>
      </c>
      <c r="O4" s="49">
        <v>0</v>
      </c>
      <c r="P4" s="49">
        <v>0</v>
      </c>
      <c r="Q4" s="49">
        <v>0</v>
      </c>
      <c r="R4" s="49">
        <v>0</v>
      </c>
      <c r="S4" s="49">
        <v>0</v>
      </c>
      <c r="T4" s="49">
        <v>0</v>
      </c>
      <c r="U4" s="49">
        <v>0</v>
      </c>
      <c r="V4" s="49">
        <v>-1.8501834094858099E-3</v>
      </c>
      <c r="W4" s="49">
        <v>-8.1632562396154499E-4</v>
      </c>
      <c r="X4" s="49">
        <v>0</v>
      </c>
      <c r="Y4" s="49">
        <v>0</v>
      </c>
      <c r="Z4" s="49">
        <v>0</v>
      </c>
      <c r="AA4" s="49">
        <v>-1.1832734138272014E-4</v>
      </c>
      <c r="AB4" s="49">
        <v>0</v>
      </c>
      <c r="AC4" s="49">
        <v>-1.0401508634812394E-6</v>
      </c>
      <c r="AD4" s="49">
        <v>-8.0017603872852025E-6</v>
      </c>
      <c r="AE4" s="49">
        <v>-8.2890755904486168E-5</v>
      </c>
      <c r="AF4" s="49">
        <v>0</v>
      </c>
      <c r="AG4" s="49">
        <v>-2.8310486770509532E-5</v>
      </c>
      <c r="AH4" s="49">
        <v>-1.0908562338426259E-3</v>
      </c>
      <c r="AI4" s="49">
        <v>-1.3152348195519246E-3</v>
      </c>
      <c r="AJ4" s="49">
        <v>-2.0339545888506082E-3</v>
      </c>
      <c r="AK4" s="49">
        <v>-4.3439472253851591E-6</v>
      </c>
      <c r="AL4" s="49">
        <v>-1.2378215036209861E-2</v>
      </c>
      <c r="AM4" s="49">
        <v>0</v>
      </c>
      <c r="AN4" s="50">
        <v>0</v>
      </c>
      <c r="AO4" s="14"/>
    </row>
    <row r="5" spans="1:42" ht="39.950000000000003" customHeight="1">
      <c r="A5" s="12" t="s">
        <v>194</v>
      </c>
      <c r="B5" s="3" t="s">
        <v>51</v>
      </c>
      <c r="C5" s="51">
        <v>-7.8814627994955864E-4</v>
      </c>
      <c r="D5" s="52">
        <v>0.77192982456140347</v>
      </c>
      <c r="E5" s="52">
        <v>0</v>
      </c>
      <c r="F5" s="52">
        <v>0</v>
      </c>
      <c r="G5" s="52">
        <v>-3.6617925718937869E-4</v>
      </c>
      <c r="H5" s="52">
        <v>0</v>
      </c>
      <c r="I5" s="52">
        <v>-2.9702175483663803E-3</v>
      </c>
      <c r="J5" s="52">
        <v>-1.9976028765481422E-4</v>
      </c>
      <c r="K5" s="52">
        <v>0</v>
      </c>
      <c r="L5" s="52">
        <v>0</v>
      </c>
      <c r="M5" s="52">
        <v>0</v>
      </c>
      <c r="N5" s="52">
        <v>0</v>
      </c>
      <c r="O5" s="52">
        <v>0</v>
      </c>
      <c r="P5" s="52">
        <v>0</v>
      </c>
      <c r="Q5" s="52">
        <v>0</v>
      </c>
      <c r="R5" s="52">
        <v>0</v>
      </c>
      <c r="S5" s="52">
        <v>0</v>
      </c>
      <c r="T5" s="52">
        <v>0</v>
      </c>
      <c r="U5" s="52">
        <v>0</v>
      </c>
      <c r="V5" s="52">
        <v>-4.8265654160499389E-5</v>
      </c>
      <c r="W5" s="52">
        <v>-2.9987471900628182E-5</v>
      </c>
      <c r="X5" s="52">
        <v>0</v>
      </c>
      <c r="Y5" s="52">
        <v>0</v>
      </c>
      <c r="Z5" s="52">
        <v>0</v>
      </c>
      <c r="AA5" s="52">
        <v>0</v>
      </c>
      <c r="AB5" s="52">
        <v>0</v>
      </c>
      <c r="AC5" s="52">
        <v>0</v>
      </c>
      <c r="AD5" s="52">
        <v>0</v>
      </c>
      <c r="AE5" s="52">
        <v>0</v>
      </c>
      <c r="AF5" s="52">
        <v>0</v>
      </c>
      <c r="AG5" s="52">
        <v>-5.6620973541019064E-6</v>
      </c>
      <c r="AH5" s="52">
        <v>-4.3471232232831921E-5</v>
      </c>
      <c r="AI5" s="52">
        <v>-3.4073440921034314E-5</v>
      </c>
      <c r="AJ5" s="52">
        <v>0</v>
      </c>
      <c r="AK5" s="52">
        <v>0</v>
      </c>
      <c r="AL5" s="52">
        <v>-1.1679199736024037E-3</v>
      </c>
      <c r="AM5" s="52">
        <v>0</v>
      </c>
      <c r="AN5" s="53">
        <v>0</v>
      </c>
      <c r="AO5" s="14"/>
      <c r="AP5" s="18"/>
    </row>
    <row r="6" spans="1:42" ht="39.950000000000003" customHeight="1">
      <c r="A6" s="12" t="s">
        <v>195</v>
      </c>
      <c r="B6" s="3" t="s">
        <v>52</v>
      </c>
      <c r="C6" s="51">
        <v>0</v>
      </c>
      <c r="D6" s="52">
        <v>0</v>
      </c>
      <c r="E6" s="52">
        <v>0.99011299435028244</v>
      </c>
      <c r="F6" s="52">
        <v>0</v>
      </c>
      <c r="G6" s="52">
        <v>-3.4317751161641478E-2</v>
      </c>
      <c r="H6" s="52">
        <v>0</v>
      </c>
      <c r="I6" s="52">
        <v>0</v>
      </c>
      <c r="J6" s="52">
        <v>0</v>
      </c>
      <c r="K6" s="52">
        <v>0</v>
      </c>
      <c r="L6" s="52">
        <v>0</v>
      </c>
      <c r="M6" s="52">
        <v>0</v>
      </c>
      <c r="N6" s="52">
        <v>0</v>
      </c>
      <c r="O6" s="52">
        <v>0</v>
      </c>
      <c r="P6" s="52">
        <v>0</v>
      </c>
      <c r="Q6" s="52">
        <v>0</v>
      </c>
      <c r="R6" s="52">
        <v>0</v>
      </c>
      <c r="S6" s="52">
        <v>0</v>
      </c>
      <c r="T6" s="52">
        <v>0</v>
      </c>
      <c r="U6" s="52">
        <v>0</v>
      </c>
      <c r="V6" s="52">
        <v>-1.4479696248149816E-4</v>
      </c>
      <c r="W6" s="52">
        <v>0</v>
      </c>
      <c r="X6" s="52">
        <v>0</v>
      </c>
      <c r="Y6" s="52">
        <v>0</v>
      </c>
      <c r="Z6" s="52">
        <v>0</v>
      </c>
      <c r="AA6" s="52">
        <v>0</v>
      </c>
      <c r="AB6" s="52">
        <v>0</v>
      </c>
      <c r="AC6" s="52">
        <v>0</v>
      </c>
      <c r="AD6" s="52">
        <v>0</v>
      </c>
      <c r="AE6" s="52">
        <v>-7.4009603486148363E-6</v>
      </c>
      <c r="AF6" s="52">
        <v>0</v>
      </c>
      <c r="AG6" s="52">
        <v>-7.5494631388025419E-6</v>
      </c>
      <c r="AH6" s="52">
        <v>-9.5093320509319828E-5</v>
      </c>
      <c r="AI6" s="52">
        <v>-2.3267292514649146E-4</v>
      </c>
      <c r="AJ6" s="52">
        <v>0</v>
      </c>
      <c r="AK6" s="52">
        <v>0</v>
      </c>
      <c r="AL6" s="52">
        <v>-3.7772876469668814E-3</v>
      </c>
      <c r="AM6" s="52">
        <v>0</v>
      </c>
      <c r="AN6" s="53">
        <v>0</v>
      </c>
      <c r="AO6" s="14"/>
    </row>
    <row r="7" spans="1:42" ht="39.950000000000003" customHeight="1">
      <c r="A7" s="12" t="s">
        <v>196</v>
      </c>
      <c r="B7" s="3" t="s">
        <v>1</v>
      </c>
      <c r="C7" s="51">
        <v>0</v>
      </c>
      <c r="D7" s="52">
        <v>0</v>
      </c>
      <c r="E7" s="52">
        <v>0</v>
      </c>
      <c r="F7" s="52">
        <v>1</v>
      </c>
      <c r="G7" s="52">
        <v>-1.7064664412708909E-4</v>
      </c>
      <c r="H7" s="52">
        <v>0</v>
      </c>
      <c r="I7" s="52">
        <v>0</v>
      </c>
      <c r="J7" s="52">
        <v>-7.3911306432281262E-3</v>
      </c>
      <c r="K7" s="52">
        <v>-3.2283057851239666E-2</v>
      </c>
      <c r="L7" s="52">
        <v>-1.1527377521613833E-3</v>
      </c>
      <c r="M7" s="52">
        <v>-1.0582010582010583E-3</v>
      </c>
      <c r="N7" s="52">
        <v>0</v>
      </c>
      <c r="O7" s="52">
        <v>0</v>
      </c>
      <c r="P7" s="52">
        <v>0</v>
      </c>
      <c r="Q7" s="52">
        <v>0</v>
      </c>
      <c r="R7" s="52">
        <v>-6.6138659700061176E-5</v>
      </c>
      <c r="S7" s="52">
        <v>-4.9077345897133884E-5</v>
      </c>
      <c r="T7" s="52">
        <v>0</v>
      </c>
      <c r="U7" s="52">
        <v>0</v>
      </c>
      <c r="V7" s="52">
        <v>-2.236308642769805E-3</v>
      </c>
      <c r="W7" s="52">
        <v>-1.7337201346992813E-3</v>
      </c>
      <c r="X7" s="52">
        <v>-0.26697066288884952</v>
      </c>
      <c r="Y7" s="52">
        <v>0</v>
      </c>
      <c r="Z7" s="52">
        <v>0</v>
      </c>
      <c r="AA7" s="52">
        <v>-1.5637974632077551E-6</v>
      </c>
      <c r="AB7" s="52">
        <v>-1.7083445799351513E-6</v>
      </c>
      <c r="AC7" s="52">
        <v>-2.0803017269624788E-6</v>
      </c>
      <c r="AD7" s="52">
        <v>0</v>
      </c>
      <c r="AE7" s="52">
        <v>-1.4801920697229674E-6</v>
      </c>
      <c r="AF7" s="52">
        <v>0</v>
      </c>
      <c r="AG7" s="52">
        <v>-9.4368289235031774E-6</v>
      </c>
      <c r="AH7" s="52">
        <v>-4.3471232232831921E-5</v>
      </c>
      <c r="AI7" s="52">
        <v>-4.8676344172906166E-6</v>
      </c>
      <c r="AJ7" s="52">
        <v>-4.1509277323481797E-5</v>
      </c>
      <c r="AK7" s="52">
        <v>-1.6289802095194346E-6</v>
      </c>
      <c r="AL7" s="52">
        <v>-2.8944732926949284E-6</v>
      </c>
      <c r="AM7" s="52">
        <v>0</v>
      </c>
      <c r="AN7" s="53">
        <v>-1.2998079172744473E-4</v>
      </c>
      <c r="AO7" s="14"/>
    </row>
    <row r="8" spans="1:42" ht="39.950000000000003" customHeight="1">
      <c r="A8" s="12" t="s">
        <v>197</v>
      </c>
      <c r="B8" s="3" t="s">
        <v>2</v>
      </c>
      <c r="C8" s="51">
        <v>-8.8272383354350573E-2</v>
      </c>
      <c r="D8" s="52">
        <v>-2.5062656641604009E-2</v>
      </c>
      <c r="E8" s="52">
        <v>-5.2259887005649715E-2</v>
      </c>
      <c r="F8" s="52">
        <v>0</v>
      </c>
      <c r="G8" s="52">
        <v>0.84926213102107129</v>
      </c>
      <c r="H8" s="52">
        <v>-3.7105751391465676E-4</v>
      </c>
      <c r="I8" s="52">
        <v>-8.0276149955848115E-5</v>
      </c>
      <c r="J8" s="52">
        <v>-6.392329204954055E-3</v>
      </c>
      <c r="K8" s="52">
        <v>-1.5495867768595042E-4</v>
      </c>
      <c r="L8" s="52">
        <v>0</v>
      </c>
      <c r="M8" s="52">
        <v>0</v>
      </c>
      <c r="N8" s="52">
        <v>0</v>
      </c>
      <c r="O8" s="52">
        <v>0</v>
      </c>
      <c r="P8" s="52">
        <v>0</v>
      </c>
      <c r="Q8" s="52">
        <v>0</v>
      </c>
      <c r="R8" s="52">
        <v>0</v>
      </c>
      <c r="S8" s="52">
        <v>0</v>
      </c>
      <c r="T8" s="52">
        <v>0</v>
      </c>
      <c r="U8" s="52">
        <v>0</v>
      </c>
      <c r="V8" s="52">
        <v>-5.309221957654933E-4</v>
      </c>
      <c r="W8" s="52">
        <v>-2.3323589256044143E-5</v>
      </c>
      <c r="X8" s="52">
        <v>0</v>
      </c>
      <c r="Y8" s="52">
        <v>0</v>
      </c>
      <c r="Z8" s="52">
        <v>0</v>
      </c>
      <c r="AA8" s="52">
        <v>-1.4022050586762872E-4</v>
      </c>
      <c r="AB8" s="52">
        <v>0</v>
      </c>
      <c r="AC8" s="52">
        <v>0</v>
      </c>
      <c r="AD8" s="52">
        <v>0</v>
      </c>
      <c r="AE8" s="52">
        <v>-2.4423169150428962E-4</v>
      </c>
      <c r="AF8" s="52">
        <v>0</v>
      </c>
      <c r="AG8" s="52">
        <v>-6.8511377984633063E-4</v>
      </c>
      <c r="AH8" s="52">
        <v>-4.762816881509647E-3</v>
      </c>
      <c r="AI8" s="52">
        <v>-5.5783090422150466E-3</v>
      </c>
      <c r="AJ8" s="52">
        <v>-1.5150886223070856E-3</v>
      </c>
      <c r="AK8" s="52">
        <v>-4.3439472253851591E-6</v>
      </c>
      <c r="AL8" s="52">
        <v>-0.10998274893917553</v>
      </c>
      <c r="AM8" s="52">
        <v>0</v>
      </c>
      <c r="AN8" s="53">
        <v>-3.8849814416314033E-3</v>
      </c>
      <c r="AO8" s="14"/>
    </row>
    <row r="9" spans="1:42" ht="39.950000000000003" customHeight="1">
      <c r="A9" s="12" t="s">
        <v>198</v>
      </c>
      <c r="B9" s="3" t="s">
        <v>3</v>
      </c>
      <c r="C9" s="51">
        <v>-2.0491803278688526E-3</v>
      </c>
      <c r="D9" s="52">
        <v>0</v>
      </c>
      <c r="E9" s="52">
        <v>-2.6836158192090395E-2</v>
      </c>
      <c r="F9" s="52">
        <v>-3.0659172202350538E-3</v>
      </c>
      <c r="G9" s="52">
        <v>-7.6079962173327222E-4</v>
      </c>
      <c r="H9" s="52">
        <v>0.78552875695732838</v>
      </c>
      <c r="I9" s="52">
        <v>-2.4082844986754435E-3</v>
      </c>
      <c r="J9" s="52">
        <v>-7.9904115061925688E-4</v>
      </c>
      <c r="K9" s="52">
        <v>-9.8140495867768602E-4</v>
      </c>
      <c r="L9" s="52">
        <v>-5.7636887608069167E-4</v>
      </c>
      <c r="M9" s="52">
        <v>-3.1746031746031746E-3</v>
      </c>
      <c r="N9" s="52">
        <v>-8.6687306501547986E-4</v>
      </c>
      <c r="O9" s="52">
        <v>-1.3022448220265409E-3</v>
      </c>
      <c r="P9" s="52">
        <v>-9.6232141535272783E-4</v>
      </c>
      <c r="Q9" s="52">
        <v>-1.6992353440951572E-3</v>
      </c>
      <c r="R9" s="52">
        <v>-3.5797549562658114E-3</v>
      </c>
      <c r="S9" s="52">
        <v>-2.061248527679623E-3</v>
      </c>
      <c r="T9" s="52">
        <v>-2.2230455724342349E-3</v>
      </c>
      <c r="U9" s="52">
        <v>-3.7977028529084847E-3</v>
      </c>
      <c r="V9" s="52">
        <v>-2.5419911191196347E-3</v>
      </c>
      <c r="W9" s="52">
        <v>-3.943907878486321E-3</v>
      </c>
      <c r="X9" s="52">
        <v>-2.1028864884009208E-4</v>
      </c>
      <c r="Y9" s="52">
        <v>-8.3985324669584051E-4</v>
      </c>
      <c r="Z9" s="52">
        <v>-2.7668559778651521E-3</v>
      </c>
      <c r="AA9" s="52">
        <v>-4.2608268214200636E-3</v>
      </c>
      <c r="AB9" s="52">
        <v>-1.5340934327817658E-3</v>
      </c>
      <c r="AC9" s="52">
        <v>-1.2585825448122997E-4</v>
      </c>
      <c r="AD9" s="52">
        <v>0</v>
      </c>
      <c r="AE9" s="52">
        <v>-2.0500660165663096E-3</v>
      </c>
      <c r="AF9" s="52">
        <v>-8.517926467229961E-4</v>
      </c>
      <c r="AG9" s="52">
        <v>-3.9125092716844169E-3</v>
      </c>
      <c r="AH9" s="52">
        <v>-3.8852413808093526E-4</v>
      </c>
      <c r="AI9" s="52">
        <v>-3.505670307332702E-3</v>
      </c>
      <c r="AJ9" s="52">
        <v>-2.5237640612676932E-2</v>
      </c>
      <c r="AK9" s="52">
        <v>-1.6675327411447278E-3</v>
      </c>
      <c r="AL9" s="52">
        <v>-3.9625339376993573E-3</v>
      </c>
      <c r="AM9" s="52">
        <v>-2.0057433178705543E-2</v>
      </c>
      <c r="AN9" s="53">
        <v>-2.3107696307101284E-4</v>
      </c>
      <c r="AO9" s="14"/>
    </row>
    <row r="10" spans="1:42" ht="39.950000000000003" customHeight="1">
      <c r="A10" s="12" t="s">
        <v>199</v>
      </c>
      <c r="B10" s="3" t="s">
        <v>4</v>
      </c>
      <c r="C10" s="51">
        <v>-3.9722572509457758E-2</v>
      </c>
      <c r="D10" s="52">
        <v>-3.007518796992481E-2</v>
      </c>
      <c r="E10" s="52">
        <v>-2.1186440677966102E-3</v>
      </c>
      <c r="F10" s="52">
        <v>-5.1098620337250899E-4</v>
      </c>
      <c r="G10" s="52">
        <v>-1.2432319052342303E-2</v>
      </c>
      <c r="H10" s="52">
        <v>-3.3395176252319111E-3</v>
      </c>
      <c r="I10" s="52">
        <v>0.79569719836236652</v>
      </c>
      <c r="J10" s="52">
        <v>-1.278465840990811E-2</v>
      </c>
      <c r="K10" s="52">
        <v>-9.8140495867768602E-4</v>
      </c>
      <c r="L10" s="52">
        <v>-2.8818443804034583E-4</v>
      </c>
      <c r="M10" s="52">
        <v>-3.1746031746031746E-3</v>
      </c>
      <c r="N10" s="52">
        <v>-3.3436532507739938E-3</v>
      </c>
      <c r="O10" s="52">
        <v>-1.4262681384100211E-3</v>
      </c>
      <c r="P10" s="52">
        <v>-5.1817306980531498E-4</v>
      </c>
      <c r="Q10" s="52">
        <v>-3.3984706881903144E-3</v>
      </c>
      <c r="R10" s="52">
        <v>-3.0175763488152914E-3</v>
      </c>
      <c r="S10" s="52">
        <v>-4.367883784844916E-3</v>
      </c>
      <c r="T10" s="52">
        <v>-1.5561319007039644E-2</v>
      </c>
      <c r="U10" s="52">
        <v>-7.9659133012226751E-3</v>
      </c>
      <c r="V10" s="52">
        <v>-8.2260763240877791E-2</v>
      </c>
      <c r="W10" s="52">
        <v>-3.9445742667507798E-2</v>
      </c>
      <c r="X10" s="52">
        <v>-3.6154890502331622E-3</v>
      </c>
      <c r="Y10" s="52">
        <v>-3.580426999071741E-3</v>
      </c>
      <c r="Z10" s="52">
        <v>-4.5628852968302514E-3</v>
      </c>
      <c r="AA10" s="52">
        <v>-7.5646095953569806E-3</v>
      </c>
      <c r="AB10" s="52">
        <v>-4.4878212114896421E-3</v>
      </c>
      <c r="AC10" s="52">
        <v>-1.069275087658714E-3</v>
      </c>
      <c r="AD10" s="52">
        <v>-2.1604753045670048E-4</v>
      </c>
      <c r="AE10" s="52">
        <v>-5.16290993919371E-3</v>
      </c>
      <c r="AF10" s="52">
        <v>-8.7729314150871585E-3</v>
      </c>
      <c r="AG10" s="52">
        <v>-1.0946721551263687E-3</v>
      </c>
      <c r="AH10" s="52">
        <v>-8.544814085766024E-3</v>
      </c>
      <c r="AI10" s="52">
        <v>-5.624064805737578E-3</v>
      </c>
      <c r="AJ10" s="52">
        <v>-1.9052758291478147E-2</v>
      </c>
      <c r="AK10" s="52">
        <v>-5.4397079129885652E-3</v>
      </c>
      <c r="AL10" s="52">
        <v>-4.9741523534962339E-3</v>
      </c>
      <c r="AM10" s="52">
        <v>-0.43242765628451513</v>
      </c>
      <c r="AN10" s="53">
        <v>-6.0657702806140874E-4</v>
      </c>
      <c r="AO10" s="14"/>
    </row>
    <row r="11" spans="1:42" ht="39.950000000000003" customHeight="1">
      <c r="A11" s="12" t="s">
        <v>200</v>
      </c>
      <c r="B11" s="3" t="s">
        <v>5</v>
      </c>
      <c r="C11" s="51">
        <v>-4.555485498108449E-2</v>
      </c>
      <c r="D11" s="52">
        <v>0</v>
      </c>
      <c r="E11" s="52">
        <v>-4.5903954802259889E-3</v>
      </c>
      <c r="F11" s="52">
        <v>-2.5549310168625446E-3</v>
      </c>
      <c r="G11" s="52">
        <v>-6.1290586348979499E-3</v>
      </c>
      <c r="H11" s="52">
        <v>-9.0166975881261602E-2</v>
      </c>
      <c r="I11" s="52">
        <v>-3.0585213133178132E-2</v>
      </c>
      <c r="J11" s="52">
        <v>0.64842189372752701</v>
      </c>
      <c r="K11" s="52">
        <v>-1.0020661157024793E-2</v>
      </c>
      <c r="L11" s="52">
        <v>-1.440922190201729E-3</v>
      </c>
      <c r="M11" s="52">
        <v>-2.1164021164021165E-3</v>
      </c>
      <c r="N11" s="52">
        <v>-1.0526315789473684E-2</v>
      </c>
      <c r="O11" s="52">
        <v>-4.2167927570383231E-3</v>
      </c>
      <c r="P11" s="52">
        <v>-3.183063143089792E-3</v>
      </c>
      <c r="Q11" s="52">
        <v>-1.3593882752761258E-2</v>
      </c>
      <c r="R11" s="52">
        <v>-1.4897733097438781E-2</v>
      </c>
      <c r="S11" s="52">
        <v>-9.2265410286611702E-3</v>
      </c>
      <c r="T11" s="52">
        <v>-7.7806595035198219E-3</v>
      </c>
      <c r="U11" s="52">
        <v>-2.5935531678399407E-2</v>
      </c>
      <c r="V11" s="52">
        <v>-4.8828753459038546E-2</v>
      </c>
      <c r="W11" s="52">
        <v>-5.0978702231067909E-3</v>
      </c>
      <c r="X11" s="52">
        <v>-2.1545363319756803E-3</v>
      </c>
      <c r="Y11" s="52">
        <v>-8.6342807467326768E-3</v>
      </c>
      <c r="Z11" s="52">
        <v>-1.5581767875345856E-2</v>
      </c>
      <c r="AA11" s="52">
        <v>-1.1989113884592789E-5</v>
      </c>
      <c r="AB11" s="52">
        <v>-3.0750202438832721E-5</v>
      </c>
      <c r="AC11" s="52">
        <v>-2.1843168133106027E-5</v>
      </c>
      <c r="AD11" s="52">
        <v>-4.2009242033247316E-5</v>
      </c>
      <c r="AE11" s="52">
        <v>-5.5803241028555865E-4</v>
      </c>
      <c r="AF11" s="52">
        <v>-6.729085788231712E-4</v>
      </c>
      <c r="AG11" s="52">
        <v>-1.0003038658913368E-3</v>
      </c>
      <c r="AH11" s="52">
        <v>-1.0323059179290306E-2</v>
      </c>
      <c r="AI11" s="52">
        <v>-0.15541091109460442</v>
      </c>
      <c r="AJ11" s="52">
        <v>-2.4282927234236854E-3</v>
      </c>
      <c r="AK11" s="52">
        <v>-3.4159714993622541E-3</v>
      </c>
      <c r="AL11" s="52">
        <v>-9.3462542621119242E-3</v>
      </c>
      <c r="AM11" s="52">
        <v>-9.3660260658272581E-3</v>
      </c>
      <c r="AN11" s="53">
        <v>-3.6394621683684524E-3</v>
      </c>
      <c r="AO11" s="14"/>
    </row>
    <row r="12" spans="1:42" ht="39.950000000000003" customHeight="1">
      <c r="A12" s="12" t="s">
        <v>201</v>
      </c>
      <c r="B12" s="3" t="s">
        <v>6</v>
      </c>
      <c r="C12" s="51">
        <v>-3.7831021437578815E-3</v>
      </c>
      <c r="D12" s="52">
        <v>0</v>
      </c>
      <c r="E12" s="52">
        <v>0</v>
      </c>
      <c r="F12" s="52">
        <v>0</v>
      </c>
      <c r="G12" s="52">
        <v>-2.3392810799088464E-3</v>
      </c>
      <c r="H12" s="52">
        <v>-7.4211502782931351E-4</v>
      </c>
      <c r="I12" s="52">
        <v>-2.2477321987637473E-3</v>
      </c>
      <c r="J12" s="52">
        <v>-6.7918497802636835E-3</v>
      </c>
      <c r="K12" s="52">
        <v>0.83352272727272725</v>
      </c>
      <c r="L12" s="52">
        <v>-2.8818443804034583E-4</v>
      </c>
      <c r="M12" s="52">
        <v>-8.4656084656084662E-3</v>
      </c>
      <c r="N12" s="52">
        <v>-5.8204334365325079E-3</v>
      </c>
      <c r="O12" s="52">
        <v>-1.1162098474513209E-2</v>
      </c>
      <c r="P12" s="52">
        <v>-5.9219779406321713E-3</v>
      </c>
      <c r="Q12" s="52">
        <v>-1.8181818181818181E-2</v>
      </c>
      <c r="R12" s="52">
        <v>-1.7642487474991319E-2</v>
      </c>
      <c r="S12" s="52">
        <v>-7.1652925009815472E-3</v>
      </c>
      <c r="T12" s="52">
        <v>-2.9640607632456465E-3</v>
      </c>
      <c r="U12" s="52">
        <v>-3.1493145609484993E-3</v>
      </c>
      <c r="V12" s="52">
        <v>-2.6063453246669669E-3</v>
      </c>
      <c r="W12" s="52">
        <v>-5.2413658293868341E-2</v>
      </c>
      <c r="X12" s="52">
        <v>-6.6406941738976448E-5</v>
      </c>
      <c r="Y12" s="52">
        <v>-5.1422593525762865E-3</v>
      </c>
      <c r="Z12" s="52">
        <v>-5.1777421808002846E-4</v>
      </c>
      <c r="AA12" s="52">
        <v>-1.9234708797455388E-4</v>
      </c>
      <c r="AB12" s="52">
        <v>-1.3666756639481211E-5</v>
      </c>
      <c r="AC12" s="52">
        <v>-1.9762866406143547E-5</v>
      </c>
      <c r="AD12" s="52">
        <v>-9.6021124647422437E-5</v>
      </c>
      <c r="AE12" s="52">
        <v>-4.5885954161411982E-5</v>
      </c>
      <c r="AF12" s="52">
        <v>-3.8060439978686152E-6</v>
      </c>
      <c r="AG12" s="52">
        <v>-1.7741238376185972E-4</v>
      </c>
      <c r="AH12" s="52">
        <v>-1.8339426098225966E-3</v>
      </c>
      <c r="AI12" s="52">
        <v>-6.7660118400339562E-4</v>
      </c>
      <c r="AJ12" s="52">
        <v>-5.3962060520526339E-4</v>
      </c>
      <c r="AK12" s="52">
        <v>-3.0136133876109539E-4</v>
      </c>
      <c r="AL12" s="52">
        <v>-9.9425157604070779E-4</v>
      </c>
      <c r="AM12" s="52">
        <v>-5.389882924674177E-3</v>
      </c>
      <c r="AN12" s="53">
        <v>-2.7584812466602158E-3</v>
      </c>
      <c r="AO12" s="14"/>
    </row>
    <row r="13" spans="1:42" ht="39.950000000000003" customHeight="1">
      <c r="A13" s="12" t="s">
        <v>202</v>
      </c>
      <c r="B13" s="3" t="s">
        <v>7</v>
      </c>
      <c r="C13" s="51">
        <v>0</v>
      </c>
      <c r="D13" s="52">
        <v>0</v>
      </c>
      <c r="E13" s="52">
        <v>0</v>
      </c>
      <c r="F13" s="52">
        <v>-2.5549310168625446E-3</v>
      </c>
      <c r="G13" s="52">
        <v>0</v>
      </c>
      <c r="H13" s="52">
        <v>-3.7105751391465676E-4</v>
      </c>
      <c r="I13" s="52">
        <v>-1.8383238339889221E-2</v>
      </c>
      <c r="J13" s="52">
        <v>0</v>
      </c>
      <c r="K13" s="52">
        <v>-7.1797520661157025E-3</v>
      </c>
      <c r="L13" s="52">
        <v>0.43400576368876076</v>
      </c>
      <c r="M13" s="52">
        <v>-2.1164021164021165E-3</v>
      </c>
      <c r="N13" s="52">
        <v>-0.21226006191950464</v>
      </c>
      <c r="O13" s="52">
        <v>-8.7374426392161725E-2</v>
      </c>
      <c r="P13" s="52">
        <v>-8.779332296987194E-2</v>
      </c>
      <c r="Q13" s="52">
        <v>-2.3619371282922685E-2</v>
      </c>
      <c r="R13" s="52">
        <v>-3.1415863357529058E-4</v>
      </c>
      <c r="S13" s="52">
        <v>-4.6672555948174321E-2</v>
      </c>
      <c r="T13" s="52">
        <v>-1.2597258243793997E-2</v>
      </c>
      <c r="U13" s="52">
        <v>-0.19238606891441273</v>
      </c>
      <c r="V13" s="52">
        <v>-8.8487032627582217E-4</v>
      </c>
      <c r="W13" s="52">
        <v>-1.9732867157720775E-2</v>
      </c>
      <c r="X13" s="52">
        <v>0</v>
      </c>
      <c r="Y13" s="52">
        <v>-2.9468534971783879E-5</v>
      </c>
      <c r="Z13" s="52">
        <v>0</v>
      </c>
      <c r="AA13" s="52">
        <v>0</v>
      </c>
      <c r="AB13" s="52">
        <v>0</v>
      </c>
      <c r="AC13" s="52">
        <v>0</v>
      </c>
      <c r="AD13" s="52">
        <v>0</v>
      </c>
      <c r="AE13" s="52">
        <v>-1.761428562970331E-4</v>
      </c>
      <c r="AF13" s="52">
        <v>0</v>
      </c>
      <c r="AG13" s="52">
        <v>-4.9071510402216522E-5</v>
      </c>
      <c r="AH13" s="52">
        <v>0</v>
      </c>
      <c r="AI13" s="52">
        <v>-9.7352688345812336E-7</v>
      </c>
      <c r="AJ13" s="52">
        <v>0</v>
      </c>
      <c r="AK13" s="52">
        <v>-8.5249964298183739E-5</v>
      </c>
      <c r="AL13" s="52">
        <v>-4.7758809329466318E-5</v>
      </c>
      <c r="AM13" s="52">
        <v>0</v>
      </c>
      <c r="AN13" s="53">
        <v>-2.4985196632053264E-3</v>
      </c>
      <c r="AO13" s="14"/>
    </row>
    <row r="14" spans="1:42" ht="39.950000000000003" customHeight="1">
      <c r="A14" s="12" t="s">
        <v>203</v>
      </c>
      <c r="B14" s="3" t="s">
        <v>8</v>
      </c>
      <c r="C14" s="51">
        <v>0</v>
      </c>
      <c r="D14" s="52">
        <v>0</v>
      </c>
      <c r="E14" s="52">
        <v>0</v>
      </c>
      <c r="F14" s="52">
        <v>0</v>
      </c>
      <c r="G14" s="52">
        <v>-1.0807620794715642E-3</v>
      </c>
      <c r="H14" s="52">
        <v>0</v>
      </c>
      <c r="I14" s="52">
        <v>-4.8968451473067349E-3</v>
      </c>
      <c r="J14" s="52">
        <v>-9.1889732321214536E-3</v>
      </c>
      <c r="K14" s="52">
        <v>-5.1652892561983473E-4</v>
      </c>
      <c r="L14" s="52">
        <v>2.8818443804034583E-4</v>
      </c>
      <c r="M14" s="52">
        <v>0.43174603174603177</v>
      </c>
      <c r="N14" s="52">
        <v>-4.7554179566563465E-2</v>
      </c>
      <c r="O14" s="52">
        <v>-3.2184050601513081E-2</v>
      </c>
      <c r="P14" s="52">
        <v>-1.3398475090680288E-2</v>
      </c>
      <c r="Q14" s="52">
        <v>-4.2141036533559897E-2</v>
      </c>
      <c r="R14" s="52">
        <v>-1.7419269498503615E-2</v>
      </c>
      <c r="S14" s="52">
        <v>-5.4426776599921477E-2</v>
      </c>
      <c r="T14" s="52">
        <v>-1.8525379770285292E-2</v>
      </c>
      <c r="U14" s="52">
        <v>-2.5842904779547982E-2</v>
      </c>
      <c r="V14" s="52">
        <v>-3.5877469592637879E-3</v>
      </c>
      <c r="W14" s="52">
        <v>-7.3258283206127216E-3</v>
      </c>
      <c r="X14" s="52">
        <v>-3.2096688507171948E-4</v>
      </c>
      <c r="Y14" s="52">
        <v>-2.2101401228837909E-4</v>
      </c>
      <c r="Z14" s="52">
        <v>0</v>
      </c>
      <c r="AA14" s="52">
        <v>-1.3552911347800544E-5</v>
      </c>
      <c r="AB14" s="52">
        <v>0</v>
      </c>
      <c r="AC14" s="52">
        <v>0</v>
      </c>
      <c r="AD14" s="52">
        <v>0</v>
      </c>
      <c r="AE14" s="52">
        <v>-1.1841536557783739E-5</v>
      </c>
      <c r="AF14" s="52">
        <v>-5.4807033569308058E-5</v>
      </c>
      <c r="AG14" s="52">
        <v>-2.9631642819799976E-4</v>
      </c>
      <c r="AH14" s="52">
        <v>-1.0052722453842382E-4</v>
      </c>
      <c r="AI14" s="52">
        <v>-1.7523483902246219E-3</v>
      </c>
      <c r="AJ14" s="52">
        <v>-2.283010252791499E-4</v>
      </c>
      <c r="AK14" s="52">
        <v>-2.3077219634858655E-4</v>
      </c>
      <c r="AL14" s="52">
        <v>-3.7772876469668816E-4</v>
      </c>
      <c r="AM14" s="52">
        <v>-9.7194610117075321E-4</v>
      </c>
      <c r="AN14" s="53">
        <v>-2.1952311491746221E-3</v>
      </c>
      <c r="AO14" s="14"/>
    </row>
    <row r="15" spans="1:42" ht="39.950000000000003" customHeight="1">
      <c r="A15" s="12" t="s">
        <v>204</v>
      </c>
      <c r="B15" s="3" t="s">
        <v>9</v>
      </c>
      <c r="C15" s="51">
        <v>-2.6796973518284995E-3</v>
      </c>
      <c r="D15" s="52">
        <v>0</v>
      </c>
      <c r="E15" s="52">
        <v>-1.7655367231638418E-3</v>
      </c>
      <c r="F15" s="52">
        <v>-9.1977516607051613E-3</v>
      </c>
      <c r="G15" s="52">
        <v>-1.5496848369791278E-2</v>
      </c>
      <c r="H15" s="52">
        <v>-1.484230055658627E-3</v>
      </c>
      <c r="I15" s="52">
        <v>-2.9059966284017018E-2</v>
      </c>
      <c r="J15" s="52">
        <v>-1.8777467039552537E-2</v>
      </c>
      <c r="K15" s="52">
        <v>-5.4235537190082646E-3</v>
      </c>
      <c r="L15" s="52">
        <v>-2.8818443804034583E-4</v>
      </c>
      <c r="M15" s="52">
        <v>-6.3492063492063492E-3</v>
      </c>
      <c r="N15" s="52">
        <v>0.92904024767801863</v>
      </c>
      <c r="O15" s="52">
        <v>-2.0401835545082476E-2</v>
      </c>
      <c r="P15" s="52">
        <v>-2.8277444666518617E-2</v>
      </c>
      <c r="Q15" s="52">
        <v>-4.1971112999150385E-2</v>
      </c>
      <c r="R15" s="52">
        <v>-9.2428776930835489E-3</v>
      </c>
      <c r="S15" s="52">
        <v>-2.8906556733411855E-2</v>
      </c>
      <c r="T15" s="52">
        <v>-4.1496850685439055E-2</v>
      </c>
      <c r="U15" s="52">
        <v>-5.9466469062615782E-2</v>
      </c>
      <c r="V15" s="52">
        <v>-3.3625072398481243E-3</v>
      </c>
      <c r="W15" s="52">
        <v>-9.9934916079504568E-2</v>
      </c>
      <c r="X15" s="52">
        <v>-7.5999055545717493E-4</v>
      </c>
      <c r="Y15" s="52">
        <v>-7.367133742945969E-4</v>
      </c>
      <c r="Z15" s="52">
        <v>-1.45623998835008E-4</v>
      </c>
      <c r="AA15" s="52">
        <v>-2.9550559396415879E-3</v>
      </c>
      <c r="AB15" s="52">
        <v>-1.1445908685565514E-4</v>
      </c>
      <c r="AC15" s="52">
        <v>-1.5914308211262962E-4</v>
      </c>
      <c r="AD15" s="52">
        <v>-3.7208185800876193E-4</v>
      </c>
      <c r="AE15" s="52">
        <v>-1.4254249631432175E-3</v>
      </c>
      <c r="AF15" s="52">
        <v>-3.4711121260561773E-4</v>
      </c>
      <c r="AG15" s="52">
        <v>-4.8882773823746457E-3</v>
      </c>
      <c r="AH15" s="52">
        <v>-2.187146371714356E-4</v>
      </c>
      <c r="AI15" s="52">
        <v>-3.718872694810031E-4</v>
      </c>
      <c r="AJ15" s="52">
        <v>-2.4698020007471672E-3</v>
      </c>
      <c r="AK15" s="52">
        <v>-8.8399326036587981E-4</v>
      </c>
      <c r="AL15" s="52">
        <v>-2.6730460858037661E-3</v>
      </c>
      <c r="AM15" s="52">
        <v>-3.9761431411530816E-4</v>
      </c>
      <c r="AN15" s="53">
        <v>-3.0184428301151052E-3</v>
      </c>
      <c r="AO15" s="14"/>
    </row>
    <row r="16" spans="1:42" ht="39.950000000000003" customHeight="1">
      <c r="A16" s="12" t="s">
        <v>205</v>
      </c>
      <c r="B16" s="3" t="s">
        <v>10</v>
      </c>
      <c r="C16" s="51">
        <v>0</v>
      </c>
      <c r="D16" s="52">
        <v>0</v>
      </c>
      <c r="E16" s="52">
        <v>0</v>
      </c>
      <c r="F16" s="52">
        <v>-4.5988758303525806E-3</v>
      </c>
      <c r="G16" s="52">
        <v>0</v>
      </c>
      <c r="H16" s="52">
        <v>0</v>
      </c>
      <c r="I16" s="52">
        <v>-1.6055229991169623E-4</v>
      </c>
      <c r="J16" s="52">
        <v>0</v>
      </c>
      <c r="K16" s="52">
        <v>-1.0330578512396694E-4</v>
      </c>
      <c r="L16" s="52">
        <v>0</v>
      </c>
      <c r="M16" s="52">
        <v>0</v>
      </c>
      <c r="N16" s="52">
        <v>-6.1919504643962852E-4</v>
      </c>
      <c r="O16" s="52">
        <v>0.81886394642192739</v>
      </c>
      <c r="P16" s="52">
        <v>-4.9596565252794433E-2</v>
      </c>
      <c r="Q16" s="52">
        <v>-1.6142735768903994E-2</v>
      </c>
      <c r="R16" s="52">
        <v>-1.4798525107888689E-3</v>
      </c>
      <c r="S16" s="52">
        <v>-5.791126815861798E-3</v>
      </c>
      <c r="T16" s="52">
        <v>-3.3345683586513525E-3</v>
      </c>
      <c r="U16" s="52">
        <v>-3.6587625046313452E-2</v>
      </c>
      <c r="V16" s="52">
        <v>-6.4354205547332519E-5</v>
      </c>
      <c r="W16" s="52">
        <v>-7.6123752743298351E-3</v>
      </c>
      <c r="X16" s="52">
        <v>0</v>
      </c>
      <c r="Y16" s="52">
        <v>-1.1374854499108578E-2</v>
      </c>
      <c r="Z16" s="52">
        <v>0</v>
      </c>
      <c r="AA16" s="52">
        <v>-4.1701265685540137E-6</v>
      </c>
      <c r="AB16" s="52">
        <v>0</v>
      </c>
      <c r="AC16" s="52">
        <v>0</v>
      </c>
      <c r="AD16" s="52">
        <v>0</v>
      </c>
      <c r="AE16" s="52">
        <v>-1.1693517350811442E-4</v>
      </c>
      <c r="AF16" s="52">
        <v>-2.2836263987211692E-6</v>
      </c>
      <c r="AG16" s="52">
        <v>-4.3598149626584677E-4</v>
      </c>
      <c r="AH16" s="52">
        <v>0</v>
      </c>
      <c r="AI16" s="52">
        <v>0</v>
      </c>
      <c r="AJ16" s="52">
        <v>0</v>
      </c>
      <c r="AK16" s="52">
        <v>-5.6150947822134912E-3</v>
      </c>
      <c r="AL16" s="52">
        <v>-2.6050259634254356E-5</v>
      </c>
      <c r="AM16" s="52">
        <v>0</v>
      </c>
      <c r="AN16" s="53">
        <v>0</v>
      </c>
      <c r="AO16" s="14"/>
    </row>
    <row r="17" spans="1:41" ht="39.950000000000003" customHeight="1">
      <c r="A17" s="12" t="s">
        <v>206</v>
      </c>
      <c r="B17" s="3" t="s">
        <v>11</v>
      </c>
      <c r="C17" s="51">
        <v>0</v>
      </c>
      <c r="D17" s="52">
        <v>0</v>
      </c>
      <c r="E17" s="52">
        <v>0</v>
      </c>
      <c r="F17" s="52">
        <v>-5.1098620337250899E-4</v>
      </c>
      <c r="G17" s="52">
        <v>0</v>
      </c>
      <c r="H17" s="52">
        <v>0</v>
      </c>
      <c r="I17" s="52">
        <v>-3.2110459982339246E-4</v>
      </c>
      <c r="J17" s="52">
        <v>0</v>
      </c>
      <c r="K17" s="52">
        <v>-1.5495867768595042E-4</v>
      </c>
      <c r="L17" s="52">
        <v>-2.8818443804034583E-4</v>
      </c>
      <c r="M17" s="52">
        <v>-1.0582010582010583E-3</v>
      </c>
      <c r="N17" s="52">
        <v>-1.238390092879257E-4</v>
      </c>
      <c r="O17" s="52">
        <v>-7.8134689321592461E-3</v>
      </c>
      <c r="P17" s="52">
        <v>0.83137167814049895</v>
      </c>
      <c r="Q17" s="52">
        <v>-2.2090059473237043E-3</v>
      </c>
      <c r="R17" s="52">
        <v>-3.4805469667157194E-3</v>
      </c>
      <c r="S17" s="52">
        <v>-4.9568119356105224E-3</v>
      </c>
      <c r="T17" s="52">
        <v>-3.7050759540570581E-4</v>
      </c>
      <c r="U17" s="52">
        <v>-5.3723601333827342E-3</v>
      </c>
      <c r="V17" s="52">
        <v>-3.7003668189716197E-4</v>
      </c>
      <c r="W17" s="52">
        <v>-4.9979119834380304E-5</v>
      </c>
      <c r="X17" s="52">
        <v>-1.4757098164216989E-5</v>
      </c>
      <c r="Y17" s="52">
        <v>-3.0941961720373074E-4</v>
      </c>
      <c r="Z17" s="52">
        <v>0</v>
      </c>
      <c r="AA17" s="52">
        <v>-3.1275949264155103E-6</v>
      </c>
      <c r="AB17" s="52">
        <v>0</v>
      </c>
      <c r="AC17" s="52">
        <v>0</v>
      </c>
      <c r="AD17" s="52">
        <v>0</v>
      </c>
      <c r="AE17" s="52">
        <v>-7.2529411416425392E-5</v>
      </c>
      <c r="AF17" s="52">
        <v>-5.3284615970160617E-6</v>
      </c>
      <c r="AG17" s="52">
        <v>-2.6423120985808897E-5</v>
      </c>
      <c r="AH17" s="52">
        <v>0</v>
      </c>
      <c r="AI17" s="52">
        <v>0</v>
      </c>
      <c r="AJ17" s="52">
        <v>0</v>
      </c>
      <c r="AK17" s="52">
        <v>-8.8100679664842758E-3</v>
      </c>
      <c r="AL17" s="52">
        <v>-8.6834198780847847E-6</v>
      </c>
      <c r="AM17" s="52">
        <v>0</v>
      </c>
      <c r="AN17" s="53">
        <v>0</v>
      </c>
      <c r="AO17" s="14"/>
    </row>
    <row r="18" spans="1:41" ht="39.950000000000003" customHeight="1">
      <c r="A18" s="12" t="s">
        <v>207</v>
      </c>
      <c r="B18" s="3" t="s">
        <v>12</v>
      </c>
      <c r="C18" s="51">
        <v>0</v>
      </c>
      <c r="D18" s="52">
        <v>0</v>
      </c>
      <c r="E18" s="52">
        <v>0</v>
      </c>
      <c r="F18" s="52">
        <v>0</v>
      </c>
      <c r="G18" s="52">
        <v>0</v>
      </c>
      <c r="H18" s="52">
        <v>0</v>
      </c>
      <c r="I18" s="52">
        <v>0</v>
      </c>
      <c r="J18" s="52">
        <v>0</v>
      </c>
      <c r="K18" s="52">
        <v>0</v>
      </c>
      <c r="L18" s="52">
        <v>0</v>
      </c>
      <c r="M18" s="52">
        <v>0</v>
      </c>
      <c r="N18" s="52">
        <v>0</v>
      </c>
      <c r="O18" s="52">
        <v>-3.3486295423539626E-3</v>
      </c>
      <c r="P18" s="52">
        <v>-3.7752609371530092E-3</v>
      </c>
      <c r="Q18" s="52">
        <v>0.9322005097706032</v>
      </c>
      <c r="R18" s="52">
        <v>0</v>
      </c>
      <c r="S18" s="52">
        <v>-1.7177071063996859E-3</v>
      </c>
      <c r="T18" s="52">
        <v>-3.3345683586513525E-3</v>
      </c>
      <c r="U18" s="52">
        <v>-1.7599110781771027E-3</v>
      </c>
      <c r="V18" s="52">
        <v>-1.608855138683313E-5</v>
      </c>
      <c r="W18" s="52">
        <v>-2.043590677672439E-4</v>
      </c>
      <c r="X18" s="52">
        <v>0</v>
      </c>
      <c r="Y18" s="52">
        <v>-1.1787413988713552E-4</v>
      </c>
      <c r="Z18" s="52">
        <v>-1.6180444315000889E-5</v>
      </c>
      <c r="AA18" s="52">
        <v>-1.0826691103608358E-3</v>
      </c>
      <c r="AB18" s="52">
        <v>-1.5375101219416361E-5</v>
      </c>
      <c r="AC18" s="52">
        <v>0</v>
      </c>
      <c r="AD18" s="52">
        <v>0</v>
      </c>
      <c r="AE18" s="52">
        <v>-7.2529411416425392E-5</v>
      </c>
      <c r="AF18" s="52">
        <v>-8.5255385552256987E-5</v>
      </c>
      <c r="AG18" s="52">
        <v>-5.1713822500797412E-3</v>
      </c>
      <c r="AH18" s="52">
        <v>0</v>
      </c>
      <c r="AI18" s="52">
        <v>-1.2574073226745121E-2</v>
      </c>
      <c r="AJ18" s="52">
        <v>0</v>
      </c>
      <c r="AK18" s="52">
        <v>-2.7149670158657241E-3</v>
      </c>
      <c r="AL18" s="52">
        <v>-8.0755804866188496E-4</v>
      </c>
      <c r="AM18" s="52">
        <v>-2.3459244532803181E-2</v>
      </c>
      <c r="AN18" s="53">
        <v>0</v>
      </c>
      <c r="AO18" s="14"/>
    </row>
    <row r="19" spans="1:41" ht="39.950000000000003" customHeight="1">
      <c r="A19" s="12" t="s">
        <v>208</v>
      </c>
      <c r="B19" s="3" t="s">
        <v>13</v>
      </c>
      <c r="C19" s="51">
        <v>0</v>
      </c>
      <c r="D19" s="52">
        <v>0</v>
      </c>
      <c r="E19" s="52">
        <v>0</v>
      </c>
      <c r="F19" s="52">
        <v>0</v>
      </c>
      <c r="G19" s="52">
        <v>0</v>
      </c>
      <c r="H19" s="52">
        <v>0</v>
      </c>
      <c r="I19" s="52">
        <v>0</v>
      </c>
      <c r="J19" s="52">
        <v>0</v>
      </c>
      <c r="K19" s="52">
        <v>0</v>
      </c>
      <c r="L19" s="52">
        <v>0</v>
      </c>
      <c r="M19" s="52">
        <v>0</v>
      </c>
      <c r="N19" s="52">
        <v>-1.1145510835913312E-3</v>
      </c>
      <c r="O19" s="52">
        <v>-1.9099590723055934E-2</v>
      </c>
      <c r="P19" s="52">
        <v>-3.7752609371530092E-3</v>
      </c>
      <c r="Q19" s="52">
        <v>-0.11231945624468989</v>
      </c>
      <c r="R19" s="52">
        <v>0.70161543676317395</v>
      </c>
      <c r="S19" s="52">
        <v>-0.19169611307420495</v>
      </c>
      <c r="T19" s="52">
        <v>-0.30344572063727304</v>
      </c>
      <c r="U19" s="52">
        <v>-5.1871063356798818E-3</v>
      </c>
      <c r="V19" s="52">
        <v>-1.6571207928438123E-3</v>
      </c>
      <c r="W19" s="52">
        <v>-4.0427554710476514E-4</v>
      </c>
      <c r="X19" s="52">
        <v>-3.6892745410542472E-6</v>
      </c>
      <c r="Y19" s="52">
        <v>-1.4734267485891939E-5</v>
      </c>
      <c r="Z19" s="52">
        <v>0</v>
      </c>
      <c r="AA19" s="52">
        <v>-2.3978227769185579E-5</v>
      </c>
      <c r="AB19" s="52">
        <v>-4.9541992818119389E-5</v>
      </c>
      <c r="AC19" s="52">
        <v>0</v>
      </c>
      <c r="AD19" s="52">
        <v>0</v>
      </c>
      <c r="AE19" s="52">
        <v>-7.4009603486148363E-6</v>
      </c>
      <c r="AF19" s="52">
        <v>-7.4446220598310112E-4</v>
      </c>
      <c r="AG19" s="52">
        <v>-2.5649301014081635E-3</v>
      </c>
      <c r="AH19" s="52">
        <v>-1.105799469922662E-3</v>
      </c>
      <c r="AI19" s="52">
        <v>-2.9205806503743699E-6</v>
      </c>
      <c r="AJ19" s="52">
        <v>0</v>
      </c>
      <c r="AK19" s="52">
        <v>-9.0028306246107415E-3</v>
      </c>
      <c r="AL19" s="52">
        <v>-2.4603022987906891E-5</v>
      </c>
      <c r="AM19" s="52">
        <v>-3.2030041970399825E-2</v>
      </c>
      <c r="AN19" s="53">
        <v>0</v>
      </c>
      <c r="AO19" s="14"/>
    </row>
    <row r="20" spans="1:41" ht="39.950000000000003" customHeight="1">
      <c r="A20" s="12" t="s">
        <v>209</v>
      </c>
      <c r="B20" s="3" t="s">
        <v>14</v>
      </c>
      <c r="C20" s="51">
        <v>0</v>
      </c>
      <c r="D20" s="52">
        <v>0</v>
      </c>
      <c r="E20" s="52">
        <v>-1.7655367231638418E-3</v>
      </c>
      <c r="F20" s="52">
        <v>0</v>
      </c>
      <c r="G20" s="52">
        <v>0</v>
      </c>
      <c r="H20" s="52">
        <v>0</v>
      </c>
      <c r="I20" s="52">
        <v>0</v>
      </c>
      <c r="J20" s="52">
        <v>0</v>
      </c>
      <c r="K20" s="52">
        <v>0</v>
      </c>
      <c r="L20" s="52">
        <v>0</v>
      </c>
      <c r="M20" s="52">
        <v>0</v>
      </c>
      <c r="N20" s="52">
        <v>-6.1919504643962852E-4</v>
      </c>
      <c r="O20" s="52">
        <v>-1.4262681384100211E-2</v>
      </c>
      <c r="P20" s="52">
        <v>-1.7617884373380709E-2</v>
      </c>
      <c r="Q20" s="52">
        <v>-1.9031435853865762E-2</v>
      </c>
      <c r="R20" s="52">
        <v>-1.3450949916499942E-2</v>
      </c>
      <c r="S20" s="52">
        <v>0.93310757754220652</v>
      </c>
      <c r="T20" s="52">
        <v>-1.8895887365690995E-2</v>
      </c>
      <c r="U20" s="52">
        <v>-2.8158577250833643E-2</v>
      </c>
      <c r="V20" s="52">
        <v>-3.2177102773666257E-4</v>
      </c>
      <c r="W20" s="52">
        <v>-8.4042666619279054E-3</v>
      </c>
      <c r="X20" s="52">
        <v>-3.6892745410542472E-6</v>
      </c>
      <c r="Y20" s="52">
        <v>-2.5048254726016297E-4</v>
      </c>
      <c r="Z20" s="52">
        <v>0</v>
      </c>
      <c r="AA20" s="52">
        <v>-2.0902759424876993E-4</v>
      </c>
      <c r="AB20" s="52">
        <v>-3.4166891598703026E-6</v>
      </c>
      <c r="AC20" s="52">
        <v>-5.4087844901024448E-5</v>
      </c>
      <c r="AD20" s="52">
        <v>0</v>
      </c>
      <c r="AE20" s="52">
        <v>-2.7087514875930301E-4</v>
      </c>
      <c r="AF20" s="52">
        <v>-1.0504681434117378E-4</v>
      </c>
      <c r="AG20" s="52">
        <v>-2.1836822128986351E-3</v>
      </c>
      <c r="AH20" s="52">
        <v>-6.058802992450949E-4</v>
      </c>
      <c r="AI20" s="52">
        <v>-6.9120408725526747E-5</v>
      </c>
      <c r="AJ20" s="52">
        <v>0</v>
      </c>
      <c r="AK20" s="52">
        <v>-3.6885541877551731E-3</v>
      </c>
      <c r="AL20" s="52">
        <v>-1.172261683541446E-4</v>
      </c>
      <c r="AM20" s="52">
        <v>0</v>
      </c>
      <c r="AN20" s="53">
        <v>-2.3107696307101284E-4</v>
      </c>
      <c r="AO20" s="14"/>
    </row>
    <row r="21" spans="1:41" ht="39.950000000000003" customHeight="1">
      <c r="A21" s="12" t="s">
        <v>210</v>
      </c>
      <c r="B21" s="3" t="s">
        <v>15</v>
      </c>
      <c r="C21" s="51">
        <v>0</v>
      </c>
      <c r="D21" s="52">
        <v>0</v>
      </c>
      <c r="E21" s="52">
        <v>0</v>
      </c>
      <c r="F21" s="52">
        <v>0</v>
      </c>
      <c r="G21" s="52">
        <v>-1.4220553677257425E-5</v>
      </c>
      <c r="H21" s="52">
        <v>0</v>
      </c>
      <c r="I21" s="52">
        <v>0</v>
      </c>
      <c r="J21" s="52">
        <v>0</v>
      </c>
      <c r="K21" s="52">
        <v>0</v>
      </c>
      <c r="L21" s="52">
        <v>0</v>
      </c>
      <c r="M21" s="52">
        <v>0</v>
      </c>
      <c r="N21" s="52">
        <v>0</v>
      </c>
      <c r="O21" s="52">
        <v>-3.2866178841622225E-3</v>
      </c>
      <c r="P21" s="52">
        <v>-2.2207417277370642E-4</v>
      </c>
      <c r="Q21" s="52">
        <v>0</v>
      </c>
      <c r="R21" s="52">
        <v>-7.4405992162568821E-5</v>
      </c>
      <c r="S21" s="52">
        <v>0</v>
      </c>
      <c r="T21" s="52">
        <v>0.96887736198592067</v>
      </c>
      <c r="U21" s="52">
        <v>-8.2437939977769541E-3</v>
      </c>
      <c r="V21" s="52">
        <v>0</v>
      </c>
      <c r="W21" s="52">
        <v>-1.8203506090788738E-3</v>
      </c>
      <c r="X21" s="52">
        <v>-1.1067823623162741E-5</v>
      </c>
      <c r="Y21" s="52">
        <v>0</v>
      </c>
      <c r="Z21" s="52">
        <v>-3.2360888630001779E-5</v>
      </c>
      <c r="AA21" s="52">
        <v>-2.2831442962833226E-4</v>
      </c>
      <c r="AB21" s="52">
        <v>-1.1958412059546059E-4</v>
      </c>
      <c r="AC21" s="52">
        <v>-1.5394232779522343E-4</v>
      </c>
      <c r="AD21" s="52">
        <v>0</v>
      </c>
      <c r="AE21" s="52">
        <v>-1.2137574971728331E-4</v>
      </c>
      <c r="AF21" s="52">
        <v>-1.6670472710664534E-4</v>
      </c>
      <c r="AG21" s="52">
        <v>-2.8008508244957431E-3</v>
      </c>
      <c r="AH21" s="52">
        <v>-1.0596112856752781E-4</v>
      </c>
      <c r="AI21" s="52">
        <v>-2.2391118319536836E-5</v>
      </c>
      <c r="AJ21" s="52">
        <v>-6.22639159852227E-5</v>
      </c>
      <c r="AK21" s="52">
        <v>-9.1657286455626853E-4</v>
      </c>
      <c r="AL21" s="52">
        <v>-7.9598015549110535E-5</v>
      </c>
      <c r="AM21" s="52">
        <v>0</v>
      </c>
      <c r="AN21" s="53">
        <v>0</v>
      </c>
      <c r="AO21" s="14"/>
    </row>
    <row r="22" spans="1:41" ht="39.950000000000003" customHeight="1">
      <c r="A22" s="12" t="s">
        <v>211</v>
      </c>
      <c r="B22" s="3" t="s">
        <v>16</v>
      </c>
      <c r="C22" s="51">
        <v>0</v>
      </c>
      <c r="D22" s="52">
        <v>0</v>
      </c>
      <c r="E22" s="52">
        <v>-4.9081920903954801E-2</v>
      </c>
      <c r="F22" s="52">
        <v>0</v>
      </c>
      <c r="G22" s="52">
        <v>0</v>
      </c>
      <c r="H22" s="52">
        <v>0</v>
      </c>
      <c r="I22" s="52">
        <v>0</v>
      </c>
      <c r="J22" s="52">
        <v>0</v>
      </c>
      <c r="K22" s="52">
        <v>0</v>
      </c>
      <c r="L22" s="52">
        <v>0</v>
      </c>
      <c r="M22" s="52">
        <v>0</v>
      </c>
      <c r="N22" s="52">
        <v>0</v>
      </c>
      <c r="O22" s="52">
        <v>0</v>
      </c>
      <c r="P22" s="52">
        <v>-7.4024724257902141E-4</v>
      </c>
      <c r="Q22" s="52">
        <v>0</v>
      </c>
      <c r="R22" s="52">
        <v>0</v>
      </c>
      <c r="S22" s="52">
        <v>0</v>
      </c>
      <c r="T22" s="52">
        <v>0</v>
      </c>
      <c r="U22" s="52">
        <v>0.8351241200444609</v>
      </c>
      <c r="V22" s="52">
        <v>0</v>
      </c>
      <c r="W22" s="52">
        <v>-1.1106471074306734E-6</v>
      </c>
      <c r="X22" s="52">
        <v>0</v>
      </c>
      <c r="Y22" s="52">
        <v>0</v>
      </c>
      <c r="Z22" s="52">
        <v>0</v>
      </c>
      <c r="AA22" s="52">
        <v>-5.2126582106925171E-6</v>
      </c>
      <c r="AB22" s="52">
        <v>0</v>
      </c>
      <c r="AC22" s="52">
        <v>0</v>
      </c>
      <c r="AD22" s="52">
        <v>0</v>
      </c>
      <c r="AE22" s="52">
        <v>-3.4561004635961561E-2</v>
      </c>
      <c r="AF22" s="52">
        <v>0</v>
      </c>
      <c r="AG22" s="52">
        <v>-1.1358167292328424E-2</v>
      </c>
      <c r="AH22" s="52">
        <v>-8.1508560436559851E-5</v>
      </c>
      <c r="AI22" s="52">
        <v>0</v>
      </c>
      <c r="AJ22" s="52">
        <v>0</v>
      </c>
      <c r="AK22" s="52">
        <v>-8.1763946649812159E-3</v>
      </c>
      <c r="AL22" s="52">
        <v>-9.2623145366237708E-5</v>
      </c>
      <c r="AM22" s="52">
        <v>0</v>
      </c>
      <c r="AN22" s="53">
        <v>0</v>
      </c>
      <c r="AO22" s="14"/>
    </row>
    <row r="23" spans="1:41" ht="39.950000000000003" customHeight="1">
      <c r="A23" s="12" t="s">
        <v>212</v>
      </c>
      <c r="B23" s="3" t="s">
        <v>17</v>
      </c>
      <c r="C23" s="51">
        <v>-4.2402269861286257E-2</v>
      </c>
      <c r="D23" s="52">
        <v>-3.7593984962406013E-2</v>
      </c>
      <c r="E23" s="52">
        <v>-8.8983050847457626E-2</v>
      </c>
      <c r="F23" s="52">
        <v>-0.11394992335206949</v>
      </c>
      <c r="G23" s="52">
        <v>-2.7299907921914938E-2</v>
      </c>
      <c r="H23" s="52">
        <v>-3.525046382189239E-2</v>
      </c>
      <c r="I23" s="52">
        <v>-3.9174761178453879E-2</v>
      </c>
      <c r="J23" s="52">
        <v>-3.2361166600079906E-2</v>
      </c>
      <c r="K23" s="52">
        <v>-2.365702479338843E-2</v>
      </c>
      <c r="L23" s="52">
        <v>-1.0086455331412104E-2</v>
      </c>
      <c r="M23" s="52">
        <v>-2.0105820105820106E-2</v>
      </c>
      <c r="N23" s="52">
        <v>-1.1640866873065016E-2</v>
      </c>
      <c r="O23" s="52">
        <v>-1.9099590723055934E-2</v>
      </c>
      <c r="P23" s="52">
        <v>-2.383596121104449E-2</v>
      </c>
      <c r="Q23" s="52">
        <v>-4.0781648258283773E-2</v>
      </c>
      <c r="R23" s="52">
        <v>-3.0134426825840374E-2</v>
      </c>
      <c r="S23" s="52">
        <v>-3.1998429524931295E-2</v>
      </c>
      <c r="T23" s="52">
        <v>-4.6313449425713228E-2</v>
      </c>
      <c r="U23" s="52">
        <v>-2.4546128195628011E-2</v>
      </c>
      <c r="V23" s="52">
        <v>0.8902921680931849</v>
      </c>
      <c r="W23" s="52">
        <v>-3.0837116937812648E-2</v>
      </c>
      <c r="X23" s="52">
        <v>-4.5068177793518682E-2</v>
      </c>
      <c r="Y23" s="52">
        <v>-5.5474517084383147E-2</v>
      </c>
      <c r="Z23" s="52">
        <v>-4.401080853680242E-2</v>
      </c>
      <c r="AA23" s="52">
        <v>-2.0156828034926896E-2</v>
      </c>
      <c r="AB23" s="52">
        <v>-1.8895999398662707E-2</v>
      </c>
      <c r="AC23" s="52">
        <v>-3.1474965128942302E-3</v>
      </c>
      <c r="AD23" s="52">
        <v>-6.0013202904639026E-4</v>
      </c>
      <c r="AE23" s="52">
        <v>-5.2828054968412703E-2</v>
      </c>
      <c r="AF23" s="52">
        <v>-2.1727182766232776E-2</v>
      </c>
      <c r="AG23" s="52">
        <v>-2.3129667691506289E-2</v>
      </c>
      <c r="AH23" s="52">
        <v>-2.6327265021008833E-2</v>
      </c>
      <c r="AI23" s="52">
        <v>-9.2708965111717081E-3</v>
      </c>
      <c r="AJ23" s="52">
        <v>-5.2052633763646175E-2</v>
      </c>
      <c r="AK23" s="52">
        <v>-1.6327811633416466E-2</v>
      </c>
      <c r="AL23" s="52">
        <v>-1.6061432301164157E-2</v>
      </c>
      <c r="AM23" s="52">
        <v>-0.17499447757897063</v>
      </c>
      <c r="AN23" s="53">
        <v>-1.3806848543493018E-2</v>
      </c>
      <c r="AO23" s="14"/>
    </row>
    <row r="24" spans="1:41" ht="39.950000000000003" customHeight="1">
      <c r="A24" s="12" t="s">
        <v>213</v>
      </c>
      <c r="B24" s="3" t="s">
        <v>18</v>
      </c>
      <c r="C24" s="51">
        <v>-5.2017654476670871E-3</v>
      </c>
      <c r="D24" s="52">
        <v>0</v>
      </c>
      <c r="E24" s="52">
        <v>-1.0593220338983051E-3</v>
      </c>
      <c r="F24" s="52">
        <v>-9.7087378640776691E-3</v>
      </c>
      <c r="G24" s="52">
        <v>-7.9635100592641576E-4</v>
      </c>
      <c r="H24" s="52">
        <v>-3.3395176252319111E-3</v>
      </c>
      <c r="I24" s="52">
        <v>-3.371598298145621E-3</v>
      </c>
      <c r="J24" s="52">
        <v>-3.1961646024770275E-3</v>
      </c>
      <c r="K24" s="52">
        <v>-4.5971074380165289E-3</v>
      </c>
      <c r="L24" s="52">
        <v>-3.1700288184438041E-3</v>
      </c>
      <c r="M24" s="52">
        <v>-4.2328042328042331E-3</v>
      </c>
      <c r="N24" s="52">
        <v>-5.6965944272445819E-3</v>
      </c>
      <c r="O24" s="52">
        <v>-2.6044896440530819E-3</v>
      </c>
      <c r="P24" s="52">
        <v>-3.4051373158634985E-3</v>
      </c>
      <c r="Q24" s="52">
        <v>-2.2090059473237043E-3</v>
      </c>
      <c r="R24" s="52">
        <v>-2.1081697779394499E-3</v>
      </c>
      <c r="S24" s="52">
        <v>-2.5520219866509621E-3</v>
      </c>
      <c r="T24" s="52">
        <v>-2.9640607632456465E-3</v>
      </c>
      <c r="U24" s="52">
        <v>-1.2967765839199705E-3</v>
      </c>
      <c r="V24" s="52">
        <v>-2.8154964926957976E-3</v>
      </c>
      <c r="W24" s="52">
        <v>0.99876607106364457</v>
      </c>
      <c r="X24" s="52">
        <v>-2.8208193140900773E-2</v>
      </c>
      <c r="Y24" s="52">
        <v>-4.8122117608923071E-2</v>
      </c>
      <c r="Z24" s="52">
        <v>-3.543517304985195E-3</v>
      </c>
      <c r="AA24" s="52">
        <v>-4.3171235300955429E-3</v>
      </c>
      <c r="AB24" s="52">
        <v>-3.3961890249110806E-3</v>
      </c>
      <c r="AC24" s="52">
        <v>-9.9001559186144353E-3</v>
      </c>
      <c r="AD24" s="52">
        <v>-1.5837484246534236E-2</v>
      </c>
      <c r="AE24" s="52">
        <v>-7.3195497847800732E-3</v>
      </c>
      <c r="AF24" s="52">
        <v>-4.36933850955317E-3</v>
      </c>
      <c r="AG24" s="52">
        <v>-7.6966776700091912E-3</v>
      </c>
      <c r="AH24" s="52">
        <v>-9.2091088533239867E-3</v>
      </c>
      <c r="AI24" s="52">
        <v>-2.906951274005956E-3</v>
      </c>
      <c r="AJ24" s="52">
        <v>-2.07546386617409E-3</v>
      </c>
      <c r="AK24" s="52">
        <v>-1.5306984035450954E-3</v>
      </c>
      <c r="AL24" s="52">
        <v>-3.1216894461714804E-3</v>
      </c>
      <c r="AM24" s="52">
        <v>0</v>
      </c>
      <c r="AN24" s="53">
        <v>-1.4774483326352884E-2</v>
      </c>
      <c r="AO24" s="14"/>
    </row>
    <row r="25" spans="1:41" ht="39.950000000000003" customHeight="1">
      <c r="A25" s="12" t="s">
        <v>214</v>
      </c>
      <c r="B25" s="3" t="s">
        <v>19</v>
      </c>
      <c r="C25" s="51">
        <v>-1.4817150063051702E-2</v>
      </c>
      <c r="D25" s="52">
        <v>-1.0025062656641603E-2</v>
      </c>
      <c r="E25" s="52">
        <v>-1.4124293785310734E-3</v>
      </c>
      <c r="F25" s="52">
        <v>-1.7373530914665303E-2</v>
      </c>
      <c r="G25" s="52">
        <v>-1.1166689775066392E-2</v>
      </c>
      <c r="H25" s="52">
        <v>-2.0779220779220779E-2</v>
      </c>
      <c r="I25" s="52">
        <v>-2.0952075138476359E-2</v>
      </c>
      <c r="J25" s="52">
        <v>-3.5557331202556934E-2</v>
      </c>
      <c r="K25" s="52">
        <v>-3.553719008264463E-2</v>
      </c>
      <c r="L25" s="52">
        <v>-2.0461095100864555E-2</v>
      </c>
      <c r="M25" s="52">
        <v>-3.0687830687830688E-2</v>
      </c>
      <c r="N25" s="52">
        <v>-1.5108359133126935E-2</v>
      </c>
      <c r="O25" s="52">
        <v>-1.1348133449088429E-2</v>
      </c>
      <c r="P25" s="52">
        <v>-8.4388185654008432E-3</v>
      </c>
      <c r="Q25" s="52">
        <v>-9.5157179269328811E-3</v>
      </c>
      <c r="R25" s="52">
        <v>-2.9737594867640008E-2</v>
      </c>
      <c r="S25" s="52">
        <v>-8.735767569689832E-3</v>
      </c>
      <c r="T25" s="52">
        <v>-5.928121526491293E-3</v>
      </c>
      <c r="U25" s="52">
        <v>-1.3986661726565394E-2</v>
      </c>
      <c r="V25" s="52">
        <v>-2.2668768904047881E-2</v>
      </c>
      <c r="W25" s="52">
        <v>-2.9143380098980869E-3</v>
      </c>
      <c r="X25" s="52">
        <v>0.91173410660527709</v>
      </c>
      <c r="Y25" s="52">
        <v>-5.3721139253562006E-2</v>
      </c>
      <c r="Z25" s="52">
        <v>-6.9155219002313806E-2</v>
      </c>
      <c r="AA25" s="52">
        <v>-2.101066144983833E-2</v>
      </c>
      <c r="AB25" s="52">
        <v>-4.6859891827621195E-3</v>
      </c>
      <c r="AC25" s="52">
        <v>-1.1469743571607627E-2</v>
      </c>
      <c r="AD25" s="52">
        <v>0</v>
      </c>
      <c r="AE25" s="52">
        <v>-1.2640840275434141E-2</v>
      </c>
      <c r="AF25" s="52">
        <v>-4.809317195706782E-3</v>
      </c>
      <c r="AG25" s="52">
        <v>-1.0790070191133533E-2</v>
      </c>
      <c r="AH25" s="52">
        <v>-1.2423263086538997E-2</v>
      </c>
      <c r="AI25" s="52">
        <v>-1.2671425915090932E-2</v>
      </c>
      <c r="AJ25" s="52">
        <v>-4.0056452617159939E-3</v>
      </c>
      <c r="AK25" s="52">
        <v>-5.575999257185024E-3</v>
      </c>
      <c r="AL25" s="52">
        <v>-2.8443989047313059E-2</v>
      </c>
      <c r="AM25" s="52">
        <v>0</v>
      </c>
      <c r="AN25" s="53">
        <v>-2.7584812466602158E-3</v>
      </c>
      <c r="AO25" s="14"/>
    </row>
    <row r="26" spans="1:41" ht="39.950000000000003" customHeight="1">
      <c r="A26" s="12" t="s">
        <v>215</v>
      </c>
      <c r="B26" s="3" t="s">
        <v>20</v>
      </c>
      <c r="C26" s="51">
        <v>-9.4577553593947036E-4</v>
      </c>
      <c r="D26" s="52">
        <v>0</v>
      </c>
      <c r="E26" s="52">
        <v>0</v>
      </c>
      <c r="F26" s="52">
        <v>-2.5549310168625446E-3</v>
      </c>
      <c r="G26" s="52">
        <v>-1.7242421333674627E-3</v>
      </c>
      <c r="H26" s="52">
        <v>-1.1131725417439704E-3</v>
      </c>
      <c r="I26" s="52">
        <v>-6.4220919964678492E-4</v>
      </c>
      <c r="J26" s="52">
        <v>-1.1985617259288853E-3</v>
      </c>
      <c r="K26" s="52">
        <v>-1.3946280991735537E-3</v>
      </c>
      <c r="L26" s="52">
        <v>-1.1527377521613833E-3</v>
      </c>
      <c r="M26" s="52">
        <v>0</v>
      </c>
      <c r="N26" s="52">
        <v>-3.7151702786377707E-4</v>
      </c>
      <c r="O26" s="52">
        <v>-4.9609326553392034E-4</v>
      </c>
      <c r="P26" s="52">
        <v>-5.1817306980531498E-4</v>
      </c>
      <c r="Q26" s="52">
        <v>-5.0977060322854718E-4</v>
      </c>
      <c r="R26" s="52">
        <v>-6.448519320755965E-4</v>
      </c>
      <c r="S26" s="52">
        <v>-3.9261876717707107E-4</v>
      </c>
      <c r="T26" s="52">
        <v>-3.7050759540570581E-4</v>
      </c>
      <c r="U26" s="52">
        <v>-7.4101519081141163E-4</v>
      </c>
      <c r="V26" s="52">
        <v>-4.8265654160499391E-4</v>
      </c>
      <c r="W26" s="52">
        <v>-1.0784383413151839E-3</v>
      </c>
      <c r="X26" s="52">
        <v>-1.3465852074848001E-3</v>
      </c>
      <c r="Y26" s="52">
        <v>0.90511131739085593</v>
      </c>
      <c r="Z26" s="52">
        <v>-8.4785528210604665E-3</v>
      </c>
      <c r="AA26" s="52">
        <v>-2.7006782189597932E-3</v>
      </c>
      <c r="AB26" s="52">
        <v>-1.2675916783118821E-3</v>
      </c>
      <c r="AC26" s="52">
        <v>-1.2991484284880679E-3</v>
      </c>
      <c r="AD26" s="52">
        <v>-6.0013202904639023E-6</v>
      </c>
      <c r="AE26" s="52">
        <v>-2.5518511282023957E-3</v>
      </c>
      <c r="AF26" s="52">
        <v>-1.4858795767679074E-3</v>
      </c>
      <c r="AG26" s="52">
        <v>-3.6954622064438443E-3</v>
      </c>
      <c r="AH26" s="52">
        <v>-7.9484431185718619E-3</v>
      </c>
      <c r="AI26" s="52">
        <v>-4.2562595344789152E-3</v>
      </c>
      <c r="AJ26" s="52">
        <v>-2.1584824208210535E-3</v>
      </c>
      <c r="AK26" s="52">
        <v>-7.3358408768691872E-4</v>
      </c>
      <c r="AL26" s="52">
        <v>-8.3476609761321732E-3</v>
      </c>
      <c r="AM26" s="52">
        <v>0</v>
      </c>
      <c r="AN26" s="53">
        <v>-9.5319247266792797E-4</v>
      </c>
      <c r="AO26" s="14"/>
    </row>
    <row r="27" spans="1:41" ht="39.950000000000003" customHeight="1">
      <c r="A27" s="12" t="s">
        <v>216</v>
      </c>
      <c r="B27" s="3" t="s">
        <v>21</v>
      </c>
      <c r="C27" s="51">
        <v>-1.5762925598991173E-4</v>
      </c>
      <c r="D27" s="52">
        <v>0</v>
      </c>
      <c r="E27" s="52">
        <v>0</v>
      </c>
      <c r="F27" s="52">
        <v>-1.021972406745018E-3</v>
      </c>
      <c r="G27" s="52">
        <v>-1.0238798647625345E-3</v>
      </c>
      <c r="H27" s="52">
        <v>-3.7105751391465676E-4</v>
      </c>
      <c r="I27" s="52">
        <v>-2.4082844986754435E-4</v>
      </c>
      <c r="J27" s="52">
        <v>-4.9940071913703553E-3</v>
      </c>
      <c r="K27" s="52">
        <v>-4.5971074380165289E-3</v>
      </c>
      <c r="L27" s="52">
        <v>0</v>
      </c>
      <c r="M27" s="52">
        <v>0</v>
      </c>
      <c r="N27" s="52">
        <v>-1.238390092879257E-4</v>
      </c>
      <c r="O27" s="52">
        <v>-2.4804663276696017E-4</v>
      </c>
      <c r="P27" s="52">
        <v>-7.4024724257902141E-5</v>
      </c>
      <c r="Q27" s="52">
        <v>-8.4961767204757861E-4</v>
      </c>
      <c r="R27" s="52">
        <v>-1.1408918798260553E-3</v>
      </c>
      <c r="S27" s="52">
        <v>-5.3985080486847268E-4</v>
      </c>
      <c r="T27" s="52">
        <v>0</v>
      </c>
      <c r="U27" s="52">
        <v>-1.7599110781771027E-3</v>
      </c>
      <c r="V27" s="52">
        <v>-6.1136495269965895E-4</v>
      </c>
      <c r="W27" s="52">
        <v>-2.0269309710609792E-3</v>
      </c>
      <c r="X27" s="52">
        <v>-1.3428959329437459E-2</v>
      </c>
      <c r="Y27" s="52">
        <v>-2.7847765548335763E-3</v>
      </c>
      <c r="Z27" s="52">
        <v>1</v>
      </c>
      <c r="AA27" s="52">
        <v>-1.488735184973783E-3</v>
      </c>
      <c r="AB27" s="52">
        <v>-4.7116143514611469E-3</v>
      </c>
      <c r="AC27" s="52">
        <v>-5.8248448354949401E-5</v>
      </c>
      <c r="AD27" s="52">
        <v>0</v>
      </c>
      <c r="AE27" s="52">
        <v>-9.8373564953788406E-3</v>
      </c>
      <c r="AF27" s="52">
        <v>-3.9582857577833601E-3</v>
      </c>
      <c r="AG27" s="52">
        <v>-2.4207353554570352E-2</v>
      </c>
      <c r="AH27" s="52">
        <v>-6.9051335449838956E-3</v>
      </c>
      <c r="AI27" s="52">
        <v>-5.1334072564746839E-3</v>
      </c>
      <c r="AJ27" s="52">
        <v>-6.22639159852227E-5</v>
      </c>
      <c r="AK27" s="52">
        <v>-1.2966682467774699E-3</v>
      </c>
      <c r="AL27" s="52">
        <v>-2.0552207614780337E-2</v>
      </c>
      <c r="AM27" s="52">
        <v>0</v>
      </c>
      <c r="AN27" s="53">
        <v>-1.2564809866986323E-2</v>
      </c>
      <c r="AO27" s="14"/>
    </row>
    <row r="28" spans="1:41" ht="39.950000000000003" customHeight="1">
      <c r="A28" s="12" t="s">
        <v>217</v>
      </c>
      <c r="B28" s="3" t="s">
        <v>130</v>
      </c>
      <c r="C28" s="51">
        <v>-6.6204287515762919E-2</v>
      </c>
      <c r="D28" s="52">
        <v>-3.007518796992481E-2</v>
      </c>
      <c r="E28" s="52">
        <v>-4.025423728813559E-2</v>
      </c>
      <c r="F28" s="52">
        <v>-3.2703117015840576E-2</v>
      </c>
      <c r="G28" s="52">
        <v>-5.5648581677527613E-2</v>
      </c>
      <c r="H28" s="52">
        <v>-8.3116883116883117E-2</v>
      </c>
      <c r="I28" s="52">
        <v>-6.3337882315164171E-2</v>
      </c>
      <c r="J28" s="52">
        <v>-6.1925689172992411E-2</v>
      </c>
      <c r="K28" s="52">
        <v>-3.543388429752066E-2</v>
      </c>
      <c r="L28" s="52">
        <v>-2.7953890489913546E-2</v>
      </c>
      <c r="M28" s="52">
        <v>-4.4444444444444446E-2</v>
      </c>
      <c r="N28" s="52">
        <v>-2.9226006191950465E-2</v>
      </c>
      <c r="O28" s="52">
        <v>-4.086568274835669E-2</v>
      </c>
      <c r="P28" s="52">
        <v>-3.4791620401214009E-2</v>
      </c>
      <c r="Q28" s="52">
        <v>-4.9447748513169076E-2</v>
      </c>
      <c r="R28" s="52">
        <v>-4.8876469518345213E-2</v>
      </c>
      <c r="S28" s="52">
        <v>-5.2414605418138985E-2</v>
      </c>
      <c r="T28" s="52">
        <v>-5.3723601333827344E-2</v>
      </c>
      <c r="U28" s="52">
        <v>-5.9744349759170062E-2</v>
      </c>
      <c r="V28" s="52">
        <v>-5.3285282193191327E-2</v>
      </c>
      <c r="W28" s="52">
        <v>-5.2157098812051855E-2</v>
      </c>
      <c r="X28" s="52">
        <v>-6.4894339177144203E-3</v>
      </c>
      <c r="Y28" s="52">
        <v>-1.9581841488750387E-2</v>
      </c>
      <c r="Z28" s="52">
        <v>-1.9481254955261072E-2</v>
      </c>
      <c r="AA28" s="52">
        <v>0.98769030763544963</v>
      </c>
      <c r="AB28" s="52">
        <v>-5.9621225839736778E-3</v>
      </c>
      <c r="AC28" s="52">
        <v>-2.9072216634300637E-3</v>
      </c>
      <c r="AD28" s="52">
        <v>-7.3416151553341738E-4</v>
      </c>
      <c r="AE28" s="52">
        <v>-8.0478042830837721E-3</v>
      </c>
      <c r="AF28" s="52">
        <v>-9.6605008753901187E-3</v>
      </c>
      <c r="AG28" s="52">
        <v>-1.021442362679984E-2</v>
      </c>
      <c r="AH28" s="52">
        <v>-1.8851571552969019E-2</v>
      </c>
      <c r="AI28" s="52">
        <v>-4.2422407473571178E-2</v>
      </c>
      <c r="AJ28" s="52">
        <v>-3.7939479473662364E-2</v>
      </c>
      <c r="AK28" s="52">
        <v>-1.5098474568632466E-2</v>
      </c>
      <c r="AL28" s="52">
        <v>-6.5808744782711884E-2</v>
      </c>
      <c r="AM28" s="52">
        <v>-0.2388336646785951</v>
      </c>
      <c r="AN28" s="53">
        <v>-4.6504238818041331E-3</v>
      </c>
      <c r="AO28" s="14"/>
    </row>
    <row r="29" spans="1:41" ht="39.950000000000003" customHeight="1">
      <c r="A29" s="12" t="s">
        <v>218</v>
      </c>
      <c r="B29" s="3" t="s">
        <v>22</v>
      </c>
      <c r="C29" s="51">
        <v>-8.0390920554854976E-3</v>
      </c>
      <c r="D29" s="52">
        <v>-1.5037593984962405E-2</v>
      </c>
      <c r="E29" s="52">
        <v>-1.1299435028248588E-2</v>
      </c>
      <c r="F29" s="52">
        <v>-7.2560040878896268E-2</v>
      </c>
      <c r="G29" s="52">
        <v>-8.9482834014142348E-3</v>
      </c>
      <c r="H29" s="52">
        <v>-1.9294990723562153E-2</v>
      </c>
      <c r="I29" s="52">
        <v>-1.0516175644216103E-2</v>
      </c>
      <c r="J29" s="52">
        <v>-7.191370355573312E-3</v>
      </c>
      <c r="K29" s="52">
        <v>-1.1260330578512397E-2</v>
      </c>
      <c r="L29" s="52">
        <v>-6.3400576368876083E-3</v>
      </c>
      <c r="M29" s="52">
        <v>-7.4074074074074077E-3</v>
      </c>
      <c r="N29" s="52">
        <v>-1.2631578947368421E-2</v>
      </c>
      <c r="O29" s="52">
        <v>-7.4413989830088055E-3</v>
      </c>
      <c r="P29" s="52">
        <v>-6.4401510104374858E-3</v>
      </c>
      <c r="Q29" s="52">
        <v>-1.3933729821580289E-2</v>
      </c>
      <c r="R29" s="52">
        <v>-5.0844094644422032E-3</v>
      </c>
      <c r="S29" s="52">
        <v>-8.6376128778955629E-3</v>
      </c>
      <c r="T29" s="52">
        <v>-7.4101519081141163E-3</v>
      </c>
      <c r="U29" s="52">
        <v>-1.43571693219711E-2</v>
      </c>
      <c r="V29" s="52">
        <v>-1.3450028959392497E-2</v>
      </c>
      <c r="W29" s="52">
        <v>-1.1078704896620967E-2</v>
      </c>
      <c r="X29" s="52">
        <v>-1.7239979930346497E-2</v>
      </c>
      <c r="Y29" s="52">
        <v>-1.8520974229766167E-2</v>
      </c>
      <c r="Z29" s="52">
        <v>-2.9189521544261604E-2</v>
      </c>
      <c r="AA29" s="52">
        <v>-2.0770357906325403E-2</v>
      </c>
      <c r="AB29" s="52">
        <v>0.92521550766875882</v>
      </c>
      <c r="AC29" s="52">
        <v>-9.2046070362045304E-2</v>
      </c>
      <c r="AD29" s="52">
        <v>-7.0615535417791919E-2</v>
      </c>
      <c r="AE29" s="52">
        <v>-2.2174757396519772E-2</v>
      </c>
      <c r="AF29" s="52">
        <v>-5.5964070944660117E-3</v>
      </c>
      <c r="AG29" s="52">
        <v>-2.0787446752692798E-2</v>
      </c>
      <c r="AH29" s="52">
        <v>-9.1343926729238068E-3</v>
      </c>
      <c r="AI29" s="52">
        <v>-7.8933559710784636E-3</v>
      </c>
      <c r="AJ29" s="52">
        <v>-2.4407455066207298E-2</v>
      </c>
      <c r="AK29" s="52">
        <v>-8.3148579827903666E-3</v>
      </c>
      <c r="AL29" s="52">
        <v>-1.2676345785357439E-2</v>
      </c>
      <c r="AM29" s="52">
        <v>0</v>
      </c>
      <c r="AN29" s="53">
        <v>-3.4878179113530999E-2</v>
      </c>
      <c r="AO29" s="14"/>
    </row>
    <row r="30" spans="1:41" ht="39.950000000000003" customHeight="1">
      <c r="A30" s="12" t="s">
        <v>219</v>
      </c>
      <c r="B30" s="3" t="s">
        <v>94</v>
      </c>
      <c r="C30" s="51">
        <v>-9.4577553593947036E-4</v>
      </c>
      <c r="D30" s="52">
        <v>-2.5062656641604009E-3</v>
      </c>
      <c r="E30" s="52">
        <v>-7.0621468926553672E-4</v>
      </c>
      <c r="F30" s="52">
        <v>-7.6647930505876344E-3</v>
      </c>
      <c r="G30" s="52">
        <v>-3.2351759615760639E-3</v>
      </c>
      <c r="H30" s="52">
        <v>-6.3079777365491647E-3</v>
      </c>
      <c r="I30" s="52">
        <v>-4.4151882475716468E-3</v>
      </c>
      <c r="J30" s="52">
        <v>-1.797842588893328E-3</v>
      </c>
      <c r="K30" s="52">
        <v>-6.1466942148760331E-3</v>
      </c>
      <c r="L30" s="52">
        <v>-1.7291066282420749E-3</v>
      </c>
      <c r="M30" s="52">
        <v>-3.1746031746031746E-3</v>
      </c>
      <c r="N30" s="52">
        <v>-5.5727554179566567E-3</v>
      </c>
      <c r="O30" s="52">
        <v>-5.1469676299144241E-3</v>
      </c>
      <c r="P30" s="52">
        <v>-3.8492856614109113E-3</v>
      </c>
      <c r="Q30" s="52">
        <v>-2.7187765505522514E-3</v>
      </c>
      <c r="R30" s="52">
        <v>-1.5211891731014072E-3</v>
      </c>
      <c r="S30" s="52">
        <v>-3.1409501374165686E-3</v>
      </c>
      <c r="T30" s="52">
        <v>-7.7806595035198219E-3</v>
      </c>
      <c r="U30" s="52">
        <v>-1.4820303816228233E-3</v>
      </c>
      <c r="V30" s="52">
        <v>-5.6470815367784281E-3</v>
      </c>
      <c r="W30" s="52">
        <v>-5.8897616107048611E-3</v>
      </c>
      <c r="X30" s="52">
        <v>-9.2600790980461607E-3</v>
      </c>
      <c r="Y30" s="52">
        <v>-1.3555526087020585E-3</v>
      </c>
      <c r="Z30" s="52">
        <v>-1.8769315405401032E-3</v>
      </c>
      <c r="AA30" s="52">
        <v>-3.5360066972232693E-2</v>
      </c>
      <c r="AB30" s="52">
        <v>-1.8344204099343654E-2</v>
      </c>
      <c r="AC30" s="52">
        <v>0.90090794768873272</v>
      </c>
      <c r="AD30" s="52">
        <v>-1.82380123627198E-2</v>
      </c>
      <c r="AE30" s="52">
        <v>-2.7623344405170013E-2</v>
      </c>
      <c r="AF30" s="52">
        <v>-3.2928370251960111E-2</v>
      </c>
      <c r="AG30" s="52">
        <v>-4.1654162868343027E-3</v>
      </c>
      <c r="AH30" s="52">
        <v>-9.9875156054931337E-3</v>
      </c>
      <c r="AI30" s="52">
        <v>-2.0255200337229714E-2</v>
      </c>
      <c r="AJ30" s="52">
        <v>-1.8513137686272881E-2</v>
      </c>
      <c r="AK30" s="52">
        <v>-1.1900786417345816E-2</v>
      </c>
      <c r="AL30" s="52">
        <v>-3.6785861076859841E-2</v>
      </c>
      <c r="AM30" s="52">
        <v>0</v>
      </c>
      <c r="AN30" s="53">
        <v>-1.9208272555277944E-2</v>
      </c>
      <c r="AO30" s="14"/>
    </row>
    <row r="31" spans="1:41" ht="39.950000000000003" customHeight="1">
      <c r="A31" s="12" t="s">
        <v>220</v>
      </c>
      <c r="B31" s="3" t="s">
        <v>93</v>
      </c>
      <c r="C31" s="51">
        <v>0</v>
      </c>
      <c r="D31" s="52">
        <v>0</v>
      </c>
      <c r="E31" s="52">
        <v>0</v>
      </c>
      <c r="F31" s="52">
        <v>0</v>
      </c>
      <c r="G31" s="52">
        <v>0</v>
      </c>
      <c r="H31" s="52">
        <v>0</v>
      </c>
      <c r="I31" s="52">
        <v>0</v>
      </c>
      <c r="J31" s="52">
        <v>0</v>
      </c>
      <c r="K31" s="52">
        <v>0</v>
      </c>
      <c r="L31" s="52">
        <v>0</v>
      </c>
      <c r="M31" s="52">
        <v>0</v>
      </c>
      <c r="N31" s="52">
        <v>0</v>
      </c>
      <c r="O31" s="52">
        <v>0</v>
      </c>
      <c r="P31" s="52">
        <v>0</v>
      </c>
      <c r="Q31" s="52">
        <v>0</v>
      </c>
      <c r="R31" s="52">
        <v>0</v>
      </c>
      <c r="S31" s="52">
        <v>0</v>
      </c>
      <c r="T31" s="52">
        <v>0</v>
      </c>
      <c r="U31" s="52">
        <v>0</v>
      </c>
      <c r="V31" s="52">
        <v>0</v>
      </c>
      <c r="W31" s="52">
        <v>0</v>
      </c>
      <c r="X31" s="52">
        <v>0</v>
      </c>
      <c r="Y31" s="52">
        <v>0</v>
      </c>
      <c r="Z31" s="52">
        <v>0</v>
      </c>
      <c r="AA31" s="52">
        <v>0</v>
      </c>
      <c r="AB31" s="52">
        <v>0</v>
      </c>
      <c r="AC31" s="52">
        <v>0</v>
      </c>
      <c r="AD31" s="52">
        <v>1</v>
      </c>
      <c r="AE31" s="52">
        <v>0</v>
      </c>
      <c r="AF31" s="52">
        <v>0</v>
      </c>
      <c r="AG31" s="52">
        <v>0</v>
      </c>
      <c r="AH31" s="52">
        <v>0</v>
      </c>
      <c r="AI31" s="52">
        <v>0</v>
      </c>
      <c r="AJ31" s="52">
        <v>0</v>
      </c>
      <c r="AK31" s="52">
        <v>0</v>
      </c>
      <c r="AL31" s="52">
        <v>0</v>
      </c>
      <c r="AM31" s="52">
        <v>0</v>
      </c>
      <c r="AN31" s="53">
        <v>0</v>
      </c>
      <c r="AO31" s="14"/>
    </row>
    <row r="32" spans="1:41" ht="39.950000000000003" customHeight="1">
      <c r="A32" s="12" t="s">
        <v>221</v>
      </c>
      <c r="B32" s="3" t="s">
        <v>24</v>
      </c>
      <c r="C32" s="51">
        <v>-2.742749054224464E-2</v>
      </c>
      <c r="D32" s="52">
        <v>-3.2581453634085211E-2</v>
      </c>
      <c r="E32" s="52">
        <v>-1.9067796610169493E-2</v>
      </c>
      <c r="F32" s="52">
        <v>-2.9637199795605518E-2</v>
      </c>
      <c r="G32" s="52">
        <v>-4.8463646932093304E-2</v>
      </c>
      <c r="H32" s="52">
        <v>-1.8552875695732839E-2</v>
      </c>
      <c r="I32" s="52">
        <v>-3.3234326081721118E-2</v>
      </c>
      <c r="J32" s="52">
        <v>-2.9165001997602878E-2</v>
      </c>
      <c r="K32" s="52">
        <v>-7.2933884297520665E-2</v>
      </c>
      <c r="L32" s="52">
        <v>-2.0172910662824207E-2</v>
      </c>
      <c r="M32" s="52">
        <v>-3.1746031746031744E-2</v>
      </c>
      <c r="N32" s="52">
        <v>-2.1052631578947368E-2</v>
      </c>
      <c r="O32" s="52">
        <v>-1.6185042788044151E-2</v>
      </c>
      <c r="P32" s="52">
        <v>-1.4064697609001406E-2</v>
      </c>
      <c r="Q32" s="52">
        <v>-1.784197111299915E-2</v>
      </c>
      <c r="R32" s="52">
        <v>-1.4426495147075844E-2</v>
      </c>
      <c r="S32" s="52">
        <v>-1.8894778170396545E-2</v>
      </c>
      <c r="T32" s="52">
        <v>-1.6672841793256763E-2</v>
      </c>
      <c r="U32" s="52">
        <v>-2.3434605409410891E-2</v>
      </c>
      <c r="V32" s="52">
        <v>-2.6658729647982497E-2</v>
      </c>
      <c r="W32" s="52">
        <v>-2.8222653646920844E-2</v>
      </c>
      <c r="X32" s="52">
        <v>-3.5535092379434509E-2</v>
      </c>
      <c r="Y32" s="52">
        <v>-1.6885470538832163E-2</v>
      </c>
      <c r="Z32" s="52">
        <v>-5.9317508858793264E-2</v>
      </c>
      <c r="AA32" s="52">
        <v>-2.3743658149704416E-2</v>
      </c>
      <c r="AB32" s="52">
        <v>-2.6202589167045348E-2</v>
      </c>
      <c r="AC32" s="52">
        <v>-3.1984639052048108E-3</v>
      </c>
      <c r="AD32" s="52">
        <v>-2.1004621016623657E-4</v>
      </c>
      <c r="AE32" s="52">
        <v>0.88802643030959694</v>
      </c>
      <c r="AF32" s="52">
        <v>-1.4775824008525538E-2</v>
      </c>
      <c r="AG32" s="52">
        <v>-2.5932405881786733E-2</v>
      </c>
      <c r="AH32" s="52">
        <v>-1.8560857687411954E-2</v>
      </c>
      <c r="AI32" s="52">
        <v>-1.3523261938116791E-2</v>
      </c>
      <c r="AJ32" s="52">
        <v>-3.0592337387406084E-2</v>
      </c>
      <c r="AK32" s="52">
        <v>-9.4991265951109953E-3</v>
      </c>
      <c r="AL32" s="52">
        <v>-2.1301876197588325E-2</v>
      </c>
      <c r="AM32" s="52">
        <v>-6.1586039319637728E-2</v>
      </c>
      <c r="AN32" s="53">
        <v>-4.4828930835776493E-2</v>
      </c>
      <c r="AO32" s="14"/>
    </row>
    <row r="33" spans="1:41" ht="39.950000000000003" customHeight="1">
      <c r="A33" s="12" t="s">
        <v>222</v>
      </c>
      <c r="B33" s="3" t="s">
        <v>25</v>
      </c>
      <c r="C33" s="51">
        <v>-3.7831021437578815E-3</v>
      </c>
      <c r="D33" s="52">
        <v>0</v>
      </c>
      <c r="E33" s="52">
        <v>-4.9435028248587575E-3</v>
      </c>
      <c r="F33" s="52">
        <v>-3.5769034236075624E-3</v>
      </c>
      <c r="G33" s="52">
        <v>-4.3372688715635141E-3</v>
      </c>
      <c r="H33" s="52">
        <v>-3.3395176252319111E-3</v>
      </c>
      <c r="I33" s="52">
        <v>-3.371598298145621E-3</v>
      </c>
      <c r="J33" s="52">
        <v>-6.1925689172992408E-3</v>
      </c>
      <c r="K33" s="52">
        <v>-3.9256198347107441E-3</v>
      </c>
      <c r="L33" s="52">
        <v>-2.881844380403458E-3</v>
      </c>
      <c r="M33" s="52">
        <v>-2.1164021164021165E-3</v>
      </c>
      <c r="N33" s="52">
        <v>-9.4117647058823521E-3</v>
      </c>
      <c r="O33" s="52">
        <v>-7.3793873248170659E-3</v>
      </c>
      <c r="P33" s="52">
        <v>-1.0511510844622103E-2</v>
      </c>
      <c r="Q33" s="52">
        <v>-6.7969413763806288E-3</v>
      </c>
      <c r="R33" s="52">
        <v>-4.8942608178045273E-3</v>
      </c>
      <c r="S33" s="52">
        <v>-1.3692579505300354E-2</v>
      </c>
      <c r="T33" s="52">
        <v>-9.262689885142646E-3</v>
      </c>
      <c r="U33" s="52">
        <v>-4.1682104483141908E-3</v>
      </c>
      <c r="V33" s="52">
        <v>-5.325310509041766E-3</v>
      </c>
      <c r="W33" s="52">
        <v>-8.5008929602743751E-3</v>
      </c>
      <c r="X33" s="52">
        <v>-1.222994510359483E-2</v>
      </c>
      <c r="Y33" s="52">
        <v>-3.6349437887695416E-2</v>
      </c>
      <c r="Z33" s="52">
        <v>-9.8053492548905389E-3</v>
      </c>
      <c r="AA33" s="52">
        <v>-3.8884345188481904E-2</v>
      </c>
      <c r="AB33" s="52">
        <v>-5.5599782698569432E-2</v>
      </c>
      <c r="AC33" s="52">
        <v>-8.042446476436942E-3</v>
      </c>
      <c r="AD33" s="52">
        <v>0</v>
      </c>
      <c r="AE33" s="52">
        <v>-1.3848677004328082E-2</v>
      </c>
      <c r="AF33" s="52">
        <v>0.81237268782827132</v>
      </c>
      <c r="AG33" s="52">
        <v>-3.0614960393629008E-2</v>
      </c>
      <c r="AH33" s="52">
        <v>-3.2410520581590746E-2</v>
      </c>
      <c r="AI33" s="52">
        <v>-1.5916191017656858E-2</v>
      </c>
      <c r="AJ33" s="52">
        <v>-6.6497862272217836E-2</v>
      </c>
      <c r="AK33" s="52">
        <v>-0.11190768243356611</v>
      </c>
      <c r="AL33" s="52">
        <v>-2.2448087621495517E-2</v>
      </c>
      <c r="AM33" s="52">
        <v>0</v>
      </c>
      <c r="AN33" s="53">
        <v>-4.3442469057350414E-2</v>
      </c>
      <c r="AO33" s="14"/>
    </row>
    <row r="34" spans="1:41" ht="39.950000000000003" customHeight="1">
      <c r="A34" s="12" t="s">
        <v>223</v>
      </c>
      <c r="B34" s="3" t="s">
        <v>26</v>
      </c>
      <c r="C34" s="51">
        <v>0</v>
      </c>
      <c r="D34" s="52">
        <v>0</v>
      </c>
      <c r="E34" s="52">
        <v>0</v>
      </c>
      <c r="F34" s="52">
        <v>0</v>
      </c>
      <c r="G34" s="52">
        <v>0</v>
      </c>
      <c r="H34" s="52">
        <v>0</v>
      </c>
      <c r="I34" s="52">
        <v>0</v>
      </c>
      <c r="J34" s="52">
        <v>0</v>
      </c>
      <c r="K34" s="52">
        <v>0</v>
      </c>
      <c r="L34" s="52">
        <v>0</v>
      </c>
      <c r="M34" s="52">
        <v>0</v>
      </c>
      <c r="N34" s="52">
        <v>0</v>
      </c>
      <c r="O34" s="52">
        <v>0</v>
      </c>
      <c r="P34" s="52">
        <v>0</v>
      </c>
      <c r="Q34" s="52">
        <v>0</v>
      </c>
      <c r="R34" s="52">
        <v>0</v>
      </c>
      <c r="S34" s="52">
        <v>0</v>
      </c>
      <c r="T34" s="52">
        <v>0</v>
      </c>
      <c r="U34" s="52">
        <v>0</v>
      </c>
      <c r="V34" s="52">
        <v>0</v>
      </c>
      <c r="W34" s="52">
        <v>0</v>
      </c>
      <c r="X34" s="52">
        <v>0</v>
      </c>
      <c r="Y34" s="52">
        <v>0</v>
      </c>
      <c r="Z34" s="52">
        <v>0</v>
      </c>
      <c r="AA34" s="52">
        <v>0</v>
      </c>
      <c r="AB34" s="52">
        <v>0</v>
      </c>
      <c r="AC34" s="52">
        <v>0</v>
      </c>
      <c r="AD34" s="52">
        <v>0</v>
      </c>
      <c r="AE34" s="52">
        <v>0</v>
      </c>
      <c r="AF34" s="52">
        <v>0</v>
      </c>
      <c r="AG34" s="52">
        <v>1</v>
      </c>
      <c r="AH34" s="52">
        <v>0</v>
      </c>
      <c r="AI34" s="52">
        <v>0</v>
      </c>
      <c r="AJ34" s="52">
        <v>0</v>
      </c>
      <c r="AK34" s="52">
        <v>0</v>
      </c>
      <c r="AL34" s="52">
        <v>0</v>
      </c>
      <c r="AM34" s="52">
        <v>0</v>
      </c>
      <c r="AN34" s="53">
        <v>-0.10148611371875045</v>
      </c>
      <c r="AO34" s="14"/>
    </row>
    <row r="35" spans="1:41" ht="39.950000000000003" customHeight="1">
      <c r="A35" s="12" t="s">
        <v>224</v>
      </c>
      <c r="B35" s="3" t="s">
        <v>27</v>
      </c>
      <c r="C35" s="51">
        <v>0</v>
      </c>
      <c r="D35" s="52">
        <v>0</v>
      </c>
      <c r="E35" s="52">
        <v>0</v>
      </c>
      <c r="F35" s="52">
        <v>-5.1098620337250899E-4</v>
      </c>
      <c r="G35" s="52">
        <v>-2.2397372041680442E-4</v>
      </c>
      <c r="H35" s="52">
        <v>0</v>
      </c>
      <c r="I35" s="52">
        <v>-1.6055229991169623E-4</v>
      </c>
      <c r="J35" s="52">
        <v>-3.9952057530962844E-4</v>
      </c>
      <c r="K35" s="52">
        <v>-2.5826446280991736E-4</v>
      </c>
      <c r="L35" s="52">
        <v>0</v>
      </c>
      <c r="M35" s="52">
        <v>0</v>
      </c>
      <c r="N35" s="52">
        <v>-4.9535603715170279E-4</v>
      </c>
      <c r="O35" s="52">
        <v>-1.1162098474513209E-3</v>
      </c>
      <c r="P35" s="52">
        <v>-5.1817306980531498E-4</v>
      </c>
      <c r="Q35" s="52">
        <v>-3.3984706881903142E-4</v>
      </c>
      <c r="R35" s="52">
        <v>-8.3500057871327242E-4</v>
      </c>
      <c r="S35" s="52">
        <v>-1.3741656851197488E-3</v>
      </c>
      <c r="T35" s="52">
        <v>-7.4101519081141163E-4</v>
      </c>
      <c r="U35" s="52">
        <v>-3.7050759540570581E-4</v>
      </c>
      <c r="V35" s="52">
        <v>-3.217710277366626E-5</v>
      </c>
      <c r="W35" s="52">
        <v>-1.7103965454432372E-4</v>
      </c>
      <c r="X35" s="52">
        <v>-6.382444956023847E-4</v>
      </c>
      <c r="Y35" s="52">
        <v>-1.1787413988713552E-4</v>
      </c>
      <c r="Z35" s="52">
        <v>-2.5888710904001423E-4</v>
      </c>
      <c r="AA35" s="52">
        <v>-2.3092075873367852E-4</v>
      </c>
      <c r="AB35" s="52">
        <v>-2.1525141707182905E-4</v>
      </c>
      <c r="AC35" s="52">
        <v>-4.1606034539249576E-6</v>
      </c>
      <c r="AD35" s="52">
        <v>0</v>
      </c>
      <c r="AE35" s="52">
        <v>-9.2363985150713159E-4</v>
      </c>
      <c r="AF35" s="52">
        <v>-4.7141660957600671E-3</v>
      </c>
      <c r="AG35" s="52">
        <v>-2.1138496788647117E-4</v>
      </c>
      <c r="AH35" s="52">
        <v>0.99999320761996358</v>
      </c>
      <c r="AI35" s="52">
        <v>-1.2461144108263979E-4</v>
      </c>
      <c r="AJ35" s="52">
        <v>0</v>
      </c>
      <c r="AK35" s="52">
        <v>-5.0118291112881267E-4</v>
      </c>
      <c r="AL35" s="52">
        <v>-5.7165847530724837E-4</v>
      </c>
      <c r="AM35" s="52">
        <v>0</v>
      </c>
      <c r="AN35" s="53">
        <v>-2.4696350428214499E-3</v>
      </c>
      <c r="AO35" s="14"/>
    </row>
    <row r="36" spans="1:41" ht="39.950000000000003" customHeight="1">
      <c r="A36" s="12" t="s">
        <v>225</v>
      </c>
      <c r="B36" s="3" t="s">
        <v>28</v>
      </c>
      <c r="C36" s="51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  <c r="S36" s="52">
        <v>0</v>
      </c>
      <c r="T36" s="52">
        <v>0</v>
      </c>
      <c r="U36" s="52">
        <v>0</v>
      </c>
      <c r="V36" s="52">
        <v>0</v>
      </c>
      <c r="W36" s="52">
        <v>0</v>
      </c>
      <c r="X36" s="52">
        <v>0</v>
      </c>
      <c r="Y36" s="52">
        <v>-1.1787413988713552E-4</v>
      </c>
      <c r="Z36" s="52">
        <v>0</v>
      </c>
      <c r="AA36" s="52">
        <v>-1.9286835379562313E-5</v>
      </c>
      <c r="AB36" s="52">
        <v>-1.0933405311584968E-4</v>
      </c>
      <c r="AC36" s="52">
        <v>-2.7043922450512224E-5</v>
      </c>
      <c r="AD36" s="52">
        <v>0</v>
      </c>
      <c r="AE36" s="52">
        <v>-9.9616926292355693E-4</v>
      </c>
      <c r="AF36" s="52">
        <v>-2.778412118444089E-4</v>
      </c>
      <c r="AG36" s="52">
        <v>-2.2648389416407626E-5</v>
      </c>
      <c r="AH36" s="52">
        <v>-9.5093320509319825E-6</v>
      </c>
      <c r="AI36" s="52">
        <v>0.98409743835871155</v>
      </c>
      <c r="AJ36" s="52">
        <v>0</v>
      </c>
      <c r="AK36" s="52">
        <v>-2.9321643771349823E-5</v>
      </c>
      <c r="AL36" s="52">
        <v>-2.6918601622062834E-4</v>
      </c>
      <c r="AM36" s="52">
        <v>0</v>
      </c>
      <c r="AN36" s="53">
        <v>-1.2998079172744473E-4</v>
      </c>
      <c r="AO36" s="14"/>
    </row>
    <row r="37" spans="1:41" ht="39.950000000000003" customHeight="1">
      <c r="A37" s="12" t="s">
        <v>226</v>
      </c>
      <c r="B37" s="3" t="s">
        <v>29</v>
      </c>
      <c r="C37" s="51">
        <v>-2.2068095838587644E-3</v>
      </c>
      <c r="D37" s="52">
        <v>0</v>
      </c>
      <c r="E37" s="52">
        <v>-1.3064971751412429E-2</v>
      </c>
      <c r="F37" s="52">
        <v>-2.043944813490036E-3</v>
      </c>
      <c r="G37" s="52">
        <v>-1.3047357998883687E-3</v>
      </c>
      <c r="H37" s="52">
        <v>-1.484230055658627E-3</v>
      </c>
      <c r="I37" s="52">
        <v>-2.4082844986754435E-4</v>
      </c>
      <c r="J37" s="52">
        <v>-7.9904115061925688E-4</v>
      </c>
      <c r="K37" s="52">
        <v>-1.6012396694214876E-3</v>
      </c>
      <c r="L37" s="52">
        <v>-8.6455331412103745E-4</v>
      </c>
      <c r="M37" s="52">
        <v>-1.0582010582010583E-3</v>
      </c>
      <c r="N37" s="52">
        <v>-2.476780185758514E-4</v>
      </c>
      <c r="O37" s="52">
        <v>-1.5502914547935011E-3</v>
      </c>
      <c r="P37" s="52">
        <v>-5.9219779406321713E-4</v>
      </c>
      <c r="Q37" s="52">
        <v>-5.0977060322854718E-4</v>
      </c>
      <c r="R37" s="52">
        <v>-4.8777261528795121E-4</v>
      </c>
      <c r="S37" s="52">
        <v>-6.870828425598744E-4</v>
      </c>
      <c r="T37" s="52">
        <v>0</v>
      </c>
      <c r="U37" s="52">
        <v>-5.5576139310855872E-4</v>
      </c>
      <c r="V37" s="52">
        <v>-6.274535040864921E-4</v>
      </c>
      <c r="W37" s="52">
        <v>-9.9180786693559139E-4</v>
      </c>
      <c r="X37" s="52">
        <v>-2.5123959624579421E-3</v>
      </c>
      <c r="Y37" s="52">
        <v>-8.1480499196982421E-3</v>
      </c>
      <c r="Z37" s="52">
        <v>-1.8931119848551042E-3</v>
      </c>
      <c r="AA37" s="52">
        <v>-5.5566936525982234E-4</v>
      </c>
      <c r="AB37" s="52">
        <v>-2.7606848411752044E-3</v>
      </c>
      <c r="AC37" s="52">
        <v>-5.7416327664164409E-4</v>
      </c>
      <c r="AD37" s="52">
        <v>0</v>
      </c>
      <c r="AE37" s="52">
        <v>-1.5867658987430209E-3</v>
      </c>
      <c r="AF37" s="52">
        <v>-9.3324198827738453E-4</v>
      </c>
      <c r="AG37" s="52">
        <v>-3.774731569401271E-6</v>
      </c>
      <c r="AH37" s="52">
        <v>-2.5471425136424954E-3</v>
      </c>
      <c r="AI37" s="52">
        <v>-1.1361058729956299E-3</v>
      </c>
      <c r="AJ37" s="52">
        <v>1</v>
      </c>
      <c r="AK37" s="52">
        <v>-2.0351392750929467E-3</v>
      </c>
      <c r="AL37" s="52">
        <v>-2.5645033373277067E-3</v>
      </c>
      <c r="AM37" s="52">
        <v>0</v>
      </c>
      <c r="AN37" s="53">
        <v>-2.3107696307101284E-4</v>
      </c>
      <c r="AO37" s="14"/>
    </row>
    <row r="38" spans="1:41" ht="39.950000000000003" customHeight="1">
      <c r="A38" s="12" t="s">
        <v>227</v>
      </c>
      <c r="B38" s="3" t="s">
        <v>30</v>
      </c>
      <c r="C38" s="51">
        <v>-4.3348045397225726E-2</v>
      </c>
      <c r="D38" s="52">
        <v>-3.5087719298245612E-2</v>
      </c>
      <c r="E38" s="52">
        <v>-2.2245762711864406E-2</v>
      </c>
      <c r="F38" s="52">
        <v>-0.12161471640265713</v>
      </c>
      <c r="G38" s="52">
        <v>-3.7275626326511026E-2</v>
      </c>
      <c r="H38" s="52">
        <v>-5.0092764378478663E-2</v>
      </c>
      <c r="I38" s="52">
        <v>-4.3991330175804769E-2</v>
      </c>
      <c r="J38" s="52">
        <v>-5.0739113064322813E-2</v>
      </c>
      <c r="K38" s="52">
        <v>-7.2985537190082647E-2</v>
      </c>
      <c r="L38" s="52">
        <v>-1.0662824207492795E-2</v>
      </c>
      <c r="M38" s="52">
        <v>-3.5978835978835978E-2</v>
      </c>
      <c r="N38" s="52">
        <v>-3.2941176470588238E-2</v>
      </c>
      <c r="O38" s="52">
        <v>-5.8228947042043906E-2</v>
      </c>
      <c r="P38" s="52">
        <v>-3.693833740469317E-2</v>
      </c>
      <c r="Q38" s="52">
        <v>-4.1121495327102804E-2</v>
      </c>
      <c r="R38" s="52">
        <v>-5.5101770862613468E-2</v>
      </c>
      <c r="S38" s="52">
        <v>-5.5212014134275615E-2</v>
      </c>
      <c r="T38" s="52">
        <v>-4.3719896257873286E-2</v>
      </c>
      <c r="U38" s="52">
        <v>-2.2508336420896627E-2</v>
      </c>
      <c r="V38" s="52">
        <v>-4.4195250659630606E-2</v>
      </c>
      <c r="W38" s="52">
        <v>-0.10829031426870551</v>
      </c>
      <c r="X38" s="52">
        <v>-6.8399149991145741E-2</v>
      </c>
      <c r="Y38" s="52">
        <v>-0.15694941725972092</v>
      </c>
      <c r="Z38" s="52">
        <v>-7.0449654547513868E-2</v>
      </c>
      <c r="AA38" s="52">
        <v>-8.8899279454255534E-2</v>
      </c>
      <c r="AB38" s="52">
        <v>-0.12397798285505379</v>
      </c>
      <c r="AC38" s="52">
        <v>-6.6477081835949484E-2</v>
      </c>
      <c r="AD38" s="52">
        <v>-1.5523415151333293E-3</v>
      </c>
      <c r="AE38" s="52">
        <v>-8.7691018786597755E-2</v>
      </c>
      <c r="AF38" s="52">
        <v>-0.17435868158635914</v>
      </c>
      <c r="AG38" s="52">
        <v>-0.10072682456368821</v>
      </c>
      <c r="AH38" s="52">
        <v>-9.8940524561925453E-2</v>
      </c>
      <c r="AI38" s="52">
        <v>-5.2031117813302857E-2</v>
      </c>
      <c r="AJ38" s="52">
        <v>-8.6339296832842138E-2</v>
      </c>
      <c r="AK38" s="52">
        <v>0.85421984608308987</v>
      </c>
      <c r="AL38" s="52">
        <v>-4.5366527153053962E-2</v>
      </c>
      <c r="AM38" s="52">
        <v>0</v>
      </c>
      <c r="AN38" s="53">
        <v>-3.1022082292283475E-2</v>
      </c>
      <c r="AO38" s="14"/>
    </row>
    <row r="39" spans="1:41" ht="39.950000000000003" customHeight="1">
      <c r="A39" s="12" t="s">
        <v>228</v>
      </c>
      <c r="B39" s="3" t="s">
        <v>31</v>
      </c>
      <c r="C39" s="51">
        <v>-1.2610340479192938E-3</v>
      </c>
      <c r="D39" s="52">
        <v>0</v>
      </c>
      <c r="E39" s="52">
        <v>-1.0593220338983051E-3</v>
      </c>
      <c r="F39" s="52">
        <v>0</v>
      </c>
      <c r="G39" s="52">
        <v>-2.5952510460994796E-4</v>
      </c>
      <c r="H39" s="52">
        <v>0</v>
      </c>
      <c r="I39" s="52">
        <v>0</v>
      </c>
      <c r="J39" s="52">
        <v>-1.9976028765481422E-4</v>
      </c>
      <c r="K39" s="52">
        <v>-5.165289256198347E-5</v>
      </c>
      <c r="L39" s="52">
        <v>0</v>
      </c>
      <c r="M39" s="52">
        <v>0</v>
      </c>
      <c r="N39" s="52">
        <v>0</v>
      </c>
      <c r="O39" s="52">
        <v>-6.2011658191740043E-5</v>
      </c>
      <c r="P39" s="52">
        <v>-7.4024724257902141E-5</v>
      </c>
      <c r="Q39" s="52">
        <v>0</v>
      </c>
      <c r="R39" s="52">
        <v>-2.2321797648770648E-4</v>
      </c>
      <c r="S39" s="52">
        <v>-4.9077345897133884E-5</v>
      </c>
      <c r="T39" s="52">
        <v>0</v>
      </c>
      <c r="U39" s="52">
        <v>-3.7050759540570581E-4</v>
      </c>
      <c r="V39" s="52">
        <v>-1.2870841109466504E-4</v>
      </c>
      <c r="W39" s="52">
        <v>-2.965427776839898E-4</v>
      </c>
      <c r="X39" s="52">
        <v>-1.0329968714951891E-4</v>
      </c>
      <c r="Y39" s="52">
        <v>-3.8309095463319042E-4</v>
      </c>
      <c r="Z39" s="52">
        <v>-6.4721777260003558E-5</v>
      </c>
      <c r="AA39" s="52">
        <v>-6.8390075724285824E-4</v>
      </c>
      <c r="AB39" s="52">
        <v>-2.6308506531001329E-4</v>
      </c>
      <c r="AC39" s="52">
        <v>-1.3376340104368737E-3</v>
      </c>
      <c r="AD39" s="52">
        <v>-4.3209506091340097E-4</v>
      </c>
      <c r="AE39" s="52">
        <v>-7.3269507451286875E-4</v>
      </c>
      <c r="AF39" s="52">
        <v>-5.8536956687219302E-3</v>
      </c>
      <c r="AG39" s="52">
        <v>-4.907151040221652E-4</v>
      </c>
      <c r="AH39" s="52">
        <v>-8.3817969648929038E-3</v>
      </c>
      <c r="AI39" s="52">
        <v>-2.1466267780251617E-2</v>
      </c>
      <c r="AJ39" s="52">
        <v>-2.3867834461002036E-3</v>
      </c>
      <c r="AK39" s="52">
        <v>-3.358414198625901E-3</v>
      </c>
      <c r="AL39" s="52">
        <v>0.9780410783649699</v>
      </c>
      <c r="AM39" s="52">
        <v>0</v>
      </c>
      <c r="AN39" s="53">
        <v>-3.437269825681316E-3</v>
      </c>
      <c r="AO39" s="14"/>
    </row>
    <row r="40" spans="1:41" ht="39.950000000000003" customHeight="1">
      <c r="A40" s="12" t="s">
        <v>229</v>
      </c>
      <c r="B40" s="3" t="s">
        <v>32</v>
      </c>
      <c r="C40" s="51">
        <v>-3.1525851197982345E-4</v>
      </c>
      <c r="D40" s="52">
        <v>-2.5062656641604009E-3</v>
      </c>
      <c r="E40" s="52">
        <v>-1.0593220338983051E-3</v>
      </c>
      <c r="F40" s="52">
        <v>-1.021972406745018E-3</v>
      </c>
      <c r="G40" s="52">
        <v>-6.0437353128344048E-4</v>
      </c>
      <c r="H40" s="52">
        <v>-1.1131725417439704E-3</v>
      </c>
      <c r="I40" s="52">
        <v>-1.1238660993818737E-3</v>
      </c>
      <c r="J40" s="52">
        <v>-7.9904115061925688E-4</v>
      </c>
      <c r="K40" s="52">
        <v>-6.1983471074380169E-4</v>
      </c>
      <c r="L40" s="52">
        <v>-2.8818443804034583E-4</v>
      </c>
      <c r="M40" s="52">
        <v>0</v>
      </c>
      <c r="N40" s="52">
        <v>-7.4303405572755414E-4</v>
      </c>
      <c r="O40" s="52">
        <v>-1.1162098474513209E-3</v>
      </c>
      <c r="P40" s="52">
        <v>-5.9219779406321713E-4</v>
      </c>
      <c r="Q40" s="52">
        <v>-6.7969413763806284E-4</v>
      </c>
      <c r="R40" s="52">
        <v>-9.6727789811339475E-4</v>
      </c>
      <c r="S40" s="52">
        <v>-1.0306242638398115E-3</v>
      </c>
      <c r="T40" s="52">
        <v>-1.1115227862171174E-3</v>
      </c>
      <c r="U40" s="52">
        <v>-4.6313449425713227E-4</v>
      </c>
      <c r="V40" s="52">
        <v>-8.3660467211532272E-4</v>
      </c>
      <c r="W40" s="52">
        <v>-6.0641332065714763E-4</v>
      </c>
      <c r="X40" s="52">
        <v>-7.0096216280030697E-5</v>
      </c>
      <c r="Y40" s="52">
        <v>-9.5772738658297604E-4</v>
      </c>
      <c r="Z40" s="52">
        <v>-2.8962995323851591E-3</v>
      </c>
      <c r="AA40" s="52">
        <v>-1.944321512588309E-3</v>
      </c>
      <c r="AB40" s="52">
        <v>-3.5567734154249848E-3</v>
      </c>
      <c r="AC40" s="52">
        <v>-8.9973049691127207E-4</v>
      </c>
      <c r="AD40" s="52">
        <v>0</v>
      </c>
      <c r="AE40" s="52">
        <v>-2.6643457255013411E-3</v>
      </c>
      <c r="AF40" s="52">
        <v>-1.7066301286442871E-3</v>
      </c>
      <c r="AG40" s="52">
        <v>-2.4686744463884311E-3</v>
      </c>
      <c r="AH40" s="52">
        <v>-3.9069769969257689E-3</v>
      </c>
      <c r="AI40" s="52">
        <v>-2.2585823696228461E-3</v>
      </c>
      <c r="AJ40" s="52">
        <v>-4.7943215308621475E-3</v>
      </c>
      <c r="AK40" s="52">
        <v>-1.4845439642753779E-3</v>
      </c>
      <c r="AL40" s="52">
        <v>-1.714975425921745E-3</v>
      </c>
      <c r="AM40" s="52">
        <v>1</v>
      </c>
      <c r="AN40" s="53">
        <v>-1.0109617134356811E-4</v>
      </c>
      <c r="AO40" s="14"/>
    </row>
    <row r="41" spans="1:41" ht="39.950000000000003" customHeight="1">
      <c r="A41" s="9" t="s">
        <v>230</v>
      </c>
      <c r="B41" s="11" t="s">
        <v>33</v>
      </c>
      <c r="C41" s="54">
        <v>-6.4627994955863809E-3</v>
      </c>
      <c r="D41" s="55">
        <v>0</v>
      </c>
      <c r="E41" s="55">
        <v>-7.7683615819209044E-3</v>
      </c>
      <c r="F41" s="55">
        <v>-4.5988758303525806E-3</v>
      </c>
      <c r="G41" s="55">
        <v>-5.3575935979067344E-3</v>
      </c>
      <c r="H41" s="55">
        <v>-3.7105751391465678E-3</v>
      </c>
      <c r="I41" s="55">
        <v>-2.649112948542988E-3</v>
      </c>
      <c r="J41" s="55">
        <v>-9.9880143827407101E-4</v>
      </c>
      <c r="K41" s="55">
        <v>-1.0743801652892562E-2</v>
      </c>
      <c r="L41" s="55">
        <v>-4.6109510086455334E-3</v>
      </c>
      <c r="M41" s="55">
        <v>-1.0582010582010583E-3</v>
      </c>
      <c r="N41" s="55">
        <v>-4.0866873065015484E-3</v>
      </c>
      <c r="O41" s="55">
        <v>-8.3715738558849066E-3</v>
      </c>
      <c r="P41" s="55">
        <v>-6.5141757346953884E-3</v>
      </c>
      <c r="Q41" s="55">
        <v>-2.3789294817332203E-3</v>
      </c>
      <c r="R41" s="55">
        <v>-9.6727789811339475E-4</v>
      </c>
      <c r="S41" s="55">
        <v>-1.1778563015312131E-3</v>
      </c>
      <c r="T41" s="55">
        <v>-2.2230455724342349E-3</v>
      </c>
      <c r="U41" s="55">
        <v>-2.8714338643942199E-3</v>
      </c>
      <c r="V41" s="55">
        <v>-2.831585044082631E-3</v>
      </c>
      <c r="W41" s="55">
        <v>-1.5164775604858415E-2</v>
      </c>
      <c r="X41" s="55">
        <v>-3.0953013399445135E-3</v>
      </c>
      <c r="Y41" s="55">
        <v>-6.9251057183692113E-3</v>
      </c>
      <c r="Z41" s="55">
        <v>-7.5724479394204168E-3</v>
      </c>
      <c r="AA41" s="55">
        <v>-4.5615972001770222E-3</v>
      </c>
      <c r="AB41" s="55">
        <v>-9.0388511724368847E-3</v>
      </c>
      <c r="AC41" s="55">
        <v>-8.8683262620410461E-3</v>
      </c>
      <c r="AD41" s="55">
        <v>-8.2018043969673334E-5</v>
      </c>
      <c r="AE41" s="55">
        <v>-4.2777550814993752E-3</v>
      </c>
      <c r="AF41" s="55">
        <v>-6.2213595189160387E-3</v>
      </c>
      <c r="AG41" s="55">
        <v>-4.5108042254345186E-4</v>
      </c>
      <c r="AH41" s="55">
        <v>-4.5508946243745917E-3</v>
      </c>
      <c r="AI41" s="55">
        <v>-3.0130657043028913E-3</v>
      </c>
      <c r="AJ41" s="55">
        <v>-1.3096176995558506E-2</v>
      </c>
      <c r="AK41" s="55">
        <v>-3.9844855924845365E-3</v>
      </c>
      <c r="AL41" s="55">
        <v>-4.2997400762983156E-3</v>
      </c>
      <c r="AM41" s="55">
        <v>-4.859730505853766E-4</v>
      </c>
      <c r="AN41" s="56">
        <v>1</v>
      </c>
      <c r="AO41" s="14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415E6-FE97-46A9-AB04-930818F6A2A2}">
  <dimension ref="A1:AP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2" ht="39.950000000000003" customHeight="1">
      <c r="A1" s="2" t="s">
        <v>262</v>
      </c>
      <c r="B1" s="3"/>
    </row>
    <row r="2" spans="1:42" ht="39.950000000000003" customHeight="1">
      <c r="A2" s="5"/>
      <c r="B2" s="27"/>
      <c r="C2" s="7" t="s">
        <v>193</v>
      </c>
      <c r="D2" s="7" t="s">
        <v>194</v>
      </c>
      <c r="E2" s="7" t="s">
        <v>195</v>
      </c>
      <c r="F2" s="7" t="s">
        <v>196</v>
      </c>
      <c r="G2" s="7" t="s">
        <v>197</v>
      </c>
      <c r="H2" s="7" t="s">
        <v>198</v>
      </c>
      <c r="I2" s="7" t="s">
        <v>199</v>
      </c>
      <c r="J2" s="7" t="s">
        <v>200</v>
      </c>
      <c r="K2" s="7" t="s">
        <v>201</v>
      </c>
      <c r="L2" s="7" t="s">
        <v>202</v>
      </c>
      <c r="M2" s="7" t="s">
        <v>203</v>
      </c>
      <c r="N2" s="7" t="s">
        <v>204</v>
      </c>
      <c r="O2" s="7" t="s">
        <v>205</v>
      </c>
      <c r="P2" s="7" t="s">
        <v>206</v>
      </c>
      <c r="Q2" s="7" t="s">
        <v>207</v>
      </c>
      <c r="R2" s="7" t="s">
        <v>208</v>
      </c>
      <c r="S2" s="7" t="s">
        <v>209</v>
      </c>
      <c r="T2" s="7" t="s">
        <v>210</v>
      </c>
      <c r="U2" s="7" t="s">
        <v>211</v>
      </c>
      <c r="V2" s="7" t="s">
        <v>212</v>
      </c>
      <c r="W2" s="7" t="s">
        <v>213</v>
      </c>
      <c r="X2" s="7" t="s">
        <v>214</v>
      </c>
      <c r="Y2" s="7" t="s">
        <v>215</v>
      </c>
      <c r="Z2" s="7" t="s">
        <v>216</v>
      </c>
      <c r="AA2" s="7" t="s">
        <v>217</v>
      </c>
      <c r="AB2" s="7" t="s">
        <v>218</v>
      </c>
      <c r="AC2" s="7" t="s">
        <v>219</v>
      </c>
      <c r="AD2" s="7" t="s">
        <v>220</v>
      </c>
      <c r="AE2" s="7" t="s">
        <v>221</v>
      </c>
      <c r="AF2" s="7" t="s">
        <v>222</v>
      </c>
      <c r="AG2" s="7" t="s">
        <v>223</v>
      </c>
      <c r="AH2" s="7" t="s">
        <v>224</v>
      </c>
      <c r="AI2" s="7" t="s">
        <v>225</v>
      </c>
      <c r="AJ2" s="7" t="s">
        <v>226</v>
      </c>
      <c r="AK2" s="7" t="s">
        <v>227</v>
      </c>
      <c r="AL2" s="7" t="s">
        <v>228</v>
      </c>
      <c r="AM2" s="7" t="s">
        <v>229</v>
      </c>
      <c r="AN2" s="8" t="s">
        <v>230</v>
      </c>
    </row>
    <row r="3" spans="1:42" ht="60" customHeight="1">
      <c r="A3" s="12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130</v>
      </c>
      <c r="AB3" s="3" t="s">
        <v>22</v>
      </c>
      <c r="AC3" s="3" t="s">
        <v>94</v>
      </c>
      <c r="AD3" s="3" t="s">
        <v>93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13" t="s">
        <v>33</v>
      </c>
    </row>
    <row r="4" spans="1:42" ht="39.950000000000003" customHeight="1">
      <c r="A4" s="12" t="s">
        <v>193</v>
      </c>
      <c r="B4" s="3" t="s">
        <v>50</v>
      </c>
      <c r="C4" s="48">
        <v>1.1338622664904343</v>
      </c>
      <c r="D4" s="49">
        <v>1.1108687149072066E-2</v>
      </c>
      <c r="E4" s="49">
        <v>1.2208696374786325E-2</v>
      </c>
      <c r="F4" s="49">
        <v>4.6205927553256954E-4</v>
      </c>
      <c r="G4" s="49">
        <v>0.22191923020121052</v>
      </c>
      <c r="H4" s="49">
        <v>2.815965626092654E-3</v>
      </c>
      <c r="I4" s="49">
        <v>5.4839795034174481E-4</v>
      </c>
      <c r="J4" s="49">
        <v>2.8594518338627343E-3</v>
      </c>
      <c r="K4" s="49">
        <v>3.2867527582655393E-4</v>
      </c>
      <c r="L4" s="49">
        <v>1.9162489300461968E-4</v>
      </c>
      <c r="M4" s="49">
        <v>3.440604645221442E-4</v>
      </c>
      <c r="N4" s="49">
        <v>2.0354182653001477E-4</v>
      </c>
      <c r="O4" s="49">
        <v>2.4477969679941806E-4</v>
      </c>
      <c r="P4" s="49">
        <v>2.303442331273442E-4</v>
      </c>
      <c r="Q4" s="49">
        <v>3.2561897273633995E-4</v>
      </c>
      <c r="R4" s="49">
        <v>3.3758898400735113E-4</v>
      </c>
      <c r="S4" s="49">
        <v>3.2483054488627409E-4</v>
      </c>
      <c r="T4" s="49">
        <v>3.7033577908358227E-4</v>
      </c>
      <c r="U4" s="49">
        <v>3.8088963827144582E-4</v>
      </c>
      <c r="V4" s="49">
        <v>2.8013835362679126E-3</v>
      </c>
      <c r="W4" s="49">
        <v>1.2321292217669694E-3</v>
      </c>
      <c r="X4" s="49">
        <v>4.0720492576317926E-4</v>
      </c>
      <c r="Y4" s="49">
        <v>4.5964593732941228E-4</v>
      </c>
      <c r="Z4" s="49">
        <v>3.0867697348480847E-4</v>
      </c>
      <c r="AA4" s="49">
        <v>3.6942541544756214E-4</v>
      </c>
      <c r="AB4" s="49">
        <v>2.0864174094384748E-4</v>
      </c>
      <c r="AC4" s="49">
        <v>1.6044021555761326E-4</v>
      </c>
      <c r="AD4" s="49">
        <v>6.6400648976545112E-5</v>
      </c>
      <c r="AE4" s="49">
        <v>4.9248434839048319E-4</v>
      </c>
      <c r="AF4" s="49">
        <v>5.1374184530086312E-4</v>
      </c>
      <c r="AG4" s="49">
        <v>3.9273078956911169E-4</v>
      </c>
      <c r="AH4" s="49">
        <v>2.8483840066209657E-3</v>
      </c>
      <c r="AI4" s="49">
        <v>4.2131030341097039E-3</v>
      </c>
      <c r="AJ4" s="49">
        <v>3.0994267613585007E-3</v>
      </c>
      <c r="AK4" s="49">
        <v>3.5661590442434663E-4</v>
      </c>
      <c r="AL4" s="49">
        <v>3.9571647522261583E-2</v>
      </c>
      <c r="AM4" s="49">
        <v>9.5041042287692722E-4</v>
      </c>
      <c r="AN4" s="50">
        <v>1.1905598080742463E-3</v>
      </c>
      <c r="AO4" s="14"/>
    </row>
    <row r="5" spans="1:42" ht="39.950000000000003" customHeight="1">
      <c r="A5" s="12" t="s">
        <v>194</v>
      </c>
      <c r="B5" s="3" t="s">
        <v>51</v>
      </c>
      <c r="C5" s="51">
        <v>1.5267512821958535E-3</v>
      </c>
      <c r="D5" s="52">
        <v>1.2957320820261431</v>
      </c>
      <c r="E5" s="52">
        <v>1.4312735348899147E-4</v>
      </c>
      <c r="F5" s="52">
        <v>1.0057435983013883E-4</v>
      </c>
      <c r="G5" s="52">
        <v>9.790309658539993E-4</v>
      </c>
      <c r="H5" s="52">
        <v>1.4228279909502811E-4</v>
      </c>
      <c r="I5" s="52">
        <v>4.9160035933383693E-3</v>
      </c>
      <c r="J5" s="52">
        <v>5.723149437020671E-4</v>
      </c>
      <c r="K5" s="52">
        <v>6.438694638018604E-5</v>
      </c>
      <c r="L5" s="52">
        <v>4.2287833896956841E-5</v>
      </c>
      <c r="M5" s="52">
        <v>1.0445221793282911E-4</v>
      </c>
      <c r="N5" s="52">
        <v>6.2716580672579275E-5</v>
      </c>
      <c r="O5" s="52">
        <v>6.1849921169685896E-5</v>
      </c>
      <c r="P5" s="52">
        <v>5.2876030753833182E-5</v>
      </c>
      <c r="Q5" s="52">
        <v>9.1303139301859615E-5</v>
      </c>
      <c r="R5" s="52">
        <v>9.1030556914955383E-5</v>
      </c>
      <c r="S5" s="52">
        <v>9.7507209339989733E-5</v>
      </c>
      <c r="T5" s="52">
        <v>1.6394726361588328E-4</v>
      </c>
      <c r="U5" s="52">
        <v>1.259389437373382E-4</v>
      </c>
      <c r="V5" s="52">
        <v>5.8126867762074502E-4</v>
      </c>
      <c r="W5" s="52">
        <v>2.8977176604870339E-4</v>
      </c>
      <c r="X5" s="52">
        <v>1.0430729023742763E-4</v>
      </c>
      <c r="Y5" s="52">
        <v>1.1242962895581778E-4</v>
      </c>
      <c r="Z5" s="52">
        <v>9.0151198695562592E-5</v>
      </c>
      <c r="AA5" s="52">
        <v>7.7471918290739433E-5</v>
      </c>
      <c r="AB5" s="52">
        <v>6.9985809884145277E-5</v>
      </c>
      <c r="AC5" s="52">
        <v>3.2802469997601902E-5</v>
      </c>
      <c r="AD5" s="52">
        <v>1.2567718056681237E-5</v>
      </c>
      <c r="AE5" s="52">
        <v>9.6968790033215575E-5</v>
      </c>
      <c r="AF5" s="52">
        <v>1.130396897278299E-4</v>
      </c>
      <c r="AG5" s="52">
        <v>6.0132208946155333E-5</v>
      </c>
      <c r="AH5" s="52">
        <v>1.7177672577534944E-4</v>
      </c>
      <c r="AI5" s="52">
        <v>2.3718574660764352E-4</v>
      </c>
      <c r="AJ5" s="52">
        <v>1.7337769108790538E-4</v>
      </c>
      <c r="AK5" s="52">
        <v>8.0510444444604709E-5</v>
      </c>
      <c r="AL5" s="52">
        <v>1.7456738899475264E-3</v>
      </c>
      <c r="AM5" s="52">
        <v>2.2657798245054551E-3</v>
      </c>
      <c r="AN5" s="53">
        <v>5.14868525112502E-5</v>
      </c>
      <c r="AO5" s="14"/>
      <c r="AP5" s="18"/>
    </row>
    <row r="6" spans="1:42" ht="39.950000000000003" customHeight="1">
      <c r="A6" s="12" t="s">
        <v>195</v>
      </c>
      <c r="B6" s="3" t="s">
        <v>52</v>
      </c>
      <c r="C6" s="51">
        <v>4.1563066175775215E-3</v>
      </c>
      <c r="D6" s="52">
        <v>1.3901547578856618E-3</v>
      </c>
      <c r="E6" s="52">
        <v>1.0122350622434573</v>
      </c>
      <c r="F6" s="52">
        <v>4.4300898942814717E-5</v>
      </c>
      <c r="G6" s="52">
        <v>4.1740940861568807E-2</v>
      </c>
      <c r="H6" s="52">
        <v>1.0228950405036119E-4</v>
      </c>
      <c r="I6" s="52">
        <v>5.2002075377216541E-5</v>
      </c>
      <c r="J6" s="52">
        <v>4.4608866823296666E-4</v>
      </c>
      <c r="K6" s="52">
        <v>4.0593416589616084E-5</v>
      </c>
      <c r="L6" s="52">
        <v>1.9536569177002314E-5</v>
      </c>
      <c r="M6" s="52">
        <v>3.3437433450800194E-5</v>
      </c>
      <c r="N6" s="52">
        <v>2.2864833124897985E-5</v>
      </c>
      <c r="O6" s="52">
        <v>2.7321753930200237E-5</v>
      </c>
      <c r="P6" s="52">
        <v>2.5018668290733658E-5</v>
      </c>
      <c r="Q6" s="52">
        <v>3.4953076798147102E-5</v>
      </c>
      <c r="R6" s="52">
        <v>3.8081059515574587E-5</v>
      </c>
      <c r="S6" s="52">
        <v>3.5373201009650244E-5</v>
      </c>
      <c r="T6" s="52">
        <v>3.8922807187829419E-5</v>
      </c>
      <c r="U6" s="52">
        <v>4.4626875164257228E-5</v>
      </c>
      <c r="V6" s="52">
        <v>2.3935280169728884E-4</v>
      </c>
      <c r="W6" s="52">
        <v>3.9506156039615722E-5</v>
      </c>
      <c r="X6" s="52">
        <v>3.9127886777299751E-5</v>
      </c>
      <c r="Y6" s="52">
        <v>4.7279518227865147E-5</v>
      </c>
      <c r="Z6" s="52">
        <v>3.3966330177877389E-5</v>
      </c>
      <c r="AA6" s="52">
        <v>3.253018809318289E-5</v>
      </c>
      <c r="AB6" s="52">
        <v>2.7028346012562507E-5</v>
      </c>
      <c r="AC6" s="52">
        <v>2.5356692856270044E-5</v>
      </c>
      <c r="AD6" s="52">
        <v>7.1118027357321208E-6</v>
      </c>
      <c r="AE6" s="52">
        <v>5.7471929760115522E-5</v>
      </c>
      <c r="AF6" s="52">
        <v>9.0535915357591062E-5</v>
      </c>
      <c r="AG6" s="52">
        <v>6.1482919612723379E-5</v>
      </c>
      <c r="AH6" s="52">
        <v>3.9798924038957436E-4</v>
      </c>
      <c r="AI6" s="52">
        <v>7.5434338272221762E-4</v>
      </c>
      <c r="AJ6" s="52">
        <v>1.2840010481989794E-4</v>
      </c>
      <c r="AK6" s="52">
        <v>5.8698685707856205E-5</v>
      </c>
      <c r="AL6" s="52">
        <v>8.6802987237388999E-3</v>
      </c>
      <c r="AM6" s="52">
        <v>8.4316005581865709E-5</v>
      </c>
      <c r="AN6" s="53">
        <v>2.1573362019921343E-4</v>
      </c>
      <c r="AO6" s="14"/>
    </row>
    <row r="7" spans="1:42" ht="39.950000000000003" customHeight="1">
      <c r="A7" s="12" t="s">
        <v>196</v>
      </c>
      <c r="B7" s="3" t="s">
        <v>1</v>
      </c>
      <c r="C7" s="51">
        <v>1.0131242877340208E-2</v>
      </c>
      <c r="D7" s="52">
        <v>6.2981861046312636E-3</v>
      </c>
      <c r="E7" s="52">
        <v>4.2789499395936769E-3</v>
      </c>
      <c r="F7" s="52">
        <v>1.0086559137636395</v>
      </c>
      <c r="G7" s="52">
        <v>8.8803154666259494E-3</v>
      </c>
      <c r="H7" s="52">
        <v>1.3903256632347382E-2</v>
      </c>
      <c r="I7" s="52">
        <v>1.2406517649551555E-2</v>
      </c>
      <c r="J7" s="52">
        <v>3.2021773659733105E-2</v>
      </c>
      <c r="K7" s="52">
        <v>5.4556665425648854E-2</v>
      </c>
      <c r="L7" s="52">
        <v>1.8444210854946661E-2</v>
      </c>
      <c r="M7" s="52">
        <v>2.7942988337134853E-2</v>
      </c>
      <c r="N7" s="52">
        <v>1.2244962900884174E-2</v>
      </c>
      <c r="O7" s="52">
        <v>1.0638996929474761E-2</v>
      </c>
      <c r="P7" s="52">
        <v>8.6623948925143059E-3</v>
      </c>
      <c r="Q7" s="52">
        <v>1.1076633931072204E-2</v>
      </c>
      <c r="R7" s="52">
        <v>1.7886635255330224E-2</v>
      </c>
      <c r="S7" s="52">
        <v>1.1926314383529124E-2</v>
      </c>
      <c r="T7" s="52">
        <v>1.1303341259777245E-2</v>
      </c>
      <c r="U7" s="52">
        <v>1.5033278740282052E-2</v>
      </c>
      <c r="V7" s="52">
        <v>1.4551029556576488E-2</v>
      </c>
      <c r="W7" s="52">
        <v>9.9609278047752686E-3</v>
      </c>
      <c r="X7" s="52">
        <v>0.29774365512661738</v>
      </c>
      <c r="Y7" s="52">
        <v>2.1345573324793029E-2</v>
      </c>
      <c r="Z7" s="52">
        <v>2.3158112570377174E-2</v>
      </c>
      <c r="AA7" s="52">
        <v>7.9895131882333423E-3</v>
      </c>
      <c r="AB7" s="52">
        <v>3.3250637194917089E-3</v>
      </c>
      <c r="AC7" s="52">
        <v>4.8088660017396988E-3</v>
      </c>
      <c r="AD7" s="52">
        <v>5.224891516545071E-4</v>
      </c>
      <c r="AE7" s="52">
        <v>7.1182540120890547E-3</v>
      </c>
      <c r="AF7" s="52">
        <v>4.0749370622757131E-3</v>
      </c>
      <c r="AG7" s="52">
        <v>5.7301977951918241E-3</v>
      </c>
      <c r="AH7" s="52">
        <v>6.2579874006725884E-3</v>
      </c>
      <c r="AI7" s="52">
        <v>1.0864842537294174E-2</v>
      </c>
      <c r="AJ7" s="52">
        <v>4.2777825299485615E-3</v>
      </c>
      <c r="AK7" s="52">
        <v>4.1157681461348287E-3</v>
      </c>
      <c r="AL7" s="52">
        <v>1.2548063707508661E-2</v>
      </c>
      <c r="AM7" s="52">
        <v>1.1997184252559315E-2</v>
      </c>
      <c r="AN7" s="53">
        <v>3.5842768101439939E-3</v>
      </c>
      <c r="AO7" s="14"/>
    </row>
    <row r="8" spans="1:42" ht="39.950000000000003" customHeight="1">
      <c r="A8" s="12" t="s">
        <v>197</v>
      </c>
      <c r="B8" s="3" t="s">
        <v>2</v>
      </c>
      <c r="C8" s="51">
        <v>0.11930880903003008</v>
      </c>
      <c r="D8" s="52">
        <v>3.9728784263585538E-2</v>
      </c>
      <c r="E8" s="52">
        <v>6.4189405725332979E-2</v>
      </c>
      <c r="F8" s="52">
        <v>5.1933556920545512E-4</v>
      </c>
      <c r="G8" s="52">
        <v>1.2037917733553718</v>
      </c>
      <c r="H8" s="52">
        <v>2.5165999208004493E-3</v>
      </c>
      <c r="I8" s="52">
        <v>1.0735971015196934E-3</v>
      </c>
      <c r="J8" s="52">
        <v>1.2353012369344345E-2</v>
      </c>
      <c r="K8" s="52">
        <v>7.7167993088883709E-4</v>
      </c>
      <c r="L8" s="52">
        <v>3.0513649051658862E-4</v>
      </c>
      <c r="M8" s="52">
        <v>4.8230438699293739E-4</v>
      </c>
      <c r="N8" s="52">
        <v>4.0719379712574814E-4</v>
      </c>
      <c r="O8" s="52">
        <v>4.4579166065289883E-4</v>
      </c>
      <c r="P8" s="52">
        <v>3.858853724253174E-4</v>
      </c>
      <c r="Q8" s="52">
        <v>5.6782989456953948E-4</v>
      </c>
      <c r="R8" s="52">
        <v>6.4772539563941829E-4</v>
      </c>
      <c r="S8" s="52">
        <v>5.6719650312140994E-4</v>
      </c>
      <c r="T8" s="52">
        <v>5.9997722360465001E-4</v>
      </c>
      <c r="U8" s="52">
        <v>8.3431627711551021E-4</v>
      </c>
      <c r="V8" s="52">
        <v>1.9514783801862282E-3</v>
      </c>
      <c r="W8" s="52">
        <v>7.1143324705451175E-4</v>
      </c>
      <c r="X8" s="52">
        <v>5.0038076375472855E-4</v>
      </c>
      <c r="Y8" s="52">
        <v>7.1125671852153162E-4</v>
      </c>
      <c r="Z8" s="52">
        <v>5.4974838877545451E-4</v>
      </c>
      <c r="AA8" s="52">
        <v>5.7379774119693154E-4</v>
      </c>
      <c r="AB8" s="52">
        <v>4.149155893929572E-4</v>
      </c>
      <c r="AC8" s="52">
        <v>4.155144746685792E-4</v>
      </c>
      <c r="AD8" s="52">
        <v>1.1320042957443935E-4</v>
      </c>
      <c r="AE8" s="52">
        <v>8.467192835890792E-4</v>
      </c>
      <c r="AF8" s="52">
        <v>1.4180031026529366E-3</v>
      </c>
      <c r="AG8" s="52">
        <v>1.1941806327826431E-3</v>
      </c>
      <c r="AH8" s="52">
        <v>7.4490128222190503E-3</v>
      </c>
      <c r="AI8" s="52">
        <v>1.2152843215766722E-2</v>
      </c>
      <c r="AJ8" s="52">
        <v>2.9358851324753094E-3</v>
      </c>
      <c r="AK8" s="52">
        <v>9.343963723347829E-4</v>
      </c>
      <c r="AL8" s="52">
        <v>0.13757303026026135</v>
      </c>
      <c r="AM8" s="52">
        <v>1.2026658198173524E-3</v>
      </c>
      <c r="AN8" s="53">
        <v>5.5432093894329897E-3</v>
      </c>
      <c r="AO8" s="14"/>
    </row>
    <row r="9" spans="1:42" ht="39.950000000000003" customHeight="1">
      <c r="A9" s="12" t="s">
        <v>198</v>
      </c>
      <c r="B9" s="3" t="s">
        <v>3</v>
      </c>
      <c r="C9" s="51">
        <v>5.2114627962161087E-3</v>
      </c>
      <c r="D9" s="52">
        <v>1.5111976253151338E-3</v>
      </c>
      <c r="E9" s="52">
        <v>3.6826235129550015E-2</v>
      </c>
      <c r="F9" s="52">
        <v>5.9417858256471503E-3</v>
      </c>
      <c r="G9" s="52">
        <v>5.0913624916135063E-3</v>
      </c>
      <c r="H9" s="52">
        <v>1.2751683337085877</v>
      </c>
      <c r="I9" s="52">
        <v>5.7347962508154582E-3</v>
      </c>
      <c r="J9" s="52">
        <v>3.9280970572437264E-3</v>
      </c>
      <c r="K9" s="52">
        <v>3.4125985534554011E-3</v>
      </c>
      <c r="L9" s="52">
        <v>2.9883156281028727E-3</v>
      </c>
      <c r="M9" s="52">
        <v>1.1657101102342625E-2</v>
      </c>
      <c r="N9" s="52">
        <v>3.3158374221775636E-3</v>
      </c>
      <c r="O9" s="52">
        <v>4.4497649551242455E-3</v>
      </c>
      <c r="P9" s="52">
        <v>3.4935345696239539E-3</v>
      </c>
      <c r="Q9" s="52">
        <v>5.5011691419280849E-3</v>
      </c>
      <c r="R9" s="52">
        <v>8.5739161622279524E-3</v>
      </c>
      <c r="S9" s="52">
        <v>6.7316237240413086E-3</v>
      </c>
      <c r="T9" s="52">
        <v>7.3408241947268589E-3</v>
      </c>
      <c r="U9" s="52">
        <v>8.9260401167068001E-3</v>
      </c>
      <c r="V9" s="52">
        <v>5.4839206097699652E-3</v>
      </c>
      <c r="W9" s="52">
        <v>7.2903584433206539E-3</v>
      </c>
      <c r="X9" s="52">
        <v>3.379653682010539E-3</v>
      </c>
      <c r="Y9" s="52">
        <v>3.6944241553357893E-3</v>
      </c>
      <c r="Z9" s="52">
        <v>5.1191768414768409E-3</v>
      </c>
      <c r="AA9" s="52">
        <v>6.5709892708680478E-3</v>
      </c>
      <c r="AB9" s="52">
        <v>3.4478743921317833E-3</v>
      </c>
      <c r="AC9" s="52">
        <v>1.1120618266486221E-3</v>
      </c>
      <c r="AD9" s="52">
        <v>4.0053953213910757E-4</v>
      </c>
      <c r="AE9" s="52">
        <v>4.6178634062438847E-3</v>
      </c>
      <c r="AF9" s="52">
        <v>2.878550365843884E-3</v>
      </c>
      <c r="AG9" s="52">
        <v>6.3828908983195477E-3</v>
      </c>
      <c r="AH9" s="52">
        <v>1.9579713505010724E-3</v>
      </c>
      <c r="AI9" s="52">
        <v>6.4168786371421906E-3</v>
      </c>
      <c r="AJ9" s="52">
        <v>3.3860536028221311E-2</v>
      </c>
      <c r="AK9" s="52">
        <v>3.764501736683302E-3</v>
      </c>
      <c r="AL9" s="52">
        <v>7.4158246695094909E-3</v>
      </c>
      <c r="AM9" s="52">
        <v>3.1342373975740231E-2</v>
      </c>
      <c r="AN9" s="53">
        <v>1.958565417903551E-3</v>
      </c>
      <c r="AO9" s="14"/>
    </row>
    <row r="10" spans="1:42" ht="39.950000000000003" customHeight="1">
      <c r="A10" s="12" t="s">
        <v>199</v>
      </c>
      <c r="B10" s="3" t="s">
        <v>4</v>
      </c>
      <c r="C10" s="51">
        <v>7.2657439909340329E-2</v>
      </c>
      <c r="D10" s="52">
        <v>6.214075503895191E-2</v>
      </c>
      <c r="E10" s="52">
        <v>2.15216969759058E-2</v>
      </c>
      <c r="F10" s="52">
        <v>2.1678645761946325E-2</v>
      </c>
      <c r="G10" s="52">
        <v>4.2790856351714167E-2</v>
      </c>
      <c r="H10" s="52">
        <v>2.1715539964071513E-2</v>
      </c>
      <c r="I10" s="52">
        <v>1.2710505630533457</v>
      </c>
      <c r="J10" s="52">
        <v>3.9926051009873648E-2</v>
      </c>
      <c r="K10" s="52">
        <v>1.3237012220411397E-2</v>
      </c>
      <c r="L10" s="52">
        <v>9.1588820799750892E-3</v>
      </c>
      <c r="M10" s="52">
        <v>2.3798972899221334E-2</v>
      </c>
      <c r="N10" s="52">
        <v>1.3518400228004447E-2</v>
      </c>
      <c r="O10" s="52">
        <v>1.342209485521274E-2</v>
      </c>
      <c r="P10" s="52">
        <v>1.128500411939542E-2</v>
      </c>
      <c r="Q10" s="52">
        <v>1.9302438474789161E-2</v>
      </c>
      <c r="R10" s="52">
        <v>1.8823681672513855E-2</v>
      </c>
      <c r="S10" s="52">
        <v>2.1198908585642537E-2</v>
      </c>
      <c r="T10" s="52">
        <v>3.7965221206973467E-2</v>
      </c>
      <c r="U10" s="52">
        <v>2.6618030989971904E-2</v>
      </c>
      <c r="V10" s="52">
        <v>0.12461068047675197</v>
      </c>
      <c r="W10" s="52">
        <v>6.1713580163482676E-2</v>
      </c>
      <c r="X10" s="52">
        <v>2.3065257110954338E-2</v>
      </c>
      <c r="Y10" s="52">
        <v>2.4174501788768708E-2</v>
      </c>
      <c r="Z10" s="52">
        <v>1.9399682625347681E-2</v>
      </c>
      <c r="AA10" s="52">
        <v>1.814594969305991E-2</v>
      </c>
      <c r="AB10" s="52">
        <v>1.6284301966855576E-2</v>
      </c>
      <c r="AC10" s="52">
        <v>6.9646635256169383E-3</v>
      </c>
      <c r="AD10" s="52">
        <v>2.6667116488402125E-3</v>
      </c>
      <c r="AE10" s="52">
        <v>2.1858881986470548E-2</v>
      </c>
      <c r="AF10" s="52">
        <v>2.4050649962984533E-2</v>
      </c>
      <c r="AG10" s="52">
        <v>1.1423956603400297E-2</v>
      </c>
      <c r="AH10" s="52">
        <v>2.2118379551038122E-2</v>
      </c>
      <c r="AI10" s="52">
        <v>2.0672554050395971E-2</v>
      </c>
      <c r="AJ10" s="52">
        <v>3.9784779253608661E-2</v>
      </c>
      <c r="AK10" s="52">
        <v>1.7077008891510599E-2</v>
      </c>
      <c r="AL10" s="52">
        <v>2.1127659910715236E-2</v>
      </c>
      <c r="AM10" s="52">
        <v>0.57909309438672141</v>
      </c>
      <c r="AN10" s="53">
        <v>8.9080801693894058E-3</v>
      </c>
      <c r="AO10" s="14"/>
    </row>
    <row r="11" spans="1:42" ht="39.950000000000003" customHeight="1">
      <c r="A11" s="12" t="s">
        <v>200</v>
      </c>
      <c r="B11" s="3" t="s">
        <v>5</v>
      </c>
      <c r="C11" s="51">
        <v>9.2740619227093701E-2</v>
      </c>
      <c r="D11" s="52">
        <v>1.0792676615405887E-2</v>
      </c>
      <c r="E11" s="52">
        <v>2.7483481338335509E-2</v>
      </c>
      <c r="F11" s="52">
        <v>1.9171232415194094E-2</v>
      </c>
      <c r="G11" s="52">
        <v>3.7552513624983692E-2</v>
      </c>
      <c r="H11" s="52">
        <v>0.18602612641346147</v>
      </c>
      <c r="I11" s="52">
        <v>6.8995662819784309E-2</v>
      </c>
      <c r="J11" s="52">
        <v>1.5542839432936801</v>
      </c>
      <c r="K11" s="52">
        <v>2.6701264073172172E-2</v>
      </c>
      <c r="L11" s="52">
        <v>1.0486835372628154E-2</v>
      </c>
      <c r="M11" s="52">
        <v>1.930373257097107E-2</v>
      </c>
      <c r="N11" s="52">
        <v>2.4554293047013901E-2</v>
      </c>
      <c r="O11" s="52">
        <v>1.7768862800595434E-2</v>
      </c>
      <c r="P11" s="52">
        <v>1.5250552946841398E-2</v>
      </c>
      <c r="Q11" s="52">
        <v>3.8112028490658881E-2</v>
      </c>
      <c r="R11" s="52">
        <v>4.3420970164378514E-2</v>
      </c>
      <c r="S11" s="52">
        <v>3.3121535157101062E-2</v>
      </c>
      <c r="T11" s="52">
        <v>3.6251052573162856E-2</v>
      </c>
      <c r="U11" s="52">
        <v>6.1978257061672683E-2</v>
      </c>
      <c r="V11" s="52">
        <v>9.5013585957879024E-2</v>
      </c>
      <c r="W11" s="52">
        <v>2.1771619888862816E-2</v>
      </c>
      <c r="X11" s="52">
        <v>1.7418818997776621E-2</v>
      </c>
      <c r="Y11" s="52">
        <v>2.7248534896817996E-2</v>
      </c>
      <c r="Z11" s="52">
        <v>3.3157407933564302E-2</v>
      </c>
      <c r="AA11" s="52">
        <v>6.3075908821860803E-3</v>
      </c>
      <c r="AB11" s="52">
        <v>6.2048278828177351E-3</v>
      </c>
      <c r="AC11" s="52">
        <v>2.9446933176734873E-3</v>
      </c>
      <c r="AD11" s="52">
        <v>1.0259292416705543E-3</v>
      </c>
      <c r="AE11" s="52">
        <v>1.3144360263255045E-2</v>
      </c>
      <c r="AF11" s="52">
        <v>9.1182732148246595E-3</v>
      </c>
      <c r="AG11" s="52">
        <v>9.466810717103414E-3</v>
      </c>
      <c r="AH11" s="52">
        <v>2.3076614784936878E-2</v>
      </c>
      <c r="AI11" s="52">
        <v>0.25106124728060414</v>
      </c>
      <c r="AJ11" s="52">
        <v>1.8319235913300088E-2</v>
      </c>
      <c r="AK11" s="52">
        <v>1.2627170066309252E-2</v>
      </c>
      <c r="AL11" s="52">
        <v>2.668513688798213E-2</v>
      </c>
      <c r="AM11" s="52">
        <v>6.9529807319922393E-2</v>
      </c>
      <c r="AN11" s="53">
        <v>1.1070879323996689E-2</v>
      </c>
      <c r="AO11" s="14"/>
    </row>
    <row r="12" spans="1:42" ht="39.950000000000003" customHeight="1">
      <c r="A12" s="12" t="s">
        <v>201</v>
      </c>
      <c r="B12" s="3" t="s">
        <v>6</v>
      </c>
      <c r="C12" s="51">
        <v>7.698700910117773E-3</v>
      </c>
      <c r="D12" s="52">
        <v>1.0410040282958757E-3</v>
      </c>
      <c r="E12" s="52">
        <v>1.852673666434544E-3</v>
      </c>
      <c r="F12" s="52">
        <v>2.0983777737090042E-3</v>
      </c>
      <c r="G12" s="52">
        <v>5.9612177789513466E-3</v>
      </c>
      <c r="H12" s="52">
        <v>3.9187861602977322E-3</v>
      </c>
      <c r="I12" s="52">
        <v>5.5746870285982497E-3</v>
      </c>
      <c r="J12" s="52">
        <v>1.4697054394993043E-2</v>
      </c>
      <c r="K12" s="52">
        <v>1.2013066270340327</v>
      </c>
      <c r="L12" s="52">
        <v>1.9774819205598928E-3</v>
      </c>
      <c r="M12" s="52">
        <v>2.5532792797437698E-2</v>
      </c>
      <c r="N12" s="52">
        <v>1.0299690840628782E-2</v>
      </c>
      <c r="O12" s="52">
        <v>2.0087436322920326E-2</v>
      </c>
      <c r="P12" s="52">
        <v>1.2225412274557108E-2</v>
      </c>
      <c r="Q12" s="52">
        <v>3.0742226588775259E-2</v>
      </c>
      <c r="R12" s="52">
        <v>3.2740042549990404E-2</v>
      </c>
      <c r="S12" s="52">
        <v>1.8986064537648343E-2</v>
      </c>
      <c r="T12" s="52">
        <v>1.6401113863580893E-2</v>
      </c>
      <c r="U12" s="52">
        <v>9.6600505671823357E-3</v>
      </c>
      <c r="V12" s="52">
        <v>5.6886910192738135E-3</v>
      </c>
      <c r="W12" s="52">
        <v>6.5640793226072164E-2</v>
      </c>
      <c r="X12" s="52">
        <v>3.4468512172596507E-3</v>
      </c>
      <c r="Y12" s="52">
        <v>1.1880128576446675E-2</v>
      </c>
      <c r="Z12" s="52">
        <v>2.1129439920484173E-3</v>
      </c>
      <c r="AA12" s="52">
        <v>1.2747685145374577E-3</v>
      </c>
      <c r="AB12" s="52">
        <v>9.9819328943348551E-4</v>
      </c>
      <c r="AC12" s="52">
        <v>1.1831237608666456E-3</v>
      </c>
      <c r="AD12" s="52">
        <v>1.2624310688084952E-3</v>
      </c>
      <c r="AE12" s="52">
        <v>1.8776357394450999E-3</v>
      </c>
      <c r="AF12" s="52">
        <v>1.3335370227608061E-3</v>
      </c>
      <c r="AG12" s="52">
        <v>1.8954101329245378E-3</v>
      </c>
      <c r="AH12" s="52">
        <v>3.8267011771564315E-3</v>
      </c>
      <c r="AI12" s="52">
        <v>4.3918820706379692E-3</v>
      </c>
      <c r="AJ12" s="52">
        <v>1.9651355775881572E-3</v>
      </c>
      <c r="AK12" s="52">
        <v>2.0076399424699275E-3</v>
      </c>
      <c r="AL12" s="52">
        <v>3.1608667646223728E-3</v>
      </c>
      <c r="AM12" s="52">
        <v>1.2318618034891395E-2</v>
      </c>
      <c r="AN12" s="53">
        <v>5.0699884518217199E-3</v>
      </c>
      <c r="AO12" s="14"/>
    </row>
    <row r="13" spans="1:42" ht="39.950000000000003" customHeight="1">
      <c r="A13" s="12" t="s">
        <v>202</v>
      </c>
      <c r="B13" s="3" t="s">
        <v>7</v>
      </c>
      <c r="C13" s="51">
        <v>1.2244999387202209E-2</v>
      </c>
      <c r="D13" s="52">
        <v>7.1270370891896983E-3</v>
      </c>
      <c r="E13" s="52">
        <v>3.5366932719225565E-2</v>
      </c>
      <c r="F13" s="52">
        <v>1.9041840042099859E-2</v>
      </c>
      <c r="G13" s="52">
        <v>1.8852906312880051E-2</v>
      </c>
      <c r="H13" s="52">
        <v>9.4640684710168912E-3</v>
      </c>
      <c r="I13" s="52">
        <v>7.8666051016188385E-2</v>
      </c>
      <c r="J13" s="52">
        <v>2.3659167000371972E-2</v>
      </c>
      <c r="K13" s="52">
        <v>3.0845800551286204E-2</v>
      </c>
      <c r="L13" s="52">
        <v>2.3092025861671646</v>
      </c>
      <c r="M13" s="52">
        <v>2.8372126812860714E-2</v>
      </c>
      <c r="N13" s="52">
        <v>0.53291563701139266</v>
      </c>
      <c r="O13" s="52">
        <v>0.27113697149634564</v>
      </c>
      <c r="P13" s="52">
        <v>0.28594277358808939</v>
      </c>
      <c r="Q13" s="52">
        <v>9.8605507178375282E-2</v>
      </c>
      <c r="R13" s="52">
        <v>1.9268718220959907E-2</v>
      </c>
      <c r="S13" s="52">
        <v>0.14496772833671487</v>
      </c>
      <c r="T13" s="52">
        <v>6.8183997329430715E-2</v>
      </c>
      <c r="U13" s="52">
        <v>0.59485227760459547</v>
      </c>
      <c r="V13" s="52">
        <v>1.6383936912347505E-2</v>
      </c>
      <c r="W13" s="52">
        <v>0.11131427049065494</v>
      </c>
      <c r="X13" s="52">
        <v>1.3422731014525029E-2</v>
      </c>
      <c r="Y13" s="52">
        <v>1.6481104675765249E-2</v>
      </c>
      <c r="Z13" s="52">
        <v>6.451549700631342E-3</v>
      </c>
      <c r="AA13" s="52">
        <v>6.3215683047282709E-3</v>
      </c>
      <c r="AB13" s="52">
        <v>5.0776175885337413E-3</v>
      </c>
      <c r="AC13" s="52">
        <v>3.7157723915564791E-3</v>
      </c>
      <c r="AD13" s="52">
        <v>2.4578895023378245E-3</v>
      </c>
      <c r="AE13" s="52">
        <v>2.9440571605780438E-2</v>
      </c>
      <c r="AF13" s="52">
        <v>6.7351387127741738E-3</v>
      </c>
      <c r="AG13" s="52">
        <v>1.5256107459142439E-2</v>
      </c>
      <c r="AH13" s="52">
        <v>5.9737607378849457E-3</v>
      </c>
      <c r="AI13" s="52">
        <v>8.7089682940109502E-3</v>
      </c>
      <c r="AJ13" s="52">
        <v>7.8793868084956805E-3</v>
      </c>
      <c r="AK13" s="52">
        <v>1.529867336952216E-2</v>
      </c>
      <c r="AL13" s="52">
        <v>8.4585345923706701E-3</v>
      </c>
      <c r="AM13" s="52">
        <v>4.3961615388897896E-2</v>
      </c>
      <c r="AN13" s="53">
        <v>1.3739735958992852E-2</v>
      </c>
      <c r="AO13" s="14"/>
    </row>
    <row r="14" spans="1:42" ht="39.950000000000003" customHeight="1">
      <c r="A14" s="12" t="s">
        <v>203</v>
      </c>
      <c r="B14" s="3" t="s">
        <v>8</v>
      </c>
      <c r="C14" s="51">
        <v>6.0310404500775209E-3</v>
      </c>
      <c r="D14" s="52">
        <v>2.738042073248779E-3</v>
      </c>
      <c r="E14" s="52">
        <v>8.0186313476556855E-3</v>
      </c>
      <c r="F14" s="52">
        <v>5.1719442868977221E-3</v>
      </c>
      <c r="G14" s="52">
        <v>8.8059204242290964E-3</v>
      </c>
      <c r="H14" s="52">
        <v>6.7892131379432476E-3</v>
      </c>
      <c r="I14" s="52">
        <v>2.2252440876080838E-2</v>
      </c>
      <c r="J14" s="52">
        <v>3.9397740140274085E-2</v>
      </c>
      <c r="K14" s="52">
        <v>5.2090613763506582E-3</v>
      </c>
      <c r="L14" s="52">
        <v>3.827162359597305E-4</v>
      </c>
      <c r="M14" s="52">
        <v>2.3213457268651885</v>
      </c>
      <c r="N14" s="52">
        <v>0.12077915812019599</v>
      </c>
      <c r="O14" s="52">
        <v>0.10157883409157503</v>
      </c>
      <c r="P14" s="52">
        <v>5.3359070593684624E-2</v>
      </c>
      <c r="Q14" s="52">
        <v>0.12555449525407117</v>
      </c>
      <c r="R14" s="52">
        <v>6.565419506178026E-2</v>
      </c>
      <c r="S14" s="52">
        <v>0.15574654929279735</v>
      </c>
      <c r="T14" s="52">
        <v>7.6157819314652681E-2</v>
      </c>
      <c r="U14" s="52">
        <v>9.4692922621787023E-2</v>
      </c>
      <c r="V14" s="52">
        <v>1.529676315620637E-2</v>
      </c>
      <c r="W14" s="52">
        <v>3.4449925097377113E-2</v>
      </c>
      <c r="X14" s="52">
        <v>5.3503608984058438E-3</v>
      </c>
      <c r="Y14" s="52">
        <v>7.1215902012465712E-3</v>
      </c>
      <c r="Z14" s="52">
        <v>3.0568506699065398E-3</v>
      </c>
      <c r="AA14" s="52">
        <v>2.3803572387014376E-3</v>
      </c>
      <c r="AB14" s="52">
        <v>2.0293085964583728E-3</v>
      </c>
      <c r="AC14" s="52">
        <v>1.4021341988682391E-3</v>
      </c>
      <c r="AD14" s="52">
        <v>7.9072655615834773E-4</v>
      </c>
      <c r="AE14" s="52">
        <v>6.3852590146990058E-3</v>
      </c>
      <c r="AF14" s="52">
        <v>2.9336860005653594E-3</v>
      </c>
      <c r="AG14" s="52">
        <v>5.6436688215721377E-3</v>
      </c>
      <c r="AH14" s="52">
        <v>3.0224808264098227E-3</v>
      </c>
      <c r="AI14" s="52">
        <v>1.3372778860463327E-2</v>
      </c>
      <c r="AJ14" s="52">
        <v>3.7521695026393183E-3</v>
      </c>
      <c r="AK14" s="52">
        <v>6.0745081565826359E-3</v>
      </c>
      <c r="AL14" s="52">
        <v>4.4480713725975713E-3</v>
      </c>
      <c r="AM14" s="52">
        <v>2.1150778393287325E-2</v>
      </c>
      <c r="AN14" s="53">
        <v>7.7964091125331337E-3</v>
      </c>
      <c r="AO14" s="14"/>
    </row>
    <row r="15" spans="1:42" ht="39.950000000000003" customHeight="1">
      <c r="A15" s="12" t="s">
        <v>204</v>
      </c>
      <c r="B15" s="3" t="s">
        <v>9</v>
      </c>
      <c r="C15" s="51">
        <v>1.1988298435011601E-2</v>
      </c>
      <c r="D15" s="52">
        <v>4.2237517985247884E-3</v>
      </c>
      <c r="E15" s="52">
        <v>1.0032687837100641E-2</v>
      </c>
      <c r="F15" s="52">
        <v>1.4280116497602375E-2</v>
      </c>
      <c r="G15" s="52">
        <v>2.5290666930990028E-2</v>
      </c>
      <c r="H15" s="52">
        <v>9.0494210730402893E-3</v>
      </c>
      <c r="I15" s="52">
        <v>4.3736409600069762E-2</v>
      </c>
      <c r="J15" s="52">
        <v>3.6218291680390806E-2</v>
      </c>
      <c r="K15" s="52">
        <v>1.1193769740658728E-2</v>
      </c>
      <c r="L15" s="52">
        <v>3.619563275211732E-3</v>
      </c>
      <c r="M15" s="52">
        <v>2.0973369950382414E-2</v>
      </c>
      <c r="N15" s="52">
        <v>1.0807136638742738</v>
      </c>
      <c r="O15" s="52">
        <v>3.2415814121761706E-2</v>
      </c>
      <c r="P15" s="52">
        <v>4.2676455587540275E-2</v>
      </c>
      <c r="Q15" s="52">
        <v>5.6196495001722122E-2</v>
      </c>
      <c r="R15" s="52">
        <v>1.9520016492770482E-2</v>
      </c>
      <c r="S15" s="52">
        <v>4.1842043808860453E-2</v>
      </c>
      <c r="T15" s="52">
        <v>5.6833671139610041E-2</v>
      </c>
      <c r="U15" s="52">
        <v>8.5581713818079622E-2</v>
      </c>
      <c r="V15" s="52">
        <v>1.200754540135511E-2</v>
      </c>
      <c r="W15" s="52">
        <v>0.11336531234840806</v>
      </c>
      <c r="X15" s="52">
        <v>1.0437021815024662E-2</v>
      </c>
      <c r="Y15" s="52">
        <v>1.0812919374927595E-2</v>
      </c>
      <c r="Z15" s="52">
        <v>3.9099017222772349E-3</v>
      </c>
      <c r="AA15" s="52">
        <v>5.7332217213703933E-3</v>
      </c>
      <c r="AB15" s="52">
        <v>2.5316530619588066E-3</v>
      </c>
      <c r="AC15" s="52">
        <v>2.5215767023753677E-3</v>
      </c>
      <c r="AD15" s="52">
        <v>2.4598967272354017E-3</v>
      </c>
      <c r="AE15" s="52">
        <v>8.1734935246136481E-3</v>
      </c>
      <c r="AF15" s="52">
        <v>3.6759403655414595E-3</v>
      </c>
      <c r="AG15" s="52">
        <v>9.432041887364245E-3</v>
      </c>
      <c r="AH15" s="52">
        <v>3.9598392946827996E-3</v>
      </c>
      <c r="AI15" s="52">
        <v>9.0296656181773228E-3</v>
      </c>
      <c r="AJ15" s="52">
        <v>6.3205235084288509E-3</v>
      </c>
      <c r="AK15" s="52">
        <v>5.0494129335111387E-3</v>
      </c>
      <c r="AL15" s="52">
        <v>8.8302253295661475E-3</v>
      </c>
      <c r="AM15" s="52">
        <v>2.586505009975475E-2</v>
      </c>
      <c r="AN15" s="53">
        <v>7.3959163586429138E-3</v>
      </c>
      <c r="AO15" s="14"/>
    </row>
    <row r="16" spans="1:42" ht="39.950000000000003" customHeight="1">
      <c r="A16" s="12" t="s">
        <v>205</v>
      </c>
      <c r="B16" s="3" t="s">
        <v>10</v>
      </c>
      <c r="C16" s="51">
        <v>1.2790119844117887E-3</v>
      </c>
      <c r="D16" s="52">
        <v>9.4675667920462558E-4</v>
      </c>
      <c r="E16" s="52">
        <v>3.475175751913273E-3</v>
      </c>
      <c r="F16" s="52">
        <v>7.6176479789463918E-3</v>
      </c>
      <c r="G16" s="52">
        <v>1.4190293784380008E-3</v>
      </c>
      <c r="H16" s="52">
        <v>1.4160043411957596E-3</v>
      </c>
      <c r="I16" s="52">
        <v>1.5738483471236916E-3</v>
      </c>
      <c r="J16" s="52">
        <v>1.7695252508556831E-3</v>
      </c>
      <c r="K16" s="52">
        <v>2.1510104532940716E-3</v>
      </c>
      <c r="L16" s="52">
        <v>1.001829210028035E-3</v>
      </c>
      <c r="M16" s="52">
        <v>2.0734878657069546E-3</v>
      </c>
      <c r="N16" s="52">
        <v>1.9230899377496481E-3</v>
      </c>
      <c r="O16" s="52">
        <v>1.2236648062318212</v>
      </c>
      <c r="P16" s="52">
        <v>7.4395101379684248E-2</v>
      </c>
      <c r="Q16" s="52">
        <v>2.3196588534892232E-2</v>
      </c>
      <c r="R16" s="52">
        <v>4.6116024450297693E-3</v>
      </c>
      <c r="S16" s="52">
        <v>1.0196676919381874E-2</v>
      </c>
      <c r="T16" s="52">
        <v>6.9309979582568649E-3</v>
      </c>
      <c r="U16" s="52">
        <v>5.5770134276838551E-2</v>
      </c>
      <c r="V16" s="52">
        <v>1.3257478086939488E-3</v>
      </c>
      <c r="W16" s="52">
        <v>1.1290416020604299E-2</v>
      </c>
      <c r="X16" s="52">
        <v>3.7167180217306155E-3</v>
      </c>
      <c r="Y16" s="52">
        <v>1.8374593723715166E-2</v>
      </c>
      <c r="Z16" s="52">
        <v>1.6159848167925637E-3</v>
      </c>
      <c r="AA16" s="52">
        <v>1.4604949540932494E-3</v>
      </c>
      <c r="AB16" s="52">
        <v>1.8042846192038856E-3</v>
      </c>
      <c r="AC16" s="52">
        <v>1.1941921292987212E-3</v>
      </c>
      <c r="AD16" s="52">
        <v>3.4850634779006509E-4</v>
      </c>
      <c r="AE16" s="52">
        <v>3.8079513682247306E-3</v>
      </c>
      <c r="AF16" s="52">
        <v>2.542526782659549E-3</v>
      </c>
      <c r="AG16" s="52">
        <v>2.8847184493078037E-3</v>
      </c>
      <c r="AH16" s="52">
        <v>1.6418771471215421E-3</v>
      </c>
      <c r="AI16" s="52">
        <v>1.5599178471055002E-3</v>
      </c>
      <c r="AJ16" s="52">
        <v>1.5375594441720296E-3</v>
      </c>
      <c r="AK16" s="52">
        <v>1.0085394632486658E-2</v>
      </c>
      <c r="AL16" s="52">
        <v>1.4361240619644856E-3</v>
      </c>
      <c r="AM16" s="52">
        <v>2.2477501080412736E-3</v>
      </c>
      <c r="AN16" s="53">
        <v>1.2577861774210697E-3</v>
      </c>
      <c r="AO16" s="14"/>
    </row>
    <row r="17" spans="1:41" ht="39.950000000000003" customHeight="1">
      <c r="A17" s="12" t="s">
        <v>206</v>
      </c>
      <c r="B17" s="3" t="s">
        <v>11</v>
      </c>
      <c r="C17" s="51">
        <v>1.3519399825763485E-3</v>
      </c>
      <c r="D17" s="52">
        <v>1.05913733471886E-3</v>
      </c>
      <c r="E17" s="52">
        <v>1.3092028039609033E-3</v>
      </c>
      <c r="F17" s="52">
        <v>2.9257054302869491E-3</v>
      </c>
      <c r="G17" s="52">
        <v>1.3771637739164501E-3</v>
      </c>
      <c r="H17" s="52">
        <v>1.5538103187883573E-3</v>
      </c>
      <c r="I17" s="52">
        <v>1.8814482310695628E-3</v>
      </c>
      <c r="J17" s="52">
        <v>1.8379408421731218E-3</v>
      </c>
      <c r="K17" s="52">
        <v>2.0779950482127441E-3</v>
      </c>
      <c r="L17" s="52">
        <v>1.6058851258547071E-3</v>
      </c>
      <c r="M17" s="52">
        <v>4.8536439459938557E-3</v>
      </c>
      <c r="N17" s="52">
        <v>1.5732211633738193E-3</v>
      </c>
      <c r="O17" s="52">
        <v>1.3574167097688499E-2</v>
      </c>
      <c r="P17" s="52">
        <v>1.2051071367170902</v>
      </c>
      <c r="Q17" s="52">
        <v>5.543354003548987E-3</v>
      </c>
      <c r="R17" s="52">
        <v>7.8893633182387929E-3</v>
      </c>
      <c r="S17" s="52">
        <v>9.6752824167360679E-3</v>
      </c>
      <c r="T17" s="52">
        <v>4.3279195952162612E-3</v>
      </c>
      <c r="U17" s="52">
        <v>1.0203627642010171E-2</v>
      </c>
      <c r="V17" s="52">
        <v>1.8084213245850452E-3</v>
      </c>
      <c r="W17" s="52">
        <v>2.4346843477841842E-3</v>
      </c>
      <c r="X17" s="52">
        <v>2.2934738174181612E-3</v>
      </c>
      <c r="Y17" s="52">
        <v>3.606075524180726E-3</v>
      </c>
      <c r="Z17" s="52">
        <v>1.5416745762665703E-3</v>
      </c>
      <c r="AA17" s="52">
        <v>1.6358896679091227E-3</v>
      </c>
      <c r="AB17" s="52">
        <v>2.1910309744416329E-3</v>
      </c>
      <c r="AC17" s="52">
        <v>1.3401696263287146E-3</v>
      </c>
      <c r="AD17" s="52">
        <v>2.4321239174226642E-4</v>
      </c>
      <c r="AE17" s="52">
        <v>2.2092593763331217E-3</v>
      </c>
      <c r="AF17" s="52">
        <v>3.1669405760177457E-3</v>
      </c>
      <c r="AG17" s="52">
        <v>1.9685695649778426E-3</v>
      </c>
      <c r="AH17" s="52">
        <v>1.7628916038620948E-3</v>
      </c>
      <c r="AI17" s="52">
        <v>1.4206846880262546E-3</v>
      </c>
      <c r="AJ17" s="52">
        <v>1.8083212242312916E-3</v>
      </c>
      <c r="AK17" s="52">
        <v>1.3376479069787247E-2</v>
      </c>
      <c r="AL17" s="52">
        <v>1.3506080430790077E-3</v>
      </c>
      <c r="AM17" s="52">
        <v>2.1050171031450579E-3</v>
      </c>
      <c r="AN17" s="53">
        <v>1.1023258118746605E-3</v>
      </c>
      <c r="AO17" s="14"/>
    </row>
    <row r="18" spans="1:41" ht="39.950000000000003" customHeight="1">
      <c r="A18" s="12" t="s">
        <v>207</v>
      </c>
      <c r="B18" s="3" t="s">
        <v>12</v>
      </c>
      <c r="C18" s="51">
        <v>5.2965043739023829E-4</v>
      </c>
      <c r="D18" s="52">
        <v>4.5230509384038545E-4</v>
      </c>
      <c r="E18" s="52">
        <v>4.9371237409443468E-4</v>
      </c>
      <c r="F18" s="52">
        <v>7.6336348483062582E-4</v>
      </c>
      <c r="G18" s="52">
        <v>5.4711500628168051E-4</v>
      </c>
      <c r="H18" s="52">
        <v>6.4754356937820636E-4</v>
      </c>
      <c r="I18" s="52">
        <v>5.5302706561633592E-4</v>
      </c>
      <c r="J18" s="52">
        <v>6.8677724379378048E-4</v>
      </c>
      <c r="K18" s="52">
        <v>6.3490647382251028E-4</v>
      </c>
      <c r="L18" s="52">
        <v>3.5620104629622618E-4</v>
      </c>
      <c r="M18" s="52">
        <v>7.1367461005380367E-4</v>
      </c>
      <c r="N18" s="52">
        <v>4.2213118355527288E-4</v>
      </c>
      <c r="O18" s="52">
        <v>5.0830101029055276E-3</v>
      </c>
      <c r="P18" s="52">
        <v>5.6456679435808186E-3</v>
      </c>
      <c r="Q18" s="52">
        <v>1.0734093699533369</v>
      </c>
      <c r="R18" s="52">
        <v>6.9780320828270498E-4</v>
      </c>
      <c r="S18" s="52">
        <v>2.6937539507256364E-3</v>
      </c>
      <c r="T18" s="52">
        <v>4.4070124823853444E-3</v>
      </c>
      <c r="U18" s="52">
        <v>3.1445794579277888E-3</v>
      </c>
      <c r="V18" s="52">
        <v>5.141510183987604E-4</v>
      </c>
      <c r="W18" s="52">
        <v>1.0089857379739179E-3</v>
      </c>
      <c r="X18" s="52">
        <v>6.699024801505428E-4</v>
      </c>
      <c r="Y18" s="52">
        <v>1.17041080810227E-3</v>
      </c>
      <c r="Z18" s="52">
        <v>5.8704292992753859E-4</v>
      </c>
      <c r="AA18" s="52">
        <v>1.7192930248398788E-3</v>
      </c>
      <c r="AB18" s="52">
        <v>7.8297618419216836E-4</v>
      </c>
      <c r="AC18" s="52">
        <v>4.449528180343734E-4</v>
      </c>
      <c r="AD18" s="52">
        <v>8.8170192653183179E-5</v>
      </c>
      <c r="AE18" s="52">
        <v>8.2444621340165382E-4</v>
      </c>
      <c r="AF18" s="52">
        <v>1.1151701498179343E-3</v>
      </c>
      <c r="AG18" s="52">
        <v>6.2050690827939476E-3</v>
      </c>
      <c r="AH18" s="52">
        <v>6.5979080988183103E-4</v>
      </c>
      <c r="AI18" s="52">
        <v>1.4276863685269762E-2</v>
      </c>
      <c r="AJ18" s="52">
        <v>7.3038412602634696E-4</v>
      </c>
      <c r="AK18" s="52">
        <v>3.8407459432298189E-3</v>
      </c>
      <c r="AL18" s="52">
        <v>1.4459534257480085E-3</v>
      </c>
      <c r="AM18" s="52">
        <v>2.6018398217947204E-2</v>
      </c>
      <c r="AN18" s="53">
        <v>9.3304618637832758E-4</v>
      </c>
      <c r="AO18" s="14"/>
    </row>
    <row r="19" spans="1:41" ht="39.950000000000003" customHeight="1">
      <c r="A19" s="12" t="s">
        <v>208</v>
      </c>
      <c r="B19" s="3" t="s">
        <v>13</v>
      </c>
      <c r="C19" s="51">
        <v>2.2614901783977229E-3</v>
      </c>
      <c r="D19" s="52">
        <v>1.8915182841126035E-3</v>
      </c>
      <c r="E19" s="52">
        <v>3.4241643785631105E-3</v>
      </c>
      <c r="F19" s="52">
        <v>3.9490035653339216E-3</v>
      </c>
      <c r="G19" s="52">
        <v>2.386269443074122E-3</v>
      </c>
      <c r="H19" s="52">
        <v>2.6181050582194262E-3</v>
      </c>
      <c r="I19" s="52">
        <v>2.3824478413599602E-3</v>
      </c>
      <c r="J19" s="52">
        <v>2.9986105282160595E-3</v>
      </c>
      <c r="K19" s="52">
        <v>2.977234535372996E-3</v>
      </c>
      <c r="L19" s="52">
        <v>1.435479838330559E-3</v>
      </c>
      <c r="M19" s="52">
        <v>3.1507371881968269E-3</v>
      </c>
      <c r="N19" s="52">
        <v>3.7388962697429582E-3</v>
      </c>
      <c r="O19" s="52">
        <v>4.3844183979905846E-2</v>
      </c>
      <c r="P19" s="52">
        <v>1.8228420808378481E-2</v>
      </c>
      <c r="Q19" s="52">
        <v>0.18163684899428148</v>
      </c>
      <c r="R19" s="52">
        <v>1.4338908462651414</v>
      </c>
      <c r="S19" s="52">
        <v>0.29755997438888609</v>
      </c>
      <c r="T19" s="52">
        <v>0.45756342282943618</v>
      </c>
      <c r="U19" s="52">
        <v>2.7938373735070056E-2</v>
      </c>
      <c r="V19" s="52">
        <v>4.8015738423993265E-3</v>
      </c>
      <c r="W19" s="52">
        <v>7.7480683422772104E-3</v>
      </c>
      <c r="X19" s="52">
        <v>3.5658897779031213E-3</v>
      </c>
      <c r="Y19" s="52">
        <v>5.6407183418841645E-3</v>
      </c>
      <c r="Z19" s="52">
        <v>2.6545160339482444E-3</v>
      </c>
      <c r="AA19" s="52">
        <v>3.0565345119981584E-3</v>
      </c>
      <c r="AB19" s="52">
        <v>3.7390036769899488E-3</v>
      </c>
      <c r="AC19" s="52">
        <v>2.2427543669398587E-3</v>
      </c>
      <c r="AD19" s="52">
        <v>4.6760714744454278E-4</v>
      </c>
      <c r="AE19" s="52">
        <v>4.1551430937741196E-3</v>
      </c>
      <c r="AF19" s="52">
        <v>6.3108729123003138E-3</v>
      </c>
      <c r="AG19" s="52">
        <v>9.7357840198045408E-3</v>
      </c>
      <c r="AH19" s="52">
        <v>4.770101089910714E-3</v>
      </c>
      <c r="AI19" s="52">
        <v>4.619932001659402E-3</v>
      </c>
      <c r="AJ19" s="52">
        <v>3.2345594936557349E-3</v>
      </c>
      <c r="AK19" s="52">
        <v>1.9504811016293609E-2</v>
      </c>
      <c r="AL19" s="52">
        <v>2.5483130589805257E-3</v>
      </c>
      <c r="AM19" s="52">
        <v>5.3147501033589728E-2</v>
      </c>
      <c r="AN19" s="53">
        <v>2.6193641142983532E-3</v>
      </c>
      <c r="AO19" s="14"/>
    </row>
    <row r="20" spans="1:41" ht="39.950000000000003" customHeight="1">
      <c r="A20" s="12" t="s">
        <v>209</v>
      </c>
      <c r="B20" s="3" t="s">
        <v>14</v>
      </c>
      <c r="C20" s="51">
        <v>8.4228050415446822E-4</v>
      </c>
      <c r="D20" s="52">
        <v>6.1819056239496015E-4</v>
      </c>
      <c r="E20" s="52">
        <v>4.3288060153873313E-3</v>
      </c>
      <c r="F20" s="52">
        <v>1.3701500292884784E-3</v>
      </c>
      <c r="G20" s="52">
        <v>1.004471675838881E-3</v>
      </c>
      <c r="H20" s="52">
        <v>9.0416236255617857E-4</v>
      </c>
      <c r="I20" s="52">
        <v>8.6314595656057267E-4</v>
      </c>
      <c r="J20" s="52">
        <v>1.0710822527001302E-3</v>
      </c>
      <c r="K20" s="52">
        <v>1.1329478604029909E-3</v>
      </c>
      <c r="L20" s="52">
        <v>6.0781780279307255E-4</v>
      </c>
      <c r="M20" s="52">
        <v>1.2628443242962088E-3</v>
      </c>
      <c r="N20" s="52">
        <v>1.4550027064607288E-3</v>
      </c>
      <c r="O20" s="52">
        <v>2.0586497248847258E-2</v>
      </c>
      <c r="P20" s="52">
        <v>2.4970933701345312E-2</v>
      </c>
      <c r="Q20" s="52">
        <v>2.5723312831653151E-2</v>
      </c>
      <c r="R20" s="52">
        <v>2.1729705513537402E-2</v>
      </c>
      <c r="S20" s="52">
        <v>1.0772484730434657</v>
      </c>
      <c r="T20" s="52">
        <v>2.8631579698198767E-2</v>
      </c>
      <c r="U20" s="52">
        <v>3.8631266636710605E-2</v>
      </c>
      <c r="V20" s="52">
        <v>1.1728898151940955E-3</v>
      </c>
      <c r="W20" s="52">
        <v>1.0466283086405327E-2</v>
      </c>
      <c r="X20" s="52">
        <v>1.4525884325808061E-3</v>
      </c>
      <c r="Y20" s="52">
        <v>2.5676388004056087E-3</v>
      </c>
      <c r="Z20" s="52">
        <v>9.2676073319758652E-4</v>
      </c>
      <c r="AA20" s="52">
        <v>1.1423943428753006E-3</v>
      </c>
      <c r="AB20" s="52">
        <v>1.1490354522550842E-3</v>
      </c>
      <c r="AC20" s="52">
        <v>8.2972394842528632E-4</v>
      </c>
      <c r="AD20" s="52">
        <v>2.7512856744077527E-4</v>
      </c>
      <c r="AE20" s="52">
        <v>2.7658702044949758E-3</v>
      </c>
      <c r="AF20" s="52">
        <v>1.7427233509231604E-3</v>
      </c>
      <c r="AG20" s="52">
        <v>4.029226318783892E-3</v>
      </c>
      <c r="AH20" s="52">
        <v>1.6645173039909467E-3</v>
      </c>
      <c r="AI20" s="52">
        <v>1.1691914643618044E-3</v>
      </c>
      <c r="AJ20" s="52">
        <v>9.9431528743258572E-4</v>
      </c>
      <c r="AK20" s="52">
        <v>6.1433861663994531E-3</v>
      </c>
      <c r="AL20" s="52">
        <v>9.8101268605283224E-4</v>
      </c>
      <c r="AM20" s="52">
        <v>2.3578557536565957E-3</v>
      </c>
      <c r="AN20" s="53">
        <v>1.3269928192083294E-3</v>
      </c>
      <c r="AO20" s="14"/>
    </row>
    <row r="21" spans="1:41" ht="39.950000000000003" customHeight="1">
      <c r="A21" s="12" t="s">
        <v>210</v>
      </c>
      <c r="B21" s="3" t="s">
        <v>15</v>
      </c>
      <c r="C21" s="51">
        <v>2.1223619632746284E-4</v>
      </c>
      <c r="D21" s="52">
        <v>1.5351492981145328E-4</v>
      </c>
      <c r="E21" s="52">
        <v>6.4775743660069982E-4</v>
      </c>
      <c r="F21" s="52">
        <v>3.1673493244418121E-4</v>
      </c>
      <c r="G21" s="52">
        <v>2.5521106951951409E-4</v>
      </c>
      <c r="H21" s="52">
        <v>2.3265866140752557E-4</v>
      </c>
      <c r="I21" s="52">
        <v>2.099093730310198E-4</v>
      </c>
      <c r="J21" s="52">
        <v>2.634560035292385E-4</v>
      </c>
      <c r="K21" s="52">
        <v>2.7896199082726603E-4</v>
      </c>
      <c r="L21" s="52">
        <v>1.5697357562178402E-4</v>
      </c>
      <c r="M21" s="52">
        <v>3.0302544412080747E-4</v>
      </c>
      <c r="N21" s="52">
        <v>1.7902691872693453E-4</v>
      </c>
      <c r="O21" s="52">
        <v>4.3737430543130161E-3</v>
      </c>
      <c r="P21" s="52">
        <v>7.1415984338362663E-4</v>
      </c>
      <c r="Q21" s="52">
        <v>2.9152993136322624E-4</v>
      </c>
      <c r="R21" s="52">
        <v>3.476380349819467E-4</v>
      </c>
      <c r="S21" s="52">
        <v>2.9375018490306244E-4</v>
      </c>
      <c r="T21" s="52">
        <v>1.0324073813125347</v>
      </c>
      <c r="U21" s="52">
        <v>1.0590482656108052E-2</v>
      </c>
      <c r="V21" s="52">
        <v>1.8887427639186229E-4</v>
      </c>
      <c r="W21" s="52">
        <v>2.1888049921450878E-3</v>
      </c>
      <c r="X21" s="52">
        <v>3.4682356233750323E-4</v>
      </c>
      <c r="Y21" s="52">
        <v>5.11251424427204E-4</v>
      </c>
      <c r="Z21" s="52">
        <v>2.5843381614034121E-4</v>
      </c>
      <c r="AA21" s="52">
        <v>4.5462393178143529E-4</v>
      </c>
      <c r="AB21" s="52">
        <v>4.0812084612998784E-4</v>
      </c>
      <c r="AC21" s="52">
        <v>3.6475652289526961E-4</v>
      </c>
      <c r="AD21" s="52">
        <v>7.3200721472062123E-5</v>
      </c>
      <c r="AE21" s="52">
        <v>7.6973666420960358E-4</v>
      </c>
      <c r="AF21" s="52">
        <v>5.7654933845567807E-4</v>
      </c>
      <c r="AG21" s="52">
        <v>3.2441755565675808E-3</v>
      </c>
      <c r="AH21" s="52">
        <v>3.4421945201211816E-4</v>
      </c>
      <c r="AI21" s="52">
        <v>2.2184104285763359E-4</v>
      </c>
      <c r="AJ21" s="52">
        <v>3.1615739462775329E-4</v>
      </c>
      <c r="AK21" s="52">
        <v>1.3711683831914671E-3</v>
      </c>
      <c r="AL21" s="52">
        <v>3.0192853737330723E-4</v>
      </c>
      <c r="AM21" s="52">
        <v>3.0702783834702079E-4</v>
      </c>
      <c r="AN21" s="53">
        <v>5.0094954429773383E-4</v>
      </c>
      <c r="AO21" s="14"/>
    </row>
    <row r="22" spans="1:41" ht="39.950000000000003" customHeight="1">
      <c r="A22" s="12" t="s">
        <v>211</v>
      </c>
      <c r="B22" s="3" t="s">
        <v>16</v>
      </c>
      <c r="C22" s="51">
        <v>3.8563332282296392E-3</v>
      </c>
      <c r="D22" s="52">
        <v>3.4810353680281175E-3</v>
      </c>
      <c r="E22" s="52">
        <v>6.1888216975780952E-2</v>
      </c>
      <c r="F22" s="52">
        <v>4.0488566484336444E-3</v>
      </c>
      <c r="G22" s="52">
        <v>7.2719335120810021E-3</v>
      </c>
      <c r="H22" s="52">
        <v>3.3139154957292144E-3</v>
      </c>
      <c r="I22" s="52">
        <v>3.8464601198729114E-3</v>
      </c>
      <c r="J22" s="52">
        <v>4.5275196041586153E-3</v>
      </c>
      <c r="K22" s="52">
        <v>6.3150112215029867E-3</v>
      </c>
      <c r="L22" s="52">
        <v>3.3051214512903925E-3</v>
      </c>
      <c r="M22" s="52">
        <v>5.8981620122343353E-3</v>
      </c>
      <c r="N22" s="52">
        <v>3.1113143825342577E-3</v>
      </c>
      <c r="O22" s="52">
        <v>3.3358310077222274E-3</v>
      </c>
      <c r="P22" s="52">
        <v>3.8216141600855721E-3</v>
      </c>
      <c r="Q22" s="52">
        <v>3.2158681077782874E-3</v>
      </c>
      <c r="R22" s="52">
        <v>3.2513544906182723E-3</v>
      </c>
      <c r="S22" s="52">
        <v>3.6575570383605019E-3</v>
      </c>
      <c r="T22" s="52">
        <v>3.4209407843382644E-3</v>
      </c>
      <c r="U22" s="52">
        <v>1.2014016927982547</v>
      </c>
      <c r="V22" s="52">
        <v>3.2512567011110799E-3</v>
      </c>
      <c r="W22" s="52">
        <v>4.261804583880183E-3</v>
      </c>
      <c r="X22" s="52">
        <v>4.6586929679960235E-3</v>
      </c>
      <c r="Y22" s="52">
        <v>4.4232439772660939E-3</v>
      </c>
      <c r="Z22" s="52">
        <v>4.702477381156072E-3</v>
      </c>
      <c r="AA22" s="52">
        <v>2.961008949446156E-3</v>
      </c>
      <c r="AB22" s="52">
        <v>3.6786021203962802E-3</v>
      </c>
      <c r="AC22" s="52">
        <v>1.7523037668146842E-3</v>
      </c>
      <c r="AD22" s="52">
        <v>3.9872497229027259E-4</v>
      </c>
      <c r="AE22" s="52">
        <v>4.8746285832324217E-2</v>
      </c>
      <c r="AF22" s="52">
        <v>4.1435175372242766E-3</v>
      </c>
      <c r="AG22" s="52">
        <v>1.6863514552205354E-2</v>
      </c>
      <c r="AH22" s="52">
        <v>3.018427177125001E-3</v>
      </c>
      <c r="AI22" s="52">
        <v>2.7509026529548434E-3</v>
      </c>
      <c r="AJ22" s="52">
        <v>3.638278125546116E-3</v>
      </c>
      <c r="AK22" s="52">
        <v>1.3049351455092806E-2</v>
      </c>
      <c r="AL22" s="52">
        <v>3.7795473682399662E-3</v>
      </c>
      <c r="AM22" s="52">
        <v>6.2734211024353557E-3</v>
      </c>
      <c r="AN22" s="53">
        <v>4.960713766806275E-3</v>
      </c>
      <c r="AO22" s="14"/>
    </row>
    <row r="23" spans="1:41" ht="39.950000000000003" customHeight="1">
      <c r="A23" s="12" t="s">
        <v>212</v>
      </c>
      <c r="B23" s="3" t="s">
        <v>17</v>
      </c>
      <c r="C23" s="51">
        <v>7.9577988321370294E-2</v>
      </c>
      <c r="D23" s="52">
        <v>7.0989944627708801E-2</v>
      </c>
      <c r="E23" s="52">
        <v>0.11941067528580403</v>
      </c>
      <c r="F23" s="52">
        <v>0.14631825047109015</v>
      </c>
      <c r="G23" s="52">
        <v>7.1685670582075645E-2</v>
      </c>
      <c r="H23" s="52">
        <v>7.4970380466171424E-2</v>
      </c>
      <c r="I23" s="52">
        <v>7.6081761554923744E-2</v>
      </c>
      <c r="J23" s="52">
        <v>8.2623328040276209E-2</v>
      </c>
      <c r="K23" s="52">
        <v>5.9185915512520261E-2</v>
      </c>
      <c r="L23" s="52">
        <v>4.2071078158281164E-2</v>
      </c>
      <c r="M23" s="52">
        <v>7.9871913180169507E-2</v>
      </c>
      <c r="N23" s="52">
        <v>3.7845850434019321E-2</v>
      </c>
      <c r="O23" s="52">
        <v>5.0477044192998893E-2</v>
      </c>
      <c r="P23" s="52">
        <v>5.3506506092658647E-2</v>
      </c>
      <c r="Q23" s="52">
        <v>7.8115857401491254E-2</v>
      </c>
      <c r="R23" s="52">
        <v>7.0814565086485218E-2</v>
      </c>
      <c r="S23" s="52">
        <v>7.3004109046757179E-2</v>
      </c>
      <c r="T23" s="52">
        <v>9.2037630622898658E-2</v>
      </c>
      <c r="U23" s="52">
        <v>6.8280113377763144E-2</v>
      </c>
      <c r="V23" s="52">
        <v>1.1473448988880104</v>
      </c>
      <c r="W23" s="52">
        <v>5.9320635272409543E-2</v>
      </c>
      <c r="X23" s="52">
        <v>0.1111640625374295</v>
      </c>
      <c r="Y23" s="52">
        <v>9.4925778714927744E-2</v>
      </c>
      <c r="Z23" s="52">
        <v>7.1890404402946168E-2</v>
      </c>
      <c r="AA23" s="52">
        <v>3.6604034072069393E-2</v>
      </c>
      <c r="AB23" s="52">
        <v>3.7161077843216428E-2</v>
      </c>
      <c r="AC23" s="52">
        <v>1.4301858411469283E-2</v>
      </c>
      <c r="AD23" s="52">
        <v>4.6758534323761165E-3</v>
      </c>
      <c r="AE23" s="52">
        <v>8.2018093167468817E-2</v>
      </c>
      <c r="AF23" s="52">
        <v>4.523041242790151E-2</v>
      </c>
      <c r="AG23" s="52">
        <v>4.1837117515044313E-2</v>
      </c>
      <c r="AH23" s="52">
        <v>4.506197567809346E-2</v>
      </c>
      <c r="AI23" s="52">
        <v>3.6382922912957708E-2</v>
      </c>
      <c r="AJ23" s="52">
        <v>7.7400695782312207E-2</v>
      </c>
      <c r="AK23" s="52">
        <v>3.5973387413787097E-2</v>
      </c>
      <c r="AL23" s="52">
        <v>4.4770054171151839E-2</v>
      </c>
      <c r="AM23" s="52">
        <v>0.25427800975751075</v>
      </c>
      <c r="AN23" s="53">
        <v>3.2312683338663474E-2</v>
      </c>
      <c r="AO23" s="14"/>
    </row>
    <row r="24" spans="1:41" ht="39.950000000000003" customHeight="1">
      <c r="A24" s="12" t="s">
        <v>213</v>
      </c>
      <c r="B24" s="3" t="s">
        <v>18</v>
      </c>
      <c r="C24" s="51">
        <v>9.7602873454628227E-3</v>
      </c>
      <c r="D24" s="52">
        <v>2.5306786312592551E-3</v>
      </c>
      <c r="E24" s="52">
        <v>3.8168134975734109E-3</v>
      </c>
      <c r="F24" s="52">
        <v>1.3404344478407078E-2</v>
      </c>
      <c r="G24" s="52">
        <v>5.9223928584370986E-3</v>
      </c>
      <c r="H24" s="52">
        <v>8.6676360345670795E-3</v>
      </c>
      <c r="I24" s="52">
        <v>8.4393056645838162E-3</v>
      </c>
      <c r="J24" s="52">
        <v>1.0364741341495069E-2</v>
      </c>
      <c r="K24" s="52">
        <v>1.0478640940703977E-2</v>
      </c>
      <c r="L24" s="52">
        <v>1.1017606754654083E-2</v>
      </c>
      <c r="M24" s="52">
        <v>1.5733657818532344E-2</v>
      </c>
      <c r="N24" s="52">
        <v>1.1431077112316017E-2</v>
      </c>
      <c r="O24" s="52">
        <v>8.0254556052533482E-3</v>
      </c>
      <c r="P24" s="52">
        <v>8.4698790928736979E-3</v>
      </c>
      <c r="Q24" s="52">
        <v>7.3091733547303401E-3</v>
      </c>
      <c r="R24" s="52">
        <v>7.5719424023523709E-3</v>
      </c>
      <c r="S24" s="52">
        <v>8.2787744913866371E-3</v>
      </c>
      <c r="T24" s="52">
        <v>8.5495352881371552E-3</v>
      </c>
      <c r="U24" s="52">
        <v>8.8228489079036319E-3</v>
      </c>
      <c r="V24" s="52">
        <v>7.0551808367457546E-3</v>
      </c>
      <c r="W24" s="52">
        <v>1.0059622607847254</v>
      </c>
      <c r="X24" s="52">
        <v>3.6959882583177506E-2</v>
      </c>
      <c r="Y24" s="52">
        <v>5.8278072170882579E-2</v>
      </c>
      <c r="Z24" s="52">
        <v>8.7427375570481528E-3</v>
      </c>
      <c r="AA24" s="52">
        <v>7.3525551655627868E-3</v>
      </c>
      <c r="AB24" s="52">
        <v>6.1520936509082101E-3</v>
      </c>
      <c r="AC24" s="52">
        <v>1.2946550096307859E-2</v>
      </c>
      <c r="AD24" s="52">
        <v>1.6634261060200516E-2</v>
      </c>
      <c r="AE24" s="52">
        <v>1.1290876739918711E-2</v>
      </c>
      <c r="AF24" s="52">
        <v>8.2029768432102766E-3</v>
      </c>
      <c r="AG24" s="52">
        <v>1.0341359858447188E-2</v>
      </c>
      <c r="AH24" s="52">
        <v>1.2129124221808226E-2</v>
      </c>
      <c r="AI24" s="52">
        <v>7.1206501751872988E-3</v>
      </c>
      <c r="AJ24" s="52">
        <v>5.4409802701688298E-3</v>
      </c>
      <c r="AK24" s="52">
        <v>4.4678079542801851E-3</v>
      </c>
      <c r="AL24" s="52">
        <v>7.944272459834827E-3</v>
      </c>
      <c r="AM24" s="52">
        <v>8.1054086717383955E-3</v>
      </c>
      <c r="AN24" s="53">
        <v>1.8032651552826112E-2</v>
      </c>
      <c r="AO24" s="14"/>
    </row>
    <row r="25" spans="1:41" ht="39.950000000000003" customHeight="1">
      <c r="A25" s="12" t="s">
        <v>214</v>
      </c>
      <c r="B25" s="3" t="s">
        <v>19</v>
      </c>
      <c r="C25" s="51">
        <v>3.3558805299284226E-2</v>
      </c>
      <c r="D25" s="52">
        <v>2.2485156687656639E-2</v>
      </c>
      <c r="E25" s="52">
        <v>1.3781812522645612E-2</v>
      </c>
      <c r="F25" s="52">
        <v>3.021393780622179E-2</v>
      </c>
      <c r="G25" s="52">
        <v>2.9969074111302344E-2</v>
      </c>
      <c r="H25" s="52">
        <v>4.5692596497555145E-2</v>
      </c>
      <c r="I25" s="52">
        <v>4.2760313613931185E-2</v>
      </c>
      <c r="J25" s="52">
        <v>7.4104989041758676E-2</v>
      </c>
      <c r="K25" s="52">
        <v>5.7618986273875641E-2</v>
      </c>
      <c r="L25" s="52">
        <v>5.8152441610133741E-2</v>
      </c>
      <c r="M25" s="52">
        <v>9.0942096229525149E-2</v>
      </c>
      <c r="N25" s="52">
        <v>4.0762102710378084E-2</v>
      </c>
      <c r="O25" s="52">
        <v>3.4856851995175235E-2</v>
      </c>
      <c r="P25" s="52">
        <v>2.8579715020935485E-2</v>
      </c>
      <c r="Q25" s="52">
        <v>3.5036646890824009E-2</v>
      </c>
      <c r="R25" s="52">
        <v>6.0487183895091896E-2</v>
      </c>
      <c r="S25" s="52">
        <v>3.9273698666558714E-2</v>
      </c>
      <c r="T25" s="52">
        <v>3.7804903608181069E-2</v>
      </c>
      <c r="U25" s="52">
        <v>4.9831283875416216E-2</v>
      </c>
      <c r="V25" s="52">
        <v>4.1390157013898032E-2</v>
      </c>
      <c r="W25" s="52">
        <v>2.1107081856979213E-2</v>
      </c>
      <c r="X25" s="52">
        <v>1.1131091398649688</v>
      </c>
      <c r="Y25" s="52">
        <v>7.647805523630638E-2</v>
      </c>
      <c r="Z25" s="52">
        <v>8.4862887400412396E-2</v>
      </c>
      <c r="AA25" s="52">
        <v>2.919380130186067E-2</v>
      </c>
      <c r="AB25" s="52">
        <v>1.1764101493993068E-2</v>
      </c>
      <c r="AC25" s="52">
        <v>1.7545055520074307E-2</v>
      </c>
      <c r="AD25" s="52">
        <v>1.6131770032467494E-3</v>
      </c>
      <c r="AE25" s="52">
        <v>2.5144692096063116E-2</v>
      </c>
      <c r="AF25" s="52">
        <v>1.4364936274777423E-2</v>
      </c>
      <c r="AG25" s="52">
        <v>2.0423938943628074E-2</v>
      </c>
      <c r="AH25" s="52">
        <v>2.167020519098551E-2</v>
      </c>
      <c r="AI25" s="52">
        <v>3.2740302074460277E-2</v>
      </c>
      <c r="AJ25" s="52">
        <v>1.4377243895007108E-2</v>
      </c>
      <c r="AK25" s="52">
        <v>1.4384592536486291E-2</v>
      </c>
      <c r="AL25" s="52">
        <v>4.5292865694015028E-2</v>
      </c>
      <c r="AM25" s="52">
        <v>3.9045462484431949E-2</v>
      </c>
      <c r="AN25" s="53">
        <v>1.1529586688212983E-2</v>
      </c>
      <c r="AO25" s="14"/>
    </row>
    <row r="26" spans="1:41" ht="39.950000000000003" customHeight="1">
      <c r="A26" s="12" t="s">
        <v>215</v>
      </c>
      <c r="B26" s="3" t="s">
        <v>20</v>
      </c>
      <c r="C26" s="51">
        <v>2.5183665437612519E-3</v>
      </c>
      <c r="D26" s="52">
        <v>7.8741217895080353E-4</v>
      </c>
      <c r="E26" s="52">
        <v>9.9108813950596125E-4</v>
      </c>
      <c r="F26" s="52">
        <v>3.8423174791761779E-3</v>
      </c>
      <c r="G26" s="52">
        <v>3.6224965537531763E-3</v>
      </c>
      <c r="H26" s="52">
        <v>2.8746134297223786E-3</v>
      </c>
      <c r="I26" s="52">
        <v>2.0317120171240138E-3</v>
      </c>
      <c r="J26" s="52">
        <v>3.401716908822793E-3</v>
      </c>
      <c r="K26" s="52">
        <v>3.1324843103106089E-3</v>
      </c>
      <c r="L26" s="52">
        <v>3.7579618861248994E-3</v>
      </c>
      <c r="M26" s="52">
        <v>1.4395416928291427E-3</v>
      </c>
      <c r="N26" s="52">
        <v>1.9071151744931938E-3</v>
      </c>
      <c r="O26" s="52">
        <v>1.9590672945910786E-3</v>
      </c>
      <c r="P26" s="52">
        <v>1.8853617276929358E-3</v>
      </c>
      <c r="Q26" s="52">
        <v>1.8569449395672022E-3</v>
      </c>
      <c r="R26" s="52">
        <v>2.0976882563100026E-3</v>
      </c>
      <c r="S26" s="52">
        <v>1.9202774146244151E-3</v>
      </c>
      <c r="T26" s="52">
        <v>1.908514870135884E-3</v>
      </c>
      <c r="U26" s="52">
        <v>3.0158716636617443E-3</v>
      </c>
      <c r="V26" s="52">
        <v>1.6482247514805148E-3</v>
      </c>
      <c r="W26" s="52">
        <v>2.4811705692943092E-3</v>
      </c>
      <c r="X26" s="52">
        <v>3.5363967961567514E-3</v>
      </c>
      <c r="Y26" s="52">
        <v>1.1060919660587352</v>
      </c>
      <c r="Z26" s="52">
        <v>1.0348572907119316E-2</v>
      </c>
      <c r="AA26" s="52">
        <v>3.7241043943638387E-3</v>
      </c>
      <c r="AB26" s="52">
        <v>2.2903283156581042E-3</v>
      </c>
      <c r="AC26" s="52">
        <v>2.1403226166172994E-3</v>
      </c>
      <c r="AD26" s="52">
        <v>2.6057246513543449E-4</v>
      </c>
      <c r="AE26" s="52">
        <v>4.0372506189197861E-3</v>
      </c>
      <c r="AF26" s="52">
        <v>2.950431863112498E-3</v>
      </c>
      <c r="AG26" s="52">
        <v>5.0070112086224566E-3</v>
      </c>
      <c r="AH26" s="52">
        <v>9.6380415993950076E-3</v>
      </c>
      <c r="AI26" s="52">
        <v>6.1960396520651237E-3</v>
      </c>
      <c r="AJ26" s="52">
        <v>3.410184468702099E-3</v>
      </c>
      <c r="AK26" s="52">
        <v>1.7820546730851834E-3</v>
      </c>
      <c r="AL26" s="52">
        <v>1.0936107199400658E-2</v>
      </c>
      <c r="AM26" s="52">
        <v>2.5255476611499013E-3</v>
      </c>
      <c r="AN26" s="53">
        <v>2.3838960935328593E-3</v>
      </c>
      <c r="AO26" s="14"/>
    </row>
    <row r="27" spans="1:41" ht="39.950000000000003" customHeight="1">
      <c r="A27" s="12" t="s">
        <v>216</v>
      </c>
      <c r="B27" s="3" t="s">
        <v>21</v>
      </c>
      <c r="C27" s="51">
        <v>2.7144641698326256E-3</v>
      </c>
      <c r="D27" s="52">
        <v>1.5523606947012258E-3</v>
      </c>
      <c r="E27" s="52">
        <v>1.6339495130158678E-3</v>
      </c>
      <c r="F27" s="52">
        <v>3.2879151881860034E-3</v>
      </c>
      <c r="G27" s="52">
        <v>3.6327829233139151E-3</v>
      </c>
      <c r="H27" s="52">
        <v>3.4627412499362215E-3</v>
      </c>
      <c r="I27" s="52">
        <v>2.6703783110670312E-3</v>
      </c>
      <c r="J27" s="52">
        <v>1.0492977760989314E-2</v>
      </c>
      <c r="K27" s="52">
        <v>8.5657963676182263E-3</v>
      </c>
      <c r="L27" s="52">
        <v>2.1878311301414743E-3</v>
      </c>
      <c r="M27" s="52">
        <v>3.4532038274507565E-3</v>
      </c>
      <c r="N27" s="52">
        <v>2.1021454463151816E-3</v>
      </c>
      <c r="O27" s="52">
        <v>2.3874314755793257E-3</v>
      </c>
      <c r="P27" s="52">
        <v>1.8606798719232787E-3</v>
      </c>
      <c r="Q27" s="52">
        <v>3.230605804154572E-3</v>
      </c>
      <c r="R27" s="52">
        <v>4.0443801166501819E-3</v>
      </c>
      <c r="S27" s="52">
        <v>3.1181732554226224E-3</v>
      </c>
      <c r="T27" s="52">
        <v>2.6748941583790826E-3</v>
      </c>
      <c r="U27" s="52">
        <v>4.8378594082211382E-3</v>
      </c>
      <c r="V27" s="52">
        <v>2.9935765494868115E-3</v>
      </c>
      <c r="W27" s="52">
        <v>4.4305223276186346E-3</v>
      </c>
      <c r="X27" s="52">
        <v>1.7133905085129374E-2</v>
      </c>
      <c r="Y27" s="52">
        <v>6.1586670419912469E-3</v>
      </c>
      <c r="Z27" s="52">
        <v>1.0030252666638022</v>
      </c>
      <c r="AA27" s="52">
        <v>3.183012148464576E-3</v>
      </c>
      <c r="AB27" s="52">
        <v>6.7380399555042525E-3</v>
      </c>
      <c r="AC27" s="52">
        <v>1.6047263263719389E-3</v>
      </c>
      <c r="AD27" s="52">
        <v>6.0123220836979575E-4</v>
      </c>
      <c r="AE27" s="52">
        <v>1.26192423894925E-2</v>
      </c>
      <c r="AF27" s="52">
        <v>6.5905976201942182E-3</v>
      </c>
      <c r="AG27" s="52">
        <v>2.579846501651031E-2</v>
      </c>
      <c r="AH27" s="52">
        <v>8.6843522667146844E-3</v>
      </c>
      <c r="AI27" s="52">
        <v>8.5334811598018739E-3</v>
      </c>
      <c r="AJ27" s="52">
        <v>2.2093920380022235E-3</v>
      </c>
      <c r="AK27" s="52">
        <v>3.2624393522189227E-3</v>
      </c>
      <c r="AL27" s="52">
        <v>2.3322952887140046E-2</v>
      </c>
      <c r="AM27" s="52">
        <v>3.6475784139421577E-3</v>
      </c>
      <c r="AN27" s="53">
        <v>1.6817289394448341E-2</v>
      </c>
      <c r="AO27" s="14"/>
    </row>
    <row r="28" spans="1:41" ht="39.950000000000003" customHeight="1">
      <c r="A28" s="12" t="s">
        <v>217</v>
      </c>
      <c r="B28" s="3" t="s">
        <v>130</v>
      </c>
      <c r="C28" s="51">
        <v>0.1045359269050993</v>
      </c>
      <c r="D28" s="52">
        <v>5.5900479666677737E-2</v>
      </c>
      <c r="E28" s="52">
        <v>6.7961327245598641E-2</v>
      </c>
      <c r="F28" s="52">
        <v>5.3022149454229936E-2</v>
      </c>
      <c r="G28" s="52">
        <v>0.1012082543500949</v>
      </c>
      <c r="H28" s="52">
        <v>0.13158658568441731</v>
      </c>
      <c r="I28" s="52">
        <v>0.1007469901530345</v>
      </c>
      <c r="J28" s="52">
        <v>0.11719953661140441</v>
      </c>
      <c r="K28" s="52">
        <v>5.90955625565701E-2</v>
      </c>
      <c r="L28" s="52">
        <v>7.4032031053673911E-2</v>
      </c>
      <c r="M28" s="52">
        <v>0.12281545910562433</v>
      </c>
      <c r="N28" s="52">
        <v>6.2589668074446478E-2</v>
      </c>
      <c r="O28" s="52">
        <v>7.9162663925879589E-2</v>
      </c>
      <c r="P28" s="52">
        <v>6.9507977523319928E-2</v>
      </c>
      <c r="Q28" s="52">
        <v>8.9593264850587814E-2</v>
      </c>
      <c r="R28" s="52">
        <v>9.2012591195983026E-2</v>
      </c>
      <c r="S28" s="52">
        <v>9.9472624127237133E-2</v>
      </c>
      <c r="T28" s="52">
        <v>0.1043630128245428</v>
      </c>
      <c r="U28" s="52">
        <v>0.11865849890172078</v>
      </c>
      <c r="V28" s="52">
        <v>8.3450025391627242E-2</v>
      </c>
      <c r="W28" s="52">
        <v>8.0074447767622528E-2</v>
      </c>
      <c r="X28" s="52">
        <v>3.5264112486888662E-2</v>
      </c>
      <c r="Y28" s="52">
        <v>4.5177695952069399E-2</v>
      </c>
      <c r="Z28" s="52">
        <v>3.5167236211312028E-2</v>
      </c>
      <c r="AA28" s="52">
        <v>1.0231822213762523</v>
      </c>
      <c r="AB28" s="52">
        <v>1.803753750117499E-2</v>
      </c>
      <c r="AC28" s="52">
        <v>1.0279818239459003E-2</v>
      </c>
      <c r="AD28" s="52">
        <v>3.6825042907861648E-3</v>
      </c>
      <c r="AE28" s="52">
        <v>2.7282936237552752E-2</v>
      </c>
      <c r="AF28" s="52">
        <v>2.6205663560718757E-2</v>
      </c>
      <c r="AG28" s="52">
        <v>2.4048239424537991E-2</v>
      </c>
      <c r="AH28" s="52">
        <v>3.3221001889750912E-2</v>
      </c>
      <c r="AI28" s="52">
        <v>7.333279542262619E-2</v>
      </c>
      <c r="AJ28" s="52">
        <v>5.7508023070666221E-2</v>
      </c>
      <c r="AK28" s="52">
        <v>3.100801995453259E-2</v>
      </c>
      <c r="AL28" s="52">
        <v>9.2280993976532749E-2</v>
      </c>
      <c r="AM28" s="52">
        <v>0.31347640405914096</v>
      </c>
      <c r="AN28" s="53">
        <v>1.6467649942270565E-2</v>
      </c>
      <c r="AO28" s="14"/>
    </row>
    <row r="29" spans="1:41" ht="39.950000000000003" customHeight="1">
      <c r="A29" s="12" t="s">
        <v>218</v>
      </c>
      <c r="B29" s="3" t="s">
        <v>22</v>
      </c>
      <c r="C29" s="51">
        <v>2.2923166453569763E-2</v>
      </c>
      <c r="D29" s="52">
        <v>2.956497095488677E-2</v>
      </c>
      <c r="E29" s="52">
        <v>2.3378944929328536E-2</v>
      </c>
      <c r="F29" s="52">
        <v>9.0166531698004648E-2</v>
      </c>
      <c r="G29" s="52">
        <v>2.6169816272942528E-2</v>
      </c>
      <c r="H29" s="52">
        <v>4.0138953159470664E-2</v>
      </c>
      <c r="I29" s="52">
        <v>2.6911934810039586E-2</v>
      </c>
      <c r="J29" s="52">
        <v>2.7680209993203173E-2</v>
      </c>
      <c r="K29" s="52">
        <v>3.0821450645679198E-2</v>
      </c>
      <c r="L29" s="52">
        <v>2.5530320513604522E-2</v>
      </c>
      <c r="M29" s="52">
        <v>3.5270319924661619E-2</v>
      </c>
      <c r="N29" s="52">
        <v>2.8352740432410553E-2</v>
      </c>
      <c r="O29" s="52">
        <v>2.3614092429551054E-2</v>
      </c>
      <c r="P29" s="52">
        <v>2.0919187909036855E-2</v>
      </c>
      <c r="Q29" s="52">
        <v>3.0351822358247831E-2</v>
      </c>
      <c r="R29" s="52">
        <v>2.0397458138244357E-2</v>
      </c>
      <c r="S29" s="52">
        <v>2.5748787343879781E-2</v>
      </c>
      <c r="T29" s="52">
        <v>2.4909679527220799E-2</v>
      </c>
      <c r="U29" s="52">
        <v>3.8061721771145057E-2</v>
      </c>
      <c r="V29" s="52">
        <v>2.8015248243789939E-2</v>
      </c>
      <c r="W29" s="52">
        <v>2.7023550703139432E-2</v>
      </c>
      <c r="X29" s="52">
        <v>5.5057003465522579E-2</v>
      </c>
      <c r="Y29" s="52">
        <v>3.628934706708032E-2</v>
      </c>
      <c r="Z29" s="52">
        <v>4.3199005029639692E-2</v>
      </c>
      <c r="AA29" s="52">
        <v>3.3361699538884432E-2</v>
      </c>
      <c r="AB29" s="52">
        <v>1.0903281777716163</v>
      </c>
      <c r="AC29" s="52">
        <v>0.1150100792625733</v>
      </c>
      <c r="AD29" s="52">
        <v>7.9636801047578018E-2</v>
      </c>
      <c r="AE29" s="52">
        <v>3.8844532173003543E-2</v>
      </c>
      <c r="AF29" s="52">
        <v>2.0073598414637669E-2</v>
      </c>
      <c r="AG29" s="52">
        <v>3.093438891771973E-2</v>
      </c>
      <c r="AH29" s="52">
        <v>1.8739731203124759E-2</v>
      </c>
      <c r="AI29" s="52">
        <v>2.212323380653923E-2</v>
      </c>
      <c r="AJ29" s="52">
        <v>3.8623102847922045E-2</v>
      </c>
      <c r="AK29" s="52">
        <v>1.9008998255595256E-2</v>
      </c>
      <c r="AL29" s="52">
        <v>3.0722841348642182E-2</v>
      </c>
      <c r="AM29" s="52">
        <v>2.9565335496454636E-2</v>
      </c>
      <c r="AN29" s="53">
        <v>4.8974948648415659E-2</v>
      </c>
      <c r="AO29" s="14"/>
    </row>
    <row r="30" spans="1:41" ht="39.950000000000003" customHeight="1">
      <c r="A30" s="12" t="s">
        <v>219</v>
      </c>
      <c r="B30" s="3" t="s">
        <v>94</v>
      </c>
      <c r="C30" s="51">
        <v>1.2936770475227758E-2</v>
      </c>
      <c r="D30" s="52">
        <v>1.1592491161614683E-2</v>
      </c>
      <c r="E30" s="52">
        <v>9.6117739311277102E-3</v>
      </c>
      <c r="F30" s="52">
        <v>2.0347535781439895E-2</v>
      </c>
      <c r="G30" s="52">
        <v>1.6505954330471272E-2</v>
      </c>
      <c r="H30" s="52">
        <v>2.1593165874624912E-2</v>
      </c>
      <c r="I30" s="52">
        <v>1.7509403250386722E-2</v>
      </c>
      <c r="J30" s="52">
        <v>1.6875064324194996E-2</v>
      </c>
      <c r="K30" s="52">
        <v>2.0475820719834083E-2</v>
      </c>
      <c r="L30" s="52">
        <v>1.3290744805332284E-2</v>
      </c>
      <c r="M30" s="52">
        <v>2.3319759975672698E-2</v>
      </c>
      <c r="N30" s="52">
        <v>1.6672562227010277E-2</v>
      </c>
      <c r="O30" s="52">
        <v>1.8243489644326951E-2</v>
      </c>
      <c r="P30" s="52">
        <v>1.5315282915693833E-2</v>
      </c>
      <c r="Q30" s="52">
        <v>1.5056387433398984E-2</v>
      </c>
      <c r="R30" s="52">
        <v>1.3621659958567867E-2</v>
      </c>
      <c r="S30" s="52">
        <v>1.6978926691564367E-2</v>
      </c>
      <c r="T30" s="52">
        <v>2.2031049641319401E-2</v>
      </c>
      <c r="U30" s="52">
        <v>1.6918231880188886E-2</v>
      </c>
      <c r="V30" s="52">
        <v>1.7149758875452125E-2</v>
      </c>
      <c r="W30" s="52">
        <v>1.9542976346928944E-2</v>
      </c>
      <c r="X30" s="52">
        <v>2.4613632130637868E-2</v>
      </c>
      <c r="Y30" s="52">
        <v>1.5704053567363593E-2</v>
      </c>
      <c r="Z30" s="52">
        <v>1.2311215652028314E-2</v>
      </c>
      <c r="AA30" s="52">
        <v>4.7773926501496658E-2</v>
      </c>
      <c r="AB30" s="52">
        <v>3.173313995635213E-2</v>
      </c>
      <c r="AC30" s="52">
        <v>1.1170391317587396</v>
      </c>
      <c r="AD30" s="52">
        <v>2.305647825112386E-2</v>
      </c>
      <c r="AE30" s="52">
        <v>4.2392022624125836E-2</v>
      </c>
      <c r="AF30" s="52">
        <v>5.4379719925765263E-2</v>
      </c>
      <c r="AG30" s="52">
        <v>1.3133209855073141E-2</v>
      </c>
      <c r="AH30" s="52">
        <v>1.9921710690073102E-2</v>
      </c>
      <c r="AI30" s="52">
        <v>3.3396449039189695E-2</v>
      </c>
      <c r="AJ30" s="52">
        <v>3.3203538302304048E-2</v>
      </c>
      <c r="AK30" s="52">
        <v>2.6337658286046263E-2</v>
      </c>
      <c r="AL30" s="52">
        <v>5.3276881173046776E-2</v>
      </c>
      <c r="AM30" s="52">
        <v>2.6128613705312227E-2</v>
      </c>
      <c r="AN30" s="53">
        <v>3.0547004175976517E-2</v>
      </c>
      <c r="AO30" s="14"/>
    </row>
    <row r="31" spans="1:41" ht="39.950000000000003" customHeight="1">
      <c r="A31" s="12" t="s">
        <v>220</v>
      </c>
      <c r="B31" s="3" t="s">
        <v>93</v>
      </c>
      <c r="C31" s="51">
        <v>0</v>
      </c>
      <c r="D31" s="52">
        <v>0</v>
      </c>
      <c r="E31" s="52">
        <v>0</v>
      </c>
      <c r="F31" s="52">
        <v>0</v>
      </c>
      <c r="G31" s="52">
        <v>0</v>
      </c>
      <c r="H31" s="52">
        <v>0</v>
      </c>
      <c r="I31" s="52">
        <v>0</v>
      </c>
      <c r="J31" s="52">
        <v>0</v>
      </c>
      <c r="K31" s="52">
        <v>0</v>
      </c>
      <c r="L31" s="52">
        <v>0</v>
      </c>
      <c r="M31" s="52">
        <v>0</v>
      </c>
      <c r="N31" s="52">
        <v>0</v>
      </c>
      <c r="O31" s="52">
        <v>0</v>
      </c>
      <c r="P31" s="52">
        <v>0</v>
      </c>
      <c r="Q31" s="52">
        <v>0</v>
      </c>
      <c r="R31" s="52">
        <v>0</v>
      </c>
      <c r="S31" s="52">
        <v>0</v>
      </c>
      <c r="T31" s="52">
        <v>0</v>
      </c>
      <c r="U31" s="52">
        <v>0</v>
      </c>
      <c r="V31" s="52">
        <v>0</v>
      </c>
      <c r="W31" s="52">
        <v>0</v>
      </c>
      <c r="X31" s="52">
        <v>0</v>
      </c>
      <c r="Y31" s="52">
        <v>0</v>
      </c>
      <c r="Z31" s="52">
        <v>0</v>
      </c>
      <c r="AA31" s="52">
        <v>0</v>
      </c>
      <c r="AB31" s="52">
        <v>0</v>
      </c>
      <c r="AC31" s="52">
        <v>0</v>
      </c>
      <c r="AD31" s="52">
        <v>1</v>
      </c>
      <c r="AE31" s="52">
        <v>0</v>
      </c>
      <c r="AF31" s="52">
        <v>0</v>
      </c>
      <c r="AG31" s="52">
        <v>0</v>
      </c>
      <c r="AH31" s="52">
        <v>0</v>
      </c>
      <c r="AI31" s="52">
        <v>0</v>
      </c>
      <c r="AJ31" s="52">
        <v>0</v>
      </c>
      <c r="AK31" s="52">
        <v>0</v>
      </c>
      <c r="AL31" s="52">
        <v>0</v>
      </c>
      <c r="AM31" s="52">
        <v>0</v>
      </c>
      <c r="AN31" s="53">
        <v>0</v>
      </c>
      <c r="AO31" s="14"/>
    </row>
    <row r="32" spans="1:41" ht="39.950000000000003" customHeight="1">
      <c r="A32" s="12" t="s">
        <v>221</v>
      </c>
      <c r="B32" s="3" t="s">
        <v>24</v>
      </c>
      <c r="C32" s="51">
        <v>5.9938946088166627E-2</v>
      </c>
      <c r="D32" s="52">
        <v>6.0997946739382872E-2</v>
      </c>
      <c r="E32" s="52">
        <v>4.0961760408576936E-2</v>
      </c>
      <c r="F32" s="52">
        <v>5.0888095391001691E-2</v>
      </c>
      <c r="G32" s="52">
        <v>8.8956563661636207E-2</v>
      </c>
      <c r="H32" s="52">
        <v>4.770070279739963E-2</v>
      </c>
      <c r="I32" s="52">
        <v>6.5330417879416541E-2</v>
      </c>
      <c r="J32" s="52">
        <v>7.2304342104581892E-2</v>
      </c>
      <c r="K32" s="52">
        <v>0.11454935936528371</v>
      </c>
      <c r="L32" s="52">
        <v>6.3289693856814669E-2</v>
      </c>
      <c r="M32" s="52">
        <v>0.10359400177856808</v>
      </c>
      <c r="N32" s="52">
        <v>5.3108018493174279E-2</v>
      </c>
      <c r="O32" s="52">
        <v>4.7227447493693488E-2</v>
      </c>
      <c r="P32" s="52">
        <v>4.1600474712398167E-2</v>
      </c>
      <c r="Q32" s="52">
        <v>4.8842240068838319E-2</v>
      </c>
      <c r="R32" s="52">
        <v>4.3905065687347734E-2</v>
      </c>
      <c r="S32" s="52">
        <v>5.2940547125579142E-2</v>
      </c>
      <c r="T32" s="52">
        <v>4.9214810868900984E-2</v>
      </c>
      <c r="U32" s="52">
        <v>6.9614656001140848E-2</v>
      </c>
      <c r="V32" s="52">
        <v>5.2433942204530161E-2</v>
      </c>
      <c r="W32" s="52">
        <v>5.8247839959676778E-2</v>
      </c>
      <c r="X32" s="52">
        <v>6.9352495737991349E-2</v>
      </c>
      <c r="Y32" s="52">
        <v>4.2497875626470859E-2</v>
      </c>
      <c r="Z32" s="52">
        <v>8.1857335791974337E-2</v>
      </c>
      <c r="AA32" s="52">
        <v>3.6815310711766337E-2</v>
      </c>
      <c r="AB32" s="52">
        <v>4.172410468026945E-2</v>
      </c>
      <c r="AC32" s="52">
        <v>1.3220244146595153E-2</v>
      </c>
      <c r="AD32" s="52">
        <v>4.5200697935647476E-3</v>
      </c>
      <c r="AE32" s="52">
        <v>1.1406493498981101</v>
      </c>
      <c r="AF32" s="52">
        <v>3.2006917527622705E-2</v>
      </c>
      <c r="AG32" s="52">
        <v>4.1314146023087604E-2</v>
      </c>
      <c r="AH32" s="52">
        <v>3.2907680116701116E-2</v>
      </c>
      <c r="AI32" s="52">
        <v>3.688636134934354E-2</v>
      </c>
      <c r="AJ32" s="52">
        <v>4.9611685676546113E-2</v>
      </c>
      <c r="AK32" s="52">
        <v>2.3911802565839507E-2</v>
      </c>
      <c r="AL32" s="52">
        <v>4.857730567966722E-2</v>
      </c>
      <c r="AM32" s="52">
        <v>0.1214234970858957</v>
      </c>
      <c r="AN32" s="53">
        <v>6.4001277581799132E-2</v>
      </c>
      <c r="AO32" s="14"/>
    </row>
    <row r="33" spans="1:41" ht="39.950000000000003" customHeight="1">
      <c r="A33" s="12" t="s">
        <v>222</v>
      </c>
      <c r="B33" s="3" t="s">
        <v>25</v>
      </c>
      <c r="C33" s="51">
        <v>3.3007677756835628E-2</v>
      </c>
      <c r="D33" s="52">
        <v>2.0001640972932007E-2</v>
      </c>
      <c r="E33" s="52">
        <v>2.5981813277309595E-2</v>
      </c>
      <c r="F33" s="52">
        <v>4.4596884171705702E-2</v>
      </c>
      <c r="G33" s="52">
        <v>3.5008501280915857E-2</v>
      </c>
      <c r="H33" s="52">
        <v>3.7935641481252835E-2</v>
      </c>
      <c r="I33" s="52">
        <v>3.2555290698174734E-2</v>
      </c>
      <c r="J33" s="52">
        <v>4.5662360364613609E-2</v>
      </c>
      <c r="K33" s="52">
        <v>3.8416421762712545E-2</v>
      </c>
      <c r="L33" s="52">
        <v>2.6832411830401203E-2</v>
      </c>
      <c r="M33" s="52">
        <v>4.2719006808846778E-2</v>
      </c>
      <c r="N33" s="52">
        <v>3.5633440919764427E-2</v>
      </c>
      <c r="O33" s="52">
        <v>4.1552322695097683E-2</v>
      </c>
      <c r="P33" s="52">
        <v>4.056630740899967E-2</v>
      </c>
      <c r="Q33" s="52">
        <v>3.847354466665711E-2</v>
      </c>
      <c r="R33" s="52">
        <v>3.9065342064207073E-2</v>
      </c>
      <c r="S33" s="52">
        <v>5.1984669307192102E-2</v>
      </c>
      <c r="T33" s="52">
        <v>4.5837898157031882E-2</v>
      </c>
      <c r="U33" s="52">
        <v>3.8851464976785863E-2</v>
      </c>
      <c r="V33" s="52">
        <v>3.2407846461461637E-2</v>
      </c>
      <c r="W33" s="52">
        <v>4.825279948524807E-2</v>
      </c>
      <c r="X33" s="52">
        <v>5.2884953709977083E-2</v>
      </c>
      <c r="Y33" s="52">
        <v>9.7304183137102512E-2</v>
      </c>
      <c r="Z33" s="52">
        <v>4.0354370791662805E-2</v>
      </c>
      <c r="AA33" s="52">
        <v>7.426516665368256E-2</v>
      </c>
      <c r="AB33" s="52">
        <v>0.1057757145230639</v>
      </c>
      <c r="AC33" s="52">
        <v>3.803052736109979E-2</v>
      </c>
      <c r="AD33" s="52">
        <v>9.3407909588018451E-3</v>
      </c>
      <c r="AE33" s="52">
        <v>4.831988312194585E-2</v>
      </c>
      <c r="AF33" s="52">
        <v>1.2765496422702731</v>
      </c>
      <c r="AG33" s="52">
        <v>6.5766166080717725E-2</v>
      </c>
      <c r="AH33" s="52">
        <v>6.778300634048115E-2</v>
      </c>
      <c r="AI33" s="52">
        <v>4.7268585515908554E-2</v>
      </c>
      <c r="AJ33" s="52">
        <v>0.11310171624933263</v>
      </c>
      <c r="AK33" s="52">
        <v>0.17521155462065566</v>
      </c>
      <c r="AL33" s="52">
        <v>5.6384181001703712E-2</v>
      </c>
      <c r="AM33" s="52">
        <v>4.4104669338987962E-2</v>
      </c>
      <c r="AN33" s="53">
        <v>7.752435283212071E-2</v>
      </c>
      <c r="AO33" s="14"/>
    </row>
    <row r="34" spans="1:41" ht="39.950000000000003" customHeight="1">
      <c r="A34" s="12" t="s">
        <v>223</v>
      </c>
      <c r="B34" s="3" t="s">
        <v>26</v>
      </c>
      <c r="C34" s="51">
        <v>1.1031070746992792E-3</v>
      </c>
      <c r="D34" s="52">
        <v>2.3384836367745831E-4</v>
      </c>
      <c r="E34" s="52">
        <v>1.1021205820383607E-3</v>
      </c>
      <c r="F34" s="52">
        <v>8.4756666811003399E-4</v>
      </c>
      <c r="G34" s="52">
        <v>1.1287821496401796E-3</v>
      </c>
      <c r="H34" s="52">
        <v>8.066028229809101E-4</v>
      </c>
      <c r="I34" s="52">
        <v>6.6208328742466637E-4</v>
      </c>
      <c r="J34" s="52">
        <v>5.3953161447502598E-4</v>
      </c>
      <c r="K34" s="52">
        <v>1.6459069162608748E-3</v>
      </c>
      <c r="L34" s="52">
        <v>1.2983501869416312E-3</v>
      </c>
      <c r="M34" s="52">
        <v>6.6594965487727165E-4</v>
      </c>
      <c r="N34" s="52">
        <v>9.392563842507951E-4</v>
      </c>
      <c r="O34" s="52">
        <v>1.4678416428107622E-3</v>
      </c>
      <c r="P34" s="52">
        <v>1.2424546017229298E-3</v>
      </c>
      <c r="Q34" s="52">
        <v>6.6650082310517548E-4</v>
      </c>
      <c r="R34" s="52">
        <v>4.7037633457816985E-4</v>
      </c>
      <c r="S34" s="52">
        <v>5.6992992438394249E-4</v>
      </c>
      <c r="T34" s="52">
        <v>6.519040818959525E-4</v>
      </c>
      <c r="U34" s="52">
        <v>1.0367810535842792E-3</v>
      </c>
      <c r="V34" s="52">
        <v>6.0605466051748692E-4</v>
      </c>
      <c r="W34" s="52">
        <v>2.0083170107076868E-3</v>
      </c>
      <c r="X34" s="52">
        <v>8.5743817077190679E-4</v>
      </c>
      <c r="Y34" s="52">
        <v>1.2635476165705423E-3</v>
      </c>
      <c r="Z34" s="52">
        <v>1.0588250357329971E-3</v>
      </c>
      <c r="AA34" s="52">
        <v>7.3126419065266111E-4</v>
      </c>
      <c r="AB34" s="52">
        <v>1.2567084593393786E-3</v>
      </c>
      <c r="AC34" s="52">
        <v>1.2420995945563542E-3</v>
      </c>
      <c r="AD34" s="52">
        <v>1.5485772939616375E-4</v>
      </c>
      <c r="AE34" s="52">
        <v>7.9505920337709466E-4</v>
      </c>
      <c r="AF34" s="52">
        <v>1.0866652028464422E-3</v>
      </c>
      <c r="AG34" s="52">
        <v>1.000316441743488</v>
      </c>
      <c r="AH34" s="52">
        <v>7.2486918778826709E-4</v>
      </c>
      <c r="AI34" s="52">
        <v>6.1491870979065149E-4</v>
      </c>
      <c r="AJ34" s="52">
        <v>1.6651129331374105E-3</v>
      </c>
      <c r="AK34" s="52">
        <v>7.5344609848173509E-4</v>
      </c>
      <c r="AL34" s="52">
        <v>8.8003228218081191E-4</v>
      </c>
      <c r="AM34" s="52">
        <v>7.2725974053909756E-4</v>
      </c>
      <c r="AN34" s="53">
        <v>0.10177506801042521</v>
      </c>
      <c r="AO34" s="14"/>
    </row>
    <row r="35" spans="1:41" ht="39.950000000000003" customHeight="1">
      <c r="A35" s="12" t="s">
        <v>224</v>
      </c>
      <c r="B35" s="3" t="s">
        <v>27</v>
      </c>
      <c r="C35" s="51">
        <v>4.4768553916618242E-4</v>
      </c>
      <c r="D35" s="52">
        <v>2.7251841178196077E-4</v>
      </c>
      <c r="E35" s="52">
        <v>3.3143842752612988E-4</v>
      </c>
      <c r="F35" s="52">
        <v>9.8809191339342337E-4</v>
      </c>
      <c r="G35" s="52">
        <v>7.0483566484205739E-4</v>
      </c>
      <c r="H35" s="52">
        <v>4.8266599862001357E-4</v>
      </c>
      <c r="I35" s="52">
        <v>6.1853967273971168E-4</v>
      </c>
      <c r="J35" s="52">
        <v>1.1380102852405437E-3</v>
      </c>
      <c r="K35" s="52">
        <v>8.375133750783112E-4</v>
      </c>
      <c r="L35" s="52">
        <v>3.3813158702440042E-4</v>
      </c>
      <c r="M35" s="52">
        <v>5.5086278830812781E-4</v>
      </c>
      <c r="N35" s="52">
        <v>9.0287079531751937E-4</v>
      </c>
      <c r="O35" s="52">
        <v>1.8746679455456405E-3</v>
      </c>
      <c r="P35" s="52">
        <v>1.1528641824868179E-3</v>
      </c>
      <c r="Q35" s="52">
        <v>9.9999091753732506E-4</v>
      </c>
      <c r="R35" s="52">
        <v>1.6646160667468811E-3</v>
      </c>
      <c r="S35" s="52">
        <v>2.2373224616311087E-3</v>
      </c>
      <c r="T35" s="52">
        <v>1.6653106330456475E-3</v>
      </c>
      <c r="U35" s="52">
        <v>1.0808794625732795E-3</v>
      </c>
      <c r="V35" s="52">
        <v>4.4440434758139945E-4</v>
      </c>
      <c r="W35" s="52">
        <v>7.7295225406949215E-4</v>
      </c>
      <c r="X35" s="52">
        <v>1.3526543402126176E-3</v>
      </c>
      <c r="Y35" s="52">
        <v>9.4483266263399178E-4</v>
      </c>
      <c r="Z35" s="52">
        <v>7.3414160574731538E-4</v>
      </c>
      <c r="AA35" s="52">
        <v>7.6308098746348594E-4</v>
      </c>
      <c r="AB35" s="52">
        <v>9.3685524689981212E-4</v>
      </c>
      <c r="AC35" s="52">
        <v>3.4279920854664525E-4</v>
      </c>
      <c r="AD35" s="52">
        <v>8.9559740573184145E-5</v>
      </c>
      <c r="AE35" s="52">
        <v>1.4680309004485258E-3</v>
      </c>
      <c r="AF35" s="52">
        <v>6.2735373720392215E-3</v>
      </c>
      <c r="AG35" s="52">
        <v>7.2557079953796256E-4</v>
      </c>
      <c r="AH35" s="52">
        <v>1.0005217364018804</v>
      </c>
      <c r="AI35" s="52">
        <v>6.5121284212332688E-4</v>
      </c>
      <c r="AJ35" s="52">
        <v>7.656299341062357E-4</v>
      </c>
      <c r="AK35" s="52">
        <v>1.5723763622754123E-3</v>
      </c>
      <c r="AL35" s="52">
        <v>1.1069184529466066E-3</v>
      </c>
      <c r="AM35" s="52">
        <v>7.2189667661521077E-4</v>
      </c>
      <c r="AN35" s="53">
        <v>3.0251476797952376E-3</v>
      </c>
      <c r="AO35" s="14"/>
    </row>
    <row r="36" spans="1:41" ht="39.950000000000003" customHeight="1">
      <c r="A36" s="12" t="s">
        <v>225</v>
      </c>
      <c r="B36" s="3" t="s">
        <v>28</v>
      </c>
      <c r="C36" s="51">
        <v>8.0737550112441205E-5</v>
      </c>
      <c r="D36" s="52">
        <v>7.530932324316507E-5</v>
      </c>
      <c r="E36" s="52">
        <v>5.7138328251879116E-5</v>
      </c>
      <c r="F36" s="52">
        <v>8.3487329102717174E-5</v>
      </c>
      <c r="G36" s="52">
        <v>1.1103170654041866E-4</v>
      </c>
      <c r="H36" s="52">
        <v>7.2327358982026343E-5</v>
      </c>
      <c r="I36" s="52">
        <v>8.5550378564048143E-5</v>
      </c>
      <c r="J36" s="52">
        <v>9.7984802641238713E-5</v>
      </c>
      <c r="K36" s="52">
        <v>1.3951965835819143E-4</v>
      </c>
      <c r="L36" s="52">
        <v>8.0654450930156202E-5</v>
      </c>
      <c r="M36" s="52">
        <v>1.3010449348315094E-4</v>
      </c>
      <c r="N36" s="52">
        <v>7.3061163984689364E-5</v>
      </c>
      <c r="O36" s="52">
        <v>7.0792303556632314E-5</v>
      </c>
      <c r="P36" s="52">
        <v>6.287776906757422E-5</v>
      </c>
      <c r="Q36" s="52">
        <v>7.0785826797913385E-5</v>
      </c>
      <c r="R36" s="52">
        <v>6.5463922482999934E-5</v>
      </c>
      <c r="S36" s="52">
        <v>7.9270340815687756E-5</v>
      </c>
      <c r="T36" s="52">
        <v>7.3745661908585376E-5</v>
      </c>
      <c r="U36" s="52">
        <v>9.3812779634779792E-5</v>
      </c>
      <c r="V36" s="52">
        <v>7.191507082372791E-5</v>
      </c>
      <c r="W36" s="52">
        <v>8.659325822413957E-5</v>
      </c>
      <c r="X36" s="52">
        <v>9.993153858476018E-5</v>
      </c>
      <c r="Y36" s="52">
        <v>2.1863865932080927E-4</v>
      </c>
      <c r="Z36" s="52">
        <v>1.069410348839345E-4</v>
      </c>
      <c r="AA36" s="52">
        <v>8.9537910250119115E-5</v>
      </c>
      <c r="AB36" s="52">
        <v>2.0276982430594403E-4</v>
      </c>
      <c r="AC36" s="52">
        <v>7.3932066237998006E-5</v>
      </c>
      <c r="AD36" s="52">
        <v>1.7814972263816043E-5</v>
      </c>
      <c r="AE36" s="52">
        <v>1.1810045805793657E-3</v>
      </c>
      <c r="AF36" s="52">
        <v>4.0982956465969537E-4</v>
      </c>
      <c r="AG36" s="52">
        <v>9.3820498832003989E-5</v>
      </c>
      <c r="AH36" s="52">
        <v>7.4788231009093246E-5</v>
      </c>
      <c r="AI36" s="52">
        <v>1.0162265082140058</v>
      </c>
      <c r="AJ36" s="52">
        <v>9.6892993156626132E-5</v>
      </c>
      <c r="AK36" s="52">
        <v>1.1644652012388968E-4</v>
      </c>
      <c r="AL36" s="52">
        <v>3.5768605041542874E-4</v>
      </c>
      <c r="AM36" s="52">
        <v>1.508434195733787E-4</v>
      </c>
      <c r="AN36" s="53">
        <v>2.3240985146534335E-4</v>
      </c>
      <c r="AO36" s="14"/>
    </row>
    <row r="37" spans="1:41" ht="39.950000000000003" customHeight="1">
      <c r="A37" s="12" t="s">
        <v>226</v>
      </c>
      <c r="B37" s="3" t="s">
        <v>29</v>
      </c>
      <c r="C37" s="51">
        <v>3.5370079896016524E-3</v>
      </c>
      <c r="D37" s="52">
        <v>6.820479525949224E-4</v>
      </c>
      <c r="E37" s="52">
        <v>1.398793081135051E-2</v>
      </c>
      <c r="F37" s="52">
        <v>3.1798991504016962E-3</v>
      </c>
      <c r="G37" s="52">
        <v>3.4378106528486158E-3</v>
      </c>
      <c r="H37" s="52">
        <v>2.9047783196423579E-3</v>
      </c>
      <c r="I37" s="52">
        <v>1.2167612792616689E-3</v>
      </c>
      <c r="J37" s="52">
        <v>2.378412553385056E-3</v>
      </c>
      <c r="K37" s="52">
        <v>3.0243506362992753E-3</v>
      </c>
      <c r="L37" s="52">
        <v>2.6669357227357255E-3</v>
      </c>
      <c r="M37" s="52">
        <v>3.6696755912041953E-3</v>
      </c>
      <c r="N37" s="52">
        <v>1.5255347034996427E-3</v>
      </c>
      <c r="O37" s="52">
        <v>3.046296145492395E-3</v>
      </c>
      <c r="P37" s="52">
        <v>1.7933332288954493E-3</v>
      </c>
      <c r="Q37" s="52">
        <v>1.715965223522631E-3</v>
      </c>
      <c r="R37" s="52">
        <v>1.7156825031829717E-3</v>
      </c>
      <c r="S37" s="52">
        <v>2.0627600190785632E-3</v>
      </c>
      <c r="T37" s="52">
        <v>1.2495125348376845E-3</v>
      </c>
      <c r="U37" s="52">
        <v>2.3239671639385395E-3</v>
      </c>
      <c r="V37" s="52">
        <v>1.5280198071594151E-3</v>
      </c>
      <c r="W37" s="52">
        <v>2.1388335901175327E-3</v>
      </c>
      <c r="X37" s="52">
        <v>4.3597588342496564E-3</v>
      </c>
      <c r="Y37" s="52">
        <v>1.0347148947123979E-2</v>
      </c>
      <c r="Z37" s="52">
        <v>2.9493539129958482E-3</v>
      </c>
      <c r="AA37" s="52">
        <v>1.3157425314278082E-3</v>
      </c>
      <c r="AB37" s="52">
        <v>3.7450512018367241E-3</v>
      </c>
      <c r="AC37" s="52">
        <v>1.3929001240762116E-3</v>
      </c>
      <c r="AD37" s="52">
        <v>3.3389960139220873E-4</v>
      </c>
      <c r="AE37" s="52">
        <v>2.6290431358738917E-3</v>
      </c>
      <c r="AF37" s="52">
        <v>2.1297178955280108E-3</v>
      </c>
      <c r="AG37" s="52">
        <v>8.2685454252696272E-4</v>
      </c>
      <c r="AH37" s="52">
        <v>3.3635612253143901E-3</v>
      </c>
      <c r="AI37" s="52">
        <v>2.1806687379949761E-3</v>
      </c>
      <c r="AJ37" s="52">
        <v>1.0009216831400496</v>
      </c>
      <c r="AK37" s="52">
        <v>2.9927931852716068E-3</v>
      </c>
      <c r="AL37" s="52">
        <v>3.9151203753459143E-3</v>
      </c>
      <c r="AM37" s="52">
        <v>1.4664040132251832E-3</v>
      </c>
      <c r="AN37" s="53">
        <v>9.677368703187374E-4</v>
      </c>
      <c r="AO37" s="14"/>
    </row>
    <row r="38" spans="1:41" ht="39.950000000000003" customHeight="1">
      <c r="A38" s="12" t="s">
        <v>227</v>
      </c>
      <c r="B38" s="3" t="s">
        <v>30</v>
      </c>
      <c r="C38" s="51">
        <v>0.11381910472473003</v>
      </c>
      <c r="D38" s="52">
        <v>8.8902699308867864E-2</v>
      </c>
      <c r="E38" s="52">
        <v>6.9980378269545424E-2</v>
      </c>
      <c r="F38" s="52">
        <v>0.19667697351868696</v>
      </c>
      <c r="G38" s="52">
        <v>0.1143831838777891</v>
      </c>
      <c r="H38" s="52">
        <v>0.13487487286092364</v>
      </c>
      <c r="I38" s="52">
        <v>0.11524169643599101</v>
      </c>
      <c r="J38" s="52">
        <v>0.15311222188623114</v>
      </c>
      <c r="K38" s="52">
        <v>0.15803566780129094</v>
      </c>
      <c r="L38" s="52">
        <v>6.7934076646081226E-2</v>
      </c>
      <c r="M38" s="52">
        <v>0.16288139473415253</v>
      </c>
      <c r="N38" s="52">
        <v>9.165822859999434E-2</v>
      </c>
      <c r="O38" s="52">
        <v>0.13757578913347621</v>
      </c>
      <c r="P38" s="52">
        <v>0.10344451397800164</v>
      </c>
      <c r="Q38" s="52">
        <v>0.1202956301622163</v>
      </c>
      <c r="R38" s="52">
        <v>0.14481812287835513</v>
      </c>
      <c r="S38" s="52">
        <v>0.14782150530524801</v>
      </c>
      <c r="T38" s="52">
        <v>0.13975463816630193</v>
      </c>
      <c r="U38" s="52">
        <v>0.10899914770594975</v>
      </c>
      <c r="V38" s="52">
        <v>0.10793262132986363</v>
      </c>
      <c r="W38" s="52">
        <v>0.18562527887035202</v>
      </c>
      <c r="X38" s="52">
        <v>0.18099480395215062</v>
      </c>
      <c r="Y38" s="52">
        <v>0.26971163404724785</v>
      </c>
      <c r="Z38" s="52">
        <v>0.13244267508647625</v>
      </c>
      <c r="AA38" s="52">
        <v>0.14477661193642336</v>
      </c>
      <c r="AB38" s="52">
        <v>0.19721391294909804</v>
      </c>
      <c r="AC38" s="52">
        <v>0.12106000668595807</v>
      </c>
      <c r="AD38" s="52">
        <v>2.1326523825268794E-2</v>
      </c>
      <c r="AE38" s="52">
        <v>0.15572587784034833</v>
      </c>
      <c r="AF38" s="52">
        <v>0.28540101983306049</v>
      </c>
      <c r="AG38" s="52">
        <v>0.1576113499695653</v>
      </c>
      <c r="AH38" s="52">
        <v>0.15553728115412369</v>
      </c>
      <c r="AI38" s="52">
        <v>0.11922850840937387</v>
      </c>
      <c r="AJ38" s="52">
        <v>0.15856648971011897</v>
      </c>
      <c r="AK38" s="52">
        <v>1.2290593698712402</v>
      </c>
      <c r="AL38" s="52">
        <v>0.11558702379152316</v>
      </c>
      <c r="AM38" s="52">
        <v>0.12558113290072842</v>
      </c>
      <c r="AN38" s="53">
        <v>9.3281757470482798E-2</v>
      </c>
      <c r="AO38" s="14"/>
    </row>
    <row r="39" spans="1:41" ht="39.950000000000003" customHeight="1">
      <c r="A39" s="12" t="s">
        <v>228</v>
      </c>
      <c r="B39" s="3" t="s">
        <v>31</v>
      </c>
      <c r="C39" s="51">
        <v>2.3210381991859829E-3</v>
      </c>
      <c r="D39" s="52">
        <v>5.9089578343225779E-4</v>
      </c>
      <c r="E39" s="52">
        <v>1.7488261314864335E-3</v>
      </c>
      <c r="F39" s="52">
        <v>1.1536381189723871E-3</v>
      </c>
      <c r="G39" s="52">
        <v>1.5042017572181308E-3</v>
      </c>
      <c r="H39" s="52">
        <v>9.6280371097389556E-4</v>
      </c>
      <c r="I39" s="52">
        <v>8.1033118078342509E-4</v>
      </c>
      <c r="J39" s="52">
        <v>1.3546135956487503E-3</v>
      </c>
      <c r="K39" s="52">
        <v>1.1033057718481244E-3</v>
      </c>
      <c r="L39" s="52">
        <v>5.9590960923082317E-4</v>
      </c>
      <c r="M39" s="52">
        <v>1.0948721845334779E-3</v>
      </c>
      <c r="N39" s="52">
        <v>7.0998861998145273E-4</v>
      </c>
      <c r="O39" s="52">
        <v>1.0295175451250846E-3</v>
      </c>
      <c r="P39" s="52">
        <v>8.840967854116885E-4</v>
      </c>
      <c r="Q39" s="52">
        <v>8.8207156476449223E-4</v>
      </c>
      <c r="R39" s="52">
        <v>1.249659317218277E-3</v>
      </c>
      <c r="S39" s="52">
        <v>1.1543924231824495E-3</v>
      </c>
      <c r="T39" s="52">
        <v>1.0792563917489048E-3</v>
      </c>
      <c r="U39" s="52">
        <v>1.3288326183328305E-3</v>
      </c>
      <c r="V39" s="52">
        <v>9.0866364963241891E-4</v>
      </c>
      <c r="W39" s="52">
        <v>1.4749788365662705E-3</v>
      </c>
      <c r="X39" s="52">
        <v>1.2710813775035031E-3</v>
      </c>
      <c r="Y39" s="52">
        <v>2.1691721314982702E-3</v>
      </c>
      <c r="Z39" s="52">
        <v>9.653364848656561E-4</v>
      </c>
      <c r="AA39" s="52">
        <v>1.8122990019694041E-3</v>
      </c>
      <c r="AB39" s="52">
        <v>1.7702601551053477E-3</v>
      </c>
      <c r="AC39" s="52">
        <v>2.2816857760755136E-3</v>
      </c>
      <c r="AD39" s="52">
        <v>6.439465131695978E-4</v>
      </c>
      <c r="AE39" s="52">
        <v>1.8817580468647411E-3</v>
      </c>
      <c r="AF39" s="52">
        <v>8.8666450682286166E-3</v>
      </c>
      <c r="AG39" s="52">
        <v>1.5585557598991381E-3</v>
      </c>
      <c r="AH39" s="52">
        <v>9.6595123632213301E-3</v>
      </c>
      <c r="AI39" s="52">
        <v>2.3236472955353912E-2</v>
      </c>
      <c r="AJ39" s="52">
        <v>3.8903988991003478E-3</v>
      </c>
      <c r="AK39" s="52">
        <v>5.4228957673443474E-3</v>
      </c>
      <c r="AL39" s="52">
        <v>1.0235498825583367</v>
      </c>
      <c r="AM39" s="52">
        <v>1.1603610194638808E-3</v>
      </c>
      <c r="AN39" s="53">
        <v>4.529079740800932E-3</v>
      </c>
      <c r="AO39" s="14"/>
    </row>
    <row r="40" spans="1:41" ht="39.950000000000003" customHeight="1">
      <c r="A40" s="12" t="s">
        <v>229</v>
      </c>
      <c r="B40" s="3" t="s">
        <v>32</v>
      </c>
      <c r="C40" s="51">
        <v>1.4278210802596209E-3</v>
      </c>
      <c r="D40" s="52">
        <v>4.0020830099987944E-3</v>
      </c>
      <c r="E40" s="52">
        <v>1.9332139834414076E-3</v>
      </c>
      <c r="F40" s="52">
        <v>2.2293261479245136E-3</v>
      </c>
      <c r="G40" s="52">
        <v>1.8516088618326365E-3</v>
      </c>
      <c r="H40" s="52">
        <v>2.544175760563875E-3</v>
      </c>
      <c r="I40" s="52">
        <v>2.384595083619281E-3</v>
      </c>
      <c r="J40" s="52">
        <v>2.3608420619521901E-3</v>
      </c>
      <c r="K40" s="52">
        <v>1.8314247229072847E-3</v>
      </c>
      <c r="L40" s="52">
        <v>1.3543186430764037E-3</v>
      </c>
      <c r="M40" s="52">
        <v>1.2313648446883455E-3</v>
      </c>
      <c r="N40" s="52">
        <v>1.6653659093057494E-3</v>
      </c>
      <c r="O40" s="52">
        <v>2.3502816221607748E-3</v>
      </c>
      <c r="P40" s="52">
        <v>1.6413694042045279E-3</v>
      </c>
      <c r="Q40" s="52">
        <v>1.8918799947670564E-3</v>
      </c>
      <c r="R40" s="52">
        <v>2.3091356601863478E-3</v>
      </c>
      <c r="S40" s="52">
        <v>2.4263263220564379E-3</v>
      </c>
      <c r="T40" s="52">
        <v>2.6381992540825414E-3</v>
      </c>
      <c r="U40" s="52">
        <v>1.9514025314738097E-3</v>
      </c>
      <c r="V40" s="52">
        <v>1.8911067258216934E-3</v>
      </c>
      <c r="W40" s="52">
        <v>1.7828578661158729E-3</v>
      </c>
      <c r="X40" s="52">
        <v>1.484111269575318E-3</v>
      </c>
      <c r="Y40" s="52">
        <v>2.2999951919173865E-3</v>
      </c>
      <c r="Z40" s="52">
        <v>3.8191580012646481E-3</v>
      </c>
      <c r="AA40" s="52">
        <v>2.7141004997587787E-3</v>
      </c>
      <c r="AB40" s="52">
        <v>4.6587303681179517E-3</v>
      </c>
      <c r="AC40" s="52">
        <v>1.7851687295801927E-3</v>
      </c>
      <c r="AD40" s="52">
        <v>4.0037251856891895E-4</v>
      </c>
      <c r="AE40" s="52">
        <v>3.8273082315225327E-3</v>
      </c>
      <c r="AF40" s="52">
        <v>3.0437089811952891E-3</v>
      </c>
      <c r="AG40" s="52">
        <v>3.3071641385704147E-3</v>
      </c>
      <c r="AH40" s="52">
        <v>4.6853687863613177E-3</v>
      </c>
      <c r="AI40" s="52">
        <v>3.3087542766953915E-3</v>
      </c>
      <c r="AJ40" s="52">
        <v>5.8551799229443029E-3</v>
      </c>
      <c r="AK40" s="52">
        <v>2.5191347142173429E-3</v>
      </c>
      <c r="AL40" s="52">
        <v>2.834909751196327E-3</v>
      </c>
      <c r="AM40" s="52">
        <v>1.0024498204677554</v>
      </c>
      <c r="AN40" s="53">
        <v>1.1929829564212035E-3</v>
      </c>
      <c r="AO40" s="14"/>
    </row>
    <row r="41" spans="1:41" ht="39.950000000000003" customHeight="1">
      <c r="A41" s="9" t="s">
        <v>230</v>
      </c>
      <c r="B41" s="11" t="s">
        <v>33</v>
      </c>
      <c r="C41" s="54">
        <v>1.0869537065497764E-2</v>
      </c>
      <c r="D41" s="55">
        <v>2.3042400098748955E-3</v>
      </c>
      <c r="E41" s="55">
        <v>1.0859816596117565E-2</v>
      </c>
      <c r="F41" s="55">
        <v>8.351553104682918E-3</v>
      </c>
      <c r="G41" s="55">
        <v>1.112252808072231E-2</v>
      </c>
      <c r="H41" s="55">
        <v>7.9479132013691757E-3</v>
      </c>
      <c r="I41" s="55">
        <v>6.523880589806649E-3</v>
      </c>
      <c r="J41" s="55">
        <v>5.316309736425967E-3</v>
      </c>
      <c r="K41" s="55">
        <v>1.6218050489372311E-2</v>
      </c>
      <c r="L41" s="55">
        <v>1.2793377727910272E-2</v>
      </c>
      <c r="M41" s="55">
        <v>6.5619780921242592E-3</v>
      </c>
      <c r="N41" s="55">
        <v>9.2550236661319632E-3</v>
      </c>
      <c r="O41" s="55">
        <v>1.4463472774990748E-2</v>
      </c>
      <c r="P41" s="55">
        <v>1.2242606955727535E-2</v>
      </c>
      <c r="Q41" s="55">
        <v>6.567409063985407E-3</v>
      </c>
      <c r="R41" s="55">
        <v>4.6348837032200172E-3</v>
      </c>
      <c r="S41" s="55">
        <v>5.615841453574578E-3</v>
      </c>
      <c r="T41" s="55">
        <v>6.4235791282990819E-3</v>
      </c>
      <c r="U41" s="55">
        <v>1.0215989317095359E-2</v>
      </c>
      <c r="V41" s="55">
        <v>5.971798882722543E-3</v>
      </c>
      <c r="W41" s="55">
        <v>1.9789081846934814E-2</v>
      </c>
      <c r="X41" s="55">
        <v>8.4488225960463355E-3</v>
      </c>
      <c r="Y41" s="55">
        <v>1.2450448344807304E-2</v>
      </c>
      <c r="Z41" s="55">
        <v>1.0433201124119603E-2</v>
      </c>
      <c r="AA41" s="55">
        <v>7.2055591041669141E-3</v>
      </c>
      <c r="AB41" s="55">
        <v>1.2383058265706263E-2</v>
      </c>
      <c r="AC41" s="55">
        <v>1.223910886959962E-2</v>
      </c>
      <c r="AD41" s="55">
        <v>1.525900674700409E-3</v>
      </c>
      <c r="AE41" s="55">
        <v>7.8341673973293599E-3</v>
      </c>
      <c r="AF41" s="55">
        <v>1.0707526015410631E-2</v>
      </c>
      <c r="AG41" s="55">
        <v>3.1180792316567747E-3</v>
      </c>
      <c r="AH41" s="55">
        <v>7.1425455289095491E-3</v>
      </c>
      <c r="AI41" s="55">
        <v>6.0591413668157823E-3</v>
      </c>
      <c r="AJ41" s="55">
        <v>1.6407298221626218E-2</v>
      </c>
      <c r="AK41" s="55">
        <v>7.4241299708230849E-3</v>
      </c>
      <c r="AL41" s="55">
        <v>8.6714551373959867E-3</v>
      </c>
      <c r="AM41" s="55">
        <v>7.1661009953988405E-3</v>
      </c>
      <c r="AN41" s="56">
        <v>1.0028472298434399</v>
      </c>
      <c r="AO41" s="14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5AD19-C50D-4399-BC00-5E2E73CE11C9}">
  <dimension ref="A1:AQ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3" ht="39.950000000000003" customHeight="1">
      <c r="A1" s="47"/>
      <c r="B1" s="3"/>
    </row>
    <row r="2" spans="1:43" ht="39.950000000000003" customHeight="1">
      <c r="A2" s="5"/>
      <c r="B2" s="27"/>
      <c r="C2" s="7" t="s">
        <v>193</v>
      </c>
      <c r="D2" s="7" t="s">
        <v>194</v>
      </c>
      <c r="E2" s="7" t="s">
        <v>195</v>
      </c>
      <c r="F2" s="7" t="s">
        <v>196</v>
      </c>
      <c r="G2" s="7" t="s">
        <v>197</v>
      </c>
      <c r="H2" s="7" t="s">
        <v>198</v>
      </c>
      <c r="I2" s="7" t="s">
        <v>199</v>
      </c>
      <c r="J2" s="7" t="s">
        <v>200</v>
      </c>
      <c r="K2" s="7" t="s">
        <v>201</v>
      </c>
      <c r="L2" s="7" t="s">
        <v>202</v>
      </c>
      <c r="M2" s="7" t="s">
        <v>203</v>
      </c>
      <c r="N2" s="7" t="s">
        <v>204</v>
      </c>
      <c r="O2" s="7" t="s">
        <v>205</v>
      </c>
      <c r="P2" s="7" t="s">
        <v>206</v>
      </c>
      <c r="Q2" s="7" t="s">
        <v>207</v>
      </c>
      <c r="R2" s="7" t="s">
        <v>208</v>
      </c>
      <c r="S2" s="7" t="s">
        <v>209</v>
      </c>
      <c r="T2" s="7" t="s">
        <v>210</v>
      </c>
      <c r="U2" s="7" t="s">
        <v>211</v>
      </c>
      <c r="V2" s="7" t="s">
        <v>212</v>
      </c>
      <c r="W2" s="7" t="s">
        <v>213</v>
      </c>
      <c r="X2" s="7" t="s">
        <v>214</v>
      </c>
      <c r="Y2" s="7" t="s">
        <v>215</v>
      </c>
      <c r="Z2" s="7" t="s">
        <v>216</v>
      </c>
      <c r="AA2" s="7" t="s">
        <v>217</v>
      </c>
      <c r="AB2" s="7" t="s">
        <v>218</v>
      </c>
      <c r="AC2" s="7" t="s">
        <v>219</v>
      </c>
      <c r="AD2" s="7" t="s">
        <v>220</v>
      </c>
      <c r="AE2" s="7" t="s">
        <v>221</v>
      </c>
      <c r="AF2" s="7" t="s">
        <v>222</v>
      </c>
      <c r="AG2" s="7" t="s">
        <v>223</v>
      </c>
      <c r="AH2" s="7" t="s">
        <v>224</v>
      </c>
      <c r="AI2" s="7" t="s">
        <v>225</v>
      </c>
      <c r="AJ2" s="7" t="s">
        <v>226</v>
      </c>
      <c r="AK2" s="7" t="s">
        <v>227</v>
      </c>
      <c r="AL2" s="7" t="s">
        <v>228</v>
      </c>
      <c r="AM2" s="7" t="s">
        <v>229</v>
      </c>
      <c r="AN2" s="8" t="s">
        <v>230</v>
      </c>
    </row>
    <row r="3" spans="1:43" ht="60" customHeight="1">
      <c r="A3" s="12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130</v>
      </c>
      <c r="AB3" s="3" t="s">
        <v>22</v>
      </c>
      <c r="AC3" s="3" t="s">
        <v>94</v>
      </c>
      <c r="AD3" s="3" t="s">
        <v>93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13" t="s">
        <v>33</v>
      </c>
      <c r="AP3" s="57" t="s">
        <v>95</v>
      </c>
    </row>
    <row r="4" spans="1:43" ht="39.950000000000003" customHeight="1">
      <c r="A4" s="12" t="s">
        <v>193</v>
      </c>
      <c r="B4" s="3" t="s">
        <v>50</v>
      </c>
      <c r="C4" s="48">
        <v>3.1508549365692251E-2</v>
      </c>
      <c r="D4" s="49">
        <v>0</v>
      </c>
      <c r="E4" s="49">
        <v>0</v>
      </c>
      <c r="F4" s="49">
        <v>0</v>
      </c>
      <c r="G4" s="49">
        <v>0</v>
      </c>
      <c r="H4" s="49">
        <v>0</v>
      </c>
      <c r="I4" s="49">
        <v>0</v>
      </c>
      <c r="J4" s="49">
        <v>0</v>
      </c>
      <c r="K4" s="49">
        <v>0</v>
      </c>
      <c r="L4" s="49">
        <v>0</v>
      </c>
      <c r="M4" s="49">
        <v>0</v>
      </c>
      <c r="N4" s="49">
        <v>0</v>
      </c>
      <c r="O4" s="49">
        <v>0</v>
      </c>
      <c r="P4" s="49">
        <v>0</v>
      </c>
      <c r="Q4" s="49">
        <v>0</v>
      </c>
      <c r="R4" s="49">
        <v>0</v>
      </c>
      <c r="S4" s="49">
        <v>0</v>
      </c>
      <c r="T4" s="49">
        <v>0</v>
      </c>
      <c r="U4" s="49">
        <v>0</v>
      </c>
      <c r="V4" s="49">
        <v>0</v>
      </c>
      <c r="W4" s="49">
        <v>0</v>
      </c>
      <c r="X4" s="49">
        <v>0</v>
      </c>
      <c r="Y4" s="49">
        <v>0</v>
      </c>
      <c r="Z4" s="49">
        <v>0</v>
      </c>
      <c r="AA4" s="49">
        <v>0</v>
      </c>
      <c r="AB4" s="49">
        <v>0</v>
      </c>
      <c r="AC4" s="49">
        <v>0</v>
      </c>
      <c r="AD4" s="49">
        <v>0</v>
      </c>
      <c r="AE4" s="49">
        <v>0</v>
      </c>
      <c r="AF4" s="49">
        <v>0</v>
      </c>
      <c r="AG4" s="49">
        <v>0</v>
      </c>
      <c r="AH4" s="49">
        <v>0</v>
      </c>
      <c r="AI4" s="49">
        <v>0</v>
      </c>
      <c r="AJ4" s="49">
        <v>0</v>
      </c>
      <c r="AK4" s="49">
        <v>0</v>
      </c>
      <c r="AL4" s="49">
        <v>0</v>
      </c>
      <c r="AM4" s="49">
        <v>0</v>
      </c>
      <c r="AN4" s="50">
        <v>0</v>
      </c>
      <c r="AO4" s="14"/>
      <c r="AP4" s="37">
        <v>3.1508549365692251E-2</v>
      </c>
    </row>
    <row r="5" spans="1:43" ht="39.950000000000003" customHeight="1">
      <c r="A5" s="12" t="s">
        <v>194</v>
      </c>
      <c r="B5" s="3" t="s">
        <v>51</v>
      </c>
      <c r="C5" s="51">
        <v>0</v>
      </c>
      <c r="D5" s="52">
        <v>6.7279113753039743E-2</v>
      </c>
      <c r="E5" s="52">
        <v>0</v>
      </c>
      <c r="F5" s="52">
        <v>0</v>
      </c>
      <c r="G5" s="52">
        <v>0</v>
      </c>
      <c r="H5" s="52">
        <v>0</v>
      </c>
      <c r="I5" s="52">
        <v>0</v>
      </c>
      <c r="J5" s="52">
        <v>0</v>
      </c>
      <c r="K5" s="52">
        <v>0</v>
      </c>
      <c r="L5" s="52">
        <v>0</v>
      </c>
      <c r="M5" s="52">
        <v>0</v>
      </c>
      <c r="N5" s="52">
        <v>0</v>
      </c>
      <c r="O5" s="52">
        <v>0</v>
      </c>
      <c r="P5" s="52">
        <v>0</v>
      </c>
      <c r="Q5" s="52">
        <v>0</v>
      </c>
      <c r="R5" s="52">
        <v>0</v>
      </c>
      <c r="S5" s="52">
        <v>0</v>
      </c>
      <c r="T5" s="52">
        <v>0</v>
      </c>
      <c r="U5" s="52">
        <v>0</v>
      </c>
      <c r="V5" s="52">
        <v>0</v>
      </c>
      <c r="W5" s="52">
        <v>0</v>
      </c>
      <c r="X5" s="52">
        <v>0</v>
      </c>
      <c r="Y5" s="52">
        <v>0</v>
      </c>
      <c r="Z5" s="52">
        <v>0</v>
      </c>
      <c r="AA5" s="52">
        <v>0</v>
      </c>
      <c r="AB5" s="52">
        <v>0</v>
      </c>
      <c r="AC5" s="52">
        <v>0</v>
      </c>
      <c r="AD5" s="52">
        <v>0</v>
      </c>
      <c r="AE5" s="52">
        <v>0</v>
      </c>
      <c r="AF5" s="52">
        <v>0</v>
      </c>
      <c r="AG5" s="52">
        <v>0</v>
      </c>
      <c r="AH5" s="52">
        <v>0</v>
      </c>
      <c r="AI5" s="52">
        <v>0</v>
      </c>
      <c r="AJ5" s="52">
        <v>0</v>
      </c>
      <c r="AK5" s="52">
        <v>0</v>
      </c>
      <c r="AL5" s="52">
        <v>0</v>
      </c>
      <c r="AM5" s="52">
        <v>0</v>
      </c>
      <c r="AN5" s="53">
        <v>0</v>
      </c>
      <c r="AO5" s="14"/>
      <c r="AP5" s="37">
        <v>6.7279113753039743E-2</v>
      </c>
    </row>
    <row r="6" spans="1:43" ht="39.950000000000003" customHeight="1">
      <c r="A6" s="12" t="s">
        <v>195</v>
      </c>
      <c r="B6" s="3" t="s">
        <v>52</v>
      </c>
      <c r="C6" s="51">
        <v>0</v>
      </c>
      <c r="D6" s="52">
        <v>0</v>
      </c>
      <c r="E6" s="52">
        <v>0.10301376226699954</v>
      </c>
      <c r="F6" s="52">
        <v>0</v>
      </c>
      <c r="G6" s="52">
        <v>0</v>
      </c>
      <c r="H6" s="52">
        <v>0</v>
      </c>
      <c r="I6" s="52">
        <v>0</v>
      </c>
      <c r="J6" s="52">
        <v>0</v>
      </c>
      <c r="K6" s="52">
        <v>0</v>
      </c>
      <c r="L6" s="52">
        <v>0</v>
      </c>
      <c r="M6" s="52">
        <v>0</v>
      </c>
      <c r="N6" s="52">
        <v>0</v>
      </c>
      <c r="O6" s="52">
        <v>0</v>
      </c>
      <c r="P6" s="52">
        <v>0</v>
      </c>
      <c r="Q6" s="52">
        <v>0</v>
      </c>
      <c r="R6" s="52">
        <v>0</v>
      </c>
      <c r="S6" s="52">
        <v>0</v>
      </c>
      <c r="T6" s="52">
        <v>0</v>
      </c>
      <c r="U6" s="52">
        <v>0</v>
      </c>
      <c r="V6" s="52">
        <v>0</v>
      </c>
      <c r="W6" s="52">
        <v>0</v>
      </c>
      <c r="X6" s="52">
        <v>0</v>
      </c>
      <c r="Y6" s="52">
        <v>0</v>
      </c>
      <c r="Z6" s="52">
        <v>0</v>
      </c>
      <c r="AA6" s="52">
        <v>0</v>
      </c>
      <c r="AB6" s="52">
        <v>0</v>
      </c>
      <c r="AC6" s="52">
        <v>0</v>
      </c>
      <c r="AD6" s="52">
        <v>0</v>
      </c>
      <c r="AE6" s="52">
        <v>0</v>
      </c>
      <c r="AF6" s="52">
        <v>0</v>
      </c>
      <c r="AG6" s="52">
        <v>0</v>
      </c>
      <c r="AH6" s="52">
        <v>0</v>
      </c>
      <c r="AI6" s="52">
        <v>0</v>
      </c>
      <c r="AJ6" s="52">
        <v>0</v>
      </c>
      <c r="AK6" s="52">
        <v>0</v>
      </c>
      <c r="AL6" s="52">
        <v>0</v>
      </c>
      <c r="AM6" s="52">
        <v>0</v>
      </c>
      <c r="AN6" s="53">
        <v>0</v>
      </c>
      <c r="AO6" s="14"/>
      <c r="AP6" s="37">
        <v>0.10301376226699954</v>
      </c>
    </row>
    <row r="7" spans="1:43" ht="39.950000000000003" customHeight="1">
      <c r="A7" s="12" t="s">
        <v>196</v>
      </c>
      <c r="B7" s="3" t="s">
        <v>1</v>
      </c>
      <c r="C7" s="51">
        <v>0</v>
      </c>
      <c r="D7" s="52">
        <v>0</v>
      </c>
      <c r="E7" s="52">
        <v>0</v>
      </c>
      <c r="F7" s="52">
        <v>2.2771019654571845E-2</v>
      </c>
      <c r="G7" s="52">
        <v>0</v>
      </c>
      <c r="H7" s="52">
        <v>0</v>
      </c>
      <c r="I7" s="52">
        <v>0</v>
      </c>
      <c r="J7" s="52">
        <v>0</v>
      </c>
      <c r="K7" s="52">
        <v>0</v>
      </c>
      <c r="L7" s="52">
        <v>0</v>
      </c>
      <c r="M7" s="52">
        <v>0</v>
      </c>
      <c r="N7" s="52">
        <v>0</v>
      </c>
      <c r="O7" s="52">
        <v>0</v>
      </c>
      <c r="P7" s="52">
        <v>0</v>
      </c>
      <c r="Q7" s="52">
        <v>0</v>
      </c>
      <c r="R7" s="52">
        <v>0</v>
      </c>
      <c r="S7" s="52">
        <v>0</v>
      </c>
      <c r="T7" s="52">
        <v>0</v>
      </c>
      <c r="U7" s="52">
        <v>0</v>
      </c>
      <c r="V7" s="52">
        <v>0</v>
      </c>
      <c r="W7" s="52">
        <v>0</v>
      </c>
      <c r="X7" s="52">
        <v>0</v>
      </c>
      <c r="Y7" s="52">
        <v>0</v>
      </c>
      <c r="Z7" s="52">
        <v>0</v>
      </c>
      <c r="AA7" s="52">
        <v>0</v>
      </c>
      <c r="AB7" s="52">
        <v>0</v>
      </c>
      <c r="AC7" s="52">
        <v>0</v>
      </c>
      <c r="AD7" s="52">
        <v>0</v>
      </c>
      <c r="AE7" s="52">
        <v>0</v>
      </c>
      <c r="AF7" s="52">
        <v>0</v>
      </c>
      <c r="AG7" s="52">
        <v>0</v>
      </c>
      <c r="AH7" s="52">
        <v>0</v>
      </c>
      <c r="AI7" s="52">
        <v>0</v>
      </c>
      <c r="AJ7" s="52">
        <v>0</v>
      </c>
      <c r="AK7" s="52">
        <v>0</v>
      </c>
      <c r="AL7" s="52">
        <v>0</v>
      </c>
      <c r="AM7" s="52">
        <v>0</v>
      </c>
      <c r="AN7" s="53">
        <v>0</v>
      </c>
      <c r="AO7" s="14"/>
      <c r="AP7" s="37">
        <v>2.2771019654571845E-2</v>
      </c>
    </row>
    <row r="8" spans="1:43" ht="39.950000000000003" customHeight="1">
      <c r="A8" s="12" t="s">
        <v>197</v>
      </c>
      <c r="B8" s="3" t="s">
        <v>2</v>
      </c>
      <c r="C8" s="51">
        <v>0</v>
      </c>
      <c r="D8" s="52">
        <v>0</v>
      </c>
      <c r="E8" s="52">
        <v>0</v>
      </c>
      <c r="F8" s="52">
        <v>0</v>
      </c>
      <c r="G8" s="52">
        <v>0.15144383141360074</v>
      </c>
      <c r="H8" s="52">
        <v>0</v>
      </c>
      <c r="I8" s="52">
        <v>0</v>
      </c>
      <c r="J8" s="52">
        <v>0</v>
      </c>
      <c r="K8" s="52">
        <v>0</v>
      </c>
      <c r="L8" s="52">
        <v>0</v>
      </c>
      <c r="M8" s="52">
        <v>0</v>
      </c>
      <c r="N8" s="52">
        <v>0</v>
      </c>
      <c r="O8" s="52">
        <v>0</v>
      </c>
      <c r="P8" s="52">
        <v>0</v>
      </c>
      <c r="Q8" s="52">
        <v>0</v>
      </c>
      <c r="R8" s="52">
        <v>0</v>
      </c>
      <c r="S8" s="52">
        <v>0</v>
      </c>
      <c r="T8" s="52">
        <v>0</v>
      </c>
      <c r="U8" s="52">
        <v>0</v>
      </c>
      <c r="V8" s="52">
        <v>0</v>
      </c>
      <c r="W8" s="52">
        <v>0</v>
      </c>
      <c r="X8" s="52">
        <v>0</v>
      </c>
      <c r="Y8" s="52">
        <v>0</v>
      </c>
      <c r="Z8" s="52">
        <v>0</v>
      </c>
      <c r="AA8" s="52">
        <v>0</v>
      </c>
      <c r="AB8" s="52">
        <v>0</v>
      </c>
      <c r="AC8" s="52">
        <v>0</v>
      </c>
      <c r="AD8" s="52">
        <v>0</v>
      </c>
      <c r="AE8" s="52">
        <v>0</v>
      </c>
      <c r="AF8" s="52">
        <v>0</v>
      </c>
      <c r="AG8" s="52">
        <v>0</v>
      </c>
      <c r="AH8" s="52">
        <v>0</v>
      </c>
      <c r="AI8" s="52">
        <v>0</v>
      </c>
      <c r="AJ8" s="52">
        <v>0</v>
      </c>
      <c r="AK8" s="52">
        <v>0</v>
      </c>
      <c r="AL8" s="52">
        <v>0</v>
      </c>
      <c r="AM8" s="52">
        <v>0</v>
      </c>
      <c r="AN8" s="53">
        <v>0</v>
      </c>
      <c r="AO8" s="14"/>
      <c r="AP8" s="37">
        <v>0.15144383141360074</v>
      </c>
    </row>
    <row r="9" spans="1:43" ht="39.950000000000003" customHeight="1">
      <c r="A9" s="12" t="s">
        <v>198</v>
      </c>
      <c r="B9" s="3" t="s">
        <v>3</v>
      </c>
      <c r="C9" s="51">
        <v>0</v>
      </c>
      <c r="D9" s="52">
        <v>0</v>
      </c>
      <c r="E9" s="52">
        <v>0</v>
      </c>
      <c r="F9" s="52">
        <v>0</v>
      </c>
      <c r="G9" s="52">
        <v>0</v>
      </c>
      <c r="H9" s="52">
        <v>1.3506212857914646E-2</v>
      </c>
      <c r="I9" s="52">
        <v>0</v>
      </c>
      <c r="J9" s="52">
        <v>0</v>
      </c>
      <c r="K9" s="52">
        <v>0</v>
      </c>
      <c r="L9" s="52">
        <v>0</v>
      </c>
      <c r="M9" s="52">
        <v>0</v>
      </c>
      <c r="N9" s="52">
        <v>0</v>
      </c>
      <c r="O9" s="52">
        <v>0</v>
      </c>
      <c r="P9" s="52">
        <v>0</v>
      </c>
      <c r="Q9" s="52">
        <v>0</v>
      </c>
      <c r="R9" s="52">
        <v>0</v>
      </c>
      <c r="S9" s="52">
        <v>0</v>
      </c>
      <c r="T9" s="52">
        <v>0</v>
      </c>
      <c r="U9" s="52">
        <v>0</v>
      </c>
      <c r="V9" s="52">
        <v>0</v>
      </c>
      <c r="W9" s="52">
        <v>0</v>
      </c>
      <c r="X9" s="52">
        <v>0</v>
      </c>
      <c r="Y9" s="52">
        <v>0</v>
      </c>
      <c r="Z9" s="52">
        <v>0</v>
      </c>
      <c r="AA9" s="52">
        <v>0</v>
      </c>
      <c r="AB9" s="52">
        <v>0</v>
      </c>
      <c r="AC9" s="52">
        <v>0</v>
      </c>
      <c r="AD9" s="52">
        <v>0</v>
      </c>
      <c r="AE9" s="52">
        <v>0</v>
      </c>
      <c r="AF9" s="52">
        <v>0</v>
      </c>
      <c r="AG9" s="52">
        <v>0</v>
      </c>
      <c r="AH9" s="52">
        <v>0</v>
      </c>
      <c r="AI9" s="52">
        <v>0</v>
      </c>
      <c r="AJ9" s="52">
        <v>0</v>
      </c>
      <c r="AK9" s="52">
        <v>0</v>
      </c>
      <c r="AL9" s="52">
        <v>0</v>
      </c>
      <c r="AM9" s="52">
        <v>0</v>
      </c>
      <c r="AN9" s="53">
        <v>0</v>
      </c>
      <c r="AO9" s="14"/>
      <c r="AP9" s="37">
        <v>1.3506212857914646E-2</v>
      </c>
    </row>
    <row r="10" spans="1:43" ht="39.950000000000003" customHeight="1">
      <c r="A10" s="12" t="s">
        <v>199</v>
      </c>
      <c r="B10" s="3" t="s">
        <v>4</v>
      </c>
      <c r="C10" s="51">
        <v>0</v>
      </c>
      <c r="D10" s="52">
        <v>0</v>
      </c>
      <c r="E10" s="52">
        <v>0</v>
      </c>
      <c r="F10" s="52">
        <v>0</v>
      </c>
      <c r="G10" s="52">
        <v>0</v>
      </c>
      <c r="H10" s="52">
        <v>0</v>
      </c>
      <c r="I10" s="52">
        <v>1.1182799018321532E-2</v>
      </c>
      <c r="J10" s="52">
        <v>0</v>
      </c>
      <c r="K10" s="52">
        <v>0</v>
      </c>
      <c r="L10" s="52">
        <v>0</v>
      </c>
      <c r="M10" s="52">
        <v>0</v>
      </c>
      <c r="N10" s="52">
        <v>0</v>
      </c>
      <c r="O10" s="52">
        <v>0</v>
      </c>
      <c r="P10" s="52">
        <v>0</v>
      </c>
      <c r="Q10" s="52">
        <v>0</v>
      </c>
      <c r="R10" s="52">
        <v>0</v>
      </c>
      <c r="S10" s="52">
        <v>0</v>
      </c>
      <c r="T10" s="52">
        <v>0</v>
      </c>
      <c r="U10" s="52">
        <v>0</v>
      </c>
      <c r="V10" s="52">
        <v>0</v>
      </c>
      <c r="W10" s="52">
        <v>0</v>
      </c>
      <c r="X10" s="52">
        <v>0</v>
      </c>
      <c r="Y10" s="52">
        <v>0</v>
      </c>
      <c r="Z10" s="52">
        <v>0</v>
      </c>
      <c r="AA10" s="52">
        <v>0</v>
      </c>
      <c r="AB10" s="52">
        <v>0</v>
      </c>
      <c r="AC10" s="52">
        <v>0</v>
      </c>
      <c r="AD10" s="52">
        <v>0</v>
      </c>
      <c r="AE10" s="52">
        <v>0</v>
      </c>
      <c r="AF10" s="52">
        <v>0</v>
      </c>
      <c r="AG10" s="52">
        <v>0</v>
      </c>
      <c r="AH10" s="52">
        <v>0</v>
      </c>
      <c r="AI10" s="52">
        <v>0</v>
      </c>
      <c r="AJ10" s="52">
        <v>0</v>
      </c>
      <c r="AK10" s="52">
        <v>0</v>
      </c>
      <c r="AL10" s="52">
        <v>0</v>
      </c>
      <c r="AM10" s="52">
        <v>0</v>
      </c>
      <c r="AN10" s="53">
        <v>0</v>
      </c>
      <c r="AO10" s="14"/>
      <c r="AP10" s="37">
        <v>1.1182799018321532E-2</v>
      </c>
    </row>
    <row r="11" spans="1:43" ht="39.950000000000003" customHeight="1">
      <c r="A11" s="12" t="s">
        <v>200</v>
      </c>
      <c r="B11" s="3" t="s">
        <v>5</v>
      </c>
      <c r="C11" s="51">
        <v>0</v>
      </c>
      <c r="D11" s="52">
        <v>0</v>
      </c>
      <c r="E11" s="52">
        <v>0</v>
      </c>
      <c r="F11" s="52">
        <v>0</v>
      </c>
      <c r="G11" s="52">
        <v>0</v>
      </c>
      <c r="H11" s="52">
        <v>0</v>
      </c>
      <c r="I11" s="52">
        <v>0</v>
      </c>
      <c r="J11" s="52">
        <v>8.3982042093990739E-3</v>
      </c>
      <c r="K11" s="52">
        <v>0</v>
      </c>
      <c r="L11" s="52">
        <v>0</v>
      </c>
      <c r="M11" s="52">
        <v>0</v>
      </c>
      <c r="N11" s="52">
        <v>0</v>
      </c>
      <c r="O11" s="52">
        <v>0</v>
      </c>
      <c r="P11" s="52">
        <v>0</v>
      </c>
      <c r="Q11" s="52">
        <v>0</v>
      </c>
      <c r="R11" s="52">
        <v>0</v>
      </c>
      <c r="S11" s="52">
        <v>0</v>
      </c>
      <c r="T11" s="52">
        <v>0</v>
      </c>
      <c r="U11" s="52">
        <v>0</v>
      </c>
      <c r="V11" s="52">
        <v>0</v>
      </c>
      <c r="W11" s="52">
        <v>0</v>
      </c>
      <c r="X11" s="52">
        <v>0</v>
      </c>
      <c r="Y11" s="52">
        <v>0</v>
      </c>
      <c r="Z11" s="52">
        <v>0</v>
      </c>
      <c r="AA11" s="52">
        <v>0</v>
      </c>
      <c r="AB11" s="52">
        <v>0</v>
      </c>
      <c r="AC11" s="52">
        <v>0</v>
      </c>
      <c r="AD11" s="52">
        <v>0</v>
      </c>
      <c r="AE11" s="52">
        <v>0</v>
      </c>
      <c r="AF11" s="52">
        <v>0</v>
      </c>
      <c r="AG11" s="52">
        <v>0</v>
      </c>
      <c r="AH11" s="52">
        <v>0</v>
      </c>
      <c r="AI11" s="52">
        <v>0</v>
      </c>
      <c r="AJ11" s="52">
        <v>0</v>
      </c>
      <c r="AK11" s="52">
        <v>0</v>
      </c>
      <c r="AL11" s="52">
        <v>0</v>
      </c>
      <c r="AM11" s="52">
        <v>0</v>
      </c>
      <c r="AN11" s="53">
        <v>0</v>
      </c>
      <c r="AO11" s="14"/>
      <c r="AP11" s="37">
        <v>8.3982042093990739E-3</v>
      </c>
    </row>
    <row r="12" spans="1:43" ht="39.950000000000003" customHeight="1">
      <c r="A12" s="12" t="s">
        <v>201</v>
      </c>
      <c r="B12" s="3" t="s">
        <v>6</v>
      </c>
      <c r="C12" s="51">
        <v>0</v>
      </c>
      <c r="D12" s="52">
        <v>0</v>
      </c>
      <c r="E12" s="52">
        <v>0</v>
      </c>
      <c r="F12" s="52">
        <v>0</v>
      </c>
      <c r="G12" s="52">
        <v>0</v>
      </c>
      <c r="H12" s="52">
        <v>0</v>
      </c>
      <c r="I12" s="52">
        <v>0</v>
      </c>
      <c r="J12" s="52">
        <v>0</v>
      </c>
      <c r="K12" s="52">
        <v>1.401830625876177E-3</v>
      </c>
      <c r="L12" s="52">
        <v>0</v>
      </c>
      <c r="M12" s="52">
        <v>0</v>
      </c>
      <c r="N12" s="52">
        <v>0</v>
      </c>
      <c r="O12" s="52">
        <v>0</v>
      </c>
      <c r="P12" s="52">
        <v>0</v>
      </c>
      <c r="Q12" s="52">
        <v>0</v>
      </c>
      <c r="R12" s="52">
        <v>0</v>
      </c>
      <c r="S12" s="52">
        <v>0</v>
      </c>
      <c r="T12" s="52">
        <v>0</v>
      </c>
      <c r="U12" s="52">
        <v>0</v>
      </c>
      <c r="V12" s="52">
        <v>0</v>
      </c>
      <c r="W12" s="52">
        <v>0</v>
      </c>
      <c r="X12" s="52">
        <v>0</v>
      </c>
      <c r="Y12" s="52">
        <v>0</v>
      </c>
      <c r="Z12" s="52">
        <v>0</v>
      </c>
      <c r="AA12" s="52">
        <v>0</v>
      </c>
      <c r="AB12" s="52">
        <v>0</v>
      </c>
      <c r="AC12" s="52">
        <v>0</v>
      </c>
      <c r="AD12" s="52">
        <v>0</v>
      </c>
      <c r="AE12" s="52">
        <v>0</v>
      </c>
      <c r="AF12" s="52">
        <v>0</v>
      </c>
      <c r="AG12" s="52">
        <v>0</v>
      </c>
      <c r="AH12" s="52">
        <v>0</v>
      </c>
      <c r="AI12" s="52">
        <v>0</v>
      </c>
      <c r="AJ12" s="52">
        <v>0</v>
      </c>
      <c r="AK12" s="52">
        <v>0</v>
      </c>
      <c r="AL12" s="52">
        <v>0</v>
      </c>
      <c r="AM12" s="52">
        <v>0</v>
      </c>
      <c r="AN12" s="53">
        <v>0</v>
      </c>
      <c r="AO12" s="14"/>
      <c r="AP12" s="37">
        <v>1.401830625876177E-3</v>
      </c>
    </row>
    <row r="13" spans="1:43" ht="39.950000000000003" customHeight="1">
      <c r="A13" s="12" t="s">
        <v>202</v>
      </c>
      <c r="B13" s="3" t="s">
        <v>7</v>
      </c>
      <c r="C13" s="51">
        <v>0</v>
      </c>
      <c r="D13" s="52">
        <v>0</v>
      </c>
      <c r="E13" s="52">
        <v>0</v>
      </c>
      <c r="F13" s="52">
        <v>0</v>
      </c>
      <c r="G13" s="52">
        <v>0</v>
      </c>
      <c r="H13" s="52">
        <v>0</v>
      </c>
      <c r="I13" s="52">
        <v>0</v>
      </c>
      <c r="J13" s="52">
        <v>0</v>
      </c>
      <c r="K13" s="52">
        <v>0</v>
      </c>
      <c r="L13" s="52">
        <v>0</v>
      </c>
      <c r="M13" s="52">
        <v>0</v>
      </c>
      <c r="N13" s="52">
        <v>0</v>
      </c>
      <c r="O13" s="52">
        <v>0</v>
      </c>
      <c r="P13" s="52">
        <v>0</v>
      </c>
      <c r="Q13" s="52">
        <v>0</v>
      </c>
      <c r="R13" s="52">
        <v>0</v>
      </c>
      <c r="S13" s="52">
        <v>0</v>
      </c>
      <c r="T13" s="52">
        <v>0</v>
      </c>
      <c r="U13" s="52">
        <v>0</v>
      </c>
      <c r="V13" s="52">
        <v>0</v>
      </c>
      <c r="W13" s="52">
        <v>0</v>
      </c>
      <c r="X13" s="52">
        <v>0</v>
      </c>
      <c r="Y13" s="52">
        <v>0</v>
      </c>
      <c r="Z13" s="52">
        <v>0</v>
      </c>
      <c r="AA13" s="52">
        <v>0</v>
      </c>
      <c r="AB13" s="52">
        <v>0</v>
      </c>
      <c r="AC13" s="52">
        <v>0</v>
      </c>
      <c r="AD13" s="52">
        <v>0</v>
      </c>
      <c r="AE13" s="52">
        <v>0</v>
      </c>
      <c r="AF13" s="52">
        <v>0</v>
      </c>
      <c r="AG13" s="52">
        <v>0</v>
      </c>
      <c r="AH13" s="52">
        <v>0</v>
      </c>
      <c r="AI13" s="52">
        <v>0</v>
      </c>
      <c r="AJ13" s="52">
        <v>0</v>
      </c>
      <c r="AK13" s="52">
        <v>0</v>
      </c>
      <c r="AL13" s="52">
        <v>0</v>
      </c>
      <c r="AM13" s="52">
        <v>0</v>
      </c>
      <c r="AN13" s="53">
        <v>0</v>
      </c>
      <c r="AO13" s="14"/>
      <c r="AP13" s="58">
        <v>0</v>
      </c>
      <c r="AQ13" s="57" t="s">
        <v>263</v>
      </c>
    </row>
    <row r="14" spans="1:43" ht="39.950000000000003" customHeight="1">
      <c r="A14" s="12" t="s">
        <v>203</v>
      </c>
      <c r="B14" s="3" t="s">
        <v>8</v>
      </c>
      <c r="C14" s="51">
        <v>0</v>
      </c>
      <c r="D14" s="52">
        <v>0</v>
      </c>
      <c r="E14" s="52">
        <v>0</v>
      </c>
      <c r="F14" s="52">
        <v>0</v>
      </c>
      <c r="G14" s="52">
        <v>0</v>
      </c>
      <c r="H14" s="52">
        <v>0</v>
      </c>
      <c r="I14" s="52">
        <v>0</v>
      </c>
      <c r="J14" s="52">
        <v>0</v>
      </c>
      <c r="K14" s="52">
        <v>0</v>
      </c>
      <c r="L14" s="52">
        <v>0</v>
      </c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0</v>
      </c>
      <c r="X14" s="52">
        <v>0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  <c r="AD14" s="52">
        <v>0</v>
      </c>
      <c r="AE14" s="52">
        <v>0</v>
      </c>
      <c r="AF14" s="52">
        <v>0</v>
      </c>
      <c r="AG14" s="52">
        <v>0</v>
      </c>
      <c r="AH14" s="52">
        <v>0</v>
      </c>
      <c r="AI14" s="52">
        <v>0</v>
      </c>
      <c r="AJ14" s="52">
        <v>0</v>
      </c>
      <c r="AK14" s="52">
        <v>0</v>
      </c>
      <c r="AL14" s="52">
        <v>0</v>
      </c>
      <c r="AM14" s="52">
        <v>0</v>
      </c>
      <c r="AN14" s="53">
        <v>0</v>
      </c>
      <c r="AO14" s="14"/>
      <c r="AP14" s="58">
        <v>0</v>
      </c>
      <c r="AQ14" s="57" t="s">
        <v>263</v>
      </c>
    </row>
    <row r="15" spans="1:43" ht="39.950000000000003" customHeight="1">
      <c r="A15" s="12" t="s">
        <v>204</v>
      </c>
      <c r="B15" s="3" t="s">
        <v>9</v>
      </c>
      <c r="C15" s="51">
        <v>0</v>
      </c>
      <c r="D15" s="52">
        <v>0</v>
      </c>
      <c r="E15" s="52">
        <v>0</v>
      </c>
      <c r="F15" s="52">
        <v>0</v>
      </c>
      <c r="G15" s="52">
        <v>0</v>
      </c>
      <c r="H15" s="52">
        <v>0</v>
      </c>
      <c r="I15" s="52">
        <v>0</v>
      </c>
      <c r="J15" s="52">
        <v>0</v>
      </c>
      <c r="K15" s="52">
        <v>0</v>
      </c>
      <c r="L15" s="52">
        <v>0</v>
      </c>
      <c r="M15" s="52">
        <v>0</v>
      </c>
      <c r="N15" s="52">
        <v>3.7493696829708711E-2</v>
      </c>
      <c r="O15" s="52">
        <v>0</v>
      </c>
      <c r="P15" s="52">
        <v>0</v>
      </c>
      <c r="Q15" s="52">
        <v>0</v>
      </c>
      <c r="R15" s="52">
        <v>0</v>
      </c>
      <c r="S15" s="52">
        <v>0</v>
      </c>
      <c r="T15" s="52">
        <v>0</v>
      </c>
      <c r="U15" s="52">
        <v>0</v>
      </c>
      <c r="V15" s="52">
        <v>0</v>
      </c>
      <c r="W15" s="52">
        <v>0</v>
      </c>
      <c r="X15" s="52">
        <v>0</v>
      </c>
      <c r="Y15" s="52">
        <v>0</v>
      </c>
      <c r="Z15" s="52">
        <v>0</v>
      </c>
      <c r="AA15" s="52">
        <v>0</v>
      </c>
      <c r="AB15" s="52">
        <v>0</v>
      </c>
      <c r="AC15" s="52">
        <v>0</v>
      </c>
      <c r="AD15" s="52">
        <v>0</v>
      </c>
      <c r="AE15" s="52">
        <v>0</v>
      </c>
      <c r="AF15" s="52">
        <v>0</v>
      </c>
      <c r="AG15" s="52">
        <v>0</v>
      </c>
      <c r="AH15" s="52">
        <v>0</v>
      </c>
      <c r="AI15" s="52">
        <v>0</v>
      </c>
      <c r="AJ15" s="52">
        <v>0</v>
      </c>
      <c r="AK15" s="52">
        <v>0</v>
      </c>
      <c r="AL15" s="52">
        <v>0</v>
      </c>
      <c r="AM15" s="52">
        <v>0</v>
      </c>
      <c r="AN15" s="53">
        <v>0</v>
      </c>
      <c r="AO15" s="14"/>
      <c r="AP15" s="37">
        <v>3.7493696829708711E-2</v>
      </c>
    </row>
    <row r="16" spans="1:43" ht="39.950000000000003" customHeight="1">
      <c r="A16" s="12" t="s">
        <v>205</v>
      </c>
      <c r="B16" s="3" t="s">
        <v>10</v>
      </c>
      <c r="C16" s="51">
        <v>0</v>
      </c>
      <c r="D16" s="52">
        <v>0</v>
      </c>
      <c r="E16" s="52">
        <v>0</v>
      </c>
      <c r="F16" s="52">
        <v>0</v>
      </c>
      <c r="G16" s="52">
        <v>0</v>
      </c>
      <c r="H16" s="52">
        <v>0</v>
      </c>
      <c r="I16" s="52">
        <v>0</v>
      </c>
      <c r="J16" s="52">
        <v>0</v>
      </c>
      <c r="K16" s="52">
        <v>0</v>
      </c>
      <c r="L16" s="52">
        <v>0</v>
      </c>
      <c r="M16" s="52">
        <v>0</v>
      </c>
      <c r="N16" s="52">
        <v>0</v>
      </c>
      <c r="O16" s="52">
        <v>3.2331262183235898E-2</v>
      </c>
      <c r="P16" s="52">
        <v>0</v>
      </c>
      <c r="Q16" s="52">
        <v>0</v>
      </c>
      <c r="R16" s="52">
        <v>0</v>
      </c>
      <c r="S16" s="52">
        <v>0</v>
      </c>
      <c r="T16" s="52">
        <v>0</v>
      </c>
      <c r="U16" s="52">
        <v>0</v>
      </c>
      <c r="V16" s="52">
        <v>0</v>
      </c>
      <c r="W16" s="52">
        <v>0</v>
      </c>
      <c r="X16" s="52">
        <v>0</v>
      </c>
      <c r="Y16" s="52">
        <v>0</v>
      </c>
      <c r="Z16" s="52">
        <v>0</v>
      </c>
      <c r="AA16" s="52">
        <v>0</v>
      </c>
      <c r="AB16" s="52">
        <v>0</v>
      </c>
      <c r="AC16" s="52">
        <v>0</v>
      </c>
      <c r="AD16" s="52">
        <v>0</v>
      </c>
      <c r="AE16" s="52">
        <v>0</v>
      </c>
      <c r="AF16" s="52">
        <v>0</v>
      </c>
      <c r="AG16" s="52">
        <v>0</v>
      </c>
      <c r="AH16" s="52">
        <v>0</v>
      </c>
      <c r="AI16" s="52">
        <v>0</v>
      </c>
      <c r="AJ16" s="52">
        <v>0</v>
      </c>
      <c r="AK16" s="52">
        <v>0</v>
      </c>
      <c r="AL16" s="52">
        <v>0</v>
      </c>
      <c r="AM16" s="52">
        <v>0</v>
      </c>
      <c r="AN16" s="53">
        <v>0</v>
      </c>
      <c r="AO16" s="14"/>
      <c r="AP16" s="37">
        <v>3.2331262183235898E-2</v>
      </c>
    </row>
    <row r="17" spans="1:42" ht="39.950000000000003" customHeight="1">
      <c r="A17" s="12" t="s">
        <v>206</v>
      </c>
      <c r="B17" s="3" t="s">
        <v>11</v>
      </c>
      <c r="C17" s="51">
        <v>0</v>
      </c>
      <c r="D17" s="52">
        <v>0</v>
      </c>
      <c r="E17" s="52">
        <v>0</v>
      </c>
      <c r="F17" s="52">
        <v>0</v>
      </c>
      <c r="G17" s="52">
        <v>0</v>
      </c>
      <c r="H17" s="52">
        <v>0</v>
      </c>
      <c r="I17" s="52">
        <v>0</v>
      </c>
      <c r="J17" s="52">
        <v>0</v>
      </c>
      <c r="K17" s="52">
        <v>0</v>
      </c>
      <c r="L17" s="52">
        <v>0</v>
      </c>
      <c r="M17" s="52">
        <v>0</v>
      </c>
      <c r="N17" s="52">
        <v>0</v>
      </c>
      <c r="O17" s="52">
        <v>0</v>
      </c>
      <c r="P17" s="52">
        <v>1.6313660977448796E-2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I17" s="52">
        <v>0</v>
      </c>
      <c r="AJ17" s="52">
        <v>0</v>
      </c>
      <c r="AK17" s="52">
        <v>0</v>
      </c>
      <c r="AL17" s="52">
        <v>0</v>
      </c>
      <c r="AM17" s="52">
        <v>0</v>
      </c>
      <c r="AN17" s="53">
        <v>0</v>
      </c>
      <c r="AO17" s="14"/>
      <c r="AP17" s="37">
        <v>1.6313660977448796E-2</v>
      </c>
    </row>
    <row r="18" spans="1:42" ht="39.950000000000003" customHeight="1">
      <c r="A18" s="12" t="s">
        <v>207</v>
      </c>
      <c r="B18" s="3" t="s">
        <v>12</v>
      </c>
      <c r="C18" s="51">
        <v>0</v>
      </c>
      <c r="D18" s="52">
        <v>0</v>
      </c>
      <c r="E18" s="52">
        <v>0</v>
      </c>
      <c r="F18" s="52">
        <v>0</v>
      </c>
      <c r="G18" s="52">
        <v>0</v>
      </c>
      <c r="H18" s="52">
        <v>0</v>
      </c>
      <c r="I18" s="52">
        <v>0</v>
      </c>
      <c r="J18" s="52">
        <v>0</v>
      </c>
      <c r="K18" s="52">
        <v>0</v>
      </c>
      <c r="L18" s="52">
        <v>0</v>
      </c>
      <c r="M18" s="52">
        <v>0</v>
      </c>
      <c r="N18" s="52">
        <v>0</v>
      </c>
      <c r="O18" s="52">
        <v>0</v>
      </c>
      <c r="P18" s="52">
        <v>0</v>
      </c>
      <c r="Q18" s="52">
        <v>2.422977075120536E-2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I18" s="52">
        <v>0</v>
      </c>
      <c r="AJ18" s="52">
        <v>0</v>
      </c>
      <c r="AK18" s="52">
        <v>0</v>
      </c>
      <c r="AL18" s="52">
        <v>0</v>
      </c>
      <c r="AM18" s="52">
        <v>0</v>
      </c>
      <c r="AN18" s="53">
        <v>0</v>
      </c>
      <c r="AO18" s="14"/>
      <c r="AP18" s="37">
        <v>2.422977075120536E-2</v>
      </c>
    </row>
    <row r="19" spans="1:42" ht="39.950000000000003" customHeight="1">
      <c r="A19" s="12" t="s">
        <v>208</v>
      </c>
      <c r="B19" s="3" t="s">
        <v>13</v>
      </c>
      <c r="C19" s="51">
        <v>0</v>
      </c>
      <c r="D19" s="52">
        <v>0</v>
      </c>
      <c r="E19" s="52">
        <v>0</v>
      </c>
      <c r="F19" s="52">
        <v>0</v>
      </c>
      <c r="G19" s="52">
        <v>0</v>
      </c>
      <c r="H19" s="52">
        <v>0</v>
      </c>
      <c r="I19" s="52">
        <v>0</v>
      </c>
      <c r="J19" s="52">
        <v>0</v>
      </c>
      <c r="K19" s="52">
        <v>0</v>
      </c>
      <c r="L19" s="52">
        <v>0</v>
      </c>
      <c r="M19" s="52">
        <v>0</v>
      </c>
      <c r="N19" s="52">
        <v>0</v>
      </c>
      <c r="O19" s="52">
        <v>0</v>
      </c>
      <c r="P19" s="52">
        <v>0</v>
      </c>
      <c r="Q19" s="52">
        <v>0</v>
      </c>
      <c r="R19" s="52">
        <v>4.9710151577723738E-2</v>
      </c>
      <c r="S19" s="52">
        <v>0</v>
      </c>
      <c r="T19" s="52">
        <v>0</v>
      </c>
      <c r="U19" s="52">
        <v>0</v>
      </c>
      <c r="V19" s="52">
        <v>0</v>
      </c>
      <c r="W19" s="52">
        <v>0</v>
      </c>
      <c r="X19" s="52">
        <v>0</v>
      </c>
      <c r="Y19" s="52">
        <v>0</v>
      </c>
      <c r="Z19" s="52">
        <v>0</v>
      </c>
      <c r="AA19" s="52">
        <v>0</v>
      </c>
      <c r="AB19" s="52">
        <v>0</v>
      </c>
      <c r="AC19" s="52">
        <v>0</v>
      </c>
      <c r="AD19" s="52">
        <v>0</v>
      </c>
      <c r="AE19" s="52">
        <v>0</v>
      </c>
      <c r="AF19" s="52">
        <v>0</v>
      </c>
      <c r="AG19" s="52">
        <v>0</v>
      </c>
      <c r="AH19" s="52">
        <v>0</v>
      </c>
      <c r="AI19" s="52">
        <v>0</v>
      </c>
      <c r="AJ19" s="52">
        <v>0</v>
      </c>
      <c r="AK19" s="52">
        <v>0</v>
      </c>
      <c r="AL19" s="52">
        <v>0</v>
      </c>
      <c r="AM19" s="52">
        <v>0</v>
      </c>
      <c r="AN19" s="53">
        <v>0</v>
      </c>
      <c r="AO19" s="14"/>
      <c r="AP19" s="37">
        <v>4.9710151577723738E-2</v>
      </c>
    </row>
    <row r="20" spans="1:42" ht="39.950000000000003" customHeight="1">
      <c r="A20" s="12" t="s">
        <v>209</v>
      </c>
      <c r="B20" s="3" t="s">
        <v>14</v>
      </c>
      <c r="C20" s="51">
        <v>0</v>
      </c>
      <c r="D20" s="52">
        <v>0</v>
      </c>
      <c r="E20" s="52">
        <v>0</v>
      </c>
      <c r="F20" s="52">
        <v>0</v>
      </c>
      <c r="G20" s="52">
        <v>0</v>
      </c>
      <c r="H20" s="52">
        <v>0</v>
      </c>
      <c r="I20" s="52">
        <v>0</v>
      </c>
      <c r="J20" s="52">
        <v>0</v>
      </c>
      <c r="K20" s="52">
        <v>0</v>
      </c>
      <c r="L20" s="52">
        <v>0</v>
      </c>
      <c r="M20" s="52">
        <v>0</v>
      </c>
      <c r="N20" s="52">
        <v>0</v>
      </c>
      <c r="O20" s="52">
        <v>0</v>
      </c>
      <c r="P20" s="52">
        <v>0</v>
      </c>
      <c r="Q20" s="52">
        <v>0</v>
      </c>
      <c r="R20" s="52">
        <v>0</v>
      </c>
      <c r="S20" s="52">
        <v>1.4542889198653652E-2</v>
      </c>
      <c r="T20" s="52">
        <v>0</v>
      </c>
      <c r="U20" s="52">
        <v>0</v>
      </c>
      <c r="V20" s="52">
        <v>0</v>
      </c>
      <c r="W20" s="52">
        <v>0</v>
      </c>
      <c r="X20" s="52">
        <v>0</v>
      </c>
      <c r="Y20" s="52">
        <v>0</v>
      </c>
      <c r="Z20" s="52">
        <v>0</v>
      </c>
      <c r="AA20" s="52">
        <v>0</v>
      </c>
      <c r="AB20" s="52">
        <v>0</v>
      </c>
      <c r="AC20" s="52">
        <v>0</v>
      </c>
      <c r="AD20" s="52">
        <v>0</v>
      </c>
      <c r="AE20" s="52">
        <v>0</v>
      </c>
      <c r="AF20" s="52">
        <v>0</v>
      </c>
      <c r="AG20" s="52">
        <v>0</v>
      </c>
      <c r="AH20" s="52">
        <v>0</v>
      </c>
      <c r="AI20" s="52">
        <v>0</v>
      </c>
      <c r="AJ20" s="52">
        <v>0</v>
      </c>
      <c r="AK20" s="52">
        <v>0</v>
      </c>
      <c r="AL20" s="52">
        <v>0</v>
      </c>
      <c r="AM20" s="52">
        <v>0</v>
      </c>
      <c r="AN20" s="53">
        <v>0</v>
      </c>
      <c r="AO20" s="14"/>
      <c r="AP20" s="37">
        <v>1.4542889198653652E-2</v>
      </c>
    </row>
    <row r="21" spans="1:42" ht="39.950000000000003" customHeight="1">
      <c r="A21" s="12" t="s">
        <v>210</v>
      </c>
      <c r="B21" s="3" t="s">
        <v>15</v>
      </c>
      <c r="C21" s="51">
        <v>0</v>
      </c>
      <c r="D21" s="52">
        <v>0</v>
      </c>
      <c r="E21" s="52">
        <v>0</v>
      </c>
      <c r="F21" s="52">
        <v>0</v>
      </c>
      <c r="G21" s="52">
        <v>0</v>
      </c>
      <c r="H21" s="52">
        <v>0</v>
      </c>
      <c r="I21" s="52">
        <v>0</v>
      </c>
      <c r="J21" s="52">
        <v>0</v>
      </c>
      <c r="K21" s="52">
        <v>0</v>
      </c>
      <c r="L21" s="52">
        <v>0</v>
      </c>
      <c r="M21" s="52">
        <v>0</v>
      </c>
      <c r="N21" s="52">
        <v>0</v>
      </c>
      <c r="O21" s="52">
        <v>0</v>
      </c>
      <c r="P21" s="52">
        <v>0</v>
      </c>
      <c r="Q21" s="52">
        <v>0</v>
      </c>
      <c r="R21" s="52">
        <v>0</v>
      </c>
      <c r="S21" s="52">
        <v>0</v>
      </c>
      <c r="T21" s="52">
        <v>8.4822104193541525E-3</v>
      </c>
      <c r="U21" s="52">
        <v>0</v>
      </c>
      <c r="V21" s="52">
        <v>0</v>
      </c>
      <c r="W21" s="52">
        <v>0</v>
      </c>
      <c r="X21" s="52">
        <v>0</v>
      </c>
      <c r="Y21" s="52">
        <v>0</v>
      </c>
      <c r="Z21" s="52">
        <v>0</v>
      </c>
      <c r="AA21" s="52">
        <v>0</v>
      </c>
      <c r="AB21" s="52">
        <v>0</v>
      </c>
      <c r="AC21" s="52">
        <v>0</v>
      </c>
      <c r="AD21" s="52">
        <v>0</v>
      </c>
      <c r="AE21" s="52">
        <v>0</v>
      </c>
      <c r="AF21" s="52">
        <v>0</v>
      </c>
      <c r="AG21" s="52">
        <v>0</v>
      </c>
      <c r="AH21" s="52">
        <v>0</v>
      </c>
      <c r="AI21" s="52">
        <v>0</v>
      </c>
      <c r="AJ21" s="52">
        <v>0</v>
      </c>
      <c r="AK21" s="52">
        <v>0</v>
      </c>
      <c r="AL21" s="52">
        <v>0</v>
      </c>
      <c r="AM21" s="52">
        <v>0</v>
      </c>
      <c r="AN21" s="53">
        <v>0</v>
      </c>
      <c r="AO21" s="14"/>
      <c r="AP21" s="37">
        <v>8.4822104193541525E-3</v>
      </c>
    </row>
    <row r="22" spans="1:42" ht="39.950000000000003" customHeight="1">
      <c r="A22" s="12" t="s">
        <v>211</v>
      </c>
      <c r="B22" s="3" t="s">
        <v>16</v>
      </c>
      <c r="C22" s="51">
        <v>0</v>
      </c>
      <c r="D22" s="52">
        <v>0</v>
      </c>
      <c r="E22" s="52">
        <v>0</v>
      </c>
      <c r="F22" s="52">
        <v>0</v>
      </c>
      <c r="G22" s="52">
        <v>0</v>
      </c>
      <c r="H22" s="52">
        <v>0</v>
      </c>
      <c r="I22" s="52">
        <v>0</v>
      </c>
      <c r="J22" s="52">
        <v>0</v>
      </c>
      <c r="K22" s="52">
        <v>0</v>
      </c>
      <c r="L22" s="52">
        <v>0</v>
      </c>
      <c r="M22" s="52">
        <v>0</v>
      </c>
      <c r="N22" s="52">
        <v>0</v>
      </c>
      <c r="O22" s="52">
        <v>0</v>
      </c>
      <c r="P22" s="52">
        <v>0</v>
      </c>
      <c r="Q22" s="52">
        <v>0</v>
      </c>
      <c r="R22" s="52">
        <v>0</v>
      </c>
      <c r="S22" s="52">
        <v>0</v>
      </c>
      <c r="T22" s="52">
        <v>0</v>
      </c>
      <c r="U22" s="52">
        <v>2.0911743379027015E-2</v>
      </c>
      <c r="V22" s="52">
        <v>0</v>
      </c>
      <c r="W22" s="52">
        <v>0</v>
      </c>
      <c r="X22" s="52">
        <v>0</v>
      </c>
      <c r="Y22" s="52">
        <v>0</v>
      </c>
      <c r="Z22" s="52">
        <v>0</v>
      </c>
      <c r="AA22" s="52">
        <v>0</v>
      </c>
      <c r="AB22" s="52">
        <v>0</v>
      </c>
      <c r="AC22" s="52">
        <v>0</v>
      </c>
      <c r="AD22" s="52">
        <v>0</v>
      </c>
      <c r="AE22" s="52">
        <v>0</v>
      </c>
      <c r="AF22" s="52">
        <v>0</v>
      </c>
      <c r="AG22" s="52">
        <v>0</v>
      </c>
      <c r="AH22" s="52">
        <v>0</v>
      </c>
      <c r="AI22" s="52">
        <v>0</v>
      </c>
      <c r="AJ22" s="52">
        <v>0</v>
      </c>
      <c r="AK22" s="52">
        <v>0</v>
      </c>
      <c r="AL22" s="52">
        <v>0</v>
      </c>
      <c r="AM22" s="52">
        <v>0</v>
      </c>
      <c r="AN22" s="53">
        <v>0</v>
      </c>
      <c r="AO22" s="14"/>
      <c r="AP22" s="37">
        <v>2.0911743379027015E-2</v>
      </c>
    </row>
    <row r="23" spans="1:42" ht="39.950000000000003" customHeight="1">
      <c r="A23" s="12" t="s">
        <v>212</v>
      </c>
      <c r="B23" s="3" t="s">
        <v>17</v>
      </c>
      <c r="C23" s="51">
        <v>0</v>
      </c>
      <c r="D23" s="52">
        <v>0</v>
      </c>
      <c r="E23" s="52">
        <v>0</v>
      </c>
      <c r="F23" s="52">
        <v>0</v>
      </c>
      <c r="G23" s="52">
        <v>0</v>
      </c>
      <c r="H23" s="52">
        <v>0</v>
      </c>
      <c r="I23" s="52">
        <v>0</v>
      </c>
      <c r="J23" s="52">
        <v>0</v>
      </c>
      <c r="K23" s="52">
        <v>0</v>
      </c>
      <c r="L23" s="52">
        <v>0</v>
      </c>
      <c r="M23" s="52">
        <v>0</v>
      </c>
      <c r="N23" s="52">
        <v>0</v>
      </c>
      <c r="O23" s="52">
        <v>0</v>
      </c>
      <c r="P23" s="52">
        <v>0</v>
      </c>
      <c r="Q23" s="52">
        <v>0</v>
      </c>
      <c r="R23" s="52">
        <v>0</v>
      </c>
      <c r="S23" s="52">
        <v>0</v>
      </c>
      <c r="T23" s="52">
        <v>0</v>
      </c>
      <c r="U23" s="52">
        <v>0</v>
      </c>
      <c r="V23" s="52">
        <v>9.0001735353354761E-2</v>
      </c>
      <c r="W23" s="52">
        <v>0</v>
      </c>
      <c r="X23" s="52">
        <v>0</v>
      </c>
      <c r="Y23" s="52">
        <v>0</v>
      </c>
      <c r="Z23" s="52">
        <v>0</v>
      </c>
      <c r="AA23" s="52">
        <v>0</v>
      </c>
      <c r="AB23" s="52">
        <v>0</v>
      </c>
      <c r="AC23" s="52">
        <v>0</v>
      </c>
      <c r="AD23" s="52">
        <v>0</v>
      </c>
      <c r="AE23" s="52">
        <v>0</v>
      </c>
      <c r="AF23" s="52">
        <v>0</v>
      </c>
      <c r="AG23" s="52">
        <v>0</v>
      </c>
      <c r="AH23" s="52">
        <v>0</v>
      </c>
      <c r="AI23" s="52">
        <v>0</v>
      </c>
      <c r="AJ23" s="52">
        <v>0</v>
      </c>
      <c r="AK23" s="52">
        <v>0</v>
      </c>
      <c r="AL23" s="52">
        <v>0</v>
      </c>
      <c r="AM23" s="52">
        <v>0</v>
      </c>
      <c r="AN23" s="53">
        <v>0</v>
      </c>
      <c r="AO23" s="14"/>
      <c r="AP23" s="37">
        <v>9.0001735353354761E-2</v>
      </c>
    </row>
    <row r="24" spans="1:42" ht="39.950000000000003" customHeight="1">
      <c r="A24" s="12" t="s">
        <v>213</v>
      </c>
      <c r="B24" s="3" t="s">
        <v>18</v>
      </c>
      <c r="C24" s="51">
        <v>0</v>
      </c>
      <c r="D24" s="52">
        <v>0</v>
      </c>
      <c r="E24" s="52">
        <v>0</v>
      </c>
      <c r="F24" s="52">
        <v>0</v>
      </c>
      <c r="G24" s="52">
        <v>0</v>
      </c>
      <c r="H24" s="52">
        <v>0</v>
      </c>
      <c r="I24" s="52">
        <v>0</v>
      </c>
      <c r="J24" s="52">
        <v>0</v>
      </c>
      <c r="K24" s="52">
        <v>0</v>
      </c>
      <c r="L24" s="52">
        <v>0</v>
      </c>
      <c r="M24" s="52">
        <v>0</v>
      </c>
      <c r="N24" s="52">
        <v>0</v>
      </c>
      <c r="O24" s="52">
        <v>0</v>
      </c>
      <c r="P24" s="52">
        <v>0</v>
      </c>
      <c r="Q24" s="52">
        <v>0</v>
      </c>
      <c r="R24" s="52">
        <v>0</v>
      </c>
      <c r="S24" s="52">
        <v>0</v>
      </c>
      <c r="T24" s="52">
        <v>0</v>
      </c>
      <c r="U24" s="52">
        <v>0</v>
      </c>
      <c r="V24" s="52">
        <v>0</v>
      </c>
      <c r="W24" s="52">
        <v>1</v>
      </c>
      <c r="X24" s="52">
        <v>0</v>
      </c>
      <c r="Y24" s="52">
        <v>0</v>
      </c>
      <c r="Z24" s="52">
        <v>0</v>
      </c>
      <c r="AA24" s="52">
        <v>0</v>
      </c>
      <c r="AB24" s="52">
        <v>0</v>
      </c>
      <c r="AC24" s="52">
        <v>0</v>
      </c>
      <c r="AD24" s="52">
        <v>0</v>
      </c>
      <c r="AE24" s="52">
        <v>0</v>
      </c>
      <c r="AF24" s="52">
        <v>0</v>
      </c>
      <c r="AG24" s="52">
        <v>0</v>
      </c>
      <c r="AH24" s="52">
        <v>0</v>
      </c>
      <c r="AI24" s="52">
        <v>0</v>
      </c>
      <c r="AJ24" s="52">
        <v>0</v>
      </c>
      <c r="AK24" s="52">
        <v>0</v>
      </c>
      <c r="AL24" s="52">
        <v>0</v>
      </c>
      <c r="AM24" s="52">
        <v>0</v>
      </c>
      <c r="AN24" s="53">
        <v>0</v>
      </c>
      <c r="AO24" s="14"/>
      <c r="AP24" s="37">
        <v>1</v>
      </c>
    </row>
    <row r="25" spans="1:42" ht="39.950000000000003" customHeight="1">
      <c r="A25" s="12" t="s">
        <v>214</v>
      </c>
      <c r="B25" s="3" t="s">
        <v>19</v>
      </c>
      <c r="C25" s="51">
        <v>0</v>
      </c>
      <c r="D25" s="52">
        <v>0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52">
        <v>0</v>
      </c>
      <c r="K25" s="52">
        <v>0</v>
      </c>
      <c r="L25" s="52">
        <v>0</v>
      </c>
      <c r="M25" s="52">
        <v>0</v>
      </c>
      <c r="N25" s="52">
        <v>0</v>
      </c>
      <c r="O25" s="52">
        <v>0</v>
      </c>
      <c r="P25" s="52">
        <v>0</v>
      </c>
      <c r="Q25" s="52">
        <v>0</v>
      </c>
      <c r="R25" s="52">
        <v>0</v>
      </c>
      <c r="S25" s="52">
        <v>0</v>
      </c>
      <c r="T25" s="52">
        <v>0</v>
      </c>
      <c r="U25" s="52">
        <v>0</v>
      </c>
      <c r="V25" s="52">
        <v>0</v>
      </c>
      <c r="W25" s="52">
        <v>0</v>
      </c>
      <c r="X25" s="52">
        <v>0.51398083873558598</v>
      </c>
      <c r="Y25" s="52">
        <v>0</v>
      </c>
      <c r="Z25" s="52">
        <v>0</v>
      </c>
      <c r="AA25" s="52">
        <v>0</v>
      </c>
      <c r="AB25" s="52">
        <v>0</v>
      </c>
      <c r="AC25" s="52">
        <v>0</v>
      </c>
      <c r="AD25" s="52">
        <v>0</v>
      </c>
      <c r="AE25" s="52">
        <v>0</v>
      </c>
      <c r="AF25" s="52">
        <v>0</v>
      </c>
      <c r="AG25" s="52">
        <v>0</v>
      </c>
      <c r="AH25" s="52">
        <v>0</v>
      </c>
      <c r="AI25" s="52">
        <v>0</v>
      </c>
      <c r="AJ25" s="52">
        <v>0</v>
      </c>
      <c r="AK25" s="52">
        <v>0</v>
      </c>
      <c r="AL25" s="52">
        <v>0</v>
      </c>
      <c r="AM25" s="52">
        <v>0</v>
      </c>
      <c r="AN25" s="53">
        <v>0</v>
      </c>
      <c r="AO25" s="14"/>
      <c r="AP25" s="37">
        <v>0.51398083873558598</v>
      </c>
    </row>
    <row r="26" spans="1:42" ht="39.950000000000003" customHeight="1">
      <c r="A26" s="12" t="s">
        <v>215</v>
      </c>
      <c r="B26" s="3" t="s">
        <v>20</v>
      </c>
      <c r="C26" s="51">
        <v>0</v>
      </c>
      <c r="D26" s="52">
        <v>0</v>
      </c>
      <c r="E26" s="52">
        <v>0</v>
      </c>
      <c r="F26" s="52">
        <v>0</v>
      </c>
      <c r="G26" s="52">
        <v>0</v>
      </c>
      <c r="H26" s="52">
        <v>0</v>
      </c>
      <c r="I26" s="52">
        <v>0</v>
      </c>
      <c r="J26" s="52">
        <v>0</v>
      </c>
      <c r="K26" s="52">
        <v>0</v>
      </c>
      <c r="L26" s="52">
        <v>0</v>
      </c>
      <c r="M26" s="52">
        <v>0</v>
      </c>
      <c r="N26" s="52">
        <v>0</v>
      </c>
      <c r="O26" s="52">
        <v>0</v>
      </c>
      <c r="P26" s="52">
        <v>0</v>
      </c>
      <c r="Q26" s="52">
        <v>0</v>
      </c>
      <c r="R26" s="52">
        <v>0</v>
      </c>
      <c r="S26" s="52">
        <v>0</v>
      </c>
      <c r="T26" s="52">
        <v>0</v>
      </c>
      <c r="U26" s="52">
        <v>0</v>
      </c>
      <c r="V26" s="52">
        <v>0</v>
      </c>
      <c r="W26" s="52">
        <v>0</v>
      </c>
      <c r="X26" s="52">
        <v>0</v>
      </c>
      <c r="Y26" s="52">
        <v>0.97821581274005365</v>
      </c>
      <c r="Z26" s="52">
        <v>0</v>
      </c>
      <c r="AA26" s="52">
        <v>0</v>
      </c>
      <c r="AB26" s="52">
        <v>0</v>
      </c>
      <c r="AC26" s="52">
        <v>0</v>
      </c>
      <c r="AD26" s="52">
        <v>0</v>
      </c>
      <c r="AE26" s="52">
        <v>0</v>
      </c>
      <c r="AF26" s="52">
        <v>0</v>
      </c>
      <c r="AG26" s="52">
        <v>0</v>
      </c>
      <c r="AH26" s="52">
        <v>0</v>
      </c>
      <c r="AI26" s="52">
        <v>0</v>
      </c>
      <c r="AJ26" s="52">
        <v>0</v>
      </c>
      <c r="AK26" s="52">
        <v>0</v>
      </c>
      <c r="AL26" s="52">
        <v>0</v>
      </c>
      <c r="AM26" s="52">
        <v>0</v>
      </c>
      <c r="AN26" s="53">
        <v>0</v>
      </c>
      <c r="AO26" s="14"/>
      <c r="AP26" s="37">
        <v>0.97821581274005365</v>
      </c>
    </row>
    <row r="27" spans="1:42" ht="39.950000000000003" customHeight="1">
      <c r="A27" s="12" t="s">
        <v>216</v>
      </c>
      <c r="B27" s="3" t="s">
        <v>21</v>
      </c>
      <c r="C27" s="51">
        <v>0</v>
      </c>
      <c r="D27" s="52">
        <v>0</v>
      </c>
      <c r="E27" s="52">
        <v>0</v>
      </c>
      <c r="F27" s="52">
        <v>0</v>
      </c>
      <c r="G27" s="52">
        <v>0</v>
      </c>
      <c r="H27" s="52">
        <v>0</v>
      </c>
      <c r="I27" s="52">
        <v>0</v>
      </c>
      <c r="J27" s="52">
        <v>0</v>
      </c>
      <c r="K27" s="52">
        <v>0</v>
      </c>
      <c r="L27" s="52">
        <v>0</v>
      </c>
      <c r="M27" s="52">
        <v>0</v>
      </c>
      <c r="N27" s="52">
        <v>0</v>
      </c>
      <c r="O27" s="52">
        <v>0</v>
      </c>
      <c r="P27" s="52">
        <v>0</v>
      </c>
      <c r="Q27" s="52">
        <v>0</v>
      </c>
      <c r="R27" s="52">
        <v>0</v>
      </c>
      <c r="S27" s="52">
        <v>0</v>
      </c>
      <c r="T27" s="52">
        <v>0</v>
      </c>
      <c r="U27" s="52">
        <v>0</v>
      </c>
      <c r="V27" s="52">
        <v>0</v>
      </c>
      <c r="W27" s="52">
        <v>0</v>
      </c>
      <c r="X27" s="52">
        <v>0</v>
      </c>
      <c r="Y27" s="52">
        <v>0</v>
      </c>
      <c r="Z27" s="52">
        <v>0.80863607184499087</v>
      </c>
      <c r="AA27" s="52">
        <v>0</v>
      </c>
      <c r="AB27" s="52">
        <v>0</v>
      </c>
      <c r="AC27" s="52">
        <v>0</v>
      </c>
      <c r="AD27" s="52">
        <v>0</v>
      </c>
      <c r="AE27" s="52">
        <v>0</v>
      </c>
      <c r="AF27" s="52">
        <v>0</v>
      </c>
      <c r="AG27" s="52">
        <v>0</v>
      </c>
      <c r="AH27" s="52">
        <v>0</v>
      </c>
      <c r="AI27" s="52">
        <v>0</v>
      </c>
      <c r="AJ27" s="52">
        <v>0</v>
      </c>
      <c r="AK27" s="52">
        <v>0</v>
      </c>
      <c r="AL27" s="52">
        <v>0</v>
      </c>
      <c r="AM27" s="52">
        <v>0</v>
      </c>
      <c r="AN27" s="53">
        <v>0</v>
      </c>
      <c r="AO27" s="14"/>
      <c r="AP27" s="37">
        <v>0.80863607184499087</v>
      </c>
    </row>
    <row r="28" spans="1:42" ht="39.950000000000003" customHeight="1">
      <c r="A28" s="12" t="s">
        <v>217</v>
      </c>
      <c r="B28" s="3" t="s">
        <v>130</v>
      </c>
      <c r="C28" s="51">
        <v>0</v>
      </c>
      <c r="D28" s="52">
        <v>0</v>
      </c>
      <c r="E28" s="52">
        <v>0</v>
      </c>
      <c r="F28" s="52">
        <v>0</v>
      </c>
      <c r="G28" s="52">
        <v>0</v>
      </c>
      <c r="H28" s="52">
        <v>0</v>
      </c>
      <c r="I28" s="52">
        <v>0</v>
      </c>
      <c r="J28" s="52">
        <v>0</v>
      </c>
      <c r="K28" s="52">
        <v>0</v>
      </c>
      <c r="L28" s="52">
        <v>0</v>
      </c>
      <c r="M28" s="52">
        <v>0</v>
      </c>
      <c r="N28" s="52">
        <v>0</v>
      </c>
      <c r="O28" s="52">
        <v>0</v>
      </c>
      <c r="P28" s="52">
        <v>0</v>
      </c>
      <c r="Q28" s="52">
        <v>0</v>
      </c>
      <c r="R28" s="52">
        <v>0</v>
      </c>
      <c r="S28" s="52">
        <v>0</v>
      </c>
      <c r="T28" s="52">
        <v>0</v>
      </c>
      <c r="U28" s="52">
        <v>0</v>
      </c>
      <c r="V28" s="52">
        <v>0</v>
      </c>
      <c r="W28" s="52">
        <v>0</v>
      </c>
      <c r="X28" s="52">
        <v>0</v>
      </c>
      <c r="Y28" s="52">
        <v>0</v>
      </c>
      <c r="Z28" s="52">
        <v>0</v>
      </c>
      <c r="AA28" s="52">
        <v>0.73034918386020831</v>
      </c>
      <c r="AB28" s="52">
        <v>0</v>
      </c>
      <c r="AC28" s="52">
        <v>0</v>
      </c>
      <c r="AD28" s="52">
        <v>0</v>
      </c>
      <c r="AE28" s="52">
        <v>0</v>
      </c>
      <c r="AF28" s="52">
        <v>0</v>
      </c>
      <c r="AG28" s="52">
        <v>0</v>
      </c>
      <c r="AH28" s="52">
        <v>0</v>
      </c>
      <c r="AI28" s="52">
        <v>0</v>
      </c>
      <c r="AJ28" s="52">
        <v>0</v>
      </c>
      <c r="AK28" s="52">
        <v>0</v>
      </c>
      <c r="AL28" s="52">
        <v>0</v>
      </c>
      <c r="AM28" s="52">
        <v>0</v>
      </c>
      <c r="AN28" s="53">
        <v>0</v>
      </c>
      <c r="AO28" s="14"/>
      <c r="AP28" s="37">
        <v>0.73034918386020831</v>
      </c>
    </row>
    <row r="29" spans="1:42" ht="39.950000000000003" customHeight="1">
      <c r="A29" s="12" t="s">
        <v>218</v>
      </c>
      <c r="B29" s="3" t="s">
        <v>22</v>
      </c>
      <c r="C29" s="51">
        <v>0</v>
      </c>
      <c r="D29" s="52">
        <v>0</v>
      </c>
      <c r="E29" s="52">
        <v>0</v>
      </c>
      <c r="F29" s="52">
        <v>0</v>
      </c>
      <c r="G29" s="52">
        <v>0</v>
      </c>
      <c r="H29" s="52">
        <v>0</v>
      </c>
      <c r="I29" s="52">
        <v>0</v>
      </c>
      <c r="J29" s="52">
        <v>0</v>
      </c>
      <c r="K29" s="52">
        <v>0</v>
      </c>
      <c r="L29" s="52">
        <v>0</v>
      </c>
      <c r="M29" s="52">
        <v>0</v>
      </c>
      <c r="N29" s="52">
        <v>0</v>
      </c>
      <c r="O29" s="52">
        <v>0</v>
      </c>
      <c r="P29" s="52">
        <v>0</v>
      </c>
      <c r="Q29" s="52">
        <v>0</v>
      </c>
      <c r="R29" s="52">
        <v>0</v>
      </c>
      <c r="S29" s="52">
        <v>0</v>
      </c>
      <c r="T29" s="52">
        <v>0</v>
      </c>
      <c r="U29" s="52">
        <v>0</v>
      </c>
      <c r="V29" s="52">
        <v>0</v>
      </c>
      <c r="W29" s="52">
        <v>0</v>
      </c>
      <c r="X29" s="52">
        <v>0</v>
      </c>
      <c r="Y29" s="52">
        <v>0</v>
      </c>
      <c r="Z29" s="52">
        <v>0</v>
      </c>
      <c r="AA29" s="52">
        <v>0</v>
      </c>
      <c r="AB29" s="52">
        <v>0.73562600566542868</v>
      </c>
      <c r="AC29" s="52">
        <v>0</v>
      </c>
      <c r="AD29" s="52">
        <v>0</v>
      </c>
      <c r="AE29" s="52">
        <v>0</v>
      </c>
      <c r="AF29" s="52">
        <v>0</v>
      </c>
      <c r="AG29" s="52">
        <v>0</v>
      </c>
      <c r="AH29" s="52">
        <v>0</v>
      </c>
      <c r="AI29" s="52">
        <v>0</v>
      </c>
      <c r="AJ29" s="52">
        <v>0</v>
      </c>
      <c r="AK29" s="52">
        <v>0</v>
      </c>
      <c r="AL29" s="52">
        <v>0</v>
      </c>
      <c r="AM29" s="52">
        <v>0</v>
      </c>
      <c r="AN29" s="53">
        <v>0</v>
      </c>
      <c r="AO29" s="14"/>
      <c r="AP29" s="37">
        <v>0.73562600566542868</v>
      </c>
    </row>
    <row r="30" spans="1:42" ht="39.950000000000003" customHeight="1">
      <c r="A30" s="12" t="s">
        <v>219</v>
      </c>
      <c r="B30" s="3" t="s">
        <v>94</v>
      </c>
      <c r="C30" s="51">
        <v>0</v>
      </c>
      <c r="D30" s="52">
        <v>0</v>
      </c>
      <c r="E30" s="52">
        <v>0</v>
      </c>
      <c r="F30" s="52">
        <v>0</v>
      </c>
      <c r="G30" s="52">
        <v>0</v>
      </c>
      <c r="H30" s="52">
        <v>0</v>
      </c>
      <c r="I30" s="52">
        <v>0</v>
      </c>
      <c r="J30" s="52">
        <v>0</v>
      </c>
      <c r="K30" s="52">
        <v>0</v>
      </c>
      <c r="L30" s="52">
        <v>0</v>
      </c>
      <c r="M30" s="52">
        <v>0</v>
      </c>
      <c r="N30" s="52">
        <v>0</v>
      </c>
      <c r="O30" s="52">
        <v>0</v>
      </c>
      <c r="P30" s="52">
        <v>0</v>
      </c>
      <c r="Q30" s="52">
        <v>0</v>
      </c>
      <c r="R30" s="52">
        <v>0</v>
      </c>
      <c r="S30" s="52">
        <v>0</v>
      </c>
      <c r="T30" s="52">
        <v>0</v>
      </c>
      <c r="U30" s="52">
        <v>0</v>
      </c>
      <c r="V30" s="52">
        <v>0</v>
      </c>
      <c r="W30" s="52">
        <v>0</v>
      </c>
      <c r="X30" s="52">
        <v>0</v>
      </c>
      <c r="Y30" s="52">
        <v>0</v>
      </c>
      <c r="Z30" s="52">
        <v>0</v>
      </c>
      <c r="AA30" s="52">
        <v>0</v>
      </c>
      <c r="AB30" s="52">
        <v>0</v>
      </c>
      <c r="AC30" s="52">
        <v>0.99996084503982441</v>
      </c>
      <c r="AD30" s="52">
        <v>0</v>
      </c>
      <c r="AE30" s="52">
        <v>0</v>
      </c>
      <c r="AF30" s="52">
        <v>0</v>
      </c>
      <c r="AG30" s="52">
        <v>0</v>
      </c>
      <c r="AH30" s="52">
        <v>0</v>
      </c>
      <c r="AI30" s="52">
        <v>0</v>
      </c>
      <c r="AJ30" s="52">
        <v>0</v>
      </c>
      <c r="AK30" s="52">
        <v>0</v>
      </c>
      <c r="AL30" s="52">
        <v>0</v>
      </c>
      <c r="AM30" s="52">
        <v>0</v>
      </c>
      <c r="AN30" s="53">
        <v>0</v>
      </c>
      <c r="AO30" s="14"/>
      <c r="AP30" s="37">
        <v>0.99996084503982441</v>
      </c>
    </row>
    <row r="31" spans="1:42" ht="39.950000000000003" customHeight="1">
      <c r="A31" s="12" t="s">
        <v>220</v>
      </c>
      <c r="B31" s="3" t="s">
        <v>93</v>
      </c>
      <c r="C31" s="51">
        <v>0</v>
      </c>
      <c r="D31" s="52">
        <v>0</v>
      </c>
      <c r="E31" s="52">
        <v>0</v>
      </c>
      <c r="F31" s="52">
        <v>0</v>
      </c>
      <c r="G31" s="52">
        <v>0</v>
      </c>
      <c r="H31" s="52">
        <v>0</v>
      </c>
      <c r="I31" s="52">
        <v>0</v>
      </c>
      <c r="J31" s="52">
        <v>0</v>
      </c>
      <c r="K31" s="52">
        <v>0</v>
      </c>
      <c r="L31" s="52">
        <v>0</v>
      </c>
      <c r="M31" s="52">
        <v>0</v>
      </c>
      <c r="N31" s="52">
        <v>0</v>
      </c>
      <c r="O31" s="52">
        <v>0</v>
      </c>
      <c r="P31" s="52">
        <v>0</v>
      </c>
      <c r="Q31" s="52">
        <v>0</v>
      </c>
      <c r="R31" s="52">
        <v>0</v>
      </c>
      <c r="S31" s="52">
        <v>0</v>
      </c>
      <c r="T31" s="52">
        <v>0</v>
      </c>
      <c r="U31" s="52">
        <v>0</v>
      </c>
      <c r="V31" s="52">
        <v>0</v>
      </c>
      <c r="W31" s="52">
        <v>0</v>
      </c>
      <c r="X31" s="52">
        <v>0</v>
      </c>
      <c r="Y31" s="52">
        <v>0</v>
      </c>
      <c r="Z31" s="52">
        <v>0</v>
      </c>
      <c r="AA31" s="52">
        <v>0</v>
      </c>
      <c r="AB31" s="52">
        <v>0</v>
      </c>
      <c r="AC31" s="52">
        <v>0</v>
      </c>
      <c r="AD31" s="52">
        <v>1</v>
      </c>
      <c r="AE31" s="52">
        <v>0</v>
      </c>
      <c r="AF31" s="52">
        <v>0</v>
      </c>
      <c r="AG31" s="52">
        <v>0</v>
      </c>
      <c r="AH31" s="52">
        <v>0</v>
      </c>
      <c r="AI31" s="52">
        <v>0</v>
      </c>
      <c r="AJ31" s="52">
        <v>0</v>
      </c>
      <c r="AK31" s="52">
        <v>0</v>
      </c>
      <c r="AL31" s="52">
        <v>0</v>
      </c>
      <c r="AM31" s="52">
        <v>0</v>
      </c>
      <c r="AN31" s="53">
        <v>0</v>
      </c>
      <c r="AO31" s="14"/>
      <c r="AP31" s="37">
        <v>1</v>
      </c>
    </row>
    <row r="32" spans="1:42" ht="39.950000000000003" customHeight="1">
      <c r="A32" s="12" t="s">
        <v>221</v>
      </c>
      <c r="B32" s="3" t="s">
        <v>24</v>
      </c>
      <c r="C32" s="51">
        <v>0</v>
      </c>
      <c r="D32" s="52">
        <v>0</v>
      </c>
      <c r="E32" s="52">
        <v>0</v>
      </c>
      <c r="F32" s="52">
        <v>0</v>
      </c>
      <c r="G32" s="52">
        <v>0</v>
      </c>
      <c r="H32" s="52">
        <v>0</v>
      </c>
      <c r="I32" s="52">
        <v>0</v>
      </c>
      <c r="J32" s="52">
        <v>0</v>
      </c>
      <c r="K32" s="52">
        <v>0</v>
      </c>
      <c r="L32" s="52">
        <v>0</v>
      </c>
      <c r="M32" s="52">
        <v>0</v>
      </c>
      <c r="N32" s="52">
        <v>0</v>
      </c>
      <c r="O32" s="52">
        <v>0</v>
      </c>
      <c r="P32" s="52">
        <v>0</v>
      </c>
      <c r="Q32" s="52">
        <v>0</v>
      </c>
      <c r="R32" s="52">
        <v>0</v>
      </c>
      <c r="S32" s="52">
        <v>0</v>
      </c>
      <c r="T32" s="52">
        <v>0</v>
      </c>
      <c r="U32" s="52">
        <v>0</v>
      </c>
      <c r="V32" s="52">
        <v>0</v>
      </c>
      <c r="W32" s="52">
        <v>0</v>
      </c>
      <c r="X32" s="52">
        <v>0</v>
      </c>
      <c r="Y32" s="52">
        <v>0</v>
      </c>
      <c r="Z32" s="52">
        <v>0</v>
      </c>
      <c r="AA32" s="52">
        <v>0</v>
      </c>
      <c r="AB32" s="52">
        <v>0</v>
      </c>
      <c r="AC32" s="52">
        <v>0</v>
      </c>
      <c r="AD32" s="52">
        <v>0</v>
      </c>
      <c r="AE32" s="52">
        <v>0.73444351883723824</v>
      </c>
      <c r="AF32" s="52">
        <v>0</v>
      </c>
      <c r="AG32" s="52">
        <v>0</v>
      </c>
      <c r="AH32" s="52">
        <v>0</v>
      </c>
      <c r="AI32" s="52">
        <v>0</v>
      </c>
      <c r="AJ32" s="52">
        <v>0</v>
      </c>
      <c r="AK32" s="52">
        <v>0</v>
      </c>
      <c r="AL32" s="52">
        <v>0</v>
      </c>
      <c r="AM32" s="52">
        <v>0</v>
      </c>
      <c r="AN32" s="53">
        <v>0</v>
      </c>
      <c r="AO32" s="14"/>
      <c r="AP32" s="37">
        <v>0.73444351883723824</v>
      </c>
    </row>
    <row r="33" spans="1:42" ht="39.950000000000003" customHeight="1">
      <c r="A33" s="12" t="s">
        <v>222</v>
      </c>
      <c r="B33" s="3" t="s">
        <v>25</v>
      </c>
      <c r="C33" s="51">
        <v>0</v>
      </c>
      <c r="D33" s="52">
        <v>0</v>
      </c>
      <c r="E33" s="52">
        <v>0</v>
      </c>
      <c r="F33" s="52">
        <v>0</v>
      </c>
      <c r="G33" s="52">
        <v>0</v>
      </c>
      <c r="H33" s="52">
        <v>0</v>
      </c>
      <c r="I33" s="52">
        <v>0</v>
      </c>
      <c r="J33" s="52">
        <v>0</v>
      </c>
      <c r="K33" s="52">
        <v>0</v>
      </c>
      <c r="L33" s="52">
        <v>0</v>
      </c>
      <c r="M33" s="52">
        <v>0</v>
      </c>
      <c r="N33" s="52">
        <v>0</v>
      </c>
      <c r="O33" s="52">
        <v>0</v>
      </c>
      <c r="P33" s="52">
        <v>0</v>
      </c>
      <c r="Q33" s="52">
        <v>0</v>
      </c>
      <c r="R33" s="52">
        <v>0</v>
      </c>
      <c r="S33" s="52">
        <v>0</v>
      </c>
      <c r="T33" s="52">
        <v>0</v>
      </c>
      <c r="U33" s="52">
        <v>0</v>
      </c>
      <c r="V33" s="52">
        <v>0</v>
      </c>
      <c r="W33" s="52">
        <v>0</v>
      </c>
      <c r="X33" s="52">
        <v>0</v>
      </c>
      <c r="Y33" s="52">
        <v>0</v>
      </c>
      <c r="Z33" s="52">
        <v>0</v>
      </c>
      <c r="AA33" s="52">
        <v>0</v>
      </c>
      <c r="AB33" s="52">
        <v>0</v>
      </c>
      <c r="AC33" s="52">
        <v>0</v>
      </c>
      <c r="AD33" s="52">
        <v>0</v>
      </c>
      <c r="AE33" s="52">
        <v>0</v>
      </c>
      <c r="AF33" s="52">
        <v>0.77730511314239559</v>
      </c>
      <c r="AG33" s="52">
        <v>0</v>
      </c>
      <c r="AH33" s="52">
        <v>0</v>
      </c>
      <c r="AI33" s="52">
        <v>0</v>
      </c>
      <c r="AJ33" s="52">
        <v>0</v>
      </c>
      <c r="AK33" s="52">
        <v>0</v>
      </c>
      <c r="AL33" s="52">
        <v>0</v>
      </c>
      <c r="AM33" s="52">
        <v>0</v>
      </c>
      <c r="AN33" s="53">
        <v>0</v>
      </c>
      <c r="AO33" s="14"/>
      <c r="AP33" s="37">
        <v>0.77730511314239559</v>
      </c>
    </row>
    <row r="34" spans="1:42" ht="39.950000000000003" customHeight="1">
      <c r="A34" s="12" t="s">
        <v>223</v>
      </c>
      <c r="B34" s="3" t="s">
        <v>26</v>
      </c>
      <c r="C34" s="51">
        <v>0</v>
      </c>
      <c r="D34" s="52">
        <v>0</v>
      </c>
      <c r="E34" s="52">
        <v>0</v>
      </c>
      <c r="F34" s="52">
        <v>0</v>
      </c>
      <c r="G34" s="52">
        <v>0</v>
      </c>
      <c r="H34" s="52">
        <v>0</v>
      </c>
      <c r="I34" s="52">
        <v>0</v>
      </c>
      <c r="J34" s="52">
        <v>0</v>
      </c>
      <c r="K34" s="52">
        <v>0</v>
      </c>
      <c r="L34" s="52">
        <v>0</v>
      </c>
      <c r="M34" s="52">
        <v>0</v>
      </c>
      <c r="N34" s="52">
        <v>0</v>
      </c>
      <c r="O34" s="52">
        <v>0</v>
      </c>
      <c r="P34" s="52">
        <v>0</v>
      </c>
      <c r="Q34" s="52">
        <v>0</v>
      </c>
      <c r="R34" s="52">
        <v>0</v>
      </c>
      <c r="S34" s="52">
        <v>0</v>
      </c>
      <c r="T34" s="52">
        <v>0</v>
      </c>
      <c r="U34" s="52">
        <v>0</v>
      </c>
      <c r="V34" s="52">
        <v>0</v>
      </c>
      <c r="W34" s="52">
        <v>0</v>
      </c>
      <c r="X34" s="52">
        <v>0</v>
      </c>
      <c r="Y34" s="52">
        <v>0</v>
      </c>
      <c r="Z34" s="52">
        <v>0</v>
      </c>
      <c r="AA34" s="52">
        <v>0</v>
      </c>
      <c r="AB34" s="52">
        <v>0</v>
      </c>
      <c r="AC34" s="52">
        <v>0</v>
      </c>
      <c r="AD34" s="52">
        <v>0</v>
      </c>
      <c r="AE34" s="52">
        <v>0</v>
      </c>
      <c r="AF34" s="52">
        <v>0</v>
      </c>
      <c r="AG34" s="52">
        <v>1</v>
      </c>
      <c r="AH34" s="52">
        <v>0</v>
      </c>
      <c r="AI34" s="52">
        <v>0</v>
      </c>
      <c r="AJ34" s="52">
        <v>0</v>
      </c>
      <c r="AK34" s="52">
        <v>0</v>
      </c>
      <c r="AL34" s="52">
        <v>0</v>
      </c>
      <c r="AM34" s="52">
        <v>0</v>
      </c>
      <c r="AN34" s="53">
        <v>0</v>
      </c>
      <c r="AO34" s="14"/>
      <c r="AP34" s="37">
        <v>1</v>
      </c>
    </row>
    <row r="35" spans="1:42" ht="39.950000000000003" customHeight="1">
      <c r="A35" s="12" t="s">
        <v>224</v>
      </c>
      <c r="B35" s="3" t="s">
        <v>27</v>
      </c>
      <c r="C35" s="51">
        <v>0</v>
      </c>
      <c r="D35" s="52">
        <v>0</v>
      </c>
      <c r="E35" s="52">
        <v>0</v>
      </c>
      <c r="F35" s="52">
        <v>0</v>
      </c>
      <c r="G35" s="52">
        <v>0</v>
      </c>
      <c r="H35" s="52">
        <v>0</v>
      </c>
      <c r="I35" s="52">
        <v>0</v>
      </c>
      <c r="J35" s="52">
        <v>0</v>
      </c>
      <c r="K35" s="52">
        <v>0</v>
      </c>
      <c r="L35" s="52">
        <v>0</v>
      </c>
      <c r="M35" s="52">
        <v>0</v>
      </c>
      <c r="N35" s="52">
        <v>0</v>
      </c>
      <c r="O35" s="52">
        <v>0</v>
      </c>
      <c r="P35" s="52">
        <v>0</v>
      </c>
      <c r="Q35" s="52">
        <v>0</v>
      </c>
      <c r="R35" s="52">
        <v>0</v>
      </c>
      <c r="S35" s="52">
        <v>0</v>
      </c>
      <c r="T35" s="52">
        <v>0</v>
      </c>
      <c r="U35" s="52">
        <v>0</v>
      </c>
      <c r="V35" s="52">
        <v>0</v>
      </c>
      <c r="W35" s="52">
        <v>0</v>
      </c>
      <c r="X35" s="52">
        <v>0</v>
      </c>
      <c r="Y35" s="52">
        <v>0</v>
      </c>
      <c r="Z35" s="52">
        <v>0</v>
      </c>
      <c r="AA35" s="52">
        <v>0</v>
      </c>
      <c r="AB35" s="52">
        <v>0</v>
      </c>
      <c r="AC35" s="52">
        <v>0</v>
      </c>
      <c r="AD35" s="52">
        <v>0</v>
      </c>
      <c r="AE35" s="52">
        <v>0</v>
      </c>
      <c r="AF35" s="52">
        <v>0</v>
      </c>
      <c r="AG35" s="52">
        <v>0</v>
      </c>
      <c r="AH35" s="52">
        <v>0.87881908535405762</v>
      </c>
      <c r="AI35" s="52">
        <v>0</v>
      </c>
      <c r="AJ35" s="52">
        <v>0</v>
      </c>
      <c r="AK35" s="52">
        <v>0</v>
      </c>
      <c r="AL35" s="52">
        <v>0</v>
      </c>
      <c r="AM35" s="52">
        <v>0</v>
      </c>
      <c r="AN35" s="53">
        <v>0</v>
      </c>
      <c r="AO35" s="14"/>
      <c r="AP35" s="37">
        <v>0.87881908535405762</v>
      </c>
    </row>
    <row r="36" spans="1:42" ht="39.950000000000003" customHeight="1">
      <c r="A36" s="12" t="s">
        <v>225</v>
      </c>
      <c r="B36" s="3" t="s">
        <v>28</v>
      </c>
      <c r="C36" s="51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  <c r="S36" s="52">
        <v>0</v>
      </c>
      <c r="T36" s="52">
        <v>0</v>
      </c>
      <c r="U36" s="52">
        <v>0</v>
      </c>
      <c r="V36" s="52">
        <v>0</v>
      </c>
      <c r="W36" s="52">
        <v>0</v>
      </c>
      <c r="X36" s="52">
        <v>0</v>
      </c>
      <c r="Y36" s="52">
        <v>0</v>
      </c>
      <c r="Z36" s="52">
        <v>0</v>
      </c>
      <c r="AA36" s="52">
        <v>0</v>
      </c>
      <c r="AB36" s="52">
        <v>0</v>
      </c>
      <c r="AC36" s="52">
        <v>0</v>
      </c>
      <c r="AD36" s="52">
        <v>0</v>
      </c>
      <c r="AE36" s="52">
        <v>0</v>
      </c>
      <c r="AF36" s="52">
        <v>0</v>
      </c>
      <c r="AG36" s="52">
        <v>0</v>
      </c>
      <c r="AH36" s="52">
        <v>0</v>
      </c>
      <c r="AI36" s="52">
        <v>0.923581302495733</v>
      </c>
      <c r="AJ36" s="52">
        <v>0</v>
      </c>
      <c r="AK36" s="52">
        <v>0</v>
      </c>
      <c r="AL36" s="52">
        <v>0</v>
      </c>
      <c r="AM36" s="52">
        <v>0</v>
      </c>
      <c r="AN36" s="53">
        <v>0</v>
      </c>
      <c r="AO36" s="14"/>
      <c r="AP36" s="37">
        <v>0.923581302495733</v>
      </c>
    </row>
    <row r="37" spans="1:42" ht="39.950000000000003" customHeight="1">
      <c r="A37" s="12" t="s">
        <v>226</v>
      </c>
      <c r="B37" s="3" t="s">
        <v>29</v>
      </c>
      <c r="C37" s="51">
        <v>0</v>
      </c>
      <c r="D37" s="52">
        <v>0</v>
      </c>
      <c r="E37" s="52">
        <v>0</v>
      </c>
      <c r="F37" s="52">
        <v>0</v>
      </c>
      <c r="G37" s="52">
        <v>0</v>
      </c>
      <c r="H37" s="52">
        <v>0</v>
      </c>
      <c r="I37" s="52">
        <v>0</v>
      </c>
      <c r="J37" s="52">
        <v>0</v>
      </c>
      <c r="K37" s="52">
        <v>0</v>
      </c>
      <c r="L37" s="52">
        <v>0</v>
      </c>
      <c r="M37" s="52">
        <v>0</v>
      </c>
      <c r="N37" s="52">
        <v>0</v>
      </c>
      <c r="O37" s="52">
        <v>0</v>
      </c>
      <c r="P37" s="52">
        <v>0</v>
      </c>
      <c r="Q37" s="52">
        <v>0</v>
      </c>
      <c r="R37" s="52">
        <v>0</v>
      </c>
      <c r="S37" s="52">
        <v>0</v>
      </c>
      <c r="T37" s="52">
        <v>0</v>
      </c>
      <c r="U37" s="52">
        <v>0</v>
      </c>
      <c r="V37" s="52">
        <v>0</v>
      </c>
      <c r="W37" s="52">
        <v>0</v>
      </c>
      <c r="X37" s="52">
        <v>0</v>
      </c>
      <c r="Y37" s="52">
        <v>0</v>
      </c>
      <c r="Z37" s="52">
        <v>0</v>
      </c>
      <c r="AA37" s="52">
        <v>0</v>
      </c>
      <c r="AB37" s="52">
        <v>0</v>
      </c>
      <c r="AC37" s="52">
        <v>0</v>
      </c>
      <c r="AD37" s="52">
        <v>0</v>
      </c>
      <c r="AE37" s="52">
        <v>0</v>
      </c>
      <c r="AF37" s="52">
        <v>0</v>
      </c>
      <c r="AG37" s="52">
        <v>0</v>
      </c>
      <c r="AH37" s="52">
        <v>0</v>
      </c>
      <c r="AI37" s="52">
        <v>0</v>
      </c>
      <c r="AJ37" s="52">
        <v>0.78953162723322068</v>
      </c>
      <c r="AK37" s="52">
        <v>0</v>
      </c>
      <c r="AL37" s="52">
        <v>0</v>
      </c>
      <c r="AM37" s="52">
        <v>0</v>
      </c>
      <c r="AN37" s="53">
        <v>0</v>
      </c>
      <c r="AO37" s="14"/>
      <c r="AP37" s="37">
        <v>0.78953162723322068</v>
      </c>
    </row>
    <row r="38" spans="1:42" ht="39.950000000000003" customHeight="1">
      <c r="A38" s="12" t="s">
        <v>227</v>
      </c>
      <c r="B38" s="3" t="s">
        <v>30</v>
      </c>
      <c r="C38" s="51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  <c r="S38" s="52">
        <v>0</v>
      </c>
      <c r="T38" s="52">
        <v>0</v>
      </c>
      <c r="U38" s="52">
        <v>0</v>
      </c>
      <c r="V38" s="52">
        <v>0</v>
      </c>
      <c r="W38" s="52">
        <v>0</v>
      </c>
      <c r="X38" s="52">
        <v>0</v>
      </c>
      <c r="Y38" s="52">
        <v>0</v>
      </c>
      <c r="Z38" s="52">
        <v>0</v>
      </c>
      <c r="AA38" s="52">
        <v>0</v>
      </c>
      <c r="AB38" s="52">
        <v>0</v>
      </c>
      <c r="AC38" s="52">
        <v>0</v>
      </c>
      <c r="AD38" s="52">
        <v>0</v>
      </c>
      <c r="AE38" s="52">
        <v>0</v>
      </c>
      <c r="AF38" s="52">
        <v>0</v>
      </c>
      <c r="AG38" s="52">
        <v>0</v>
      </c>
      <c r="AH38" s="52">
        <v>0</v>
      </c>
      <c r="AI38" s="52">
        <v>0</v>
      </c>
      <c r="AJ38" s="52">
        <v>0</v>
      </c>
      <c r="AK38" s="52">
        <v>0.83225303744368306</v>
      </c>
      <c r="AL38" s="52">
        <v>0</v>
      </c>
      <c r="AM38" s="52">
        <v>0</v>
      </c>
      <c r="AN38" s="53">
        <v>0</v>
      </c>
      <c r="AO38" s="14"/>
      <c r="AP38" s="37">
        <v>0.83225303744368306</v>
      </c>
    </row>
    <row r="39" spans="1:42" ht="39.950000000000003" customHeight="1">
      <c r="A39" s="12" t="s">
        <v>228</v>
      </c>
      <c r="B39" s="3" t="s">
        <v>31</v>
      </c>
      <c r="C39" s="51">
        <v>0</v>
      </c>
      <c r="D39" s="52">
        <v>0</v>
      </c>
      <c r="E39" s="52">
        <v>0</v>
      </c>
      <c r="F39" s="52">
        <v>0</v>
      </c>
      <c r="G39" s="52">
        <v>0</v>
      </c>
      <c r="H39" s="52">
        <v>0</v>
      </c>
      <c r="I39" s="52">
        <v>0</v>
      </c>
      <c r="J39" s="52">
        <v>0</v>
      </c>
      <c r="K39" s="52">
        <v>0</v>
      </c>
      <c r="L39" s="52">
        <v>0</v>
      </c>
      <c r="M39" s="52">
        <v>0</v>
      </c>
      <c r="N39" s="52">
        <v>0</v>
      </c>
      <c r="O39" s="52">
        <v>0</v>
      </c>
      <c r="P39" s="52">
        <v>0</v>
      </c>
      <c r="Q39" s="52">
        <v>0</v>
      </c>
      <c r="R39" s="52">
        <v>0</v>
      </c>
      <c r="S39" s="52">
        <v>0</v>
      </c>
      <c r="T39" s="52">
        <v>0</v>
      </c>
      <c r="U39" s="52">
        <v>0</v>
      </c>
      <c r="V39" s="52">
        <v>0</v>
      </c>
      <c r="W39" s="52">
        <v>0</v>
      </c>
      <c r="X39" s="52">
        <v>0</v>
      </c>
      <c r="Y39" s="52">
        <v>0</v>
      </c>
      <c r="Z39" s="52">
        <v>0</v>
      </c>
      <c r="AA39" s="52">
        <v>0</v>
      </c>
      <c r="AB39" s="52">
        <v>0</v>
      </c>
      <c r="AC39" s="52">
        <v>0</v>
      </c>
      <c r="AD39" s="52">
        <v>0</v>
      </c>
      <c r="AE39" s="52">
        <v>0</v>
      </c>
      <c r="AF39" s="52">
        <v>0</v>
      </c>
      <c r="AG39" s="52">
        <v>0</v>
      </c>
      <c r="AH39" s="52">
        <v>0</v>
      </c>
      <c r="AI39" s="52">
        <v>0</v>
      </c>
      <c r="AJ39" s="52">
        <v>0</v>
      </c>
      <c r="AK39" s="52">
        <v>0</v>
      </c>
      <c r="AL39" s="52">
        <v>0.83531292081214292</v>
      </c>
      <c r="AM39" s="52">
        <v>0</v>
      </c>
      <c r="AN39" s="53">
        <v>0</v>
      </c>
      <c r="AO39" s="14"/>
      <c r="AP39" s="37">
        <v>0.83531292081214292</v>
      </c>
    </row>
    <row r="40" spans="1:42" ht="39.950000000000003" customHeight="1">
      <c r="A40" s="12" t="s">
        <v>229</v>
      </c>
      <c r="B40" s="3" t="s">
        <v>32</v>
      </c>
      <c r="C40" s="51">
        <v>0</v>
      </c>
      <c r="D40" s="52">
        <v>0</v>
      </c>
      <c r="E40" s="52">
        <v>0</v>
      </c>
      <c r="F40" s="52">
        <v>0</v>
      </c>
      <c r="G40" s="52">
        <v>0</v>
      </c>
      <c r="H40" s="52">
        <v>0</v>
      </c>
      <c r="I40" s="52">
        <v>0</v>
      </c>
      <c r="J40" s="52">
        <v>0</v>
      </c>
      <c r="K40" s="52">
        <v>0</v>
      </c>
      <c r="L40" s="52">
        <v>0</v>
      </c>
      <c r="M40" s="52">
        <v>0</v>
      </c>
      <c r="N40" s="52">
        <v>0</v>
      </c>
      <c r="O40" s="52">
        <v>0</v>
      </c>
      <c r="P40" s="52">
        <v>0</v>
      </c>
      <c r="Q40" s="52">
        <v>0</v>
      </c>
      <c r="R40" s="52">
        <v>0</v>
      </c>
      <c r="S40" s="52">
        <v>0</v>
      </c>
      <c r="T40" s="52">
        <v>0</v>
      </c>
      <c r="U40" s="52">
        <v>0</v>
      </c>
      <c r="V40" s="52">
        <v>0</v>
      </c>
      <c r="W40" s="52">
        <v>0</v>
      </c>
      <c r="X40" s="52">
        <v>0</v>
      </c>
      <c r="Y40" s="52">
        <v>0</v>
      </c>
      <c r="Z40" s="52">
        <v>0</v>
      </c>
      <c r="AA40" s="52">
        <v>0</v>
      </c>
      <c r="AB40" s="52">
        <v>0</v>
      </c>
      <c r="AC40" s="52">
        <v>0</v>
      </c>
      <c r="AD40" s="52">
        <v>0</v>
      </c>
      <c r="AE40" s="52">
        <v>0</v>
      </c>
      <c r="AF40" s="52">
        <v>0</v>
      </c>
      <c r="AG40" s="52">
        <v>0</v>
      </c>
      <c r="AH40" s="52">
        <v>0</v>
      </c>
      <c r="AI40" s="52">
        <v>0</v>
      </c>
      <c r="AJ40" s="52">
        <v>0</v>
      </c>
      <c r="AK40" s="52">
        <v>0</v>
      </c>
      <c r="AL40" s="52">
        <v>0</v>
      </c>
      <c r="AM40" s="52">
        <v>1</v>
      </c>
      <c r="AN40" s="53">
        <v>0</v>
      </c>
      <c r="AO40" s="14"/>
      <c r="AP40" s="37">
        <v>1</v>
      </c>
    </row>
    <row r="41" spans="1:42" ht="39.950000000000003" customHeight="1">
      <c r="A41" s="9" t="s">
        <v>230</v>
      </c>
      <c r="B41" s="11" t="s">
        <v>33</v>
      </c>
      <c r="C41" s="54">
        <v>0</v>
      </c>
      <c r="D41" s="55">
        <v>0</v>
      </c>
      <c r="E41" s="55">
        <v>0</v>
      </c>
      <c r="F41" s="55">
        <v>0</v>
      </c>
      <c r="G41" s="55">
        <v>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0</v>
      </c>
      <c r="N41" s="55">
        <v>0</v>
      </c>
      <c r="O41" s="55">
        <v>0</v>
      </c>
      <c r="P41" s="55">
        <v>0</v>
      </c>
      <c r="Q41" s="55">
        <v>0</v>
      </c>
      <c r="R41" s="55">
        <v>0</v>
      </c>
      <c r="S41" s="55">
        <v>0</v>
      </c>
      <c r="T41" s="55">
        <v>0</v>
      </c>
      <c r="U41" s="55">
        <v>0</v>
      </c>
      <c r="V41" s="55">
        <v>0</v>
      </c>
      <c r="W41" s="55">
        <v>0</v>
      </c>
      <c r="X41" s="55">
        <v>0</v>
      </c>
      <c r="Y41" s="55">
        <v>0</v>
      </c>
      <c r="Z41" s="55">
        <v>0</v>
      </c>
      <c r="AA41" s="55">
        <v>0</v>
      </c>
      <c r="AB41" s="55">
        <v>0</v>
      </c>
      <c r="AC41" s="55">
        <v>0</v>
      </c>
      <c r="AD41" s="55">
        <v>0</v>
      </c>
      <c r="AE41" s="55">
        <v>0</v>
      </c>
      <c r="AF41" s="55">
        <v>0</v>
      </c>
      <c r="AG41" s="55">
        <v>0</v>
      </c>
      <c r="AH41" s="55">
        <v>0</v>
      </c>
      <c r="AI41" s="55">
        <v>0</v>
      </c>
      <c r="AJ41" s="55">
        <v>0</v>
      </c>
      <c r="AK41" s="55">
        <v>0</v>
      </c>
      <c r="AL41" s="55">
        <v>0</v>
      </c>
      <c r="AM41" s="55">
        <v>0</v>
      </c>
      <c r="AN41" s="56">
        <v>0.80491327392729739</v>
      </c>
      <c r="AO41" s="14"/>
      <c r="AP41" s="37">
        <v>0.80491327392729739</v>
      </c>
    </row>
  </sheetData>
  <phoneticPr fontId="1"/>
  <conditionalFormatting sqref="C4:AN41">
    <cfRule type="cellIs" dxfId="0" priority="1" operator="greaterThan">
      <formula>0</formula>
    </cfRule>
  </conditionalFormatting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70758-0752-41D8-B012-72FE87DB2E17}">
  <dimension ref="A1:AQ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3" ht="39.950000000000003" customHeight="1">
      <c r="A1" s="47"/>
      <c r="B1" s="3"/>
    </row>
    <row r="2" spans="1:43" ht="39.950000000000003" customHeight="1">
      <c r="A2" s="5"/>
      <c r="B2" s="27"/>
      <c r="C2" s="7" t="s">
        <v>193</v>
      </c>
      <c r="D2" s="7" t="s">
        <v>194</v>
      </c>
      <c r="E2" s="7" t="s">
        <v>195</v>
      </c>
      <c r="F2" s="7" t="s">
        <v>196</v>
      </c>
      <c r="G2" s="7" t="s">
        <v>197</v>
      </c>
      <c r="H2" s="7" t="s">
        <v>198</v>
      </c>
      <c r="I2" s="7" t="s">
        <v>199</v>
      </c>
      <c r="J2" s="7" t="s">
        <v>200</v>
      </c>
      <c r="K2" s="7" t="s">
        <v>201</v>
      </c>
      <c r="L2" s="7" t="s">
        <v>202</v>
      </c>
      <c r="M2" s="7" t="s">
        <v>203</v>
      </c>
      <c r="N2" s="7" t="s">
        <v>204</v>
      </c>
      <c r="O2" s="7" t="s">
        <v>205</v>
      </c>
      <c r="P2" s="7" t="s">
        <v>206</v>
      </c>
      <c r="Q2" s="7" t="s">
        <v>207</v>
      </c>
      <c r="R2" s="7" t="s">
        <v>208</v>
      </c>
      <c r="S2" s="7" t="s">
        <v>209</v>
      </c>
      <c r="T2" s="7" t="s">
        <v>210</v>
      </c>
      <c r="U2" s="7" t="s">
        <v>211</v>
      </c>
      <c r="V2" s="7" t="s">
        <v>212</v>
      </c>
      <c r="W2" s="7" t="s">
        <v>213</v>
      </c>
      <c r="X2" s="7" t="s">
        <v>214</v>
      </c>
      <c r="Y2" s="7" t="s">
        <v>215</v>
      </c>
      <c r="Z2" s="7" t="s">
        <v>216</v>
      </c>
      <c r="AA2" s="7" t="s">
        <v>217</v>
      </c>
      <c r="AB2" s="7" t="s">
        <v>218</v>
      </c>
      <c r="AC2" s="7" t="s">
        <v>219</v>
      </c>
      <c r="AD2" s="7" t="s">
        <v>220</v>
      </c>
      <c r="AE2" s="7" t="s">
        <v>221</v>
      </c>
      <c r="AF2" s="7" t="s">
        <v>222</v>
      </c>
      <c r="AG2" s="7" t="s">
        <v>223</v>
      </c>
      <c r="AH2" s="7" t="s">
        <v>224</v>
      </c>
      <c r="AI2" s="7" t="s">
        <v>225</v>
      </c>
      <c r="AJ2" s="7" t="s">
        <v>226</v>
      </c>
      <c r="AK2" s="7" t="s">
        <v>227</v>
      </c>
      <c r="AL2" s="7" t="s">
        <v>228</v>
      </c>
      <c r="AM2" s="7" t="s">
        <v>229</v>
      </c>
      <c r="AN2" s="8" t="s">
        <v>230</v>
      </c>
    </row>
    <row r="3" spans="1:43" ht="60" customHeight="1">
      <c r="A3" s="12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130</v>
      </c>
      <c r="AB3" s="3" t="s">
        <v>22</v>
      </c>
      <c r="AC3" s="3" t="s">
        <v>94</v>
      </c>
      <c r="AD3" s="3" t="s">
        <v>93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13" t="s">
        <v>33</v>
      </c>
      <c r="AP3" s="57"/>
    </row>
    <row r="4" spans="1:43" ht="39.950000000000003" customHeight="1">
      <c r="A4" s="12" t="s">
        <v>193</v>
      </c>
      <c r="B4" s="3" t="s">
        <v>50</v>
      </c>
      <c r="C4" s="48">
        <v>3.1637682764731972E-3</v>
      </c>
      <c r="D4" s="49">
        <v>7.896879540273747E-5</v>
      </c>
      <c r="E4" s="49">
        <v>0</v>
      </c>
      <c r="F4" s="49">
        <v>0</v>
      </c>
      <c r="G4" s="49">
        <v>5.2200040544265339E-3</v>
      </c>
      <c r="H4" s="49">
        <v>4.6765935978764007E-5</v>
      </c>
      <c r="I4" s="49">
        <v>2.5293850337715539E-6</v>
      </c>
      <c r="J4" s="49">
        <v>6.2941568848765983E-6</v>
      </c>
      <c r="K4" s="49">
        <v>0</v>
      </c>
      <c r="L4" s="49">
        <v>0</v>
      </c>
      <c r="M4" s="49">
        <v>0</v>
      </c>
      <c r="N4" s="49">
        <v>0</v>
      </c>
      <c r="O4" s="49">
        <v>0</v>
      </c>
      <c r="P4" s="49">
        <v>0</v>
      </c>
      <c r="Q4" s="49">
        <v>0</v>
      </c>
      <c r="R4" s="49">
        <v>0</v>
      </c>
      <c r="S4" s="49">
        <v>0</v>
      </c>
      <c r="T4" s="49">
        <v>0</v>
      </c>
      <c r="U4" s="49">
        <v>0</v>
      </c>
      <c r="V4" s="49">
        <v>5.8296595293368438E-5</v>
      </c>
      <c r="W4" s="49">
        <v>2.5721236221071871E-5</v>
      </c>
      <c r="X4" s="49">
        <v>0</v>
      </c>
      <c r="Y4" s="49">
        <v>0</v>
      </c>
      <c r="Z4" s="49">
        <v>0</v>
      </c>
      <c r="AA4" s="49">
        <v>3.7283228772685571E-6</v>
      </c>
      <c r="AB4" s="49">
        <v>0</v>
      </c>
      <c r="AC4" s="49">
        <v>3.2773644829766053E-8</v>
      </c>
      <c r="AD4" s="49">
        <v>2.5212386217521654E-7</v>
      </c>
      <c r="AE4" s="49">
        <v>2.6117674743760488E-6</v>
      </c>
      <c r="AF4" s="49">
        <v>0</v>
      </c>
      <c r="AG4" s="49">
        <v>8.92022369975377E-7</v>
      </c>
      <c r="AH4" s="49">
        <v>3.4371297494903508E-5</v>
      </c>
      <c r="AI4" s="49">
        <v>4.1441141239329157E-5</v>
      </c>
      <c r="AJ4" s="49">
        <v>6.4086958570375673E-5</v>
      </c>
      <c r="AK4" s="49">
        <v>1.3687147559301016E-7</v>
      </c>
      <c r="AL4" s="49">
        <v>3.9001959952757252E-4</v>
      </c>
      <c r="AM4" s="49">
        <v>0</v>
      </c>
      <c r="AN4" s="50">
        <v>0</v>
      </c>
      <c r="AO4" s="14"/>
      <c r="AP4" s="37"/>
    </row>
    <row r="5" spans="1:43" ht="39.950000000000003" customHeight="1">
      <c r="A5" s="12" t="s">
        <v>194</v>
      </c>
      <c r="B5" s="3" t="s">
        <v>51</v>
      </c>
      <c r="C5" s="51">
        <v>5.3025783222761462E-5</v>
      </c>
      <c r="D5" s="52">
        <v>1.5344359277009063E-2</v>
      </c>
      <c r="E5" s="52">
        <v>0</v>
      </c>
      <c r="F5" s="52">
        <v>0</v>
      </c>
      <c r="G5" s="52">
        <v>2.4636215898447804E-5</v>
      </c>
      <c r="H5" s="52">
        <v>0</v>
      </c>
      <c r="I5" s="52">
        <v>1.9983360430781652E-4</v>
      </c>
      <c r="J5" s="52">
        <v>1.3439695116468186E-5</v>
      </c>
      <c r="K5" s="52">
        <v>0</v>
      </c>
      <c r="L5" s="52">
        <v>0</v>
      </c>
      <c r="M5" s="52">
        <v>0</v>
      </c>
      <c r="N5" s="52">
        <v>0</v>
      </c>
      <c r="O5" s="52">
        <v>0</v>
      </c>
      <c r="P5" s="52">
        <v>0</v>
      </c>
      <c r="Q5" s="52">
        <v>0</v>
      </c>
      <c r="R5" s="52">
        <v>0</v>
      </c>
      <c r="S5" s="52">
        <v>0</v>
      </c>
      <c r="T5" s="52">
        <v>0</v>
      </c>
      <c r="U5" s="52">
        <v>0</v>
      </c>
      <c r="V5" s="52">
        <v>3.2472704366291144E-6</v>
      </c>
      <c r="W5" s="52">
        <v>2.0175305331684463E-6</v>
      </c>
      <c r="X5" s="52">
        <v>0</v>
      </c>
      <c r="Y5" s="52">
        <v>0</v>
      </c>
      <c r="Z5" s="52">
        <v>0</v>
      </c>
      <c r="AA5" s="52">
        <v>0</v>
      </c>
      <c r="AB5" s="52">
        <v>0</v>
      </c>
      <c r="AC5" s="52">
        <v>0</v>
      </c>
      <c r="AD5" s="52">
        <v>0</v>
      </c>
      <c r="AE5" s="52">
        <v>0</v>
      </c>
      <c r="AF5" s="52">
        <v>0</v>
      </c>
      <c r="AG5" s="52">
        <v>3.8094089196740752E-7</v>
      </c>
      <c r="AH5" s="52">
        <v>2.9247059783775065E-6</v>
      </c>
      <c r="AI5" s="52">
        <v>2.2924309076837469E-6</v>
      </c>
      <c r="AJ5" s="52">
        <v>0</v>
      </c>
      <c r="AK5" s="52">
        <v>0</v>
      </c>
      <c r="AL5" s="52">
        <v>7.8576620758443293E-5</v>
      </c>
      <c r="AM5" s="52">
        <v>0</v>
      </c>
      <c r="AN5" s="53">
        <v>0</v>
      </c>
      <c r="AO5" s="14"/>
      <c r="AP5" s="37"/>
    </row>
    <row r="6" spans="1:43" ht="39.950000000000003" customHeight="1">
      <c r="A6" s="12" t="s">
        <v>195</v>
      </c>
      <c r="B6" s="3" t="s">
        <v>52</v>
      </c>
      <c r="C6" s="51">
        <v>0</v>
      </c>
      <c r="D6" s="52">
        <v>0</v>
      </c>
      <c r="E6" s="52">
        <v>1.0184976495324813E-3</v>
      </c>
      <c r="F6" s="52">
        <v>0</v>
      </c>
      <c r="G6" s="52">
        <v>3.5352006597033827E-3</v>
      </c>
      <c r="H6" s="52">
        <v>0</v>
      </c>
      <c r="I6" s="52">
        <v>0</v>
      </c>
      <c r="J6" s="52">
        <v>0</v>
      </c>
      <c r="K6" s="52">
        <v>0</v>
      </c>
      <c r="L6" s="52">
        <v>0</v>
      </c>
      <c r="M6" s="52">
        <v>0</v>
      </c>
      <c r="N6" s="52">
        <v>0</v>
      </c>
      <c r="O6" s="52">
        <v>0</v>
      </c>
      <c r="P6" s="52">
        <v>0</v>
      </c>
      <c r="Q6" s="52">
        <v>0</v>
      </c>
      <c r="R6" s="52">
        <v>0</v>
      </c>
      <c r="S6" s="52">
        <v>0</v>
      </c>
      <c r="T6" s="52">
        <v>0</v>
      </c>
      <c r="U6" s="52">
        <v>0</v>
      </c>
      <c r="V6" s="52">
        <v>1.4916079870052704E-5</v>
      </c>
      <c r="W6" s="52">
        <v>0</v>
      </c>
      <c r="X6" s="52">
        <v>0</v>
      </c>
      <c r="Y6" s="52">
        <v>0</v>
      </c>
      <c r="Z6" s="52">
        <v>0</v>
      </c>
      <c r="AA6" s="52">
        <v>0</v>
      </c>
      <c r="AB6" s="52">
        <v>0</v>
      </c>
      <c r="AC6" s="52">
        <v>0</v>
      </c>
      <c r="AD6" s="52">
        <v>0</v>
      </c>
      <c r="AE6" s="52">
        <v>7.6240076989969884E-7</v>
      </c>
      <c r="AF6" s="52">
        <v>0</v>
      </c>
      <c r="AG6" s="52">
        <v>7.7769860102408124E-7</v>
      </c>
      <c r="AH6" s="52">
        <v>9.7959207121266639E-6</v>
      </c>
      <c r="AI6" s="52">
        <v>2.3968513397008051E-5</v>
      </c>
      <c r="AJ6" s="52">
        <v>0</v>
      </c>
      <c r="AK6" s="52">
        <v>0</v>
      </c>
      <c r="AL6" s="52">
        <v>3.8911261167872042E-4</v>
      </c>
      <c r="AM6" s="52">
        <v>0</v>
      </c>
      <c r="AN6" s="53">
        <v>0</v>
      </c>
      <c r="AO6" s="14"/>
      <c r="AP6" s="37"/>
    </row>
    <row r="7" spans="1:43" ht="39.950000000000003" customHeight="1">
      <c r="A7" s="12" t="s">
        <v>196</v>
      </c>
      <c r="B7" s="3" t="s">
        <v>1</v>
      </c>
      <c r="C7" s="51">
        <v>0</v>
      </c>
      <c r="D7" s="52">
        <v>0</v>
      </c>
      <c r="E7" s="52">
        <v>0</v>
      </c>
      <c r="F7" s="52">
        <v>0</v>
      </c>
      <c r="G7" s="52">
        <v>3.885798087404673E-6</v>
      </c>
      <c r="H7" s="52">
        <v>0</v>
      </c>
      <c r="I7" s="52">
        <v>0</v>
      </c>
      <c r="J7" s="52">
        <v>1.683035811464559E-4</v>
      </c>
      <c r="K7" s="52">
        <v>7.3511814484025838E-4</v>
      </c>
      <c r="L7" s="52">
        <v>2.6249014011033828E-5</v>
      </c>
      <c r="M7" s="52">
        <v>2.4096317094785021E-5</v>
      </c>
      <c r="N7" s="52">
        <v>0</v>
      </c>
      <c r="O7" s="52">
        <v>0</v>
      </c>
      <c r="P7" s="52">
        <v>0</v>
      </c>
      <c r="Q7" s="52">
        <v>0</v>
      </c>
      <c r="R7" s="52">
        <v>1.5060447199571317E-6</v>
      </c>
      <c r="S7" s="52">
        <v>1.1175412080178566E-6</v>
      </c>
      <c r="T7" s="52">
        <v>0</v>
      </c>
      <c r="U7" s="52">
        <v>0</v>
      </c>
      <c r="V7" s="52">
        <v>5.0923028058200118E-5</v>
      </c>
      <c r="W7" s="52">
        <v>3.9478575262764281E-5</v>
      </c>
      <c r="X7" s="52">
        <v>6.0791942118360665E-3</v>
      </c>
      <c r="Y7" s="52">
        <v>0</v>
      </c>
      <c r="Z7" s="52">
        <v>0</v>
      </c>
      <c r="AA7" s="52">
        <v>3.560926277047338E-8</v>
      </c>
      <c r="AB7" s="52">
        <v>3.8900748006484611E-8</v>
      </c>
      <c r="AC7" s="52">
        <v>4.7370591512102355E-8</v>
      </c>
      <c r="AD7" s="52">
        <v>0</v>
      </c>
      <c r="AE7" s="52">
        <v>3.3705482712203068E-8</v>
      </c>
      <c r="AF7" s="52">
        <v>0</v>
      </c>
      <c r="AG7" s="52">
        <v>2.1488621689392292E-7</v>
      </c>
      <c r="AH7" s="52">
        <v>9.8988428358227278E-7</v>
      </c>
      <c r="AI7" s="52">
        <v>1.10840998987395E-7</v>
      </c>
      <c r="AJ7" s="52">
        <v>9.4520856978007735E-7</v>
      </c>
      <c r="AK7" s="52">
        <v>3.7093540367875607E-8</v>
      </c>
      <c r="AL7" s="52">
        <v>6.5910108237589493E-8</v>
      </c>
      <c r="AM7" s="52">
        <v>0</v>
      </c>
      <c r="AN7" s="53">
        <v>2.9597951631424531E-6</v>
      </c>
      <c r="AO7" s="14"/>
      <c r="AP7" s="37"/>
    </row>
    <row r="8" spans="1:43" ht="39.950000000000003" customHeight="1">
      <c r="A8" s="12" t="s">
        <v>197</v>
      </c>
      <c r="B8" s="3" t="s">
        <v>2</v>
      </c>
      <c r="C8" s="51">
        <v>1.3368307943193004E-2</v>
      </c>
      <c r="D8" s="52">
        <v>3.7955847472080383E-3</v>
      </c>
      <c r="E8" s="52">
        <v>7.9144375173774394E-3</v>
      </c>
      <c r="F8" s="52">
        <v>0</v>
      </c>
      <c r="G8" s="52">
        <v>2.2828320417290313E-2</v>
      </c>
      <c r="H8" s="52">
        <v>5.6194371582041088E-5</v>
      </c>
      <c r="I8" s="52">
        <v>1.2157327720446394E-5</v>
      </c>
      <c r="J8" s="52">
        <v>9.6807882645529833E-4</v>
      </c>
      <c r="K8" s="52">
        <v>2.346753585954557E-5</v>
      </c>
      <c r="L8" s="52">
        <v>0</v>
      </c>
      <c r="M8" s="52">
        <v>0</v>
      </c>
      <c r="N8" s="52">
        <v>0</v>
      </c>
      <c r="O8" s="52">
        <v>0</v>
      </c>
      <c r="P8" s="52">
        <v>0</v>
      </c>
      <c r="Q8" s="52">
        <v>0</v>
      </c>
      <c r="R8" s="52">
        <v>0</v>
      </c>
      <c r="S8" s="52">
        <v>0</v>
      </c>
      <c r="T8" s="52">
        <v>0</v>
      </c>
      <c r="U8" s="52">
        <v>0</v>
      </c>
      <c r="V8" s="52">
        <v>8.0404891509248095E-5</v>
      </c>
      <c r="W8" s="52">
        <v>3.5322137192524185E-6</v>
      </c>
      <c r="X8" s="52">
        <v>0</v>
      </c>
      <c r="Y8" s="52">
        <v>0</v>
      </c>
      <c r="Z8" s="52">
        <v>0</v>
      </c>
      <c r="AA8" s="52">
        <v>2.1235530651346977E-5</v>
      </c>
      <c r="AB8" s="52">
        <v>0</v>
      </c>
      <c r="AC8" s="52">
        <v>0</v>
      </c>
      <c r="AD8" s="52">
        <v>0</v>
      </c>
      <c r="AE8" s="52">
        <v>3.698738311403418E-5</v>
      </c>
      <c r="AF8" s="52">
        <v>0</v>
      </c>
      <c r="AG8" s="52">
        <v>1.0375625577418246E-4</v>
      </c>
      <c r="AH8" s="52">
        <v>7.2129923685719858E-4</v>
      </c>
      <c r="AI8" s="52">
        <v>8.4480049416218008E-4</v>
      </c>
      <c r="AJ8" s="52">
        <v>2.2945082589333887E-4</v>
      </c>
      <c r="AK8" s="52">
        <v>6.578640112708087E-7</v>
      </c>
      <c r="AL8" s="52">
        <v>1.6656208888748875E-2</v>
      </c>
      <c r="AM8" s="52">
        <v>0</v>
      </c>
      <c r="AN8" s="53">
        <v>5.8835647449139382E-4</v>
      </c>
      <c r="AO8" s="14"/>
      <c r="AP8" s="37"/>
    </row>
    <row r="9" spans="1:43" ht="39.950000000000003" customHeight="1">
      <c r="A9" s="12" t="s">
        <v>198</v>
      </c>
      <c r="B9" s="3" t="s">
        <v>3</v>
      </c>
      <c r="C9" s="51">
        <v>2.7676665692448045E-5</v>
      </c>
      <c r="D9" s="52">
        <v>0</v>
      </c>
      <c r="E9" s="52">
        <v>3.6245486483104273E-4</v>
      </c>
      <c r="F9" s="52">
        <v>4.1408930581240613E-5</v>
      </c>
      <c r="G9" s="52">
        <v>1.027552163335052E-5</v>
      </c>
      <c r="H9" s="52">
        <v>2.8966942604358686E-3</v>
      </c>
      <c r="I9" s="52">
        <v>3.2526803061526803E-5</v>
      </c>
      <c r="J9" s="52">
        <v>1.0792019862496721E-5</v>
      </c>
      <c r="K9" s="52">
        <v>1.3255064271713754E-5</v>
      </c>
      <c r="L9" s="52">
        <v>7.784560725022851E-6</v>
      </c>
      <c r="M9" s="52">
        <v>4.2876866215602048E-5</v>
      </c>
      <c r="N9" s="52">
        <v>1.1708172136891953E-5</v>
      </c>
      <c r="O9" s="52">
        <v>1.7588395759407635E-5</v>
      </c>
      <c r="P9" s="52">
        <v>1.2997317873483633E-5</v>
      </c>
      <c r="Q9" s="52">
        <v>2.2950234253041029E-5</v>
      </c>
      <c r="R9" s="52">
        <v>4.8348932418500983E-5</v>
      </c>
      <c r="S9" s="52">
        <v>2.7839661367904157E-5</v>
      </c>
      <c r="T9" s="52">
        <v>3.0024926694141487E-5</v>
      </c>
      <c r="U9" s="52">
        <v>5.1292583102491709E-5</v>
      </c>
      <c r="V9" s="52">
        <v>3.4332673137758447E-5</v>
      </c>
      <c r="W9" s="52">
        <v>5.3267259298842818E-5</v>
      </c>
      <c r="X9" s="52">
        <v>2.8402032528375494E-6</v>
      </c>
      <c r="Y9" s="52">
        <v>1.1343236719284722E-5</v>
      </c>
      <c r="Z9" s="52">
        <v>3.736974578424032E-5</v>
      </c>
      <c r="AA9" s="52">
        <v>5.7547634000811252E-5</v>
      </c>
      <c r="AB9" s="52">
        <v>2.0719792447079503E-5</v>
      </c>
      <c r="AC9" s="52">
        <v>1.6998683749490816E-6</v>
      </c>
      <c r="AD9" s="52">
        <v>0</v>
      </c>
      <c r="AE9" s="52">
        <v>2.768862799252175E-5</v>
      </c>
      <c r="AF9" s="52">
        <v>1.1504492797447277E-5</v>
      </c>
      <c r="AG9" s="52">
        <v>5.2843183031934337E-5</v>
      </c>
      <c r="AH9" s="52">
        <v>5.2474897093589327E-6</v>
      </c>
      <c r="AI9" s="52">
        <v>4.7348329380506527E-5</v>
      </c>
      <c r="AJ9" s="52">
        <v>3.4086494614636603E-4</v>
      </c>
      <c r="AK9" s="52">
        <v>2.2522052149442576E-5</v>
      </c>
      <c r="AL9" s="52">
        <v>5.351882681927821E-5</v>
      </c>
      <c r="AM9" s="52">
        <v>2.7089996189499661E-4</v>
      </c>
      <c r="AN9" s="53">
        <v>3.1209746497975812E-6</v>
      </c>
      <c r="AO9" s="14"/>
      <c r="AP9" s="37"/>
    </row>
    <row r="10" spans="1:43" ht="39.950000000000003" customHeight="1">
      <c r="A10" s="12" t="s">
        <v>199</v>
      </c>
      <c r="B10" s="3" t="s">
        <v>4</v>
      </c>
      <c r="C10" s="51">
        <v>4.4420954486397012E-4</v>
      </c>
      <c r="D10" s="52">
        <v>3.363247825059107E-4</v>
      </c>
      <c r="E10" s="52">
        <v>2.3692370801528669E-5</v>
      </c>
      <c r="F10" s="52">
        <v>5.7142560134499406E-6</v>
      </c>
      <c r="G10" s="52">
        <v>1.3902812529399358E-4</v>
      </c>
      <c r="H10" s="52">
        <v>3.734515442111087E-5</v>
      </c>
      <c r="I10" s="52">
        <v>2.2846771695936661E-3</v>
      </c>
      <c r="J10" s="52">
        <v>1.4296826551589653E-4</v>
      </c>
      <c r="K10" s="52">
        <v>1.0974854408476711E-5</v>
      </c>
      <c r="L10" s="52">
        <v>3.2227086508131219E-6</v>
      </c>
      <c r="M10" s="52">
        <v>3.5500949264512802E-5</v>
      </c>
      <c r="N10" s="52">
        <v>3.7391402290363018E-5</v>
      </c>
      <c r="O10" s="52">
        <v>1.5949669938074863E-5</v>
      </c>
      <c r="P10" s="52">
        <v>5.7946252963395313E-6</v>
      </c>
      <c r="Q10" s="52">
        <v>3.8004414675689149E-5</v>
      </c>
      <c r="R10" s="52">
        <v>3.3744949831241912E-5</v>
      </c>
      <c r="S10" s="52">
        <v>4.8845166501306263E-5</v>
      </c>
      <c r="T10" s="52">
        <v>1.7401910291571111E-4</v>
      </c>
      <c r="U10" s="52">
        <v>8.9081207444947365E-5</v>
      </c>
      <c r="V10" s="52">
        <v>9.1990558241646808E-4</v>
      </c>
      <c r="W10" s="52">
        <v>4.4111381237916999E-4</v>
      </c>
      <c r="X10" s="52">
        <v>4.0431287401699654E-5</v>
      </c>
      <c r="Y10" s="52">
        <v>4.0039195530391372E-5</v>
      </c>
      <c r="Z10" s="52">
        <v>5.1025829218107089E-5</v>
      </c>
      <c r="AA10" s="52">
        <v>8.4593508756943686E-5</v>
      </c>
      <c r="AB10" s="52">
        <v>5.0186402638248917E-5</v>
      </c>
      <c r="AC10" s="52">
        <v>1.1957488400585537E-5</v>
      </c>
      <c r="AD10" s="52">
        <v>2.4160161115019813E-6</v>
      </c>
      <c r="AE10" s="52">
        <v>5.7735784199697904E-5</v>
      </c>
      <c r="AF10" s="52">
        <v>9.810592881643881E-5</v>
      </c>
      <c r="AG10" s="52">
        <v>1.2241498701731071E-5</v>
      </c>
      <c r="AH10" s="52">
        <v>9.5554938570044289E-5</v>
      </c>
      <c r="AI10" s="52">
        <v>6.2892786388578869E-5</v>
      </c>
      <c r="AJ10" s="52">
        <v>2.1306316671825925E-4</v>
      </c>
      <c r="AK10" s="52">
        <v>6.0831160309324396E-5</v>
      </c>
      <c r="AL10" s="52">
        <v>5.5624946055659425E-5</v>
      </c>
      <c r="AM10" s="52">
        <v>4.8357515701935565E-3</v>
      </c>
      <c r="AN10" s="53">
        <v>6.7832289939415137E-6</v>
      </c>
      <c r="AO10" s="14"/>
      <c r="AP10" s="37"/>
    </row>
    <row r="11" spans="1:43" ht="39.950000000000003" customHeight="1">
      <c r="A11" s="12" t="s">
        <v>200</v>
      </c>
      <c r="B11" s="3" t="s">
        <v>5</v>
      </c>
      <c r="C11" s="51">
        <v>3.8257897486070812E-4</v>
      </c>
      <c r="D11" s="52">
        <v>0</v>
      </c>
      <c r="E11" s="52">
        <v>3.8551078644840386E-5</v>
      </c>
      <c r="F11" s="52">
        <v>2.145683242053928E-5</v>
      </c>
      <c r="G11" s="52">
        <v>5.1473086027253707E-5</v>
      </c>
      <c r="H11" s="52">
        <v>7.5724067639479592E-4</v>
      </c>
      <c r="I11" s="52">
        <v>2.568608656804244E-4</v>
      </c>
      <c r="J11" s="52">
        <v>2.9526247320300382E-3</v>
      </c>
      <c r="K11" s="52">
        <v>8.4155558709887406E-5</v>
      </c>
      <c r="L11" s="52">
        <v>1.2101158803168694E-5</v>
      </c>
      <c r="M11" s="52">
        <v>1.7773977162749364E-5</v>
      </c>
      <c r="N11" s="52">
        <v>8.8402149572621824E-5</v>
      </c>
      <c r="O11" s="52">
        <v>3.5413486682322773E-5</v>
      </c>
      <c r="P11" s="52">
        <v>2.673201428707974E-5</v>
      </c>
      <c r="Q11" s="52">
        <v>1.1416420335631707E-4</v>
      </c>
      <c r="R11" s="52">
        <v>1.2511420480941428E-4</v>
      </c>
      <c r="S11" s="52">
        <v>7.7486375705095503E-5</v>
      </c>
      <c r="T11" s="52">
        <v>6.534356739436107E-5</v>
      </c>
      <c r="U11" s="52">
        <v>2.1781189131453693E-4</v>
      </c>
      <c r="V11" s="52">
        <v>4.100738428394071E-4</v>
      </c>
      <c r="W11" s="52">
        <v>4.2812955166665647E-5</v>
      </c>
      <c r="X11" s="52">
        <v>1.8094236092501397E-5</v>
      </c>
      <c r="Y11" s="52">
        <v>7.2512452912343751E-5</v>
      </c>
      <c r="Z11" s="52">
        <v>1.3085886856060882E-4</v>
      </c>
      <c r="AA11" s="52">
        <v>1.0068702669255204E-7</v>
      </c>
      <c r="AB11" s="52">
        <v>2.5824647956167862E-7</v>
      </c>
      <c r="AC11" s="52">
        <v>1.8344338656206275E-7</v>
      </c>
      <c r="AD11" s="52">
        <v>3.5280219327728211E-7</v>
      </c>
      <c r="AE11" s="52">
        <v>4.6864701370412898E-6</v>
      </c>
      <c r="AF11" s="52">
        <v>5.6512236592135046E-6</v>
      </c>
      <c r="AG11" s="52">
        <v>8.4007561372067918E-6</v>
      </c>
      <c r="AH11" s="52">
        <v>8.6695159053391588E-5</v>
      </c>
      <c r="AI11" s="52">
        <v>1.3051725677412521E-3</v>
      </c>
      <c r="AJ11" s="52">
        <v>2.0393298171509936E-5</v>
      </c>
      <c r="AK11" s="52">
        <v>2.8688026225131347E-5</v>
      </c>
      <c r="AL11" s="52">
        <v>7.8491751886182402E-5</v>
      </c>
      <c r="AM11" s="52">
        <v>7.8657799531371925E-5</v>
      </c>
      <c r="AN11" s="53">
        <v>3.0564946502340616E-5</v>
      </c>
      <c r="AO11" s="14"/>
      <c r="AP11" s="37"/>
    </row>
    <row r="12" spans="1:43" ht="39.950000000000003" customHeight="1">
      <c r="A12" s="12" t="s">
        <v>201</v>
      </c>
      <c r="B12" s="3" t="s">
        <v>6</v>
      </c>
      <c r="C12" s="51">
        <v>5.3032684459376184E-6</v>
      </c>
      <c r="D12" s="52">
        <v>0</v>
      </c>
      <c r="E12" s="52">
        <v>0</v>
      </c>
      <c r="F12" s="52">
        <v>0</v>
      </c>
      <c r="G12" s="52">
        <v>3.2792758603489172E-6</v>
      </c>
      <c r="H12" s="52">
        <v>1.0403195739340831E-6</v>
      </c>
      <c r="I12" s="52">
        <v>3.1509398349950194E-6</v>
      </c>
      <c r="J12" s="52">
        <v>9.5210230283240148E-6</v>
      </c>
      <c r="K12" s="52">
        <v>2.3337293942143173E-4</v>
      </c>
      <c r="L12" s="52">
        <v>4.0398577114587238E-7</v>
      </c>
      <c r="M12" s="52">
        <v>1.1867349213766579E-5</v>
      </c>
      <c r="N12" s="52">
        <v>8.1592618472049931E-6</v>
      </c>
      <c r="O12" s="52">
        <v>1.5647371490618372E-5</v>
      </c>
      <c r="P12" s="52">
        <v>8.3016100429413103E-6</v>
      </c>
      <c r="Q12" s="52">
        <v>2.5487829561385034E-5</v>
      </c>
      <c r="R12" s="52">
        <v>2.4731779259079696E-5</v>
      </c>
      <c r="S12" s="52">
        <v>1.0044526471236841E-5</v>
      </c>
      <c r="T12" s="52">
        <v>4.1551111548756633E-6</v>
      </c>
      <c r="U12" s="52">
        <v>4.414805602055392E-6</v>
      </c>
      <c r="V12" s="52">
        <v>3.6536546977273418E-6</v>
      </c>
      <c r="W12" s="52">
        <v>7.3475071410553534E-5</v>
      </c>
      <c r="X12" s="52">
        <v>9.3091284700472181E-8</v>
      </c>
      <c r="Y12" s="52">
        <v>7.2085766466396404E-6</v>
      </c>
      <c r="Z12" s="52">
        <v>7.2583175619367451E-7</v>
      </c>
      <c r="AA12" s="52">
        <v>2.6963803872082896E-7</v>
      </c>
      <c r="AB12" s="52">
        <v>1.9158478013621344E-8</v>
      </c>
      <c r="AC12" s="52">
        <v>2.7704191383231483E-8</v>
      </c>
      <c r="AD12" s="52">
        <v>1.3460535326183061E-7</v>
      </c>
      <c r="AE12" s="52">
        <v>6.4324335841017728E-8</v>
      </c>
      <c r="AF12" s="52">
        <v>5.3354290396444281E-9</v>
      </c>
      <c r="AG12" s="52">
        <v>2.4870211296707232E-7</v>
      </c>
      <c r="AH12" s="52">
        <v>2.5708769165485999E-6</v>
      </c>
      <c r="AI12" s="52">
        <v>9.4848026124004244E-7</v>
      </c>
      <c r="AJ12" s="52">
        <v>7.5645669073057576E-7</v>
      </c>
      <c r="AK12" s="52">
        <v>4.2245755413034895E-7</v>
      </c>
      <c r="AL12" s="52">
        <v>1.3937723091195207E-6</v>
      </c>
      <c r="AM12" s="52">
        <v>7.5557029536953212E-6</v>
      </c>
      <c r="AN12" s="53">
        <v>3.8669234924733875E-6</v>
      </c>
      <c r="AO12" s="14"/>
      <c r="AP12" s="37"/>
    </row>
    <row r="13" spans="1:43" ht="39.950000000000003" customHeight="1">
      <c r="A13" s="12" t="s">
        <v>202</v>
      </c>
      <c r="B13" s="3" t="s">
        <v>7</v>
      </c>
      <c r="C13" s="51">
        <v>0</v>
      </c>
      <c r="D13" s="52">
        <v>0</v>
      </c>
      <c r="E13" s="52">
        <v>0</v>
      </c>
      <c r="F13" s="52">
        <v>0</v>
      </c>
      <c r="G13" s="52">
        <v>0</v>
      </c>
      <c r="H13" s="52">
        <v>0</v>
      </c>
      <c r="I13" s="52">
        <v>0</v>
      </c>
      <c r="J13" s="52">
        <v>0</v>
      </c>
      <c r="K13" s="52">
        <v>0</v>
      </c>
      <c r="L13" s="52">
        <v>0</v>
      </c>
      <c r="M13" s="52">
        <v>0</v>
      </c>
      <c r="N13" s="52">
        <v>0</v>
      </c>
      <c r="O13" s="52">
        <v>0</v>
      </c>
      <c r="P13" s="52">
        <v>0</v>
      </c>
      <c r="Q13" s="52">
        <v>0</v>
      </c>
      <c r="R13" s="52">
        <v>0</v>
      </c>
      <c r="S13" s="52">
        <v>0</v>
      </c>
      <c r="T13" s="52">
        <v>0</v>
      </c>
      <c r="U13" s="52">
        <v>0</v>
      </c>
      <c r="V13" s="52">
        <v>0</v>
      </c>
      <c r="W13" s="52">
        <v>0</v>
      </c>
      <c r="X13" s="52">
        <v>0</v>
      </c>
      <c r="Y13" s="52">
        <v>0</v>
      </c>
      <c r="Z13" s="52">
        <v>0</v>
      </c>
      <c r="AA13" s="52">
        <v>0</v>
      </c>
      <c r="AB13" s="52">
        <v>0</v>
      </c>
      <c r="AC13" s="52">
        <v>0</v>
      </c>
      <c r="AD13" s="52">
        <v>0</v>
      </c>
      <c r="AE13" s="52">
        <v>0</v>
      </c>
      <c r="AF13" s="52">
        <v>0</v>
      </c>
      <c r="AG13" s="52">
        <v>0</v>
      </c>
      <c r="AH13" s="52">
        <v>0</v>
      </c>
      <c r="AI13" s="52">
        <v>0</v>
      </c>
      <c r="AJ13" s="52">
        <v>0</v>
      </c>
      <c r="AK13" s="52">
        <v>0</v>
      </c>
      <c r="AL13" s="52">
        <v>0</v>
      </c>
      <c r="AM13" s="52">
        <v>0</v>
      </c>
      <c r="AN13" s="53">
        <v>0</v>
      </c>
      <c r="AO13" s="14"/>
      <c r="AP13" s="58"/>
      <c r="AQ13" s="57"/>
    </row>
    <row r="14" spans="1:43" ht="39.950000000000003" customHeight="1">
      <c r="A14" s="12" t="s">
        <v>203</v>
      </c>
      <c r="B14" s="3" t="s">
        <v>8</v>
      </c>
      <c r="C14" s="51">
        <v>0</v>
      </c>
      <c r="D14" s="52">
        <v>0</v>
      </c>
      <c r="E14" s="52">
        <v>0</v>
      </c>
      <c r="F14" s="52">
        <v>0</v>
      </c>
      <c r="G14" s="52">
        <v>0</v>
      </c>
      <c r="H14" s="52">
        <v>0</v>
      </c>
      <c r="I14" s="52">
        <v>0</v>
      </c>
      <c r="J14" s="52">
        <v>0</v>
      </c>
      <c r="K14" s="52">
        <v>0</v>
      </c>
      <c r="L14" s="52">
        <v>0</v>
      </c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0</v>
      </c>
      <c r="X14" s="52">
        <v>0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  <c r="AD14" s="52">
        <v>0</v>
      </c>
      <c r="AE14" s="52">
        <v>0</v>
      </c>
      <c r="AF14" s="52">
        <v>0</v>
      </c>
      <c r="AG14" s="52">
        <v>0</v>
      </c>
      <c r="AH14" s="52">
        <v>0</v>
      </c>
      <c r="AI14" s="52">
        <v>0</v>
      </c>
      <c r="AJ14" s="52">
        <v>0</v>
      </c>
      <c r="AK14" s="52">
        <v>0</v>
      </c>
      <c r="AL14" s="52">
        <v>0</v>
      </c>
      <c r="AM14" s="52">
        <v>0</v>
      </c>
      <c r="AN14" s="53">
        <v>0</v>
      </c>
      <c r="AO14" s="14"/>
      <c r="AP14" s="58"/>
      <c r="AQ14" s="57"/>
    </row>
    <row r="15" spans="1:43" ht="39.950000000000003" customHeight="1">
      <c r="A15" s="12" t="s">
        <v>204</v>
      </c>
      <c r="B15" s="3" t="s">
        <v>9</v>
      </c>
      <c r="C15" s="51">
        <v>1.0047176010483104E-4</v>
      </c>
      <c r="D15" s="52">
        <v>0</v>
      </c>
      <c r="E15" s="52">
        <v>6.6196498640022449E-5</v>
      </c>
      <c r="F15" s="52">
        <v>3.4485771228142916E-4</v>
      </c>
      <c r="G15" s="52">
        <v>5.8103413459291984E-4</v>
      </c>
      <c r="H15" s="52">
        <v>5.5649271732406245E-5</v>
      </c>
      <c r="I15" s="52">
        <v>1.089565565734491E-3</v>
      </c>
      <c r="J15" s="52">
        <v>7.0403665641083075E-4</v>
      </c>
      <c r="K15" s="52">
        <v>2.0334907888013506E-4</v>
      </c>
      <c r="L15" s="52">
        <v>1.0805099950924701E-5</v>
      </c>
      <c r="M15" s="52">
        <v>2.3805521796640451E-4</v>
      </c>
      <c r="N15" s="52">
        <v>2.6605434406715904E-3</v>
      </c>
      <c r="O15" s="52">
        <v>7.649402366968973E-4</v>
      </c>
      <c r="P15" s="52">
        <v>1.0602259374453125E-3</v>
      </c>
      <c r="Q15" s="52">
        <v>1.5736521863955908E-3</v>
      </c>
      <c r="R15" s="52">
        <v>3.4654965405855203E-4</v>
      </c>
      <c r="S15" s="52">
        <v>1.0838136745533191E-3</v>
      </c>
      <c r="T15" s="52">
        <v>1.555870338987542E-3</v>
      </c>
      <c r="U15" s="52">
        <v>2.2296177625669685E-3</v>
      </c>
      <c r="V15" s="52">
        <v>1.2607282703856621E-4</v>
      </c>
      <c r="W15" s="52">
        <v>3.7469294461873266E-3</v>
      </c>
      <c r="X15" s="52">
        <v>2.8494855479753242E-5</v>
      </c>
      <c r="Y15" s="52">
        <v>2.7622107906193333E-5</v>
      </c>
      <c r="Z15" s="52">
        <v>5.459982063449645E-6</v>
      </c>
      <c r="AA15" s="52">
        <v>1.107959715157517E-4</v>
      </c>
      <c r="AB15" s="52">
        <v>4.2914943019712307E-6</v>
      </c>
      <c r="AC15" s="52">
        <v>5.9668624732763743E-6</v>
      </c>
      <c r="AD15" s="52">
        <v>1.3950724380015244E-5</v>
      </c>
      <c r="AE15" s="52">
        <v>5.3444451421590509E-5</v>
      </c>
      <c r="AF15" s="52">
        <v>1.3014482571627596E-5</v>
      </c>
      <c r="AG15" s="52">
        <v>1.8327959019427705E-4</v>
      </c>
      <c r="AH15" s="52">
        <v>8.2004202983255461E-6</v>
      </c>
      <c r="AI15" s="52">
        <v>1.3943428536748915E-5</v>
      </c>
      <c r="AJ15" s="52">
        <v>9.2602007445422295E-5</v>
      </c>
      <c r="AK15" s="52">
        <v>3.3144175303664054E-5</v>
      </c>
      <c r="AL15" s="52">
        <v>1.0022237955296595E-4</v>
      </c>
      <c r="AM15" s="52">
        <v>1.4908030548591934E-5</v>
      </c>
      <c r="AN15" s="53">
        <v>1.1317258037014371E-4</v>
      </c>
      <c r="AO15" s="14"/>
      <c r="AP15" s="37"/>
    </row>
    <row r="16" spans="1:43" ht="39.950000000000003" customHeight="1">
      <c r="A16" s="12" t="s">
        <v>205</v>
      </c>
      <c r="B16" s="3" t="s">
        <v>10</v>
      </c>
      <c r="C16" s="51">
        <v>0</v>
      </c>
      <c r="D16" s="52">
        <v>0</v>
      </c>
      <c r="E16" s="52">
        <v>0</v>
      </c>
      <c r="F16" s="52">
        <v>1.4868746021927599E-4</v>
      </c>
      <c r="G16" s="52">
        <v>0</v>
      </c>
      <c r="H16" s="52">
        <v>0</v>
      </c>
      <c r="I16" s="52">
        <v>5.1908585025665729E-6</v>
      </c>
      <c r="J16" s="52">
        <v>0</v>
      </c>
      <c r="K16" s="52">
        <v>3.3400064238880059E-6</v>
      </c>
      <c r="L16" s="52">
        <v>0</v>
      </c>
      <c r="M16" s="52">
        <v>0</v>
      </c>
      <c r="N16" s="52">
        <v>2.0019357389000558E-5</v>
      </c>
      <c r="O16" s="52">
        <v>5.8563572390693324E-3</v>
      </c>
      <c r="P16" s="52">
        <v>1.6035195545760642E-3</v>
      </c>
      <c r="Q16" s="52">
        <v>5.2191502249913522E-4</v>
      </c>
      <c r="R16" s="52">
        <v>4.7845499518834851E-5</v>
      </c>
      <c r="S16" s="52">
        <v>1.8723443941999588E-4</v>
      </c>
      <c r="T16" s="52">
        <v>1.0781080387147947E-4</v>
      </c>
      <c r="U16" s="52">
        <v>1.1829240980342887E-3</v>
      </c>
      <c r="V16" s="52">
        <v>2.0806526921446615E-6</v>
      </c>
      <c r="W16" s="52">
        <v>2.4611770083154017E-4</v>
      </c>
      <c r="X16" s="52">
        <v>0</v>
      </c>
      <c r="Y16" s="52">
        <v>3.6776340310683986E-4</v>
      </c>
      <c r="Z16" s="52">
        <v>0</v>
      </c>
      <c r="AA16" s="52">
        <v>1.3482545542519768E-7</v>
      </c>
      <c r="AB16" s="52">
        <v>0</v>
      </c>
      <c r="AC16" s="52">
        <v>0</v>
      </c>
      <c r="AD16" s="52">
        <v>0</v>
      </c>
      <c r="AE16" s="52">
        <v>3.7806617531330279E-6</v>
      </c>
      <c r="AF16" s="52">
        <v>7.3832523825612927E-8</v>
      </c>
      <c r="AG16" s="52">
        <v>1.4095832062810575E-5</v>
      </c>
      <c r="AH16" s="52">
        <v>0</v>
      </c>
      <c r="AI16" s="52">
        <v>0</v>
      </c>
      <c r="AJ16" s="52">
        <v>0</v>
      </c>
      <c r="AK16" s="52">
        <v>1.8154310158746426E-4</v>
      </c>
      <c r="AL16" s="52">
        <v>8.4223777417644446E-7</v>
      </c>
      <c r="AM16" s="52">
        <v>0</v>
      </c>
      <c r="AN16" s="53">
        <v>0</v>
      </c>
      <c r="AO16" s="14"/>
      <c r="AP16" s="37"/>
    </row>
    <row r="17" spans="1:42" ht="39.950000000000003" customHeight="1">
      <c r="A17" s="12" t="s">
        <v>206</v>
      </c>
      <c r="B17" s="3" t="s">
        <v>11</v>
      </c>
      <c r="C17" s="51">
        <v>0</v>
      </c>
      <c r="D17" s="52">
        <v>0</v>
      </c>
      <c r="E17" s="52">
        <v>0</v>
      </c>
      <c r="F17" s="52">
        <v>8.3360556859728137E-6</v>
      </c>
      <c r="G17" s="52">
        <v>0</v>
      </c>
      <c r="H17" s="52">
        <v>0</v>
      </c>
      <c r="I17" s="52">
        <v>5.2383915798181895E-6</v>
      </c>
      <c r="J17" s="52">
        <v>0</v>
      </c>
      <c r="K17" s="52">
        <v>2.527943333282355E-6</v>
      </c>
      <c r="L17" s="52">
        <v>4.7013432211668004E-6</v>
      </c>
      <c r="M17" s="52">
        <v>1.7263133309469628E-5</v>
      </c>
      <c r="N17" s="52">
        <v>2.0202676133063524E-6</v>
      </c>
      <c r="O17" s="52">
        <v>1.2746628321707481E-4</v>
      </c>
      <c r="P17" s="52">
        <v>2.7509452740120187E-3</v>
      </c>
      <c r="Q17" s="52">
        <v>3.6036974121807027E-5</v>
      </c>
      <c r="R17" s="52">
        <v>5.6780463231088005E-5</v>
      </c>
      <c r="S17" s="52">
        <v>8.0863749446521811E-5</v>
      </c>
      <c r="T17" s="52">
        <v>6.04433530101845E-6</v>
      </c>
      <c r="U17" s="52">
        <v>8.7642861864767514E-5</v>
      </c>
      <c r="V17" s="52">
        <v>6.0366529776903642E-6</v>
      </c>
      <c r="W17" s="52">
        <v>8.1534241692936706E-7</v>
      </c>
      <c r="X17" s="52">
        <v>2.4074229646196795E-7</v>
      </c>
      <c r="Y17" s="52">
        <v>5.0477667348336464E-6</v>
      </c>
      <c r="Z17" s="52">
        <v>0</v>
      </c>
      <c r="AA17" s="52">
        <v>5.1022523304331549E-8</v>
      </c>
      <c r="AB17" s="52">
        <v>0</v>
      </c>
      <c r="AC17" s="52">
        <v>0</v>
      </c>
      <c r="AD17" s="52">
        <v>0</v>
      </c>
      <c r="AE17" s="52">
        <v>1.1832202287414681E-6</v>
      </c>
      <c r="AF17" s="52">
        <v>8.6926716025075415E-8</v>
      </c>
      <c r="AG17" s="52">
        <v>4.3105783772859899E-7</v>
      </c>
      <c r="AH17" s="52">
        <v>0</v>
      </c>
      <c r="AI17" s="52">
        <v>0</v>
      </c>
      <c r="AJ17" s="52">
        <v>0</v>
      </c>
      <c r="AK17" s="52">
        <v>1.4372446199350619E-4</v>
      </c>
      <c r="AL17" s="52">
        <v>1.4165836801591492E-7</v>
      </c>
      <c r="AM17" s="52">
        <v>0</v>
      </c>
      <c r="AN17" s="53">
        <v>0</v>
      </c>
      <c r="AO17" s="14"/>
      <c r="AP17" s="37"/>
    </row>
    <row r="18" spans="1:42" ht="39.950000000000003" customHeight="1">
      <c r="A18" s="12" t="s">
        <v>207</v>
      </c>
      <c r="B18" s="3" t="s">
        <v>12</v>
      </c>
      <c r="C18" s="51">
        <v>0</v>
      </c>
      <c r="D18" s="52">
        <v>0</v>
      </c>
      <c r="E18" s="52">
        <v>0</v>
      </c>
      <c r="F18" s="52">
        <v>0</v>
      </c>
      <c r="G18" s="52">
        <v>0</v>
      </c>
      <c r="H18" s="52">
        <v>0</v>
      </c>
      <c r="I18" s="52">
        <v>0</v>
      </c>
      <c r="J18" s="52">
        <v>0</v>
      </c>
      <c r="K18" s="52">
        <v>0</v>
      </c>
      <c r="L18" s="52">
        <v>0</v>
      </c>
      <c r="M18" s="52">
        <v>0</v>
      </c>
      <c r="N18" s="52">
        <v>0</v>
      </c>
      <c r="O18" s="52">
        <v>8.1136526141950229E-5</v>
      </c>
      <c r="P18" s="52">
        <v>9.1473707033198112E-5</v>
      </c>
      <c r="Q18" s="52">
        <v>1.6427661053068714E-3</v>
      </c>
      <c r="R18" s="52">
        <v>0</v>
      </c>
      <c r="S18" s="52">
        <v>4.1619649405780699E-5</v>
      </c>
      <c r="T18" s="52">
        <v>8.0795826884345407E-5</v>
      </c>
      <c r="U18" s="52">
        <v>4.2642241966737854E-5</v>
      </c>
      <c r="V18" s="52">
        <v>3.8982191182195381E-7</v>
      </c>
      <c r="W18" s="52">
        <v>4.9515733629303597E-6</v>
      </c>
      <c r="X18" s="52">
        <v>0</v>
      </c>
      <c r="Y18" s="52">
        <v>2.8560633869608052E-6</v>
      </c>
      <c r="Z18" s="52">
        <v>3.9204845640511561E-7</v>
      </c>
      <c r="AA18" s="52">
        <v>2.6232824343454506E-5</v>
      </c>
      <c r="AB18" s="52">
        <v>3.725351778230364E-7</v>
      </c>
      <c r="AC18" s="52">
        <v>0</v>
      </c>
      <c r="AD18" s="52">
        <v>0</v>
      </c>
      <c r="AE18" s="52">
        <v>1.7573710113398441E-6</v>
      </c>
      <c r="AF18" s="52">
        <v>2.0657184472368123E-6</v>
      </c>
      <c r="AG18" s="52">
        <v>1.2530140638628468E-4</v>
      </c>
      <c r="AH18" s="52">
        <v>0</v>
      </c>
      <c r="AI18" s="52">
        <v>3.0466691169290334E-4</v>
      </c>
      <c r="AJ18" s="52">
        <v>0</v>
      </c>
      <c r="AK18" s="52">
        <v>6.5783028391510622E-5</v>
      </c>
      <c r="AL18" s="52">
        <v>1.9566946387368214E-5</v>
      </c>
      <c r="AM18" s="52">
        <v>5.6841211702628874E-4</v>
      </c>
      <c r="AN18" s="53">
        <v>0</v>
      </c>
      <c r="AO18" s="14"/>
      <c r="AP18" s="37"/>
    </row>
    <row r="19" spans="1:42" ht="39.950000000000003" customHeight="1">
      <c r="A19" s="12" t="s">
        <v>208</v>
      </c>
      <c r="B19" s="3" t="s">
        <v>13</v>
      </c>
      <c r="C19" s="51">
        <v>0</v>
      </c>
      <c r="D19" s="52">
        <v>0</v>
      </c>
      <c r="E19" s="52">
        <v>0</v>
      </c>
      <c r="F19" s="52">
        <v>0</v>
      </c>
      <c r="G19" s="52">
        <v>0</v>
      </c>
      <c r="H19" s="52">
        <v>0</v>
      </c>
      <c r="I19" s="52">
        <v>0</v>
      </c>
      <c r="J19" s="52">
        <v>0</v>
      </c>
      <c r="K19" s="52">
        <v>0</v>
      </c>
      <c r="L19" s="52">
        <v>0</v>
      </c>
      <c r="M19" s="52">
        <v>0</v>
      </c>
      <c r="N19" s="52">
        <v>5.5404503306441317E-5</v>
      </c>
      <c r="O19" s="52">
        <v>9.4944354991559658E-4</v>
      </c>
      <c r="P19" s="52">
        <v>1.8766879343133546E-4</v>
      </c>
      <c r="Q19" s="52">
        <v>5.5834171950510433E-3</v>
      </c>
      <c r="R19" s="52">
        <v>1.4832741866955514E-2</v>
      </c>
      <c r="S19" s="52">
        <v>9.529242837779197E-3</v>
      </c>
      <c r="T19" s="52">
        <v>1.5084332768490456E-2</v>
      </c>
      <c r="U19" s="52">
        <v>2.578518421964181E-4</v>
      </c>
      <c r="V19" s="52">
        <v>8.2375725794863646E-5</v>
      </c>
      <c r="W19" s="52">
        <v>2.0096598725745067E-5</v>
      </c>
      <c r="X19" s="52">
        <v>1.8339439664764381E-7</v>
      </c>
      <c r="Y19" s="52">
        <v>7.3244267011041473E-7</v>
      </c>
      <c r="Z19" s="52">
        <v>0</v>
      </c>
      <c r="AA19" s="52">
        <v>1.1919613369713997E-6</v>
      </c>
      <c r="AB19" s="52">
        <v>2.4627399724512156E-6</v>
      </c>
      <c r="AC19" s="52">
        <v>0</v>
      </c>
      <c r="AD19" s="52">
        <v>0</v>
      </c>
      <c r="AE19" s="52">
        <v>3.6790286075036664E-7</v>
      </c>
      <c r="AF19" s="52">
        <v>3.700732910330655E-5</v>
      </c>
      <c r="AG19" s="52">
        <v>1.2750306412726614E-4</v>
      </c>
      <c r="AH19" s="52">
        <v>5.4969459264422087E-5</v>
      </c>
      <c r="AI19" s="52">
        <v>1.4518250682507689E-7</v>
      </c>
      <c r="AJ19" s="52">
        <v>0</v>
      </c>
      <c r="AK19" s="52">
        <v>4.4753207497797321E-4</v>
      </c>
      <c r="AL19" s="52">
        <v>1.2230200019990732E-6</v>
      </c>
      <c r="AM19" s="52">
        <v>1.5922182413894285E-3</v>
      </c>
      <c r="AN19" s="53">
        <v>0</v>
      </c>
      <c r="AO19" s="14"/>
      <c r="AP19" s="37"/>
    </row>
    <row r="20" spans="1:42" ht="39.950000000000003" customHeight="1">
      <c r="A20" s="12" t="s">
        <v>209</v>
      </c>
      <c r="B20" s="3" t="s">
        <v>14</v>
      </c>
      <c r="C20" s="51">
        <v>0</v>
      </c>
      <c r="D20" s="52">
        <v>0</v>
      </c>
      <c r="E20" s="52">
        <v>2.5676004941125799E-5</v>
      </c>
      <c r="F20" s="52">
        <v>0</v>
      </c>
      <c r="G20" s="52">
        <v>0</v>
      </c>
      <c r="H20" s="52">
        <v>0</v>
      </c>
      <c r="I20" s="52">
        <v>0</v>
      </c>
      <c r="J20" s="52">
        <v>0</v>
      </c>
      <c r="K20" s="52">
        <v>0</v>
      </c>
      <c r="L20" s="52">
        <v>0</v>
      </c>
      <c r="M20" s="52">
        <v>0</v>
      </c>
      <c r="N20" s="52">
        <v>9.00488495272672E-6</v>
      </c>
      <c r="O20" s="52">
        <v>2.0742059504466948E-4</v>
      </c>
      <c r="P20" s="52">
        <v>2.5621494035676728E-4</v>
      </c>
      <c r="Q20" s="52">
        <v>2.7677206291405423E-4</v>
      </c>
      <c r="R20" s="52">
        <v>1.9561567425229826E-4</v>
      </c>
      <c r="S20" s="52">
        <v>9.7280908803322171E-4</v>
      </c>
      <c r="T20" s="52">
        <v>2.7480079626948358E-4</v>
      </c>
      <c r="U20" s="52">
        <v>4.0950706895060302E-4</v>
      </c>
      <c r="V20" s="52">
        <v>4.6794804037111951E-6</v>
      </c>
      <c r="W20" s="52">
        <v>1.2222231886035631E-4</v>
      </c>
      <c r="X20" s="52">
        <v>5.3652710873965721E-8</v>
      </c>
      <c r="Y20" s="52">
        <v>3.642739931001077E-6</v>
      </c>
      <c r="Z20" s="52">
        <v>0</v>
      </c>
      <c r="AA20" s="52">
        <v>3.0398651426209945E-6</v>
      </c>
      <c r="AB20" s="52">
        <v>4.9688531878234844E-8</v>
      </c>
      <c r="AC20" s="52">
        <v>7.8659353538956249E-7</v>
      </c>
      <c r="AD20" s="52">
        <v>0</v>
      </c>
      <c r="AE20" s="52">
        <v>3.9393072750753689E-6</v>
      </c>
      <c r="AF20" s="52">
        <v>1.5276841816352318E-6</v>
      </c>
      <c r="AG20" s="52">
        <v>3.1757048467255668E-5</v>
      </c>
      <c r="AH20" s="52">
        <v>8.8112500595685336E-6</v>
      </c>
      <c r="AI20" s="52">
        <v>1.0052104454609886E-6</v>
      </c>
      <c r="AJ20" s="52">
        <v>0</v>
      </c>
      <c r="AK20" s="52">
        <v>5.3642234855753401E-5</v>
      </c>
      <c r="AL20" s="52">
        <v>1.7048071775570441E-6</v>
      </c>
      <c r="AM20" s="52">
        <v>0</v>
      </c>
      <c r="AN20" s="53">
        <v>3.3605266703031216E-6</v>
      </c>
      <c r="AO20" s="14"/>
      <c r="AP20" s="37"/>
    </row>
    <row r="21" spans="1:42" ht="39.950000000000003" customHeight="1">
      <c r="A21" s="12" t="s">
        <v>210</v>
      </c>
      <c r="B21" s="3" t="s">
        <v>15</v>
      </c>
      <c r="C21" s="51">
        <v>0</v>
      </c>
      <c r="D21" s="52">
        <v>0</v>
      </c>
      <c r="E21" s="52">
        <v>0</v>
      </c>
      <c r="F21" s="52">
        <v>0</v>
      </c>
      <c r="G21" s="52">
        <v>1.2062172857021795E-7</v>
      </c>
      <c r="H21" s="52">
        <v>0</v>
      </c>
      <c r="I21" s="52">
        <v>0</v>
      </c>
      <c r="J21" s="52">
        <v>0</v>
      </c>
      <c r="K21" s="52">
        <v>0</v>
      </c>
      <c r="L21" s="52">
        <v>0</v>
      </c>
      <c r="M21" s="52">
        <v>0</v>
      </c>
      <c r="N21" s="52">
        <v>0</v>
      </c>
      <c r="O21" s="52">
        <v>2.7877784461476505E-5</v>
      </c>
      <c r="P21" s="52">
        <v>1.8836798621705868E-6</v>
      </c>
      <c r="Q21" s="52">
        <v>0</v>
      </c>
      <c r="R21" s="52">
        <v>6.3112728198372463E-7</v>
      </c>
      <c r="S21" s="52">
        <v>0</v>
      </c>
      <c r="T21" s="52">
        <v>2.6398876444081094E-4</v>
      </c>
      <c r="U21" s="52">
        <v>6.9925595342952907E-5</v>
      </c>
      <c r="V21" s="52">
        <v>0</v>
      </c>
      <c r="W21" s="52">
        <v>1.54405969032065E-5</v>
      </c>
      <c r="X21" s="52">
        <v>9.3879608855965027E-8</v>
      </c>
      <c r="Y21" s="52">
        <v>0</v>
      </c>
      <c r="Z21" s="52">
        <v>2.7449186671696041E-7</v>
      </c>
      <c r="AA21" s="52">
        <v>1.9366110338823402E-6</v>
      </c>
      <c r="AB21" s="52">
        <v>1.0143376737041194E-6</v>
      </c>
      <c r="AC21" s="52">
        <v>1.3057712168042765E-6</v>
      </c>
      <c r="AD21" s="52">
        <v>0</v>
      </c>
      <c r="AE21" s="52">
        <v>1.0295346489088623E-6</v>
      </c>
      <c r="AF21" s="52">
        <v>1.4140245732195776E-6</v>
      </c>
      <c r="AG21" s="52">
        <v>2.3757406046594459E-5</v>
      </c>
      <c r="AH21" s="52">
        <v>8.9878458878200938E-7</v>
      </c>
      <c r="AI21" s="52">
        <v>1.8992617711096699E-7</v>
      </c>
      <c r="AJ21" s="52">
        <v>5.2813563691964756E-7</v>
      </c>
      <c r="AK21" s="52">
        <v>7.774563901836464E-6</v>
      </c>
      <c r="AL21" s="52">
        <v>6.7516711685057921E-7</v>
      </c>
      <c r="AM21" s="52">
        <v>0</v>
      </c>
      <c r="AN21" s="53">
        <v>0</v>
      </c>
      <c r="AO21" s="14"/>
      <c r="AP21" s="37"/>
    </row>
    <row r="22" spans="1:42" ht="39.950000000000003" customHeight="1">
      <c r="A22" s="12" t="s">
        <v>211</v>
      </c>
      <c r="B22" s="3" t="s">
        <v>16</v>
      </c>
      <c r="C22" s="51">
        <v>0</v>
      </c>
      <c r="D22" s="52">
        <v>0</v>
      </c>
      <c r="E22" s="52">
        <v>1.0263885344932045E-3</v>
      </c>
      <c r="F22" s="52">
        <v>0</v>
      </c>
      <c r="G22" s="52">
        <v>0</v>
      </c>
      <c r="H22" s="52">
        <v>0</v>
      </c>
      <c r="I22" s="52">
        <v>0</v>
      </c>
      <c r="J22" s="52">
        <v>0</v>
      </c>
      <c r="K22" s="52">
        <v>0</v>
      </c>
      <c r="L22" s="52">
        <v>0</v>
      </c>
      <c r="M22" s="52">
        <v>0</v>
      </c>
      <c r="N22" s="52">
        <v>0</v>
      </c>
      <c r="O22" s="52">
        <v>0</v>
      </c>
      <c r="P22" s="52">
        <v>1.5479860373844857E-5</v>
      </c>
      <c r="Q22" s="52">
        <v>0</v>
      </c>
      <c r="R22" s="52">
        <v>0</v>
      </c>
      <c r="S22" s="52">
        <v>0</v>
      </c>
      <c r="T22" s="52">
        <v>0</v>
      </c>
      <c r="U22" s="52">
        <v>3.4478420910214976E-3</v>
      </c>
      <c r="V22" s="52">
        <v>0</v>
      </c>
      <c r="W22" s="52">
        <v>2.3225567295248888E-8</v>
      </c>
      <c r="X22" s="52">
        <v>0</v>
      </c>
      <c r="Y22" s="52">
        <v>0</v>
      </c>
      <c r="Z22" s="52">
        <v>0</v>
      </c>
      <c r="AA22" s="52">
        <v>1.0900577082458005E-7</v>
      </c>
      <c r="AB22" s="52">
        <v>0</v>
      </c>
      <c r="AC22" s="52">
        <v>0</v>
      </c>
      <c r="AD22" s="52">
        <v>0</v>
      </c>
      <c r="AE22" s="52">
        <v>7.2273085986859114E-4</v>
      </c>
      <c r="AF22" s="52">
        <v>0</v>
      </c>
      <c r="AG22" s="52">
        <v>2.3751907967323012E-4</v>
      </c>
      <c r="AH22" s="52">
        <v>1.7044860990432538E-6</v>
      </c>
      <c r="AI22" s="52">
        <v>0</v>
      </c>
      <c r="AJ22" s="52">
        <v>0</v>
      </c>
      <c r="AK22" s="52">
        <v>1.7098266699973276E-4</v>
      </c>
      <c r="AL22" s="52">
        <v>1.9369114468570782E-6</v>
      </c>
      <c r="AM22" s="52">
        <v>0</v>
      </c>
      <c r="AN22" s="53">
        <v>0</v>
      </c>
      <c r="AO22" s="14"/>
      <c r="AP22" s="37"/>
    </row>
    <row r="23" spans="1:42" ht="39.950000000000003" customHeight="1">
      <c r="A23" s="12" t="s">
        <v>212</v>
      </c>
      <c r="B23" s="3" t="s">
        <v>17</v>
      </c>
      <c r="C23" s="51">
        <v>3.8162778704370166E-3</v>
      </c>
      <c r="D23" s="52">
        <v>3.3835238854644646E-3</v>
      </c>
      <c r="E23" s="52">
        <v>8.0086289933069908E-3</v>
      </c>
      <c r="F23" s="52">
        <v>1.0255690845068019E-2</v>
      </c>
      <c r="G23" s="52">
        <v>2.4570390879591415E-3</v>
      </c>
      <c r="H23" s="52">
        <v>3.1726029159809652E-3</v>
      </c>
      <c r="I23" s="52">
        <v>3.525796488114082E-3</v>
      </c>
      <c r="J23" s="52">
        <v>2.9125611520662148E-3</v>
      </c>
      <c r="K23" s="52">
        <v>2.1291732847022976E-3</v>
      </c>
      <c r="L23" s="52">
        <v>9.0779848339118637E-4</v>
      </c>
      <c r="M23" s="52">
        <v>1.8095587002261804E-3</v>
      </c>
      <c r="N23" s="52">
        <v>1.047698219593232E-3</v>
      </c>
      <c r="O23" s="52">
        <v>1.7189963096138699E-3</v>
      </c>
      <c r="P23" s="52">
        <v>2.1452778728092555E-3</v>
      </c>
      <c r="Q23" s="52">
        <v>3.6704191138156573E-3</v>
      </c>
      <c r="R23" s="52">
        <v>2.7121507082043198E-3</v>
      </c>
      <c r="S23" s="52">
        <v>2.8799141858258399E-3</v>
      </c>
      <c r="T23" s="52">
        <v>4.168290818514022E-3</v>
      </c>
      <c r="U23" s="52">
        <v>2.2091941338124314E-3</v>
      </c>
      <c r="V23" s="52">
        <v>9.8738952534675028E-3</v>
      </c>
      <c r="W23" s="52">
        <v>2.7753940376974676E-3</v>
      </c>
      <c r="X23" s="52">
        <v>4.0562142106302084E-3</v>
      </c>
      <c r="Y23" s="52">
        <v>4.9928028054838092E-3</v>
      </c>
      <c r="Z23" s="52">
        <v>3.961049142616458E-3</v>
      </c>
      <c r="AA23" s="52">
        <v>1.8141495023625725E-3</v>
      </c>
      <c r="AB23" s="52">
        <v>1.7006727371155917E-3</v>
      </c>
      <c r="AC23" s="52">
        <v>2.8328014817911347E-4</v>
      </c>
      <c r="AD23" s="52">
        <v>5.4012924055305029E-5</v>
      </c>
      <c r="AE23" s="52">
        <v>4.7546166224995585E-3</v>
      </c>
      <c r="AF23" s="52">
        <v>1.9554841533004526E-3</v>
      </c>
      <c r="AG23" s="52">
        <v>2.0817102303819892E-3</v>
      </c>
      <c r="AH23" s="52">
        <v>2.369499538998471E-3</v>
      </c>
      <c r="AI23" s="52">
        <v>8.3439677428681603E-4</v>
      </c>
      <c r="AJ23" s="52">
        <v>4.6848273684407813E-3</v>
      </c>
      <c r="AK23" s="52">
        <v>1.469531381530176E-3</v>
      </c>
      <c r="AL23" s="52">
        <v>1.4455567793652002E-3</v>
      </c>
      <c r="AM23" s="52">
        <v>1.5749806659361088E-2</v>
      </c>
      <c r="AN23" s="53">
        <v>1.2426403286753102E-3</v>
      </c>
      <c r="AO23" s="14"/>
      <c r="AP23" s="37"/>
    </row>
    <row r="24" spans="1:42" ht="39.950000000000003" customHeight="1">
      <c r="A24" s="12" t="s">
        <v>213</v>
      </c>
      <c r="B24" s="3" t="s">
        <v>18</v>
      </c>
      <c r="C24" s="51">
        <v>5.2017654476670871E-3</v>
      </c>
      <c r="D24" s="52">
        <v>0</v>
      </c>
      <c r="E24" s="52">
        <v>1.0593220338983051E-3</v>
      </c>
      <c r="F24" s="52">
        <v>9.7087378640776691E-3</v>
      </c>
      <c r="G24" s="52">
        <v>7.9635100592641576E-4</v>
      </c>
      <c r="H24" s="52">
        <v>3.3395176252319111E-3</v>
      </c>
      <c r="I24" s="52">
        <v>3.371598298145621E-3</v>
      </c>
      <c r="J24" s="52">
        <v>3.1961646024770275E-3</v>
      </c>
      <c r="K24" s="52">
        <v>4.5971074380165289E-3</v>
      </c>
      <c r="L24" s="52">
        <v>3.1700288184438041E-3</v>
      </c>
      <c r="M24" s="52">
        <v>4.2328042328042331E-3</v>
      </c>
      <c r="N24" s="52">
        <v>5.6965944272445819E-3</v>
      </c>
      <c r="O24" s="52">
        <v>2.6044896440530819E-3</v>
      </c>
      <c r="P24" s="52">
        <v>3.4051373158634985E-3</v>
      </c>
      <c r="Q24" s="52">
        <v>2.2090059473237043E-3</v>
      </c>
      <c r="R24" s="52">
        <v>2.1081697779394499E-3</v>
      </c>
      <c r="S24" s="52">
        <v>2.5520219866509621E-3</v>
      </c>
      <c r="T24" s="52">
        <v>2.9640607632456465E-3</v>
      </c>
      <c r="U24" s="52">
        <v>1.2967765839199705E-3</v>
      </c>
      <c r="V24" s="52">
        <v>2.8154964926957976E-3</v>
      </c>
      <c r="W24" s="52">
        <v>1.2339289363554782E-3</v>
      </c>
      <c r="X24" s="52">
        <v>2.8208193140900773E-2</v>
      </c>
      <c r="Y24" s="52">
        <v>4.8122117608923071E-2</v>
      </c>
      <c r="Z24" s="52">
        <v>3.543517304985195E-3</v>
      </c>
      <c r="AA24" s="52">
        <v>4.3171235300955429E-3</v>
      </c>
      <c r="AB24" s="52">
        <v>3.3961890249110806E-3</v>
      </c>
      <c r="AC24" s="52">
        <v>9.9001559186144353E-3</v>
      </c>
      <c r="AD24" s="52">
        <v>1.5837484246534236E-2</v>
      </c>
      <c r="AE24" s="52">
        <v>7.3195497847800732E-3</v>
      </c>
      <c r="AF24" s="52">
        <v>4.36933850955317E-3</v>
      </c>
      <c r="AG24" s="52">
        <v>7.6966776700091912E-3</v>
      </c>
      <c r="AH24" s="52">
        <v>9.2091088533239867E-3</v>
      </c>
      <c r="AI24" s="52">
        <v>2.906951274005956E-3</v>
      </c>
      <c r="AJ24" s="52">
        <v>2.07546386617409E-3</v>
      </c>
      <c r="AK24" s="52">
        <v>1.5306984035450954E-3</v>
      </c>
      <c r="AL24" s="52">
        <v>3.1216894461714804E-3</v>
      </c>
      <c r="AM24" s="52">
        <v>0</v>
      </c>
      <c r="AN24" s="53">
        <v>1.4774483326352884E-2</v>
      </c>
      <c r="AO24" s="14"/>
      <c r="AP24" s="37"/>
    </row>
    <row r="25" spans="1:42" ht="39.950000000000003" customHeight="1">
      <c r="A25" s="12" t="s">
        <v>214</v>
      </c>
      <c r="B25" s="3" t="s">
        <v>19</v>
      </c>
      <c r="C25" s="51">
        <v>7.6157312170783541E-3</v>
      </c>
      <c r="D25" s="52">
        <v>5.1526901126374529E-3</v>
      </c>
      <c r="E25" s="52">
        <v>7.2596163663218361E-4</v>
      </c>
      <c r="F25" s="52">
        <v>8.9296619913183054E-3</v>
      </c>
      <c r="G25" s="52">
        <v>5.7394645764887158E-3</v>
      </c>
      <c r="H25" s="52">
        <v>1.0680121324375812E-2</v>
      </c>
      <c r="I25" s="52">
        <v>1.0768965152925098E-2</v>
      </c>
      <c r="J25" s="52">
        <v>1.8275786914689236E-2</v>
      </c>
      <c r="K25" s="52">
        <v>1.8265434764983636E-2</v>
      </c>
      <c r="L25" s="52">
        <v>1.0516610821390953E-2</v>
      </c>
      <c r="M25" s="52">
        <v>1.5772956955906872E-2</v>
      </c>
      <c r="N25" s="52">
        <v>7.765407099163033E-3</v>
      </c>
      <c r="O25" s="52">
        <v>5.8327231482458294E-3</v>
      </c>
      <c r="P25" s="52">
        <v>4.33739104418216E-3</v>
      </c>
      <c r="Q25" s="52">
        <v>4.8908966812562134E-3</v>
      </c>
      <c r="R25" s="52">
        <v>1.5284553952048668E-2</v>
      </c>
      <c r="S25" s="52">
        <v>4.4900171424683112E-3</v>
      </c>
      <c r="T25" s="52">
        <v>3.0469408743124772E-3</v>
      </c>
      <c r="U25" s="52">
        <v>7.1888761253310002E-3</v>
      </c>
      <c r="V25" s="52">
        <v>1.1651312854405699E-2</v>
      </c>
      <c r="W25" s="52">
        <v>1.4979138946864172E-3</v>
      </c>
      <c r="X25" s="52">
        <v>4.5366977918765476E-2</v>
      </c>
      <c r="Y25" s="52">
        <v>2.7611636211377012E-2</v>
      </c>
      <c r="Z25" s="52">
        <v>3.5544457465752383E-2</v>
      </c>
      <c r="AA25" s="52">
        <v>1.0799077394377347E-2</v>
      </c>
      <c r="AB25" s="52">
        <v>2.408508650461957E-3</v>
      </c>
      <c r="AC25" s="52">
        <v>5.8952284210169832E-3</v>
      </c>
      <c r="AD25" s="52">
        <v>0</v>
      </c>
      <c r="AE25" s="52">
        <v>6.4971496870902153E-3</v>
      </c>
      <c r="AF25" s="52">
        <v>2.4718968859948481E-3</v>
      </c>
      <c r="AG25" s="52">
        <v>5.5458893268546579E-3</v>
      </c>
      <c r="AH25" s="52">
        <v>6.3853191810521581E-3</v>
      </c>
      <c r="AI25" s="52">
        <v>6.512870119814277E-3</v>
      </c>
      <c r="AJ25" s="52">
        <v>2.0588249112940124E-3</v>
      </c>
      <c r="AK25" s="52">
        <v>2.8659567749969631E-3</v>
      </c>
      <c r="AL25" s="52">
        <v>1.4619665347523788E-2</v>
      </c>
      <c r="AM25" s="52">
        <v>0</v>
      </c>
      <c r="AN25" s="53">
        <v>1.4178065047948025E-3</v>
      </c>
      <c r="AO25" s="14"/>
      <c r="AP25" s="37"/>
    </row>
    <row r="26" spans="1:42" ht="39.950000000000003" customHeight="1">
      <c r="A26" s="12" t="s">
        <v>215</v>
      </c>
      <c r="B26" s="3" t="s">
        <v>20</v>
      </c>
      <c r="C26" s="51">
        <v>9.2517258455868882E-4</v>
      </c>
      <c r="D26" s="52">
        <v>0</v>
      </c>
      <c r="E26" s="52">
        <v>0</v>
      </c>
      <c r="F26" s="52">
        <v>2.4992739211549659E-3</v>
      </c>
      <c r="G26" s="52">
        <v>1.6866809198526965E-3</v>
      </c>
      <c r="H26" s="52">
        <v>1.0889229826419892E-3</v>
      </c>
      <c r="I26" s="52">
        <v>6.2821919418161909E-4</v>
      </c>
      <c r="J26" s="52">
        <v>1.1724520328486459E-3</v>
      </c>
      <c r="K26" s="52">
        <v>1.364247259503174E-3</v>
      </c>
      <c r="L26" s="52">
        <v>1.1276262971066902E-3</v>
      </c>
      <c r="M26" s="52">
        <v>0</v>
      </c>
      <c r="N26" s="52">
        <v>3.6342383135853386E-4</v>
      </c>
      <c r="O26" s="52">
        <v>4.8528627693913111E-4</v>
      </c>
      <c r="P26" s="52">
        <v>5.0688509061961478E-4</v>
      </c>
      <c r="Q26" s="52">
        <v>4.9866566494820069E-4</v>
      </c>
      <c r="R26" s="52">
        <v>6.3080435683232346E-4</v>
      </c>
      <c r="S26" s="52">
        <v>3.840658864311165E-4</v>
      </c>
      <c r="T26" s="52">
        <v>3.6243638856615549E-4</v>
      </c>
      <c r="U26" s="52">
        <v>7.2487277713231097E-4</v>
      </c>
      <c r="V26" s="52">
        <v>4.7214226112043262E-4</v>
      </c>
      <c r="W26" s="52">
        <v>1.054945438539668E-3</v>
      </c>
      <c r="X26" s="52">
        <v>1.3172509431634775E-3</v>
      </c>
      <c r="Y26" s="52">
        <v>9.282160977833688E-2</v>
      </c>
      <c r="Z26" s="52">
        <v>8.2938544387131385E-3</v>
      </c>
      <c r="AA26" s="52">
        <v>2.6418461389091145E-3</v>
      </c>
      <c r="AB26" s="52">
        <v>1.2399782238223865E-3</v>
      </c>
      <c r="AC26" s="52">
        <v>1.2708475358434188E-3</v>
      </c>
      <c r="AD26" s="52">
        <v>5.8705864054495211E-6</v>
      </c>
      <c r="AE26" s="52">
        <v>2.4962611253661294E-3</v>
      </c>
      <c r="AF26" s="52">
        <v>1.4535108978218653E-3</v>
      </c>
      <c r="AG26" s="52">
        <v>3.6149595657266171E-3</v>
      </c>
      <c r="AH26" s="52">
        <v>7.7752927452518607E-3</v>
      </c>
      <c r="AI26" s="52">
        <v>4.1635403797528944E-3</v>
      </c>
      <c r="AJ26" s="52">
        <v>2.1114616355685854E-3</v>
      </c>
      <c r="AK26" s="52">
        <v>7.1760355454983003E-4</v>
      </c>
      <c r="AL26" s="52">
        <v>8.1658139662455637E-3</v>
      </c>
      <c r="AM26" s="52">
        <v>0</v>
      </c>
      <c r="AN26" s="53">
        <v>9.3242794934855853E-4</v>
      </c>
      <c r="AO26" s="14"/>
      <c r="AP26" s="37"/>
    </row>
    <row r="27" spans="1:42" ht="39.950000000000003" customHeight="1">
      <c r="A27" s="12" t="s">
        <v>216</v>
      </c>
      <c r="B27" s="3" t="s">
        <v>21</v>
      </c>
      <c r="C27" s="51">
        <v>1.2746470237153071E-4</v>
      </c>
      <c r="D27" s="52">
        <v>0</v>
      </c>
      <c r="E27" s="52">
        <v>0</v>
      </c>
      <c r="F27" s="52">
        <v>8.264037525242626E-4</v>
      </c>
      <c r="G27" s="52">
        <v>8.2794619188275641E-4</v>
      </c>
      <c r="H27" s="52">
        <v>3.0005049048051607E-4</v>
      </c>
      <c r="I27" s="52">
        <v>1.9474257168940938E-4</v>
      </c>
      <c r="J27" s="52">
        <v>4.0383343579953592E-3</v>
      </c>
      <c r="K27" s="52">
        <v>3.7173869005270757E-3</v>
      </c>
      <c r="L27" s="52">
        <v>0</v>
      </c>
      <c r="M27" s="52">
        <v>0</v>
      </c>
      <c r="N27" s="52">
        <v>1.0014069001176357E-4</v>
      </c>
      <c r="O27" s="52">
        <v>2.0057945475505167E-4</v>
      </c>
      <c r="P27" s="52">
        <v>5.9859062243318597E-5</v>
      </c>
      <c r="Q27" s="52">
        <v>6.8703149689463964E-4</v>
      </c>
      <c r="R27" s="52">
        <v>9.2256632810238878E-4</v>
      </c>
      <c r="S27" s="52">
        <v>4.3654283423119844E-4</v>
      </c>
      <c r="T27" s="52">
        <v>0</v>
      </c>
      <c r="U27" s="52">
        <v>1.4231275810536149E-3</v>
      </c>
      <c r="V27" s="52">
        <v>4.9437175381475081E-4</v>
      </c>
      <c r="W27" s="52">
        <v>1.6390494983397031E-3</v>
      </c>
      <c r="X27" s="52">
        <v>1.0859140921122449E-2</v>
      </c>
      <c r="Y27" s="52">
        <v>2.2518707742666499E-3</v>
      </c>
      <c r="Z27" s="52">
        <v>0</v>
      </c>
      <c r="AA27" s="52">
        <v>1.2038449719946258E-3</v>
      </c>
      <c r="AB27" s="52">
        <v>3.8099813212140259E-3</v>
      </c>
      <c r="AC27" s="52">
        <v>4.7101796468812102E-5</v>
      </c>
      <c r="AD27" s="52">
        <v>0</v>
      </c>
      <c r="AE27" s="52">
        <v>7.9548413137619511E-3</v>
      </c>
      <c r="AF27" s="52">
        <v>3.2008126464139093E-3</v>
      </c>
      <c r="AG27" s="52">
        <v>1.9574939288130647E-2</v>
      </c>
      <c r="AH27" s="52">
        <v>5.5837400653808537E-3</v>
      </c>
      <c r="AI27" s="52">
        <v>4.1510582790562599E-3</v>
      </c>
      <c r="AJ27" s="52">
        <v>5.034884843997702E-5</v>
      </c>
      <c r="AK27" s="52">
        <v>1.0485327175602645E-3</v>
      </c>
      <c r="AL27" s="52">
        <v>1.6619256433358681E-2</v>
      </c>
      <c r="AM27" s="52">
        <v>0</v>
      </c>
      <c r="AN27" s="53">
        <v>1.0160358494319002E-2</v>
      </c>
      <c r="AO27" s="14"/>
      <c r="AP27" s="37"/>
    </row>
    <row r="28" spans="1:42" ht="39.950000000000003" customHeight="1">
      <c r="A28" s="12" t="s">
        <v>217</v>
      </c>
      <c r="B28" s="3" t="s">
        <v>130</v>
      </c>
      <c r="C28" s="51">
        <v>4.8352247355184029E-2</v>
      </c>
      <c r="D28" s="52">
        <v>2.1965388988276942E-2</v>
      </c>
      <c r="E28" s="52">
        <v>2.9399649350304993E-2</v>
      </c>
      <c r="F28" s="52">
        <v>2.3884694822204056E-2</v>
      </c>
      <c r="G28" s="52">
        <v>4.0642896211160434E-2</v>
      </c>
      <c r="H28" s="52">
        <v>6.0704347749419914E-2</v>
      </c>
      <c r="I28" s="52">
        <v>4.625877065631407E-2</v>
      </c>
      <c r="J28" s="52">
        <v>4.5227376547475946E-2</v>
      </c>
      <c r="K28" s="52">
        <v>2.5879108477691263E-2</v>
      </c>
      <c r="L28" s="52">
        <v>2.0416101105025997E-2</v>
      </c>
      <c r="M28" s="52">
        <v>3.2459963727120372E-2</v>
      </c>
      <c r="N28" s="52">
        <v>2.1345189769784417E-2</v>
      </c>
      <c r="O28" s="52">
        <v>2.9846218043152503E-2</v>
      </c>
      <c r="P28" s="52">
        <v>2.5410031565200823E-2</v>
      </c>
      <c r="Q28" s="52">
        <v>3.6114122770317864E-2</v>
      </c>
      <c r="R28" s="52">
        <v>3.5696889622691776E-2</v>
      </c>
      <c r="S28" s="52">
        <v>3.828096428949266E-2</v>
      </c>
      <c r="T28" s="52">
        <v>3.9236988388192E-2</v>
      </c>
      <c r="U28" s="52">
        <v>4.3634237086868685E-2</v>
      </c>
      <c r="V28" s="52">
        <v>3.8916862361558176E-2</v>
      </c>
      <c r="W28" s="52">
        <v>3.809289454989831E-2</v>
      </c>
      <c r="X28" s="52">
        <v>4.7395527655174812E-3</v>
      </c>
      <c r="Y28" s="52">
        <v>1.4301581949788811E-2</v>
      </c>
      <c r="Z28" s="52">
        <v>1.4228118657147562E-2</v>
      </c>
      <c r="AA28" s="52">
        <v>8.9903737720196074E-3</v>
      </c>
      <c r="AB28" s="52">
        <v>4.3544313632796917E-3</v>
      </c>
      <c r="AC28" s="52">
        <v>2.1232869691868643E-3</v>
      </c>
      <c r="AD28" s="52">
        <v>5.3619426369140501E-4</v>
      </c>
      <c r="AE28" s="52">
        <v>5.8777072900169222E-3</v>
      </c>
      <c r="AF28" s="52">
        <v>7.0555389300220013E-3</v>
      </c>
      <c r="AG28" s="52">
        <v>7.4600959594356923E-3</v>
      </c>
      <c r="AH28" s="52">
        <v>1.3768229898193242E-2</v>
      </c>
      <c r="AI28" s="52">
        <v>3.0983170675707911E-2</v>
      </c>
      <c r="AJ28" s="52">
        <v>2.7709067869670433E-2</v>
      </c>
      <c r="AK28" s="52">
        <v>1.1027158578734833E-2</v>
      </c>
      <c r="AL28" s="52">
        <v>4.8063363042918368E-2</v>
      </c>
      <c r="AM28" s="52">
        <v>0.17443197207635458</v>
      </c>
      <c r="AN28" s="53">
        <v>3.3964332866796704E-3</v>
      </c>
      <c r="AO28" s="14"/>
      <c r="AP28" s="37"/>
    </row>
    <row r="29" spans="1:42" ht="39.950000000000003" customHeight="1">
      <c r="A29" s="12" t="s">
        <v>218</v>
      </c>
      <c r="B29" s="3" t="s">
        <v>22</v>
      </c>
      <c r="C29" s="51">
        <v>5.9137651779534771E-3</v>
      </c>
      <c r="D29" s="52">
        <v>1.1062045197976371E-2</v>
      </c>
      <c r="E29" s="52">
        <v>8.3121582561065388E-3</v>
      </c>
      <c r="F29" s="52">
        <v>5.337705304266268E-2</v>
      </c>
      <c r="G29" s="52">
        <v>6.5825899761446094E-3</v>
      </c>
      <c r="H29" s="52">
        <v>1.4193896955325526E-2</v>
      </c>
      <c r="I29" s="52">
        <v>7.7359722840307579E-3</v>
      </c>
      <c r="J29" s="52">
        <v>5.2901590499311694E-3</v>
      </c>
      <c r="K29" s="52">
        <v>8.2833920059433609E-3</v>
      </c>
      <c r="L29" s="52">
        <v>4.6639112751122279E-3</v>
      </c>
      <c r="M29" s="52">
        <v>5.44908152344762E-3</v>
      </c>
      <c r="N29" s="52">
        <v>9.2921179663001518E-3</v>
      </c>
      <c r="O29" s="52">
        <v>5.4740866104335505E-3</v>
      </c>
      <c r="P29" s="52">
        <v>4.7375425636903019E-3</v>
      </c>
      <c r="Q29" s="52">
        <v>1.0250014012670373E-2</v>
      </c>
      <c r="R29" s="52">
        <v>3.7402238254951193E-3</v>
      </c>
      <c r="S29" s="52">
        <v>6.3540526598505811E-3</v>
      </c>
      <c r="T29" s="52">
        <v>5.4511004495400419E-3</v>
      </c>
      <c r="U29" s="52">
        <v>1.0561507120983832E-2</v>
      </c>
      <c r="V29" s="52">
        <v>9.8941910794822455E-3</v>
      </c>
      <c r="W29" s="52">
        <v>8.1497834310473079E-3</v>
      </c>
      <c r="X29" s="52">
        <v>1.2682177573912949E-2</v>
      </c>
      <c r="Y29" s="52">
        <v>1.3624510293675224E-2</v>
      </c>
      <c r="Z29" s="52">
        <v>2.1472571140890139E-2</v>
      </c>
      <c r="AA29" s="52">
        <v>1.5279215422871513E-2</v>
      </c>
      <c r="AB29" s="52">
        <v>5.5013417379347833E-2</v>
      </c>
      <c r="AC29" s="52">
        <v>6.7711483077630391E-2</v>
      </c>
      <c r="AD29" s="52">
        <v>5.1946624257315881E-2</v>
      </c>
      <c r="AE29" s="52">
        <v>1.631232821020176E-2</v>
      </c>
      <c r="AF29" s="52">
        <v>4.1168625969796998E-3</v>
      </c>
      <c r="AG29" s="52">
        <v>1.529178642266619E-2</v>
      </c>
      <c r="AH29" s="52">
        <v>6.7194967961624989E-3</v>
      </c>
      <c r="AI29" s="52">
        <v>5.8065579242998116E-3</v>
      </c>
      <c r="AJ29" s="52">
        <v>1.7954758678812507E-2</v>
      </c>
      <c r="AK29" s="52">
        <v>6.1166257655553809E-3</v>
      </c>
      <c r="AL29" s="52">
        <v>9.3250496165162844E-3</v>
      </c>
      <c r="AM29" s="52">
        <v>0</v>
      </c>
      <c r="AN29" s="53">
        <v>2.5657295586170192E-2</v>
      </c>
      <c r="AO29" s="14"/>
      <c r="AP29" s="37"/>
    </row>
    <row r="30" spans="1:42" ht="39.950000000000003" customHeight="1">
      <c r="A30" s="12" t="s">
        <v>219</v>
      </c>
      <c r="B30" s="3" t="s">
        <v>94</v>
      </c>
      <c r="C30" s="51">
        <v>9.4573850413602557E-4</v>
      </c>
      <c r="D30" s="52">
        <v>2.5061675314281312E-3</v>
      </c>
      <c r="E30" s="52">
        <v>7.0618703745750308E-4</v>
      </c>
      <c r="F30" s="52">
        <v>7.6644929359209841E-3</v>
      </c>
      <c r="G30" s="52">
        <v>3.2350492883901271E-3</v>
      </c>
      <c r="H30" s="52">
        <v>6.3077307479321018E-3</v>
      </c>
      <c r="I30" s="52">
        <v>4.4150153710516456E-3</v>
      </c>
      <c r="J30" s="52">
        <v>1.797772194438358E-3</v>
      </c>
      <c r="K30" s="52">
        <v>6.1464535413088377E-3</v>
      </c>
      <c r="L30" s="52">
        <v>1.7290389251409068E-3</v>
      </c>
      <c r="M30" s="52">
        <v>3.1744788731422999E-3</v>
      </c>
      <c r="N30" s="52">
        <v>5.5725372169401982E-3</v>
      </c>
      <c r="O30" s="52">
        <v>5.1467661006018494E-3</v>
      </c>
      <c r="P30" s="52">
        <v>3.8491349427841343E-3</v>
      </c>
      <c r="Q30" s="52">
        <v>2.7186700969646883E-3</v>
      </c>
      <c r="R30" s="52">
        <v>1.5211296109999149E-3</v>
      </c>
      <c r="S30" s="52">
        <v>3.1408271536390244E-3</v>
      </c>
      <c r="T30" s="52">
        <v>7.7803548521068215E-3</v>
      </c>
      <c r="U30" s="52">
        <v>1.4819723527822518E-3</v>
      </c>
      <c r="V30" s="52">
        <v>5.6468604255257475E-3</v>
      </c>
      <c r="W30" s="52">
        <v>5.8895309973235506E-3</v>
      </c>
      <c r="X30" s="52">
        <v>9.2597165200178546E-3</v>
      </c>
      <c r="Y30" s="52">
        <v>1.3554995320936489E-3</v>
      </c>
      <c r="Z30" s="52">
        <v>1.8768580493603811E-3</v>
      </c>
      <c r="AA30" s="52">
        <v>3.5358682450218587E-2</v>
      </c>
      <c r="AB30" s="52">
        <v>1.8343485832762692E-2</v>
      </c>
      <c r="AC30" s="52">
        <v>9.9088172365905253E-2</v>
      </c>
      <c r="AD30" s="52">
        <v>1.8237298254072054E-2</v>
      </c>
      <c r="AE30" s="52">
        <v>2.7622262814219912E-2</v>
      </c>
      <c r="AF30" s="52">
        <v>3.2927080942934249E-2</v>
      </c>
      <c r="AG30" s="52">
        <v>4.1652531901254768E-3</v>
      </c>
      <c r="AH30" s="52">
        <v>9.9871245447173476E-3</v>
      </c>
      <c r="AI30" s="52">
        <v>2.0254407245667162E-2</v>
      </c>
      <c r="AJ30" s="52">
        <v>1.8512412805104048E-2</v>
      </c>
      <c r="AK30" s="52">
        <v>1.1900320442527586E-2</v>
      </c>
      <c r="AL30" s="52">
        <v>3.678442072793435E-2</v>
      </c>
      <c r="AM30" s="52">
        <v>0</v>
      </c>
      <c r="AN30" s="53">
        <v>1.9207520456131E-2</v>
      </c>
      <c r="AO30" s="14"/>
      <c r="AP30" s="37"/>
    </row>
    <row r="31" spans="1:42" ht="39.950000000000003" customHeight="1">
      <c r="A31" s="12" t="s">
        <v>220</v>
      </c>
      <c r="B31" s="3" t="s">
        <v>93</v>
      </c>
      <c r="C31" s="51">
        <v>0</v>
      </c>
      <c r="D31" s="52">
        <v>0</v>
      </c>
      <c r="E31" s="52">
        <v>0</v>
      </c>
      <c r="F31" s="52">
        <v>0</v>
      </c>
      <c r="G31" s="52">
        <v>0</v>
      </c>
      <c r="H31" s="52">
        <v>0</v>
      </c>
      <c r="I31" s="52">
        <v>0</v>
      </c>
      <c r="J31" s="52">
        <v>0</v>
      </c>
      <c r="K31" s="52">
        <v>0</v>
      </c>
      <c r="L31" s="52">
        <v>0</v>
      </c>
      <c r="M31" s="52">
        <v>0</v>
      </c>
      <c r="N31" s="52">
        <v>0</v>
      </c>
      <c r="O31" s="52">
        <v>0</v>
      </c>
      <c r="P31" s="52">
        <v>0</v>
      </c>
      <c r="Q31" s="52">
        <v>0</v>
      </c>
      <c r="R31" s="52">
        <v>0</v>
      </c>
      <c r="S31" s="52">
        <v>0</v>
      </c>
      <c r="T31" s="52">
        <v>0</v>
      </c>
      <c r="U31" s="52">
        <v>0</v>
      </c>
      <c r="V31" s="52">
        <v>0</v>
      </c>
      <c r="W31" s="52">
        <v>0</v>
      </c>
      <c r="X31" s="52">
        <v>0</v>
      </c>
      <c r="Y31" s="52">
        <v>0</v>
      </c>
      <c r="Z31" s="52">
        <v>0</v>
      </c>
      <c r="AA31" s="52">
        <v>0</v>
      </c>
      <c r="AB31" s="52">
        <v>0</v>
      </c>
      <c r="AC31" s="52">
        <v>0</v>
      </c>
      <c r="AD31" s="52">
        <v>0</v>
      </c>
      <c r="AE31" s="52">
        <v>0</v>
      </c>
      <c r="AF31" s="52">
        <v>0</v>
      </c>
      <c r="AG31" s="52">
        <v>0</v>
      </c>
      <c r="AH31" s="52">
        <v>0</v>
      </c>
      <c r="AI31" s="52">
        <v>0</v>
      </c>
      <c r="AJ31" s="52">
        <v>0</v>
      </c>
      <c r="AK31" s="52">
        <v>0</v>
      </c>
      <c r="AL31" s="52">
        <v>0</v>
      </c>
      <c r="AM31" s="52">
        <v>0</v>
      </c>
      <c r="AN31" s="53">
        <v>0</v>
      </c>
      <c r="AO31" s="14"/>
      <c r="AP31" s="37"/>
    </row>
    <row r="32" spans="1:42" ht="39.950000000000003" customHeight="1">
      <c r="A32" s="12" t="s">
        <v>221</v>
      </c>
      <c r="B32" s="3" t="s">
        <v>24</v>
      </c>
      <c r="C32" s="51">
        <v>2.0143942666721225E-2</v>
      </c>
      <c r="D32" s="52">
        <v>2.3929237455849867E-2</v>
      </c>
      <c r="E32" s="52">
        <v>1.4004219638845645E-2</v>
      </c>
      <c r="F32" s="52">
        <v>2.1766849306366794E-2</v>
      </c>
      <c r="G32" s="52">
        <v>3.559381138849213E-2</v>
      </c>
      <c r="H32" s="52">
        <v>1.3626039310523901E-2</v>
      </c>
      <c r="I32" s="52">
        <v>2.4408735393643462E-2</v>
      </c>
      <c r="J32" s="52">
        <v>2.1420046694014542E-2</v>
      </c>
      <c r="K32" s="52">
        <v>5.3565818625939073E-2</v>
      </c>
      <c r="L32" s="52">
        <v>1.4815863492393855E-2</v>
      </c>
      <c r="M32" s="52">
        <v>2.3315667264674229E-2</v>
      </c>
      <c r="N32" s="52">
        <v>1.5461968817626067E-2</v>
      </c>
      <c r="O32" s="52">
        <v>1.1886999777782412E-2</v>
      </c>
      <c r="P32" s="52">
        <v>1.0329726003336684E-2</v>
      </c>
      <c r="Q32" s="52">
        <v>1.3103920047223452E-2</v>
      </c>
      <c r="R32" s="52">
        <v>1.0595445860306724E-2</v>
      </c>
      <c r="S32" s="52">
        <v>1.3877147367115072E-2</v>
      </c>
      <c r="T32" s="52">
        <v>1.2245260595656067E-2</v>
      </c>
      <c r="U32" s="52">
        <v>1.7211394059449912E-2</v>
      </c>
      <c r="V32" s="52">
        <v>1.9579331210394874E-2</v>
      </c>
      <c r="W32" s="52">
        <v>2.0727945055369158E-2</v>
      </c>
      <c r="X32" s="52">
        <v>2.6098518289358209E-2</v>
      </c>
      <c r="Y32" s="52">
        <v>1.240142439976241E-2</v>
      </c>
      <c r="Z32" s="52">
        <v>4.3565359934911174E-2</v>
      </c>
      <c r="AA32" s="52">
        <v>1.743837584153738E-2</v>
      </c>
      <c r="AB32" s="52">
        <v>1.9244321790491285E-2</v>
      </c>
      <c r="AC32" s="52">
        <v>2.3490910854125162E-3</v>
      </c>
      <c r="AD32" s="52">
        <v>1.5426707771291686E-4</v>
      </c>
      <c r="AE32" s="52">
        <v>8.2238262540186319E-2</v>
      </c>
      <c r="AF32" s="52">
        <v>1.0852008178541242E-2</v>
      </c>
      <c r="AG32" s="52">
        <v>1.9045887427734942E-2</v>
      </c>
      <c r="AH32" s="52">
        <v>1.3631901632580039E-2</v>
      </c>
      <c r="AI32" s="52">
        <v>9.9320720839881863E-3</v>
      </c>
      <c r="AJ32" s="52">
        <v>2.2468343920262528E-2</v>
      </c>
      <c r="AK32" s="52">
        <v>6.9765719623937133E-3</v>
      </c>
      <c r="AL32" s="52">
        <v>1.5645024912391978E-2</v>
      </c>
      <c r="AM32" s="52">
        <v>4.5231467429163244E-2</v>
      </c>
      <c r="AN32" s="53">
        <v>3.2924317708738861E-2</v>
      </c>
      <c r="AO32" s="14"/>
      <c r="AP32" s="37"/>
    </row>
    <row r="33" spans="1:42" ht="39.950000000000003" customHeight="1">
      <c r="A33" s="12" t="s">
        <v>222</v>
      </c>
      <c r="B33" s="3" t="s">
        <v>25</v>
      </c>
      <c r="C33" s="51">
        <v>2.9406246398829593E-3</v>
      </c>
      <c r="D33" s="52">
        <v>0</v>
      </c>
      <c r="E33" s="52">
        <v>3.8426100225965889E-3</v>
      </c>
      <c r="F33" s="52">
        <v>2.7803453203866985E-3</v>
      </c>
      <c r="G33" s="52">
        <v>3.371381270939668E-3</v>
      </c>
      <c r="H33" s="52">
        <v>2.595824125521915E-3</v>
      </c>
      <c r="I33" s="52">
        <v>2.6207605966107905E-3</v>
      </c>
      <c r="J33" s="52">
        <v>4.8135154829033683E-3</v>
      </c>
      <c r="K33" s="52">
        <v>3.0514043697738671E-3</v>
      </c>
      <c r="L33" s="52">
        <v>2.2400723721682867E-3</v>
      </c>
      <c r="M33" s="52">
        <v>1.6450901865447526E-3</v>
      </c>
      <c r="N33" s="52">
        <v>7.315812829575487E-3</v>
      </c>
      <c r="O33" s="52">
        <v>5.7360354994384893E-3</v>
      </c>
      <c r="P33" s="52">
        <v>8.1706511263765023E-3</v>
      </c>
      <c r="Q33" s="52">
        <v>5.2832972855897751E-3</v>
      </c>
      <c r="R33" s="52">
        <v>3.8043339587319415E-3</v>
      </c>
      <c r="S33" s="52">
        <v>1.0643312061578739E-2</v>
      </c>
      <c r="T33" s="52">
        <v>7.1999362091737275E-3</v>
      </c>
      <c r="U33" s="52">
        <v>3.2399712941281775E-3</v>
      </c>
      <c r="V33" s="52">
        <v>4.139391087749098E-3</v>
      </c>
      <c r="W33" s="52">
        <v>6.6077875642974676E-3</v>
      </c>
      <c r="X33" s="52">
        <v>9.5063988624750663E-3</v>
      </c>
      <c r="Y33" s="52">
        <v>2.8254603929957565E-2</v>
      </c>
      <c r="Z33" s="52">
        <v>7.6217481119733943E-3</v>
      </c>
      <c r="AA33" s="52">
        <v>3.0225000336200892E-2</v>
      </c>
      <c r="AB33" s="52">
        <v>4.3217995381204119E-2</v>
      </c>
      <c r="AC33" s="52">
        <v>6.2514347683084778E-3</v>
      </c>
      <c r="AD33" s="52">
        <v>0</v>
      </c>
      <c r="AE33" s="52">
        <v>1.0764647445721731E-2</v>
      </c>
      <c r="AF33" s="52">
        <v>0.14584366911624916</v>
      </c>
      <c r="AG33" s="52">
        <v>2.3797165252619757E-2</v>
      </c>
      <c r="AH33" s="52">
        <v>2.5192863367677336E-2</v>
      </c>
      <c r="AI33" s="52">
        <v>1.2371736659775744E-2</v>
      </c>
      <c r="AJ33" s="52">
        <v>5.1689128357233723E-2</v>
      </c>
      <c r="AK33" s="52">
        <v>8.6986413755526376E-2</v>
      </c>
      <c r="AL33" s="52">
        <v>1.7449013288456983E-2</v>
      </c>
      <c r="AM33" s="52">
        <v>0</v>
      </c>
      <c r="AN33" s="53">
        <v>3.3768053325808782E-2</v>
      </c>
      <c r="AO33" s="14"/>
      <c r="AP33" s="37"/>
    </row>
    <row r="34" spans="1:42" ht="39.950000000000003" customHeight="1">
      <c r="A34" s="12" t="s">
        <v>223</v>
      </c>
      <c r="B34" s="3" t="s">
        <v>26</v>
      </c>
      <c r="C34" s="51">
        <v>0</v>
      </c>
      <c r="D34" s="52">
        <v>0</v>
      </c>
      <c r="E34" s="52">
        <v>0</v>
      </c>
      <c r="F34" s="52">
        <v>0</v>
      </c>
      <c r="G34" s="52">
        <v>0</v>
      </c>
      <c r="H34" s="52">
        <v>0</v>
      </c>
      <c r="I34" s="52">
        <v>0</v>
      </c>
      <c r="J34" s="52">
        <v>0</v>
      </c>
      <c r="K34" s="52">
        <v>0</v>
      </c>
      <c r="L34" s="52">
        <v>0</v>
      </c>
      <c r="M34" s="52">
        <v>0</v>
      </c>
      <c r="N34" s="52">
        <v>0</v>
      </c>
      <c r="O34" s="52">
        <v>0</v>
      </c>
      <c r="P34" s="52">
        <v>0</v>
      </c>
      <c r="Q34" s="52">
        <v>0</v>
      </c>
      <c r="R34" s="52">
        <v>0</v>
      </c>
      <c r="S34" s="52">
        <v>0</v>
      </c>
      <c r="T34" s="52">
        <v>0</v>
      </c>
      <c r="U34" s="52">
        <v>0</v>
      </c>
      <c r="V34" s="52">
        <v>0</v>
      </c>
      <c r="W34" s="52">
        <v>0</v>
      </c>
      <c r="X34" s="52">
        <v>0</v>
      </c>
      <c r="Y34" s="52">
        <v>0</v>
      </c>
      <c r="Z34" s="52">
        <v>0</v>
      </c>
      <c r="AA34" s="52">
        <v>0</v>
      </c>
      <c r="AB34" s="52">
        <v>0</v>
      </c>
      <c r="AC34" s="52">
        <v>0</v>
      </c>
      <c r="AD34" s="52">
        <v>0</v>
      </c>
      <c r="AE34" s="52">
        <v>0</v>
      </c>
      <c r="AF34" s="52">
        <v>0</v>
      </c>
      <c r="AG34" s="52">
        <v>0</v>
      </c>
      <c r="AH34" s="52">
        <v>0</v>
      </c>
      <c r="AI34" s="52">
        <v>0</v>
      </c>
      <c r="AJ34" s="52">
        <v>0</v>
      </c>
      <c r="AK34" s="52">
        <v>0</v>
      </c>
      <c r="AL34" s="52">
        <v>0</v>
      </c>
      <c r="AM34" s="52">
        <v>0</v>
      </c>
      <c r="AN34" s="53">
        <v>0.10148611371875045</v>
      </c>
      <c r="AO34" s="14"/>
      <c r="AP34" s="37"/>
    </row>
    <row r="35" spans="1:42" ht="39.950000000000003" customHeight="1">
      <c r="A35" s="12" t="s">
        <v>224</v>
      </c>
      <c r="B35" s="3" t="s">
        <v>27</v>
      </c>
      <c r="C35" s="51">
        <v>0</v>
      </c>
      <c r="D35" s="52">
        <v>0</v>
      </c>
      <c r="E35" s="52">
        <v>0</v>
      </c>
      <c r="F35" s="52">
        <v>4.4906442787637083E-4</v>
      </c>
      <c r="G35" s="52">
        <v>1.9683238012004148E-4</v>
      </c>
      <c r="H35" s="52">
        <v>0</v>
      </c>
      <c r="I35" s="52">
        <v>1.4109642535988724E-4</v>
      </c>
      <c r="J35" s="52">
        <v>3.5110630657373456E-4</v>
      </c>
      <c r="K35" s="52">
        <v>2.2696773898606861E-4</v>
      </c>
      <c r="L35" s="52">
        <v>0</v>
      </c>
      <c r="M35" s="52">
        <v>0</v>
      </c>
      <c r="N35" s="52">
        <v>4.3532833949427001E-4</v>
      </c>
      <c r="O35" s="52">
        <v>9.8094651720036208E-4</v>
      </c>
      <c r="P35" s="52">
        <v>4.5538038326141118E-4</v>
      </c>
      <c r="Q35" s="52">
        <v>2.9866409017979866E-4</v>
      </c>
      <c r="R35" s="52">
        <v>7.3381444485490688E-4</v>
      </c>
      <c r="S35" s="52">
        <v>1.2076430305218695E-3</v>
      </c>
      <c r="T35" s="52">
        <v>6.512182922223473E-4</v>
      </c>
      <c r="U35" s="52">
        <v>3.2560914611117365E-4</v>
      </c>
      <c r="V35" s="52">
        <v>2.8277852028896893E-5</v>
      </c>
      <c r="W35" s="52">
        <v>1.5031291276591655E-4</v>
      </c>
      <c r="X35" s="52">
        <v>5.6090144385754961E-4</v>
      </c>
      <c r="Y35" s="52">
        <v>1.0359004380250867E-4</v>
      </c>
      <c r="Z35" s="52">
        <v>2.2751493237650148E-4</v>
      </c>
      <c r="AA35" s="52">
        <v>2.0293756997959638E-4</v>
      </c>
      <c r="AB35" s="52">
        <v>1.8916705347222959E-4</v>
      </c>
      <c r="AC35" s="52">
        <v>3.656417721899264E-6</v>
      </c>
      <c r="AD35" s="52">
        <v>0</v>
      </c>
      <c r="AE35" s="52">
        <v>8.1171232949805495E-4</v>
      </c>
      <c r="AF35" s="52">
        <v>4.142899136482971E-3</v>
      </c>
      <c r="AG35" s="52">
        <v>1.8576914413558543E-4</v>
      </c>
      <c r="AH35" s="52">
        <v>5.9692732109486216E-6</v>
      </c>
      <c r="AI35" s="52">
        <v>1.0951091267689654E-4</v>
      </c>
      <c r="AJ35" s="52">
        <v>0</v>
      </c>
      <c r="AK35" s="52">
        <v>4.4044910755330712E-4</v>
      </c>
      <c r="AL35" s="52">
        <v>5.0238437840441114E-4</v>
      </c>
      <c r="AM35" s="52">
        <v>0</v>
      </c>
      <c r="AN35" s="53">
        <v>2.1703624094906756E-3</v>
      </c>
      <c r="AO35" s="14"/>
      <c r="AP35" s="37"/>
    </row>
    <row r="36" spans="1:42" ht="39.950000000000003" customHeight="1">
      <c r="A36" s="12" t="s">
        <v>225</v>
      </c>
      <c r="B36" s="3" t="s">
        <v>28</v>
      </c>
      <c r="C36" s="51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  <c r="S36" s="52">
        <v>0</v>
      </c>
      <c r="T36" s="52">
        <v>0</v>
      </c>
      <c r="U36" s="52">
        <v>0</v>
      </c>
      <c r="V36" s="52">
        <v>0</v>
      </c>
      <c r="W36" s="52">
        <v>0</v>
      </c>
      <c r="X36" s="52">
        <v>0</v>
      </c>
      <c r="Y36" s="52">
        <v>1.0886635164752486E-4</v>
      </c>
      <c r="Z36" s="52">
        <v>0</v>
      </c>
      <c r="AA36" s="52">
        <v>1.7812960540876945E-5</v>
      </c>
      <c r="AB36" s="52">
        <v>1.009788871838741E-4</v>
      </c>
      <c r="AC36" s="52">
        <v>2.4977261121437676E-5</v>
      </c>
      <c r="AD36" s="52">
        <v>0</v>
      </c>
      <c r="AE36" s="52">
        <v>9.2004330535715303E-4</v>
      </c>
      <c r="AF36" s="52">
        <v>2.5660894832225207E-4</v>
      </c>
      <c r="AG36" s="52">
        <v>2.0917628996636328E-5</v>
      </c>
      <c r="AH36" s="52">
        <v>8.7826412814641797E-6</v>
      </c>
      <c r="AI36" s="52">
        <v>1.4687308593679864E-2</v>
      </c>
      <c r="AJ36" s="52">
        <v>0</v>
      </c>
      <c r="AK36" s="52">
        <v>2.7080921945659167E-5</v>
      </c>
      <c r="AL36" s="52">
        <v>2.4861517147468541E-4</v>
      </c>
      <c r="AM36" s="52">
        <v>0</v>
      </c>
      <c r="AN36" s="53">
        <v>1.2004782892305999E-4</v>
      </c>
      <c r="AO36" s="14"/>
      <c r="AP36" s="37"/>
    </row>
    <row r="37" spans="1:42" ht="39.950000000000003" customHeight="1">
      <c r="A37" s="12" t="s">
        <v>226</v>
      </c>
      <c r="B37" s="3" t="s">
        <v>29</v>
      </c>
      <c r="C37" s="51">
        <v>1.7423459617378768E-3</v>
      </c>
      <c r="D37" s="52">
        <v>0</v>
      </c>
      <c r="E37" s="52">
        <v>1.0315208406648716E-2</v>
      </c>
      <c r="F37" s="52">
        <v>1.6137590745696898E-3</v>
      </c>
      <c r="G37" s="52">
        <v>1.0301301791953016E-3</v>
      </c>
      <c r="H37" s="52">
        <v>1.1718465710326095E-3</v>
      </c>
      <c r="I37" s="52">
        <v>1.901416779079764E-4</v>
      </c>
      <c r="J37" s="52">
        <v>6.308682598747268E-4</v>
      </c>
      <c r="K37" s="52">
        <v>1.2642293617887315E-3</v>
      </c>
      <c r="L37" s="52">
        <v>6.8259218492785643E-4</v>
      </c>
      <c r="M37" s="52">
        <v>8.354832034213976E-4</v>
      </c>
      <c r="N37" s="52">
        <v>1.9554962903609182E-4</v>
      </c>
      <c r="O37" s="52">
        <v>1.22400413498887E-3</v>
      </c>
      <c r="P37" s="52">
        <v>4.6755888799065553E-4</v>
      </c>
      <c r="Q37" s="52">
        <v>4.0248001388269538E-4</v>
      </c>
      <c r="R37" s="52">
        <v>3.8511190666809986E-4</v>
      </c>
      <c r="S37" s="52">
        <v>5.4247363473032442E-4</v>
      </c>
      <c r="T37" s="52">
        <v>0</v>
      </c>
      <c r="U37" s="52">
        <v>4.3879119705440199E-4</v>
      </c>
      <c r="V37" s="52">
        <v>4.9539438609459436E-4</v>
      </c>
      <c r="W37" s="52">
        <v>7.8306367908436705E-4</v>
      </c>
      <c r="X37" s="52">
        <v>1.9836160724935924E-3</v>
      </c>
      <c r="Y37" s="52">
        <v>6.433143111876866E-3</v>
      </c>
      <c r="Z37" s="52">
        <v>1.4946717859373627E-3</v>
      </c>
      <c r="AA37" s="52">
        <v>4.3871853815723839E-4</v>
      </c>
      <c r="AB37" s="52">
        <v>2.1796479949311447E-3</v>
      </c>
      <c r="AC37" s="52">
        <v>4.5332006610443508E-4</v>
      </c>
      <c r="AD37" s="52">
        <v>0</v>
      </c>
      <c r="AE37" s="52">
        <v>1.2528018620727613E-3</v>
      </c>
      <c r="AF37" s="52">
        <v>7.368240656070097E-4</v>
      </c>
      <c r="AG37" s="52">
        <v>2.9802699583579944E-6</v>
      </c>
      <c r="AH37" s="52">
        <v>2.0110495735910752E-3</v>
      </c>
      <c r="AI37" s="52">
        <v>8.9699151861545839E-4</v>
      </c>
      <c r="AJ37" s="52">
        <v>0</v>
      </c>
      <c r="AK37" s="52">
        <v>1.6068068235103713E-3</v>
      </c>
      <c r="AL37" s="52">
        <v>2.0247564929653694E-3</v>
      </c>
      <c r="AM37" s="52">
        <v>0</v>
      </c>
      <c r="AN37" s="53">
        <v>1.8244257066956762E-4</v>
      </c>
      <c r="AO37" s="14"/>
      <c r="AP37" s="37"/>
    </row>
    <row r="38" spans="1:42" ht="39.950000000000003" customHeight="1">
      <c r="A38" s="12" t="s">
        <v>227</v>
      </c>
      <c r="B38" s="3" t="s">
        <v>30</v>
      </c>
      <c r="C38" s="51">
        <v>3.6076542449087777E-2</v>
      </c>
      <c r="D38" s="52">
        <v>2.9201860962936248E-2</v>
      </c>
      <c r="E38" s="52">
        <v>1.8514103587200577E-2</v>
      </c>
      <c r="F38" s="52">
        <v>0.1012142171239635</v>
      </c>
      <c r="G38" s="52">
        <v>3.1022753232854521E-2</v>
      </c>
      <c r="H38" s="52">
        <v>4.1689855307939595E-2</v>
      </c>
      <c r="I38" s="52">
        <v>3.6611918160001471E-2</v>
      </c>
      <c r="J38" s="52">
        <v>4.2227780964981122E-2</v>
      </c>
      <c r="K38" s="52">
        <v>6.0742435015905177E-2</v>
      </c>
      <c r="L38" s="52">
        <v>8.8741678344139117E-3</v>
      </c>
      <c r="M38" s="52">
        <v>2.9943495527074312E-2</v>
      </c>
      <c r="N38" s="52">
        <v>2.7415394174615443E-2</v>
      </c>
      <c r="O38" s="52">
        <v>4.8461218042888408E-2</v>
      </c>
      <c r="P38" s="52">
        <v>3.0742043503175501E-2</v>
      </c>
      <c r="Q38" s="52">
        <v>3.4223489390207529E-2</v>
      </c>
      <c r="R38" s="52">
        <v>4.5858616168935891E-2</v>
      </c>
      <c r="S38" s="52">
        <v>4.5950366466634439E-2</v>
      </c>
      <c r="T38" s="52">
        <v>3.6386016457337758E-2</v>
      </c>
      <c r="U38" s="52">
        <v>1.8732631354095496E-2</v>
      </c>
      <c r="V38" s="52">
        <v>3.6781631602062506E-2</v>
      </c>
      <c r="W38" s="52">
        <v>9.0124942975861183E-2</v>
      </c>
      <c r="X38" s="52">
        <v>5.6925400338697113E-2</v>
      </c>
      <c r="Y38" s="52">
        <v>0.13062162923941875</v>
      </c>
      <c r="Z38" s="52">
        <v>5.8631938984026598E-2</v>
      </c>
      <c r="AA38" s="52">
        <v>7.398669535235898E-2</v>
      </c>
      <c r="AB38" s="52">
        <v>0.10318105280725938</v>
      </c>
      <c r="AC38" s="52">
        <v>5.5325753278361249E-2</v>
      </c>
      <c r="AD38" s="52">
        <v>1.2919409411196424E-3</v>
      </c>
      <c r="AE38" s="52">
        <v>7.2981116741677052E-2</v>
      </c>
      <c r="AF38" s="52">
        <v>0.14511054235492338</v>
      </c>
      <c r="AG38" s="52">
        <v>8.3830205695186497E-2</v>
      </c>
      <c r="AH38" s="52">
        <v>8.2343552092933786E-2</v>
      </c>
      <c r="AI38" s="52">
        <v>4.330305584171143E-2</v>
      </c>
      <c r="AJ38" s="52">
        <v>7.1856142039884635E-2</v>
      </c>
      <c r="AK38" s="52">
        <v>0.12132597589635603</v>
      </c>
      <c r="AL38" s="52">
        <v>3.7756430021400486E-2</v>
      </c>
      <c r="AM38" s="52">
        <v>0</v>
      </c>
      <c r="AN38" s="53">
        <v>2.5818222215580815E-2</v>
      </c>
      <c r="AO38" s="14"/>
      <c r="AP38" s="37"/>
    </row>
    <row r="39" spans="1:42" ht="39.950000000000003" customHeight="1">
      <c r="A39" s="12" t="s">
        <v>228</v>
      </c>
      <c r="B39" s="3" t="s">
        <v>31</v>
      </c>
      <c r="C39" s="51">
        <v>1.0533580338110251E-3</v>
      </c>
      <c r="D39" s="52">
        <v>0</v>
      </c>
      <c r="E39" s="52">
        <v>8.8486538221625309E-4</v>
      </c>
      <c r="F39" s="52">
        <v>0</v>
      </c>
      <c r="G39" s="52">
        <v>2.1678467315581256E-4</v>
      </c>
      <c r="H39" s="52">
        <v>0</v>
      </c>
      <c r="I39" s="52">
        <v>0</v>
      </c>
      <c r="J39" s="52">
        <v>1.6686234934321672E-4</v>
      </c>
      <c r="K39" s="52">
        <v>4.3146328554346222E-5</v>
      </c>
      <c r="L39" s="52">
        <v>0</v>
      </c>
      <c r="M39" s="52">
        <v>0</v>
      </c>
      <c r="N39" s="52">
        <v>0</v>
      </c>
      <c r="O39" s="52">
        <v>5.1799139328546621E-5</v>
      </c>
      <c r="P39" s="52">
        <v>6.1833808632181725E-5</v>
      </c>
      <c r="Q39" s="52">
        <v>0</v>
      </c>
      <c r="R39" s="52">
        <v>1.8645685991772233E-4</v>
      </c>
      <c r="S39" s="52">
        <v>4.0994941147042746E-5</v>
      </c>
      <c r="T39" s="52">
        <v>0</v>
      </c>
      <c r="U39" s="52">
        <v>3.0948978170142384E-4</v>
      </c>
      <c r="V39" s="52">
        <v>1.0751179880457467E-4</v>
      </c>
      <c r="W39" s="52">
        <v>2.4770601377295949E-4</v>
      </c>
      <c r="X39" s="52">
        <v>8.628756339184523E-5</v>
      </c>
      <c r="Y39" s="52">
        <v>3.2000082425136245E-4</v>
      </c>
      <c r="Z39" s="52">
        <v>5.4062936803206506E-5</v>
      </c>
      <c r="AA39" s="52">
        <v>5.7127113907816818E-4</v>
      </c>
      <c r="AB39" s="52">
        <v>2.1975835432616058E-4</v>
      </c>
      <c r="AC39" s="52">
        <v>1.1173429722356855E-3</v>
      </c>
      <c r="AD39" s="52">
        <v>3.6093458740007377E-4</v>
      </c>
      <c r="AE39" s="52">
        <v>6.1202966275601504E-4</v>
      </c>
      <c r="AF39" s="52">
        <v>4.889667626585506E-3</v>
      </c>
      <c r="AG39" s="52">
        <v>4.0990066682738936E-4</v>
      </c>
      <c r="AH39" s="52">
        <v>7.0014233043990464E-3</v>
      </c>
      <c r="AI39" s="52">
        <v>1.7931050838457575E-2</v>
      </c>
      <c r="AJ39" s="52">
        <v>1.9937110517080328E-3</v>
      </c>
      <c r="AK39" s="52">
        <v>2.8053267735511736E-3</v>
      </c>
      <c r="AL39" s="52">
        <v>1.8342570968841926E-2</v>
      </c>
      <c r="AM39" s="52">
        <v>0</v>
      </c>
      <c r="AN39" s="53">
        <v>2.8711958977093053E-3</v>
      </c>
      <c r="AO39" s="14"/>
      <c r="AP39" s="37"/>
    </row>
    <row r="40" spans="1:42" ht="39.950000000000003" customHeight="1">
      <c r="A40" s="12" t="s">
        <v>229</v>
      </c>
      <c r="B40" s="3" t="s">
        <v>32</v>
      </c>
      <c r="C40" s="51">
        <v>3.1525851197982345E-4</v>
      </c>
      <c r="D40" s="52">
        <v>2.5062656641604009E-3</v>
      </c>
      <c r="E40" s="52">
        <v>1.0593220338983051E-3</v>
      </c>
      <c r="F40" s="52">
        <v>1.021972406745018E-3</v>
      </c>
      <c r="G40" s="52">
        <v>6.0437353128344048E-4</v>
      </c>
      <c r="H40" s="52">
        <v>1.1131725417439704E-3</v>
      </c>
      <c r="I40" s="52">
        <v>1.1238660993818737E-3</v>
      </c>
      <c r="J40" s="52">
        <v>7.9904115061925688E-4</v>
      </c>
      <c r="K40" s="52">
        <v>6.1983471074380169E-4</v>
      </c>
      <c r="L40" s="52">
        <v>2.8818443804034583E-4</v>
      </c>
      <c r="M40" s="52">
        <v>0</v>
      </c>
      <c r="N40" s="52">
        <v>7.4303405572755414E-4</v>
      </c>
      <c r="O40" s="52">
        <v>1.1162098474513209E-3</v>
      </c>
      <c r="P40" s="52">
        <v>5.9219779406321713E-4</v>
      </c>
      <c r="Q40" s="52">
        <v>6.7969413763806284E-4</v>
      </c>
      <c r="R40" s="52">
        <v>9.6727789811339475E-4</v>
      </c>
      <c r="S40" s="52">
        <v>1.0306242638398115E-3</v>
      </c>
      <c r="T40" s="52">
        <v>1.1115227862171174E-3</v>
      </c>
      <c r="U40" s="52">
        <v>4.6313449425713227E-4</v>
      </c>
      <c r="V40" s="52">
        <v>8.3660467211532272E-4</v>
      </c>
      <c r="W40" s="52">
        <v>6.0641332065714763E-4</v>
      </c>
      <c r="X40" s="52">
        <v>7.0096216280030697E-5</v>
      </c>
      <c r="Y40" s="52">
        <v>9.5772738658297604E-4</v>
      </c>
      <c r="Z40" s="52">
        <v>2.8962995323851591E-3</v>
      </c>
      <c r="AA40" s="52">
        <v>1.944321512588309E-3</v>
      </c>
      <c r="AB40" s="52">
        <v>3.5567734154249848E-3</v>
      </c>
      <c r="AC40" s="52">
        <v>8.9973049691127207E-4</v>
      </c>
      <c r="AD40" s="52">
        <v>0</v>
      </c>
      <c r="AE40" s="52">
        <v>2.6643457255013411E-3</v>
      </c>
      <c r="AF40" s="52">
        <v>1.7066301286442871E-3</v>
      </c>
      <c r="AG40" s="52">
        <v>2.4686744463884311E-3</v>
      </c>
      <c r="AH40" s="52">
        <v>3.9069769969257689E-3</v>
      </c>
      <c r="AI40" s="52">
        <v>2.2585823696228461E-3</v>
      </c>
      <c r="AJ40" s="52">
        <v>4.7943215308621475E-3</v>
      </c>
      <c r="AK40" s="52">
        <v>1.4845439642753779E-3</v>
      </c>
      <c r="AL40" s="52">
        <v>1.714975425921745E-3</v>
      </c>
      <c r="AM40" s="52">
        <v>0</v>
      </c>
      <c r="AN40" s="53">
        <v>1.0109617134356811E-4</v>
      </c>
      <c r="AO40" s="14"/>
      <c r="AP40" s="37"/>
    </row>
    <row r="41" spans="1:42" ht="39.950000000000003" customHeight="1">
      <c r="A41" s="9" t="s">
        <v>230</v>
      </c>
      <c r="B41" s="11" t="s">
        <v>33</v>
      </c>
      <c r="C41" s="54">
        <v>5.2019931007281197E-3</v>
      </c>
      <c r="D41" s="55">
        <v>0</v>
      </c>
      <c r="E41" s="55">
        <v>6.2528573539549943E-3</v>
      </c>
      <c r="F41" s="55">
        <v>3.7016962009942139E-3</v>
      </c>
      <c r="G41" s="55">
        <v>4.3123982032630378E-3</v>
      </c>
      <c r="H41" s="55">
        <v>2.9866911834037007E-3</v>
      </c>
      <c r="I41" s="55">
        <v>2.1323061764149326E-3</v>
      </c>
      <c r="J41" s="55">
        <v>8.0394853568447591E-4</v>
      </c>
      <c r="K41" s="55">
        <v>8.6478285628552604E-3</v>
      </c>
      <c r="L41" s="55">
        <v>3.7114156722872502E-3</v>
      </c>
      <c r="M41" s="55">
        <v>8.5176007822994435E-4</v>
      </c>
      <c r="N41" s="55">
        <v>3.2894288593932901E-3</v>
      </c>
      <c r="O41" s="55">
        <v>6.7383909202644891E-3</v>
      </c>
      <c r="P41" s="55">
        <v>5.243346517551423E-3</v>
      </c>
      <c r="Q41" s="55">
        <v>1.914831917584055E-3</v>
      </c>
      <c r="R41" s="55">
        <v>7.7857481976796735E-4</v>
      </c>
      <c r="S41" s="55">
        <v>9.4807217188138673E-4</v>
      </c>
      <c r="T41" s="55">
        <v>1.789358889797623E-3</v>
      </c>
      <c r="U41" s="55">
        <v>2.311255232655263E-3</v>
      </c>
      <c r="V41" s="55">
        <v>2.2791803882361212E-3</v>
      </c>
      <c r="W41" s="55">
        <v>1.2206329180479399E-2</v>
      </c>
      <c r="X41" s="55">
        <v>2.491449135326289E-3</v>
      </c>
      <c r="Y41" s="55">
        <v>5.5741095160652104E-3</v>
      </c>
      <c r="Z41" s="55">
        <v>6.0951638625629046E-3</v>
      </c>
      <c r="AA41" s="55">
        <v>3.6716901367320801E-3</v>
      </c>
      <c r="AB41" s="55">
        <v>7.2754912897477634E-3</v>
      </c>
      <c r="AC41" s="55">
        <v>7.1382335258348903E-3</v>
      </c>
      <c r="AD41" s="55">
        <v>6.6017412292742795E-5</v>
      </c>
      <c r="AE41" s="55">
        <v>3.4432218477087949E-3</v>
      </c>
      <c r="AF41" s="55">
        <v>5.0076548586494643E-3</v>
      </c>
      <c r="AG41" s="55">
        <v>3.6308061971395853E-4</v>
      </c>
      <c r="AH41" s="55">
        <v>3.6630754914034908E-3</v>
      </c>
      <c r="AI41" s="55">
        <v>2.4252565806084985E-3</v>
      </c>
      <c r="AJ41" s="55">
        <v>1.0541286701426355E-2</v>
      </c>
      <c r="AK41" s="55">
        <v>3.2071653431628754E-3</v>
      </c>
      <c r="AL41" s="55">
        <v>3.4609178618496845E-3</v>
      </c>
      <c r="AM41" s="55">
        <v>3.911661591871116E-4</v>
      </c>
      <c r="AN41" s="56">
        <v>0</v>
      </c>
      <c r="AO41" s="14"/>
      <c r="AP41" s="37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13</vt:i4>
      </vt:variant>
    </vt:vector>
  </HeadingPairs>
  <TitlesOfParts>
    <vt:vector size="28" baseType="lpstr">
      <vt:lpstr>入力シート </vt:lpstr>
      <vt:lpstr>38民間設備投資マトリックス A</vt:lpstr>
      <vt:lpstr>38</vt:lpstr>
      <vt:lpstr>38A</vt:lpstr>
      <vt:lpstr>38I</vt:lpstr>
      <vt:lpstr>38(I-A)</vt:lpstr>
      <vt:lpstr>38(I-A) -1</vt:lpstr>
      <vt:lpstr>38(I-M) </vt:lpstr>
      <vt:lpstr>38(I-M) A</vt:lpstr>
      <vt:lpstr>38I-(I-M) A </vt:lpstr>
      <vt:lpstr>38(I-(I-M) A)-1</vt:lpstr>
      <vt:lpstr>雇用表38部門 (福岡市)</vt:lpstr>
      <vt:lpstr>計算過程</vt:lpstr>
      <vt:lpstr>消費係数</vt:lpstr>
      <vt:lpstr>フロー</vt:lpstr>
      <vt:lpstr>フロー!Print_Area</vt:lpstr>
      <vt:lpstr>計算過程!Print_Area</vt:lpstr>
      <vt:lpstr>'入力シート '!Print_Area</vt:lpstr>
      <vt:lpstr>'38'!Print_Titles</vt:lpstr>
      <vt:lpstr>'38(I-(I-M) A)-1'!Print_Titles</vt:lpstr>
      <vt:lpstr>'38(I-A)'!Print_Titles</vt:lpstr>
      <vt:lpstr>'38(I-A) -1'!Print_Titles</vt:lpstr>
      <vt:lpstr>'38(I-M) '!Print_Titles</vt:lpstr>
      <vt:lpstr>'38(I-M) A'!Print_Titles</vt:lpstr>
      <vt:lpstr>'38A'!Print_Titles</vt:lpstr>
      <vt:lpstr>'38I'!Print_Titles</vt:lpstr>
      <vt:lpstr>'38I-(I-M) A '!Print_Titles</vt:lpstr>
      <vt:lpstr>'38民間設備投資マトリックス A'!Print_Titles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川村　宏和</cp:lastModifiedBy>
  <cp:lastPrinted>2026-02-06T05:18:38Z</cp:lastPrinted>
  <dcterms:modified xsi:type="dcterms:W3CDTF">2026-02-06T05:20:39Z</dcterms:modified>
</cp:coreProperties>
</file>