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6補助金\16.Ｒ７検討\★★R7補助金にもっていく\01.方針決裁\様式（令和７年度）\02.概算払い\"/>
    </mc:Choice>
  </mc:AlternateContent>
  <bookViews>
    <workbookView xWindow="-105" yWindow="-105" windowWidth="22785" windowHeight="14535"/>
  </bookViews>
  <sheets>
    <sheet name="請求書様式" sheetId="2" r:id="rId1"/>
    <sheet name="記載例" sheetId="3" r:id="rId2"/>
  </sheets>
  <definedNames>
    <definedName name="Lst種別" localSheetId="1">#REF!</definedName>
    <definedName name="Lst種別">#REF!</definedName>
    <definedName name="Lst嘱託処理" localSheetId="1">#REF!</definedName>
    <definedName name="Lst嘱託処理">#REF!</definedName>
    <definedName name="Lst担当者" localSheetId="1">#REF!</definedName>
    <definedName name="Lst担当者">#REF!</definedName>
    <definedName name="Lst問合せ細分類" localSheetId="1">#REF!</definedName>
    <definedName name="Lst問合せ細分類">#REF!</definedName>
    <definedName name="Lst問合せ分類" localSheetId="1">#REF!</definedName>
    <definedName name="Lst問合せ分類">#REF!</definedName>
    <definedName name="Lst臨職業務" localSheetId="1">#REF!</definedName>
    <definedName name="Lst臨職業務">#REF!</definedName>
    <definedName name="Lst臨職処理" localSheetId="1">#REF!</definedName>
    <definedName name="Lst臨職処理">#REF!</definedName>
    <definedName name="_xlnm.Print_Area" localSheetId="1">記載例!$A$1:$BE$71</definedName>
    <definedName name="_xlnm.Print_Area" localSheetId="0">請求書様式!$A$1:$BC$71</definedName>
    <definedName name="分類コード" localSheetId="1">#REF!</definedName>
    <definedName name="分類コード">#REF!</definedName>
    <definedName name="問答記録テーブル" localSheetId="1">#REF!</definedName>
    <definedName name="問答記録テーブル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R41" i="3" l="1"/>
  <c r="CQ41" i="3"/>
  <c r="CP41" i="3"/>
  <c r="CO41" i="3"/>
  <c r="CN41" i="3"/>
  <c r="AP35" i="3" s="1"/>
  <c r="CM41" i="3"/>
  <c r="AN35" i="3" s="1"/>
  <c r="CL41" i="3"/>
  <c r="AL35" i="3" s="1"/>
  <c r="CK41" i="3"/>
  <c r="AJ35" i="3" s="1"/>
  <c r="CJ41" i="3"/>
  <c r="AH35" i="3" s="1"/>
  <c r="CI41" i="3"/>
  <c r="CH41" i="3"/>
  <c r="CG41" i="3"/>
  <c r="AB35" i="3" s="1"/>
  <c r="CF41" i="3"/>
  <c r="CE41" i="3"/>
  <c r="CD41" i="3"/>
  <c r="CC41" i="3"/>
  <c r="CB41" i="3"/>
  <c r="Q35" i="3" s="1"/>
  <c r="CA41" i="3"/>
  <c r="AX33" i="3" s="1"/>
  <c r="BZ41" i="3"/>
  <c r="AV33" i="3" s="1"/>
  <c r="BY41" i="3"/>
  <c r="AT33" i="3" s="1"/>
  <c r="BX41" i="3"/>
  <c r="AR33" i="3" s="1"/>
  <c r="BW41" i="3"/>
  <c r="BV41" i="3"/>
  <c r="BU41" i="3"/>
  <c r="AL33" i="3" s="1"/>
  <c r="BT41" i="3"/>
  <c r="BS41" i="3"/>
  <c r="BR41" i="3"/>
  <c r="BQ41" i="3"/>
  <c r="BP41" i="3"/>
  <c r="AB33" i="3" s="1"/>
  <c r="BO41" i="3"/>
  <c r="Z33" i="3" s="1"/>
  <c r="BN41" i="3"/>
  <c r="X33" i="3" s="1"/>
  <c r="BM41" i="3"/>
  <c r="V33" i="3" s="1"/>
  <c r="BL41" i="3"/>
  <c r="T33" i="3" s="1"/>
  <c r="BK41" i="3"/>
  <c r="AX35" i="3"/>
  <c r="AV35" i="3"/>
  <c r="AT35" i="3"/>
  <c r="AR35" i="3"/>
  <c r="AF35" i="3"/>
  <c r="AD35" i="3"/>
  <c r="Z35" i="3"/>
  <c r="X35" i="3"/>
  <c r="V35" i="3"/>
  <c r="T35" i="3"/>
  <c r="AP33" i="3"/>
  <c r="AN33" i="3"/>
  <c r="AJ33" i="3"/>
  <c r="AH33" i="3"/>
  <c r="AF33" i="3"/>
  <c r="AD33" i="3"/>
  <c r="Q33" i="3"/>
  <c r="BQ31" i="3"/>
  <c r="AX31" i="3" s="1"/>
  <c r="BP31" i="3"/>
  <c r="BO31" i="3"/>
  <c r="AT31" i="3" s="1"/>
  <c r="BN31" i="3"/>
  <c r="AR31" i="3" s="1"/>
  <c r="BM31" i="3"/>
  <c r="BL31" i="3"/>
  <c r="BK31" i="3"/>
  <c r="AV31" i="3"/>
  <c r="AP31" i="3"/>
  <c r="AN31" i="3"/>
  <c r="AL31" i="3"/>
  <c r="AX8" i="3"/>
  <c r="BU5" i="3"/>
  <c r="BT5" i="3"/>
  <c r="AU8" i="3" s="1"/>
  <c r="BS5" i="3"/>
  <c r="AR8" i="3" s="1"/>
  <c r="BR5" i="3"/>
  <c r="AO8" i="3" s="1"/>
  <c r="BQ5" i="3"/>
  <c r="AL8" i="3" s="1"/>
  <c r="BP5" i="3"/>
  <c r="AI8" i="3" s="1"/>
  <c r="BO5" i="3"/>
  <c r="BN5" i="3"/>
  <c r="AC8" i="3" s="1"/>
  <c r="BM5" i="3"/>
  <c r="Z8" i="3" s="1"/>
  <c r="BL5" i="3"/>
  <c r="W8" i="3" s="1"/>
  <c r="BK5" i="3"/>
  <c r="AF8" i="3" l="1"/>
  <c r="T8" i="3"/>
  <c r="Q8" i="3" s="1"/>
  <c r="BQ31" i="2"/>
  <c r="BP31" i="2"/>
  <c r="BO31" i="2"/>
  <c r="BN31" i="2"/>
  <c r="BM31" i="2"/>
  <c r="BL31" i="2"/>
  <c r="BK31" i="2"/>
  <c r="CR41" i="2" l="1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M41" i="2"/>
  <c r="BN41" i="2"/>
  <c r="BL41" i="2"/>
  <c r="BK41" i="2"/>
  <c r="AN31" i="2" l="1"/>
  <c r="AP31" i="2"/>
  <c r="AR31" i="2"/>
  <c r="AT31" i="2"/>
  <c r="AV31" i="2"/>
  <c r="AX31" i="2"/>
  <c r="AL31" i="2"/>
  <c r="AX8" i="2"/>
  <c r="BU5" i="2"/>
  <c r="BT5" i="2"/>
  <c r="AU8" i="2" s="1"/>
  <c r="BS5" i="2"/>
  <c r="AR8" i="2" s="1"/>
  <c r="BR5" i="2"/>
  <c r="AO8" i="2" s="1"/>
  <c r="BQ5" i="2"/>
  <c r="AL8" i="2" s="1"/>
  <c r="BP5" i="2"/>
  <c r="BO5" i="2"/>
  <c r="AF8" i="2" s="1"/>
  <c r="BN5" i="2"/>
  <c r="BM5" i="2"/>
  <c r="BL5" i="2"/>
  <c r="W8" i="2" s="1"/>
  <c r="BK5" i="2"/>
  <c r="AX35" i="2" l="1"/>
  <c r="AC8" i="2"/>
  <c r="T8" i="2"/>
  <c r="Q8" i="2" s="1"/>
  <c r="Z8" i="2"/>
  <c r="AI8" i="2"/>
  <c r="Q33" i="2"/>
  <c r="Q35" i="2"/>
  <c r="AP35" i="2"/>
  <c r="AJ33" i="2"/>
  <c r="T35" i="2"/>
  <c r="AH33" i="2"/>
  <c r="AT35" i="2"/>
  <c r="AF33" i="2"/>
  <c r="AV35" i="2"/>
  <c r="AL35" i="2"/>
  <c r="AL33" i="2"/>
  <c r="AR35" i="2"/>
  <c r="V35" i="2"/>
  <c r="AD33" i="2"/>
  <c r="AN33" i="2"/>
  <c r="AN35" i="2"/>
  <c r="X35" i="2"/>
  <c r="Z35" i="2"/>
  <c r="AT33" i="2"/>
  <c r="AR33" i="2"/>
  <c r="AP33" i="2"/>
  <c r="AJ35" i="2"/>
  <c r="AH35" i="2"/>
  <c r="V33" i="2"/>
  <c r="AF35" i="2"/>
  <c r="AV33" i="2"/>
  <c r="AD35" i="2"/>
  <c r="AX33" i="2"/>
  <c r="AB35" i="2"/>
  <c r="AB33" i="2"/>
  <c r="Z33" i="2"/>
  <c r="X33" i="2"/>
  <c r="T33" i="2"/>
</calcChain>
</file>

<file path=xl/sharedStrings.xml><?xml version="1.0" encoding="utf-8"?>
<sst xmlns="http://schemas.openxmlformats.org/spreadsheetml/2006/main" count="182" uniqueCount="95">
  <si>
    <t>担当者 部署・氏名</t>
    <rPh sb="0" eb="3">
      <t>タントウシャ</t>
    </rPh>
    <rPh sb="4" eb="6">
      <t>ブショ</t>
    </rPh>
    <rPh sb="7" eb="9">
      <t>シメイ</t>
    </rPh>
    <phoneticPr fontId="4"/>
  </si>
  <si>
    <t>連絡先電話番号</t>
    <rPh sb="0" eb="3">
      <t>レンラクサキ</t>
    </rPh>
    <rPh sb="3" eb="7">
      <t>デンワバンゴウ</t>
    </rPh>
    <phoneticPr fontId="4"/>
  </si>
  <si>
    <t>※法人等の場合</t>
    <rPh sb="1" eb="4">
      <t>ホウジントウ</t>
    </rPh>
    <rPh sb="5" eb="7">
      <t>バアイ</t>
    </rPh>
    <phoneticPr fontId="3"/>
  </si>
  <si>
    <t>（福岡市）</t>
    <rPh sb="1" eb="4">
      <t>フクオカシ</t>
    </rPh>
    <phoneticPr fontId="4"/>
  </si>
  <si>
    <t>（あて先）福岡市（区）長</t>
    <rPh sb="3" eb="4">
      <t>サキ</t>
    </rPh>
    <rPh sb="5" eb="8">
      <t>フクオカシ</t>
    </rPh>
    <rPh sb="9" eb="10">
      <t>ク</t>
    </rPh>
    <rPh sb="11" eb="12">
      <t>チョウ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</si>
  <si>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</si>
  <si>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</si>
  <si>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</si>
  <si>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</si>
  <si>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</si>
  <si>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上記の金額を請求します。</t>
    <rPh sb="0" eb="2">
      <t>ジョウキ</t>
    </rPh>
    <rPh sb="3" eb="5">
      <t>キンガク</t>
    </rPh>
    <rPh sb="6" eb="8">
      <t>セイキュウ</t>
    </rPh>
    <phoneticPr fontId="4"/>
  </si>
  <si>
    <t>隔地払（外国送金等）を希望します。</t>
    <rPh sb="0" eb="1">
      <t>ヘダ</t>
    </rPh>
    <rPh sb="1" eb="2">
      <t>チ</t>
    </rPh>
    <rPh sb="2" eb="3">
      <t>バラ</t>
    </rPh>
    <rPh sb="4" eb="6">
      <t>ガイコク</t>
    </rPh>
    <rPh sb="6" eb="8">
      <t>ソウキン</t>
    </rPh>
    <rPh sb="8" eb="9">
      <t>ナド</t>
    </rPh>
    <rPh sb="11" eb="13">
      <t>キボウ</t>
    </rPh>
    <phoneticPr fontId="4"/>
  </si>
  <si>
    <t>現金受領を希望します。</t>
    <rPh sb="0" eb="2">
      <t>ゲンキン</t>
    </rPh>
    <rPh sb="2" eb="4">
      <t>ジュリョウ</t>
    </rPh>
    <rPh sb="5" eb="7">
      <t>キボウ</t>
    </rPh>
    <phoneticPr fontId="4"/>
  </si>
  <si>
    <t>（記入する口座は請求者名義のものに限ります。また、口座名義等の記入にあたっては、必ず</t>
    <rPh sb="5" eb="7">
      <t>コウザ</t>
    </rPh>
    <rPh sb="8" eb="11">
      <t>セイキュウシャ</t>
    </rPh>
    <rPh sb="11" eb="13">
      <t>メイギ</t>
    </rPh>
    <rPh sb="17" eb="18">
      <t>カギ</t>
    </rPh>
    <phoneticPr fontId="4"/>
  </si>
  <si>
    <t>口座名義
（カナ）</t>
    <rPh sb="0" eb="2">
      <t>コウザ</t>
    </rPh>
    <rPh sb="2" eb="4">
      <t>メイギ</t>
    </rPh>
    <phoneticPr fontId="4"/>
  </si>
  <si>
    <t>口座番号</t>
    <rPh sb="0" eb="2">
      <t>コウザ</t>
    </rPh>
    <rPh sb="2" eb="4">
      <t>バンゴウ</t>
    </rPh>
    <phoneticPr fontId="4"/>
  </si>
  <si>
    <t>普通　・　当座</t>
    <rPh sb="0" eb="2">
      <t>フツウ</t>
    </rPh>
    <rPh sb="5" eb="7">
      <t>トウザ</t>
    </rPh>
    <phoneticPr fontId="4"/>
  </si>
  <si>
    <t>預金種別</t>
    <rPh sb="0" eb="1">
      <t>アズカリ</t>
    </rPh>
    <rPh sb="1" eb="2">
      <t>カネ</t>
    </rPh>
    <rPh sb="2" eb="3">
      <t>タネ</t>
    </rPh>
    <rPh sb="3" eb="4">
      <t>ベツ</t>
    </rPh>
    <phoneticPr fontId="4"/>
  </si>
  <si>
    <t>本店　　　　
支店　</t>
    <rPh sb="0" eb="2">
      <t>ホンテン</t>
    </rPh>
    <rPh sb="7" eb="9">
      <t>シテン</t>
    </rPh>
    <phoneticPr fontId="4"/>
  </si>
  <si>
    <t>銀行</t>
    <rPh sb="0" eb="2">
      <t>ギンコウ</t>
    </rPh>
    <phoneticPr fontId="4"/>
  </si>
  <si>
    <t>金融機関名</t>
    <rPh sb="0" eb="2">
      <t>キンユウ</t>
    </rPh>
    <rPh sb="2" eb="5">
      <t>キカンメイ</t>
    </rPh>
    <phoneticPr fontId="4"/>
  </si>
  <si>
    <t>（本市に２つ以上口座を登録されている方等は、以下に振込を希望する口座をご記入ください。）</t>
    <rPh sb="1" eb="3">
      <t>ホンシ</t>
    </rPh>
    <rPh sb="6" eb="8">
      <t>イジョウ</t>
    </rPh>
    <rPh sb="8" eb="10">
      <t>コウザ</t>
    </rPh>
    <rPh sb="11" eb="13">
      <t>トウロク</t>
    </rPh>
    <rPh sb="18" eb="19">
      <t>カタ</t>
    </rPh>
    <rPh sb="19" eb="20">
      <t>ナド</t>
    </rPh>
    <rPh sb="22" eb="24">
      <t>イカ</t>
    </rPh>
    <rPh sb="25" eb="27">
      <t>フリコミ</t>
    </rPh>
    <rPh sb="28" eb="30">
      <t>キボウ</t>
    </rPh>
    <rPh sb="32" eb="34">
      <t>コウザ</t>
    </rPh>
    <phoneticPr fontId="4"/>
  </si>
  <si>
    <t>口座振込を希望します。</t>
    <rPh sb="0" eb="2">
      <t>コウザ</t>
    </rPh>
    <rPh sb="2" eb="4">
      <t>フリコミ</t>
    </rPh>
    <rPh sb="5" eb="7">
      <t>キボウ</t>
    </rPh>
    <phoneticPr fontId="4"/>
  </si>
  <si>
    <t>件　　名</t>
    <rPh sb="0" eb="1">
      <t>ケン</t>
    </rPh>
    <rPh sb="3" eb="4">
      <t>メイ</t>
    </rPh>
    <phoneticPr fontId="4"/>
  </si>
  <si>
    <t>（金額の記載は、アラビア数字を用いその頭部に「￥」を記入してください。）</t>
    <rPh sb="1" eb="3">
      <t>キンガク</t>
    </rPh>
    <rPh sb="4" eb="6">
      <t>キサイ</t>
    </rPh>
    <rPh sb="12" eb="14">
      <t>スウジ</t>
    </rPh>
    <rPh sb="15" eb="16">
      <t>モチ</t>
    </rPh>
    <rPh sb="19" eb="21">
      <t>トウブ</t>
    </rPh>
    <rPh sb="26" eb="28">
      <t>キニュウ</t>
    </rPh>
    <phoneticPr fontId="4"/>
  </si>
  <si>
    <t>金　　額</t>
    <rPh sb="0" eb="1">
      <t>キン</t>
    </rPh>
    <rPh sb="3" eb="4">
      <t>ガク</t>
    </rPh>
    <phoneticPr fontId="4"/>
  </si>
  <si>
    <t>請　　求　　書</t>
    <rPh sb="0" eb="1">
      <t>ショウ</t>
    </rPh>
    <rPh sb="3" eb="4">
      <t>モトム</t>
    </rPh>
    <rPh sb="6" eb="7">
      <t>ショ</t>
    </rPh>
    <phoneticPr fontId="4"/>
  </si>
  <si>
    <t>下のセルに直接金額を入力していただきますと、</t>
    <rPh sb="0" eb="1">
      <t>シタ</t>
    </rPh>
    <rPh sb="5" eb="7">
      <t>チョクセツ</t>
    </rPh>
    <rPh sb="7" eb="9">
      <t>キンガク</t>
    </rPh>
    <rPh sb="10" eb="12">
      <t>ニュウリョク</t>
    </rPh>
    <phoneticPr fontId="4"/>
  </si>
  <si>
    <t>10000000000</t>
    <phoneticPr fontId="4"/>
  </si>
  <si>
    <t>1000000000</t>
    <phoneticPr fontId="4"/>
  </si>
  <si>
    <t>100000000</t>
    <phoneticPr fontId="4"/>
  </si>
  <si>
    <t>10000000</t>
    <phoneticPr fontId="4"/>
  </si>
  <si>
    <t>1000000</t>
    <phoneticPr fontId="4"/>
  </si>
  <si>
    <t>100000</t>
    <phoneticPr fontId="4"/>
  </si>
  <si>
    <t>10000</t>
    <phoneticPr fontId="4"/>
  </si>
  <si>
    <t>1000</t>
    <phoneticPr fontId="4"/>
  </si>
  <si>
    <t>100</t>
    <phoneticPr fontId="4"/>
  </si>
  <si>
    <t>10</t>
    <phoneticPr fontId="4"/>
  </si>
  <si>
    <t>1</t>
    <phoneticPr fontId="4"/>
  </si>
  <si>
    <t>　預金通帳を確認のうえ、記載のとおり正確に記入してください。）</t>
    <phoneticPr fontId="4"/>
  </si>
  <si>
    <t>令和</t>
    <rPh sb="0" eb="1">
      <t>レイ</t>
    </rPh>
    <rPh sb="1" eb="2">
      <t>ワ</t>
    </rPh>
    <phoneticPr fontId="4"/>
  </si>
  <si>
    <r>
      <t>（注）１　</t>
    </r>
    <r>
      <rPr>
        <sz val="10"/>
        <rFont val="ＭＳ ゴシック"/>
        <family val="3"/>
        <charset val="128"/>
      </rPr>
      <t>金額と口座番号は、右づめ</t>
    </r>
    <r>
      <rPr>
        <sz val="10"/>
        <rFont val="ＭＳ 明朝"/>
        <family val="1"/>
        <charset val="128"/>
      </rPr>
      <t>で記入してください。</t>
    </r>
    <rPh sb="1" eb="2">
      <t>チュウ</t>
    </rPh>
    <rPh sb="5" eb="7">
      <t>キンガク</t>
    </rPh>
    <rPh sb="8" eb="10">
      <t>コウザ</t>
    </rPh>
    <rPh sb="10" eb="12">
      <t>バンゴウ</t>
    </rPh>
    <rPh sb="14" eb="15">
      <t>ミギ</t>
    </rPh>
    <rPh sb="18" eb="20">
      <t>キニュウ</t>
    </rPh>
    <phoneticPr fontId="4"/>
  </si>
  <si>
    <t>　　　　　なお、ゆうちょ銀行への振込を希望される場合は、振込用の口座番号を記入してください。</t>
    <rPh sb="12" eb="14">
      <t>ギンコウ</t>
    </rPh>
    <rPh sb="16" eb="18">
      <t>フリコ</t>
    </rPh>
    <rPh sb="19" eb="21">
      <t>キボウ</t>
    </rPh>
    <rPh sb="24" eb="26">
      <t>バアイ</t>
    </rPh>
    <rPh sb="28" eb="31">
      <t>フリコミヨウ</t>
    </rPh>
    <rPh sb="32" eb="34">
      <t>コウザ</t>
    </rPh>
    <rPh sb="34" eb="36">
      <t>バンゴウ</t>
    </rPh>
    <rPh sb="37" eb="39">
      <t>キニュウ</t>
    </rPh>
    <phoneticPr fontId="4"/>
  </si>
  <si>
    <r>
      <t>　　　２　請求書の</t>
    </r>
    <r>
      <rPr>
        <sz val="10"/>
        <rFont val="ＭＳ ゴシック"/>
        <family val="3"/>
        <charset val="128"/>
      </rPr>
      <t>金額は、訂正できません</t>
    </r>
    <r>
      <rPr>
        <sz val="10"/>
        <rFont val="ＭＳ 明朝"/>
        <family val="1"/>
        <charset val="128"/>
      </rPr>
      <t>。</t>
    </r>
    <rPh sb="5" eb="8">
      <t>セイキュウショ</t>
    </rPh>
    <rPh sb="9" eb="11">
      <t>キンガク</t>
    </rPh>
    <rPh sb="13" eb="15">
      <t>テイセイ</t>
    </rPh>
    <phoneticPr fontId="4"/>
  </si>
  <si>
    <t>R3.4改正</t>
    <rPh sb="4" eb="6">
      <t>カイセイ</t>
    </rPh>
    <phoneticPr fontId="3"/>
  </si>
  <si>
    <t>下のセルに直接口座番号７桁を入力していただきますと、</t>
    <rPh sb="0" eb="1">
      <t>シタ</t>
    </rPh>
    <rPh sb="5" eb="7">
      <t>チョクセツ</t>
    </rPh>
    <rPh sb="7" eb="9">
      <t>コウザ</t>
    </rPh>
    <rPh sb="9" eb="11">
      <t>バンゴウ</t>
    </rPh>
    <rPh sb="12" eb="13">
      <t>ケタ</t>
    </rPh>
    <rPh sb="14" eb="16">
      <t>ニュウリョク</t>
    </rPh>
    <phoneticPr fontId="4"/>
  </si>
  <si>
    <t>下のセルに口座名義（カナ）を入力していただきますと、</t>
    <rPh sb="0" eb="1">
      <t>シタ</t>
    </rPh>
    <rPh sb="5" eb="7">
      <t>コウザ</t>
    </rPh>
    <rPh sb="7" eb="9">
      <t>メイギ</t>
    </rPh>
    <rPh sb="14" eb="16">
      <t>ニュウリョク</t>
    </rPh>
    <phoneticPr fontId="4"/>
  </si>
  <si>
    <t>※全角カナで入力してください。</t>
    <rPh sb="1" eb="3">
      <t>ゼンカク</t>
    </rPh>
    <rPh sb="6" eb="8">
      <t>ニュウリョク</t>
    </rPh>
    <phoneticPr fontId="3"/>
  </si>
  <si>
    <t>1</t>
    <phoneticPr fontId="3"/>
  </si>
  <si>
    <t>2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</si>
  <si>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</si>
  <si>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</si>
  <si>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</si>
  <si>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</si>
  <si>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</si>
  <si>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</si>
  <si>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</si>
  <si>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</si>
  <si>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</si>
  <si>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</si>
  <si>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</si>
  <si>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</si>
  <si>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</si>
  <si>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</si>
  <si>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</si>
  <si>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</si>
  <si>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</si>
  <si>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</si>
  <si>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</si>
  <si>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</si>
  <si>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</si>
  <si>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</si>
  <si>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</si>
  <si>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</si>
  <si>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</si>
  <si>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</si>
  <si>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</si>
  <si>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</si>
  <si>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</si>
  <si>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</si>
  <si>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</si>
  <si>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</si>
  <si>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カ）フクオカ</t>
    <phoneticPr fontId="3"/>
  </si>
  <si>
    <r>
      <t>一マスずつ</t>
    </r>
    <r>
      <rPr>
        <b/>
        <sz val="10"/>
        <color rgb="FFFF0000"/>
        <rFont val="ＭＳ ゴシック"/>
        <family val="3"/>
        <charset val="128"/>
      </rPr>
      <t>口座名義（カナ）</t>
    </r>
    <r>
      <rPr>
        <sz val="10"/>
        <color rgb="FFFF0000"/>
        <rFont val="ＭＳ 明朝"/>
        <family val="1"/>
        <charset val="128"/>
      </rPr>
      <t>欄に転記されます。</t>
    </r>
    <rPh sb="0" eb="1">
      <t>イチ</t>
    </rPh>
    <rPh sb="5" eb="7">
      <t>コウザ</t>
    </rPh>
    <rPh sb="7" eb="9">
      <t>メイギ</t>
    </rPh>
    <rPh sb="13" eb="14">
      <t>ラン</t>
    </rPh>
    <rPh sb="15" eb="17">
      <t>テンキ</t>
    </rPh>
    <phoneticPr fontId="4"/>
  </si>
  <si>
    <r>
      <t>一マスずつ</t>
    </r>
    <r>
      <rPr>
        <b/>
        <sz val="10"/>
        <color rgb="FFFF0000"/>
        <rFont val="ＭＳ ゴシック"/>
        <family val="3"/>
        <charset val="128"/>
      </rPr>
      <t>口座番号</t>
    </r>
    <r>
      <rPr>
        <sz val="10"/>
        <color rgb="FFFF0000"/>
        <rFont val="ＭＳ 明朝"/>
        <family val="1"/>
        <charset val="128"/>
      </rPr>
      <t>欄に転記されます。</t>
    </r>
    <rPh sb="0" eb="1">
      <t>イチ</t>
    </rPh>
    <rPh sb="5" eb="10">
      <t>コウザバンゴウラン</t>
    </rPh>
    <rPh sb="11" eb="13">
      <t>テンキ</t>
    </rPh>
    <phoneticPr fontId="4"/>
  </si>
  <si>
    <r>
      <t>一桁ずつ</t>
    </r>
    <r>
      <rPr>
        <b/>
        <sz val="10"/>
        <color rgb="FFFF0000"/>
        <rFont val="ＭＳ ゴシック"/>
        <family val="3"/>
        <charset val="128"/>
      </rPr>
      <t>金額</t>
    </r>
    <r>
      <rPr>
        <sz val="10"/>
        <color rgb="FFFF0000"/>
        <rFont val="ＭＳ 明朝"/>
        <family val="1"/>
        <charset val="128"/>
      </rPr>
      <t>欄に転記されます。</t>
    </r>
    <rPh sb="0" eb="2">
      <t>ヒトケタ</t>
    </rPh>
    <rPh sb="4" eb="7">
      <t>キンガクラン</t>
    </rPh>
    <rPh sb="8" eb="10">
      <t>テンキ</t>
    </rPh>
    <phoneticPr fontId="4"/>
  </si>
  <si>
    <t>1234567</t>
    <phoneticPr fontId="3"/>
  </si>
  <si>
    <t>福岡</t>
    <rPh sb="0" eb="2">
      <t>フクオカ</t>
    </rPh>
    <phoneticPr fontId="3"/>
  </si>
  <si>
    <t>福岡市庁内</t>
    <rPh sb="0" eb="2">
      <t>フクオカ</t>
    </rPh>
    <rPh sb="2" eb="5">
      <t>シチョウナイ</t>
    </rPh>
    <phoneticPr fontId="3"/>
  </si>
  <si>
    <t>NPO法人○○
理事長　○○　○○</t>
    <rPh sb="3" eb="5">
      <t>ホウジン</t>
    </rPh>
    <rPh sb="8" eb="11">
      <t>リジチョウ</t>
    </rPh>
    <phoneticPr fontId="3"/>
  </si>
  <si>
    <t>福岡市中央区天神1-8-1</t>
    <rPh sb="0" eb="3">
      <t>フクオカシ</t>
    </rPh>
    <rPh sb="3" eb="6">
      <t>チュウオウク</t>
    </rPh>
    <rPh sb="6" eb="8">
      <t>テンジン</t>
    </rPh>
    <phoneticPr fontId="3"/>
  </si>
  <si>
    <t>092-711-4283</t>
    <phoneticPr fontId="3"/>
  </si>
  <si>
    <t>○○　○○</t>
    <phoneticPr fontId="3"/>
  </si>
  <si>
    <t>令和〇年度福岡市ＮＰＯ活動推進補助金
○○（事業名）</t>
    <rPh sb="22" eb="25">
      <t>ジギョウメイ</t>
    </rPh>
    <phoneticPr fontId="3"/>
  </si>
  <si>
    <t>令和〇年度福岡市ＮＰＯ活動推進補助金
○○○○事業</t>
    <rPh sb="23" eb="25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</si>
</sst>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¥&quot;* #,##0_ ;_ &quot;¥&quot;* \-#,##0_ ;_ &quot;¥&quot;* &quot;-&quot;_ ;_ @_ "/>
    <numFmt numFmtId="176" formatCode="0_);[Red]\(0\)"/>
    <numFmt numFmtId="177" formatCode="#,##0_ "/>
    <numFmt numFmtId="178" formatCode="0_ 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18"/>
      <name val="ＭＳ ゴシック"/>
      <family val="3"/>
      <charset val="128"/>
    </font>
    <font>
      <sz val="19"/>
      <name val="ＭＳ Ｐゴシック"/>
      <family val="3"/>
      <charset val="128"/>
    </font>
    <font>
      <sz val="19"/>
      <name val="ＭＳ ゴシック"/>
      <family val="3"/>
      <charset val="128"/>
    </font>
    <font>
      <sz val="14"/>
      <name val="ＭＳ ゴシック"/>
      <family val="3"/>
      <charset val="128"/>
    </font>
    <font>
      <i/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28"/>
      <name val="ＭＳ 明朝"/>
      <family val="1"/>
      <charset val="128"/>
    </font>
    <font>
      <sz val="7"/>
      <name val="ＭＳ 明朝"/>
      <family val="1"/>
      <charset val="128"/>
    </font>
    <font>
      <b/>
      <sz val="22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5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hair">
        <color auto="1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hair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hair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auto="1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4">
    <xf numFmtId="0" fontId="0" fillId="0" borderId="0" xfId="0">
      <alignment vertical="center"/>
    </xf>
    <xf numFmtId="49" fontId="2" fillId="0" borderId="0" xfId="1" applyNumberFormat="1" applyFont="1"/>
    <xf numFmtId="49" fontId="2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right"/>
    </xf>
    <xf numFmtId="49" fontId="6" fillId="0" borderId="0" xfId="1" applyNumberFormat="1" applyFont="1"/>
    <xf numFmtId="0" fontId="7" fillId="0" borderId="0" xfId="1" applyFont="1"/>
    <xf numFmtId="0" fontId="8" fillId="0" borderId="0" xfId="1" applyFont="1"/>
    <xf numFmtId="49" fontId="9" fillId="0" borderId="0" xfId="1" applyNumberFormat="1" applyFont="1" applyAlignment="1">
      <alignment vertical="center"/>
    </xf>
    <xf numFmtId="0" fontId="10" fillId="0" borderId="0" xfId="1" applyFont="1"/>
    <xf numFmtId="49" fontId="9" fillId="0" borderId="0" xfId="1" applyNumberFormat="1" applyFont="1"/>
    <xf numFmtId="49" fontId="9" fillId="0" borderId="0" xfId="1" applyNumberFormat="1" applyFont="1" applyAlignment="1">
      <alignment horizontal="distributed" vertical="center"/>
    </xf>
    <xf numFmtId="49" fontId="9" fillId="0" borderId="0" xfId="1" applyNumberFormat="1" applyFont="1" applyAlignment="1">
      <alignment horizontal="left" vertical="center"/>
    </xf>
    <xf numFmtId="49" fontId="9" fillId="0" borderId="0" xfId="1" applyNumberFormat="1" applyFont="1" applyAlignment="1">
      <alignment horizontal="distributed" vertical="center" wrapText="1"/>
    </xf>
    <xf numFmtId="0" fontId="8" fillId="0" borderId="1" xfId="1" applyFont="1" applyBorder="1"/>
    <xf numFmtId="49" fontId="9" fillId="0" borderId="1" xfId="1" applyNumberFormat="1" applyFont="1" applyBorder="1"/>
    <xf numFmtId="49" fontId="2" fillId="0" borderId="1" xfId="1" applyNumberFormat="1" applyFont="1" applyBorder="1"/>
    <xf numFmtId="0" fontId="9" fillId="0" borderId="0" xfId="1" applyFont="1"/>
    <xf numFmtId="0" fontId="7" fillId="0" borderId="0" xfId="1" applyFont="1" applyAlignment="1">
      <alignment horizontal="center" vertical="center"/>
    </xf>
    <xf numFmtId="49" fontId="2" fillId="0" borderId="0" xfId="1" applyNumberFormat="1" applyFont="1" applyAlignment="1">
      <alignment horizontal="distributed" vertical="center"/>
    </xf>
    <xf numFmtId="49" fontId="11" fillId="0" borderId="0" xfId="1" applyNumberFormat="1" applyFont="1" applyAlignment="1">
      <alignment horizontal="center" vertical="center"/>
    </xf>
    <xf numFmtId="49" fontId="12" fillId="0" borderId="0" xfId="1" applyNumberFormat="1" applyFont="1"/>
    <xf numFmtId="49" fontId="12" fillId="0" borderId="0" xfId="1" applyNumberFormat="1" applyFont="1" applyAlignment="1" applyProtection="1">
      <alignment horizontal="center"/>
      <protection locked="0"/>
    </xf>
    <xf numFmtId="0" fontId="13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distributed" vertical="center"/>
    </xf>
    <xf numFmtId="49" fontId="14" fillId="0" borderId="0" xfId="1" applyNumberFormat="1" applyFont="1" applyAlignment="1">
      <alignment horizontal="center" vertical="center"/>
    </xf>
    <xf numFmtId="0" fontId="15" fillId="0" borderId="0" xfId="1" applyFont="1"/>
    <xf numFmtId="0" fontId="16" fillId="0" borderId="0" xfId="1" applyFont="1" applyAlignment="1">
      <alignment horizontal="right" vertical="center"/>
    </xf>
    <xf numFmtId="49" fontId="6" fillId="0" borderId="0" xfId="1" applyNumberFormat="1" applyFont="1" applyAlignment="1">
      <alignment horizontal="distributed" vertical="center" wrapText="1"/>
    </xf>
    <xf numFmtId="49" fontId="17" fillId="0" borderId="0" xfId="1" applyNumberFormat="1" applyFont="1"/>
    <xf numFmtId="0" fontId="13" fillId="0" borderId="0" xfId="1" applyFont="1" applyAlignment="1">
      <alignment vertical="center"/>
    </xf>
    <xf numFmtId="0" fontId="18" fillId="0" borderId="0" xfId="1" applyFont="1" applyAlignment="1">
      <alignment horizontal="right" vertical="center"/>
    </xf>
    <xf numFmtId="49" fontId="22" fillId="0" borderId="0" xfId="1" applyNumberFormat="1" applyFont="1"/>
    <xf numFmtId="49" fontId="2" fillId="0" borderId="0" xfId="1" quotePrefix="1" applyNumberFormat="1" applyFont="1"/>
    <xf numFmtId="49" fontId="23" fillId="0" borderId="0" xfId="1" applyNumberFormat="1" applyFont="1"/>
    <xf numFmtId="49" fontId="25" fillId="0" borderId="0" xfId="1" applyNumberFormat="1" applyFont="1"/>
    <xf numFmtId="49" fontId="26" fillId="0" borderId="0" xfId="1" applyNumberFormat="1" applyFont="1" applyAlignment="1">
      <alignment horizontal="center"/>
    </xf>
    <xf numFmtId="49" fontId="9" fillId="0" borderId="0" xfId="1" quotePrefix="1" applyNumberFormat="1" applyFont="1"/>
    <xf numFmtId="49" fontId="9" fillId="0" borderId="0" xfId="1" applyNumberFormat="1" applyFont="1" applyAlignment="1">
      <alignment horizontal="left"/>
    </xf>
    <xf numFmtId="49" fontId="9" fillId="0" borderId="0" xfId="1" applyNumberFormat="1" applyFont="1" applyAlignment="1">
      <alignment horizontal="center"/>
    </xf>
    <xf numFmtId="49" fontId="9" fillId="0" borderId="0" xfId="1" applyNumberFormat="1" applyFont="1" applyAlignment="1">
      <alignment horizontal="right"/>
    </xf>
    <xf numFmtId="176" fontId="27" fillId="2" borderId="0" xfId="1" applyNumberFormat="1" applyFont="1" applyFill="1"/>
    <xf numFmtId="0" fontId="9" fillId="2" borderId="0" xfId="1" applyFont="1" applyFill="1"/>
    <xf numFmtId="178" fontId="9" fillId="2" borderId="0" xfId="1" applyNumberFormat="1" applyFont="1" applyFill="1"/>
    <xf numFmtId="42" fontId="9" fillId="0" borderId="0" xfId="1" applyNumberFormat="1" applyFont="1"/>
    <xf numFmtId="0" fontId="28" fillId="0" borderId="0" xfId="1" applyFont="1"/>
    <xf numFmtId="0" fontId="1" fillId="0" borderId="0" xfId="1"/>
    <xf numFmtId="49" fontId="2" fillId="0" borderId="2" xfId="1" applyNumberFormat="1" applyFont="1" applyBorder="1"/>
    <xf numFmtId="49" fontId="2" fillId="0" borderId="3" xfId="1" applyNumberFormat="1" applyFont="1" applyBorder="1"/>
    <xf numFmtId="49" fontId="2" fillId="0" borderId="10" xfId="1" applyNumberFormat="1" applyFont="1" applyBorder="1"/>
    <xf numFmtId="49" fontId="2" fillId="0" borderId="11" xfId="1" applyNumberFormat="1" applyFont="1" applyBorder="1"/>
    <xf numFmtId="49" fontId="2" fillId="0" borderId="18" xfId="1" applyNumberFormat="1" applyFont="1" applyBorder="1"/>
    <xf numFmtId="49" fontId="2" fillId="0" borderId="19" xfId="1" applyNumberFormat="1" applyFont="1" applyBorder="1"/>
    <xf numFmtId="49" fontId="2" fillId="0" borderId="26" xfId="1" applyNumberFormat="1" applyFont="1" applyBorder="1"/>
    <xf numFmtId="49" fontId="6" fillId="0" borderId="3" xfId="1" applyNumberFormat="1" applyFont="1" applyBorder="1" applyAlignment="1">
      <alignment horizontal="center"/>
    </xf>
    <xf numFmtId="49" fontId="6" fillId="0" borderId="19" xfId="1" applyNumberFormat="1" applyFont="1" applyBorder="1"/>
    <xf numFmtId="49" fontId="6" fillId="0" borderId="1" xfId="1" applyNumberFormat="1" applyFont="1" applyBorder="1" applyAlignment="1">
      <alignment horizontal="distributed" vertical="center"/>
    </xf>
    <xf numFmtId="49" fontId="6" fillId="0" borderId="26" xfId="1" applyNumberFormat="1" applyFont="1" applyBorder="1"/>
    <xf numFmtId="0" fontId="16" fillId="0" borderId="19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9" fillId="0" borderId="26" xfId="1" applyFont="1" applyBorder="1" applyAlignment="1" applyProtection="1">
      <alignment horizontal="right" vertical="center"/>
      <protection locked="0"/>
    </xf>
    <xf numFmtId="49" fontId="20" fillId="0" borderId="10" xfId="1" applyNumberFormat="1" applyFont="1" applyBorder="1" applyAlignment="1" applyProtection="1">
      <alignment horizontal="right" vertical="center"/>
      <protection locked="0"/>
    </xf>
    <xf numFmtId="49" fontId="6" fillId="0" borderId="2" xfId="1" applyNumberFormat="1" applyFont="1" applyBorder="1"/>
    <xf numFmtId="49" fontId="6" fillId="0" borderId="3" xfId="1" applyNumberFormat="1" applyFont="1" applyBorder="1" applyAlignment="1">
      <alignment horizontal="center" vertical="center"/>
    </xf>
    <xf numFmtId="49" fontId="6" fillId="0" borderId="10" xfId="1" applyNumberFormat="1" applyFont="1" applyBorder="1"/>
    <xf numFmtId="49" fontId="6" fillId="0" borderId="11" xfId="1" applyNumberFormat="1" applyFont="1" applyBorder="1"/>
    <xf numFmtId="49" fontId="6" fillId="0" borderId="18" xfId="1" applyNumberFormat="1" applyFont="1" applyBorder="1"/>
    <xf numFmtId="0" fontId="2" fillId="0" borderId="0" xfId="1" applyNumberFormat="1" applyFont="1" applyFill="1"/>
    <xf numFmtId="49" fontId="2" fillId="0" borderId="0" xfId="1" applyNumberFormat="1" applyFont="1" applyFill="1"/>
    <xf numFmtId="0" fontId="2" fillId="2" borderId="0" xfId="1" applyNumberFormat="1" applyFont="1" applyFill="1"/>
    <xf numFmtId="177" fontId="32" fillId="0" borderId="50" xfId="1" applyNumberFormat="1" applyFont="1" applyBorder="1"/>
    <xf numFmtId="49" fontId="34" fillId="0" borderId="47" xfId="1" applyNumberFormat="1" applyFont="1" applyBorder="1"/>
    <xf numFmtId="49" fontId="34" fillId="0" borderId="48" xfId="1" applyNumberFormat="1" applyFont="1" applyBorder="1"/>
    <xf numFmtId="49" fontId="34" fillId="0" borderId="48" xfId="1" applyNumberFormat="1" applyFont="1" applyBorder="1" applyAlignment="1">
      <alignment vertical="top" wrapText="1"/>
    </xf>
    <xf numFmtId="49" fontId="6" fillId="0" borderId="1" xfId="1" applyNumberFormat="1" applyFont="1" applyBorder="1" applyAlignment="1">
      <alignment horizontal="distributed" vertical="center"/>
    </xf>
    <xf numFmtId="49" fontId="6" fillId="0" borderId="0" xfId="1" applyNumberFormat="1" applyFont="1" applyAlignment="1">
      <alignment horizontal="distributed" vertical="center" wrapText="1"/>
    </xf>
    <xf numFmtId="49" fontId="6" fillId="0" borderId="0" xfId="1" applyNumberFormat="1" applyFont="1" applyAlignment="1">
      <alignment horizontal="distributed" vertical="center"/>
    </xf>
    <xf numFmtId="0" fontId="16" fillId="0" borderId="0" xfId="1" applyFont="1" applyAlignment="1">
      <alignment horizontal="right" vertical="center"/>
    </xf>
    <xf numFmtId="0" fontId="1" fillId="0" borderId="0" xfId="1"/>
    <xf numFmtId="49" fontId="2" fillId="3" borderId="0" xfId="1" applyNumberFormat="1" applyFont="1" applyFill="1"/>
    <xf numFmtId="49" fontId="2" fillId="0" borderId="0" xfId="1" applyNumberFormat="1" applyFont="1" applyAlignment="1">
      <alignment horizontal="left"/>
    </xf>
    <xf numFmtId="49" fontId="2" fillId="0" borderId="1" xfId="1" applyNumberFormat="1" applyFont="1" applyBorder="1" applyAlignment="1">
      <alignment horizontal="left"/>
    </xf>
    <xf numFmtId="0" fontId="8" fillId="0" borderId="0" xfId="1" applyFont="1" applyAlignment="1">
      <alignment horizontal="left" wrapText="1"/>
    </xf>
    <xf numFmtId="0" fontId="8" fillId="0" borderId="1" xfId="1" applyFont="1" applyBorder="1" applyAlignment="1">
      <alignment horizontal="left" wrapText="1"/>
    </xf>
    <xf numFmtId="0" fontId="30" fillId="0" borderId="39" xfId="1" applyNumberFormat="1" applyFont="1" applyBorder="1" applyAlignment="1" applyProtection="1">
      <alignment horizontal="center" vertical="center"/>
      <protection locked="0"/>
    </xf>
    <xf numFmtId="0" fontId="30" fillId="0" borderId="42" xfId="1" applyNumberFormat="1" applyFont="1" applyBorder="1" applyAlignment="1" applyProtection="1">
      <alignment horizontal="center" vertical="center"/>
      <protection locked="0"/>
    </xf>
    <xf numFmtId="0" fontId="30" fillId="0" borderId="40" xfId="1" applyNumberFormat="1" applyFont="1" applyBorder="1" applyAlignment="1" applyProtection="1">
      <alignment horizontal="center" vertical="center"/>
      <protection locked="0"/>
    </xf>
    <xf numFmtId="0" fontId="30" fillId="0" borderId="43" xfId="1" applyNumberFormat="1" applyFont="1" applyBorder="1" applyAlignment="1" applyProtection="1">
      <alignment horizontal="center" vertical="center"/>
      <protection locked="0"/>
    </xf>
    <xf numFmtId="0" fontId="30" fillId="0" borderId="10" xfId="1" applyNumberFormat="1" applyFont="1" applyBorder="1" applyAlignment="1" applyProtection="1">
      <alignment horizontal="center" vertical="center"/>
      <protection locked="0"/>
    </xf>
    <xf numFmtId="0" fontId="30" fillId="0" borderId="41" xfId="1" applyNumberFormat="1" applyFont="1" applyBorder="1" applyAlignment="1" applyProtection="1">
      <alignment horizontal="center" vertical="center"/>
      <protection locked="0"/>
    </xf>
    <xf numFmtId="0" fontId="30" fillId="0" borderId="37" xfId="1" applyNumberFormat="1" applyFont="1" applyBorder="1" applyAlignment="1" applyProtection="1">
      <alignment horizontal="center" vertical="center"/>
      <protection locked="0"/>
    </xf>
    <xf numFmtId="0" fontId="30" fillId="0" borderId="38" xfId="1" applyNumberFormat="1" applyFont="1" applyBorder="1" applyAlignment="1" applyProtection="1">
      <alignment horizontal="center" vertical="center"/>
      <protection locked="0"/>
    </xf>
    <xf numFmtId="0" fontId="30" fillId="0" borderId="34" xfId="1" applyNumberFormat="1" applyFont="1" applyBorder="1" applyAlignment="1" applyProtection="1">
      <alignment horizontal="center" vertical="center"/>
      <protection locked="0"/>
    </xf>
    <xf numFmtId="0" fontId="30" fillId="0" borderId="19" xfId="1" applyNumberFormat="1" applyFont="1" applyBorder="1" applyAlignment="1" applyProtection="1">
      <alignment horizontal="center" vertical="center"/>
      <protection locked="0"/>
    </xf>
    <xf numFmtId="0" fontId="30" fillId="0" borderId="1" xfId="1" applyNumberFormat="1" applyFont="1" applyBorder="1" applyAlignment="1" applyProtection="1">
      <alignment horizontal="center" vertical="center"/>
      <protection locked="0"/>
    </xf>
    <xf numFmtId="0" fontId="30" fillId="0" borderId="36" xfId="1" applyNumberFormat="1" applyFont="1" applyBorder="1" applyAlignment="1" applyProtection="1">
      <alignment horizontal="center" vertical="center"/>
      <protection locked="0"/>
    </xf>
    <xf numFmtId="0" fontId="30" fillId="0" borderId="33" xfId="1" applyNumberFormat="1" applyFont="1" applyBorder="1" applyAlignment="1" applyProtection="1">
      <alignment horizontal="center" vertical="center"/>
      <protection locked="0"/>
    </xf>
    <xf numFmtId="0" fontId="30" fillId="0" borderId="35" xfId="1" applyNumberFormat="1" applyFont="1" applyBorder="1" applyAlignment="1" applyProtection="1">
      <alignment horizontal="center" vertical="center"/>
      <protection locked="0"/>
    </xf>
    <xf numFmtId="49" fontId="33" fillId="0" borderId="48" xfId="1" applyNumberFormat="1" applyFont="1" applyBorder="1" applyAlignment="1">
      <alignment horizontal="right" vertical="center"/>
    </xf>
    <xf numFmtId="49" fontId="33" fillId="0" borderId="49" xfId="1" applyNumberFormat="1" applyFont="1" applyBorder="1" applyAlignment="1">
      <alignment horizontal="right" vertical="center"/>
    </xf>
    <xf numFmtId="49" fontId="6" fillId="0" borderId="0" xfId="1" applyNumberFormat="1" applyFont="1" applyAlignment="1" applyProtection="1">
      <alignment horizontal="left" vertical="top" wrapText="1"/>
      <protection locked="0"/>
    </xf>
    <xf numFmtId="49" fontId="6" fillId="0" borderId="0" xfId="1" applyNumberFormat="1" applyFont="1" applyAlignment="1" applyProtection="1">
      <alignment horizontal="left" vertical="top"/>
      <protection locked="0"/>
    </xf>
    <xf numFmtId="49" fontId="6" fillId="0" borderId="3" xfId="1" applyNumberFormat="1" applyFont="1" applyBorder="1" applyAlignment="1">
      <alignment horizontal="distributed" vertical="center"/>
    </xf>
    <xf numFmtId="49" fontId="6" fillId="0" borderId="1" xfId="1" applyNumberFormat="1" applyFont="1" applyBorder="1" applyAlignment="1">
      <alignment horizontal="distributed" vertical="center"/>
    </xf>
    <xf numFmtId="49" fontId="14" fillId="0" borderId="3" xfId="1" applyNumberFormat="1" applyFont="1" applyBorder="1" applyAlignment="1" applyProtection="1">
      <alignment horizontal="center" vertical="center"/>
      <protection locked="0"/>
    </xf>
    <xf numFmtId="49" fontId="14" fillId="0" borderId="1" xfId="1" applyNumberFormat="1" applyFont="1" applyBorder="1" applyAlignment="1" applyProtection="1">
      <alignment horizontal="center" vertical="center"/>
      <protection locked="0"/>
    </xf>
    <xf numFmtId="49" fontId="6" fillId="0" borderId="0" xfId="1" applyNumberFormat="1" applyFont="1" applyAlignment="1">
      <alignment horizontal="distributed" vertical="center" wrapText="1"/>
    </xf>
    <xf numFmtId="49" fontId="6" fillId="0" borderId="0" xfId="1" applyNumberFormat="1" applyFont="1" applyAlignment="1">
      <alignment horizontal="distributed" vertical="center"/>
    </xf>
    <xf numFmtId="49" fontId="2" fillId="0" borderId="0" xfId="1" applyNumberFormat="1" applyFont="1" applyProtection="1">
      <protection locked="0"/>
    </xf>
    <xf numFmtId="0" fontId="18" fillId="0" borderId="2" xfId="1" applyNumberFormat="1" applyFont="1" applyBorder="1" applyAlignment="1" applyProtection="1">
      <alignment horizontal="center" vertical="center"/>
      <protection locked="0"/>
    </xf>
    <xf numFmtId="0" fontId="18" fillId="0" borderId="3" xfId="1" applyNumberFormat="1" applyFont="1" applyBorder="1" applyAlignment="1" applyProtection="1">
      <alignment horizontal="center" vertical="center"/>
      <protection locked="0"/>
    </xf>
    <xf numFmtId="0" fontId="18" fillId="0" borderId="42" xfId="1" applyNumberFormat="1" applyFont="1" applyBorder="1" applyAlignment="1" applyProtection="1">
      <alignment horizontal="center" vertical="center"/>
      <protection locked="0"/>
    </xf>
    <xf numFmtId="0" fontId="18" fillId="0" borderId="44" xfId="1" applyNumberFormat="1" applyFont="1" applyBorder="1" applyAlignment="1" applyProtection="1">
      <alignment horizontal="center" vertical="center"/>
      <protection locked="0"/>
    </xf>
    <xf numFmtId="0" fontId="18" fillId="0" borderId="45" xfId="1" applyNumberFormat="1" applyFont="1" applyBorder="1" applyAlignment="1" applyProtection="1">
      <alignment horizontal="center" vertical="center"/>
      <protection locked="0"/>
    </xf>
    <xf numFmtId="0" fontId="18" fillId="0" borderId="43" xfId="1" applyNumberFormat="1" applyFont="1" applyBorder="1" applyAlignment="1" applyProtection="1">
      <alignment horizontal="center" vertical="center"/>
      <protection locked="0"/>
    </xf>
    <xf numFmtId="0" fontId="16" fillId="0" borderId="0" xfId="1" applyFont="1" applyAlignment="1">
      <alignment horizontal="right" vertical="center"/>
    </xf>
    <xf numFmtId="49" fontId="2" fillId="0" borderId="18" xfId="1" applyNumberFormat="1" applyFont="1" applyBorder="1" applyAlignment="1">
      <alignment horizontal="right" vertical="center"/>
    </xf>
    <xf numFmtId="0" fontId="16" fillId="0" borderId="18" xfId="1" applyFont="1" applyBorder="1" applyAlignment="1">
      <alignment horizontal="right" vertical="center"/>
    </xf>
    <xf numFmtId="0" fontId="21" fillId="0" borderId="11" xfId="1" applyFont="1" applyBorder="1" applyAlignment="1" applyProtection="1">
      <alignment horizontal="center" vertical="center" wrapText="1"/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21" fillId="0" borderId="11" xfId="1" applyFont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right" vertical="center" wrapText="1"/>
    </xf>
    <xf numFmtId="0" fontId="1" fillId="0" borderId="0" xfId="1"/>
    <xf numFmtId="0" fontId="1" fillId="0" borderId="18" xfId="1" applyBorder="1"/>
    <xf numFmtId="0" fontId="19" fillId="0" borderId="28" xfId="1" applyFont="1" applyBorder="1" applyAlignment="1" applyProtection="1">
      <alignment horizontal="center" vertical="center"/>
      <protection locked="0"/>
    </xf>
    <xf numFmtId="0" fontId="19" fillId="0" borderId="29" xfId="1" applyFont="1" applyBorder="1" applyAlignment="1" applyProtection="1">
      <alignment horizontal="center" vertical="center"/>
      <protection locked="0"/>
    </xf>
    <xf numFmtId="0" fontId="19" fillId="0" borderId="31" xfId="1" applyFont="1" applyBorder="1" applyAlignment="1" applyProtection="1">
      <alignment horizontal="center" vertical="center"/>
      <protection locked="0"/>
    </xf>
    <xf numFmtId="0" fontId="19" fillId="0" borderId="32" xfId="1" applyFont="1" applyBorder="1" applyAlignment="1" applyProtection="1">
      <alignment horizontal="center" vertical="center"/>
      <protection locked="0"/>
    </xf>
    <xf numFmtId="0" fontId="19" fillId="0" borderId="27" xfId="1" applyFont="1" applyBorder="1" applyAlignment="1" applyProtection="1">
      <alignment horizontal="center" vertical="center"/>
      <protection locked="0"/>
    </xf>
    <xf numFmtId="0" fontId="19" fillId="0" borderId="30" xfId="1" applyFont="1" applyBorder="1" applyAlignment="1" applyProtection="1">
      <alignment horizontal="center" vertical="center"/>
      <protection locked="0"/>
    </xf>
    <xf numFmtId="0" fontId="30" fillId="0" borderId="46" xfId="1" applyNumberFormat="1" applyFont="1" applyBorder="1" applyAlignment="1" applyProtection="1">
      <alignment horizontal="center" vertical="center"/>
      <protection locked="0"/>
    </xf>
    <xf numFmtId="0" fontId="30" fillId="0" borderId="26" xfId="1" applyNumberFormat="1" applyFont="1" applyBorder="1" applyAlignment="1" applyProtection="1">
      <alignment horizontal="center" vertical="center"/>
      <protection locked="0"/>
    </xf>
    <xf numFmtId="49" fontId="31" fillId="0" borderId="48" xfId="1" applyNumberFormat="1" applyFont="1" applyBorder="1" applyAlignment="1">
      <alignment horizontal="left" vertical="top" wrapText="1"/>
    </xf>
    <xf numFmtId="49" fontId="31" fillId="0" borderId="49" xfId="1" applyNumberFormat="1" applyFont="1" applyBorder="1" applyAlignment="1">
      <alignment horizontal="left" vertical="top" wrapText="1"/>
    </xf>
    <xf numFmtId="0" fontId="24" fillId="0" borderId="3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26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24" fillId="0" borderId="19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20" xfId="1" applyFont="1" applyBorder="1" applyAlignment="1">
      <alignment horizontal="center" vertical="center"/>
    </xf>
    <xf numFmtId="0" fontId="24" fillId="0" borderId="21" xfId="1" applyFont="1" applyBorder="1" applyAlignment="1">
      <alignment horizontal="center" vertical="center"/>
    </xf>
    <xf numFmtId="0" fontId="24" fillId="0" borderId="22" xfId="1" applyFont="1" applyBorder="1" applyAlignment="1">
      <alignment horizontal="center" vertical="center"/>
    </xf>
    <xf numFmtId="0" fontId="24" fillId="0" borderId="7" xfId="1" applyFont="1" applyBorder="1" applyAlignment="1">
      <alignment horizontal="center" vertical="center"/>
    </xf>
    <xf numFmtId="0" fontId="24" fillId="0" borderId="8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23" xfId="1" applyFont="1" applyBorder="1" applyAlignment="1">
      <alignment horizontal="center" vertical="center"/>
    </xf>
    <xf numFmtId="0" fontId="24" fillId="0" borderId="24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/>
    </xf>
    <xf numFmtId="0" fontId="24" fillId="0" borderId="25" xfId="1" applyFont="1" applyBorder="1" applyAlignment="1">
      <alignment horizontal="center" vertical="center"/>
    </xf>
    <xf numFmtId="49" fontId="29" fillId="0" borderId="0" xfId="1" applyNumberFormat="1" applyFont="1" applyAlignment="1" applyProtection="1">
      <alignment horizontal="left" vertical="center" wrapText="1" indent="2"/>
      <protection locked="0"/>
    </xf>
    <xf numFmtId="49" fontId="6" fillId="0" borderId="0" xfId="1" applyNumberFormat="1" applyFont="1" applyAlignment="1">
      <alignment horizontal="center" vertical="center"/>
    </xf>
    <xf numFmtId="49" fontId="21" fillId="0" borderId="11" xfId="1" applyNumberFormat="1" applyFont="1" applyBorder="1" applyAlignment="1" applyProtection="1">
      <alignment horizontal="center" vertical="center"/>
      <protection locked="0"/>
    </xf>
    <xf numFmtId="49" fontId="34" fillId="0" borderId="0" xfId="1" applyNumberFormat="1" applyFont="1" applyAlignment="1">
      <alignment horizontal="left"/>
    </xf>
    <xf numFmtId="49" fontId="34" fillId="0" borderId="1" xfId="1" applyNumberFormat="1" applyFont="1" applyBorder="1" applyAlignment="1">
      <alignment horizontal="left"/>
    </xf>
    <xf numFmtId="0" fontId="39" fillId="0" borderId="0" xfId="1" applyFont="1" applyAlignment="1">
      <alignment horizontal="left" vertical="center" wrapText="1"/>
    </xf>
    <xf numFmtId="0" fontId="39" fillId="0" borderId="1" xfId="1" applyFont="1" applyBorder="1" applyAlignment="1">
      <alignment horizontal="left" vertical="center" wrapText="1"/>
    </xf>
    <xf numFmtId="49" fontId="38" fillId="0" borderId="0" xfId="1" applyNumberFormat="1" applyFont="1" applyAlignment="1" applyProtection="1">
      <alignment horizontal="left" vertical="center" wrapText="1"/>
      <protection locked="0"/>
    </xf>
    <xf numFmtId="49" fontId="38" fillId="0" borderId="0" xfId="1" applyNumberFormat="1" applyFont="1" applyAlignment="1" applyProtection="1">
      <alignment horizontal="left" vertical="center"/>
      <protection locked="0"/>
    </xf>
    <xf numFmtId="49" fontId="36" fillId="0" borderId="0" xfId="1" applyNumberFormat="1" applyFont="1" applyAlignment="1" applyProtection="1">
      <alignment horizontal="left" vertical="center" wrapText="1" indent="2"/>
      <protection locked="0"/>
    </xf>
    <xf numFmtId="49" fontId="37" fillId="0" borderId="11" xfId="1" applyNumberFormat="1" applyFont="1" applyBorder="1" applyAlignment="1" applyProtection="1">
      <alignment horizontal="center" vertical="center"/>
      <protection locked="0"/>
    </xf>
    <xf numFmtId="0" fontId="37" fillId="0" borderId="0" xfId="1" applyFont="1" applyAlignment="1" applyProtection="1">
      <alignment horizontal="center" vertical="center"/>
      <protection locked="0"/>
    </xf>
    <xf numFmtId="0" fontId="37" fillId="0" borderId="11" xfId="1" applyFont="1" applyBorder="1" applyAlignment="1" applyProtection="1">
      <alignment horizontal="center" vertical="center"/>
      <protection locked="0"/>
    </xf>
    <xf numFmtId="0" fontId="37" fillId="0" borderId="11" xfId="1" applyFont="1" applyBorder="1" applyAlignment="1" applyProtection="1">
      <alignment horizontal="center" vertical="center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95250</xdr:rowOff>
    </xdr:from>
    <xdr:to>
      <xdr:col>54</xdr:col>
      <xdr:colOff>66675</xdr:colOff>
      <xdr:row>63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09600" y="171450"/>
          <a:ext cx="6657975" cy="10020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12</xdr:row>
      <xdr:rowOff>66675</xdr:rowOff>
    </xdr:from>
    <xdr:to>
      <xdr:col>54</xdr:col>
      <xdr:colOff>66675</xdr:colOff>
      <xdr:row>12</xdr:row>
      <xdr:rowOff>66675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609600" y="20288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54</xdr:col>
      <xdr:colOff>57150</xdr:colOff>
      <xdr:row>20</xdr:row>
      <xdr:rowOff>85725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600075" y="32861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49</xdr:row>
      <xdr:rowOff>95250</xdr:rowOff>
    </xdr:from>
    <xdr:to>
      <xdr:col>54</xdr:col>
      <xdr:colOff>76200</xdr:colOff>
      <xdr:row>49</xdr:row>
      <xdr:rowOff>95250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619125" y="806767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19052</xdr:colOff>
      <xdr:row>21</xdr:row>
      <xdr:rowOff>1</xdr:rowOff>
    </xdr:from>
    <xdr:to>
      <xdr:col>28</xdr:col>
      <xdr:colOff>3702</xdr:colOff>
      <xdr:row>22</xdr:row>
      <xdr:rowOff>31599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2" y="3352801"/>
          <a:ext cx="2918350" cy="203048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22</xdr:row>
      <xdr:rowOff>12700</xdr:rowOff>
    </xdr:from>
    <xdr:to>
      <xdr:col>8</xdr:col>
      <xdr:colOff>12700</xdr:colOff>
      <xdr:row>24</xdr:row>
      <xdr:rowOff>152400</xdr:rowOff>
    </xdr:to>
    <xdr:sp macro="" textlink="">
      <xdr:nvSpPr>
        <xdr:cNvPr id="2049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38</xdr:row>
      <xdr:rowOff>50800</xdr:rowOff>
    </xdr:from>
    <xdr:to>
      <xdr:col>8</xdr:col>
      <xdr:colOff>12700</xdr:colOff>
      <xdr:row>40</xdr:row>
      <xdr:rowOff>152400</xdr:rowOff>
    </xdr:to>
    <xdr:sp macro="" textlink="">
      <xdr:nvSpPr>
        <xdr:cNvPr id="2050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41</xdr:row>
      <xdr:rowOff>38100</xdr:rowOff>
    </xdr:from>
    <xdr:to>
      <xdr:col>8</xdr:col>
      <xdr:colOff>12700</xdr:colOff>
      <xdr:row>43</xdr:row>
      <xdr:rowOff>146050</xdr:rowOff>
    </xdr:to>
    <xdr:sp macro="" textlink="">
      <xdr:nvSpPr>
        <xdr:cNvPr id="2051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0</xdr:rowOff>
        </xdr:from>
        <xdr:to>
          <xdr:col>7</xdr:col>
          <xdr:colOff>123825</xdr:colOff>
          <xdr:row>24</xdr:row>
          <xdr:rowOff>161925</xdr:rowOff>
        </xdr:to>
        <xdr:sp macro="" textlink="">
          <xdr:nvSpPr>
            <xdr:cNvPr id="6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38</xdr:row>
          <xdr:rowOff>47625</xdr:rowOff>
        </xdr:from>
        <xdr:to>
          <xdr:col>7</xdr:col>
          <xdr:colOff>123825</xdr:colOff>
          <xdr:row>40</xdr:row>
          <xdr:rowOff>152400</xdr:rowOff>
        </xdr:to>
        <xdr:sp macro="" textlink="">
          <xdr:nvSpPr>
            <xdr:cNvPr id="7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41</xdr:row>
          <xdr:rowOff>47625</xdr:rowOff>
        </xdr:from>
        <xdr:to>
          <xdr:col>7</xdr:col>
          <xdr:colOff>123825</xdr:colOff>
          <xdr:row>43</xdr:row>
          <xdr:rowOff>142875</xdr:rowOff>
        </xdr:to>
        <xdr:sp macro="" textlink="">
          <xdr:nvSpPr>
            <xdr:cNvPr id="8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56</xdr:col>
      <xdr:colOff>47626</xdr:colOff>
      <xdr:row>47</xdr:row>
      <xdr:rowOff>57149</xdr:rowOff>
    </xdr:from>
    <xdr:to>
      <xdr:col>61</xdr:col>
      <xdr:colOff>2428876</xdr:colOff>
      <xdr:row>52</xdr:row>
      <xdr:rowOff>142874</xdr:rowOff>
    </xdr:to>
    <xdr:grpSp>
      <xdr:nvGrpSpPr>
        <xdr:cNvPr id="11" name="グループ化 10"/>
        <xdr:cNvGrpSpPr/>
      </xdr:nvGrpSpPr>
      <xdr:grpSpPr>
        <a:xfrm>
          <a:off x="7515226" y="7772399"/>
          <a:ext cx="3048000" cy="847725"/>
          <a:chOff x="7400925" y="7600950"/>
          <a:chExt cx="3629025" cy="1104900"/>
        </a:xfrm>
      </xdr:grpSpPr>
      <xdr:sp macro="" textlink="">
        <xdr:nvSpPr>
          <xdr:cNvPr id="9" name="角丸四角形吹き出し 8"/>
          <xdr:cNvSpPr/>
        </xdr:nvSpPr>
        <xdr:spPr>
          <a:xfrm>
            <a:off x="7400925" y="7600950"/>
            <a:ext cx="3629025" cy="1104900"/>
          </a:xfrm>
          <a:prstGeom prst="wedgeRoundRectCallout">
            <a:avLst>
              <a:gd name="adj1" fmla="val -53116"/>
              <a:gd name="adj2" fmla="val 73550"/>
              <a:gd name="adj3" fmla="val 16667"/>
            </a:avLst>
          </a:prstGeom>
          <a:solidFill>
            <a:schemeClr val="bg1"/>
          </a:solidFill>
          <a:ln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7486650" y="7686675"/>
            <a:ext cx="3467100" cy="904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申請書に記載の住所をご記入ください。</a:t>
            </a:r>
          </a:p>
        </xdr:txBody>
      </xdr:sp>
    </xdr:grpSp>
    <xdr:clientData/>
  </xdr:twoCellAnchor>
  <xdr:twoCellAnchor>
    <xdr:from>
      <xdr:col>61</xdr:col>
      <xdr:colOff>66675</xdr:colOff>
      <xdr:row>54</xdr:row>
      <xdr:rowOff>47625</xdr:rowOff>
    </xdr:from>
    <xdr:to>
      <xdr:col>61</xdr:col>
      <xdr:colOff>3114675</xdr:colOff>
      <xdr:row>59</xdr:row>
      <xdr:rowOff>133350</xdr:rowOff>
    </xdr:to>
    <xdr:grpSp>
      <xdr:nvGrpSpPr>
        <xdr:cNvPr id="17" name="グループ化 16"/>
        <xdr:cNvGrpSpPr/>
      </xdr:nvGrpSpPr>
      <xdr:grpSpPr>
        <a:xfrm>
          <a:off x="8201025" y="8839200"/>
          <a:ext cx="3048000" cy="847725"/>
          <a:chOff x="7400925" y="7600950"/>
          <a:chExt cx="3629025" cy="1104900"/>
        </a:xfrm>
      </xdr:grpSpPr>
      <xdr:sp macro="" textlink="">
        <xdr:nvSpPr>
          <xdr:cNvPr id="18" name="角丸四角形吹き出し 17"/>
          <xdr:cNvSpPr/>
        </xdr:nvSpPr>
        <xdr:spPr>
          <a:xfrm>
            <a:off x="7400925" y="7600950"/>
            <a:ext cx="3629025" cy="1104900"/>
          </a:xfrm>
          <a:prstGeom prst="wedgeRoundRectCallout">
            <a:avLst>
              <a:gd name="adj1" fmla="val -74991"/>
              <a:gd name="adj2" fmla="val 28606"/>
              <a:gd name="adj3" fmla="val 16667"/>
            </a:avLst>
          </a:prstGeom>
          <a:solidFill>
            <a:schemeClr val="bg1"/>
          </a:solidFill>
          <a:ln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486650" y="7686675"/>
            <a:ext cx="3467100" cy="904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例）</a:t>
            </a:r>
            <a:r>
              <a:rPr kumimoji="1" lang="en-US" altLang="ja-JP" sz="1100">
                <a:solidFill>
                  <a:srgbClr val="FF0000"/>
                </a:solidFill>
              </a:rPr>
              <a:t>NPO</a:t>
            </a:r>
            <a:r>
              <a:rPr kumimoji="1" lang="ja-JP" altLang="en-US" sz="1100">
                <a:solidFill>
                  <a:srgbClr val="FF0000"/>
                </a:solidFill>
              </a:rPr>
              <a:t>法人○○　理事長　○○　○○</a:t>
            </a:r>
          </a:p>
        </xdr:txBody>
      </xdr:sp>
    </xdr:grpSp>
    <xdr:clientData/>
  </xdr:twoCellAnchor>
  <xdr:twoCellAnchor>
    <xdr:from>
      <xdr:col>61</xdr:col>
      <xdr:colOff>104775</xdr:colOff>
      <xdr:row>61</xdr:row>
      <xdr:rowOff>66675</xdr:rowOff>
    </xdr:from>
    <xdr:to>
      <xdr:col>61</xdr:col>
      <xdr:colOff>3152775</xdr:colOff>
      <xdr:row>67</xdr:row>
      <xdr:rowOff>38100</xdr:rowOff>
    </xdr:to>
    <xdr:grpSp>
      <xdr:nvGrpSpPr>
        <xdr:cNvPr id="20" name="グループ化 19"/>
        <xdr:cNvGrpSpPr/>
      </xdr:nvGrpSpPr>
      <xdr:grpSpPr>
        <a:xfrm>
          <a:off x="8239125" y="9925050"/>
          <a:ext cx="3048000" cy="847725"/>
          <a:chOff x="7400925" y="7600950"/>
          <a:chExt cx="3629025" cy="1104900"/>
        </a:xfrm>
      </xdr:grpSpPr>
      <xdr:sp macro="" textlink="">
        <xdr:nvSpPr>
          <xdr:cNvPr id="21" name="角丸四角形吹き出し 20"/>
          <xdr:cNvSpPr/>
        </xdr:nvSpPr>
        <xdr:spPr>
          <a:xfrm>
            <a:off x="7400925" y="7600950"/>
            <a:ext cx="3629025" cy="1104900"/>
          </a:xfrm>
          <a:prstGeom prst="wedgeRoundRectCallout">
            <a:avLst>
              <a:gd name="adj1" fmla="val -74991"/>
              <a:gd name="adj2" fmla="val 28606"/>
              <a:gd name="adj3" fmla="val 16667"/>
            </a:avLst>
          </a:prstGeom>
          <a:solidFill>
            <a:schemeClr val="bg1"/>
          </a:solidFill>
          <a:ln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7486650" y="7686675"/>
            <a:ext cx="3467100" cy="904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事務のご担当者名をご記入ください。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</xdr:row>
      <xdr:rowOff>95250</xdr:rowOff>
    </xdr:from>
    <xdr:to>
      <xdr:col>54</xdr:col>
      <xdr:colOff>66675</xdr:colOff>
      <xdr:row>63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14082" y="173691"/>
          <a:ext cx="6714005" cy="1019119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12</xdr:row>
      <xdr:rowOff>66675</xdr:rowOff>
    </xdr:from>
    <xdr:to>
      <xdr:col>54</xdr:col>
      <xdr:colOff>66675</xdr:colOff>
      <xdr:row>12</xdr:row>
      <xdr:rowOff>66675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609600" y="20288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66675</xdr:colOff>
      <xdr:row>20</xdr:row>
      <xdr:rowOff>85725</xdr:rowOff>
    </xdr:from>
    <xdr:to>
      <xdr:col>54</xdr:col>
      <xdr:colOff>57150</xdr:colOff>
      <xdr:row>20</xdr:row>
      <xdr:rowOff>85725</xdr:rowOff>
    </xdr:to>
    <xdr:sp macro="" textlink="">
      <xdr:nvSpPr>
        <xdr:cNvPr id="4" name="Line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600075" y="3286125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49</xdr:row>
      <xdr:rowOff>95250</xdr:rowOff>
    </xdr:from>
    <xdr:to>
      <xdr:col>54</xdr:col>
      <xdr:colOff>76200</xdr:colOff>
      <xdr:row>49</xdr:row>
      <xdr:rowOff>95250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619125" y="8115300"/>
          <a:ext cx="66579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19052</xdr:colOff>
      <xdr:row>21</xdr:row>
      <xdr:rowOff>1</xdr:rowOff>
    </xdr:from>
    <xdr:to>
      <xdr:col>28</xdr:col>
      <xdr:colOff>3702</xdr:colOff>
      <xdr:row>22</xdr:row>
      <xdr:rowOff>31599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2" y="3352801"/>
          <a:ext cx="2918350" cy="203048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22</xdr:row>
      <xdr:rowOff>12700</xdr:rowOff>
    </xdr:from>
    <xdr:to>
      <xdr:col>8</xdr:col>
      <xdr:colOff>12700</xdr:colOff>
      <xdr:row>24</xdr:row>
      <xdr:rowOff>152400</xdr:rowOff>
    </xdr:to>
    <xdr:sp macro="" textlink="">
      <xdr:nvSpPr>
        <xdr:cNvPr id="7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 bwMode="auto">
        <a:xfrm>
          <a:off x="762000" y="3536950"/>
          <a:ext cx="317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38</xdr:row>
      <xdr:rowOff>50800</xdr:rowOff>
    </xdr:from>
    <xdr:to>
      <xdr:col>8</xdr:col>
      <xdr:colOff>12700</xdr:colOff>
      <xdr:row>40</xdr:row>
      <xdr:rowOff>152400</xdr:rowOff>
    </xdr:to>
    <xdr:sp macro="" textlink="">
      <xdr:nvSpPr>
        <xdr:cNvPr id="8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/>
      </xdr:nvSpPr>
      <xdr:spPr bwMode="auto">
        <a:xfrm>
          <a:off x="762000" y="6251575"/>
          <a:ext cx="3175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95250</xdr:colOff>
      <xdr:row>41</xdr:row>
      <xdr:rowOff>38100</xdr:rowOff>
    </xdr:from>
    <xdr:to>
      <xdr:col>8</xdr:col>
      <xdr:colOff>12700</xdr:colOff>
      <xdr:row>43</xdr:row>
      <xdr:rowOff>146050</xdr:rowOff>
    </xdr:to>
    <xdr:sp macro="" textlink="">
      <xdr:nvSpPr>
        <xdr:cNvPr id="9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762000" y="6781800"/>
          <a:ext cx="317500" cy="46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22</xdr:row>
          <xdr:rowOff>0</xdr:rowOff>
        </xdr:from>
        <xdr:to>
          <xdr:col>7</xdr:col>
          <xdr:colOff>123825</xdr:colOff>
          <xdr:row>24</xdr:row>
          <xdr:rowOff>161925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38</xdr:row>
          <xdr:rowOff>47625</xdr:rowOff>
        </xdr:from>
        <xdr:to>
          <xdr:col>7</xdr:col>
          <xdr:colOff>123825</xdr:colOff>
          <xdr:row>40</xdr:row>
          <xdr:rowOff>152400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41</xdr:row>
          <xdr:rowOff>47625</xdr:rowOff>
        </xdr:from>
        <xdr:to>
          <xdr:col>7</xdr:col>
          <xdr:colOff>123825</xdr:colOff>
          <xdr:row>43</xdr:row>
          <xdr:rowOff>142875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61</xdr:col>
      <xdr:colOff>0</xdr:colOff>
      <xdr:row>49</xdr:row>
      <xdr:rowOff>0</xdr:rowOff>
    </xdr:from>
    <xdr:to>
      <xdr:col>62</xdr:col>
      <xdr:colOff>9525</xdr:colOff>
      <xdr:row>50</xdr:row>
      <xdr:rowOff>9525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4350" y="8020050"/>
          <a:ext cx="36480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103655</xdr:colOff>
      <xdr:row>54</xdr:row>
      <xdr:rowOff>62756</xdr:rowOff>
    </xdr:from>
    <xdr:to>
      <xdr:col>44</xdr:col>
      <xdr:colOff>84605</xdr:colOff>
      <xdr:row>59</xdr:row>
      <xdr:rowOff>143439</xdr:rowOff>
    </xdr:to>
    <xdr:grpSp>
      <xdr:nvGrpSpPr>
        <xdr:cNvPr id="17" name="グループ化 16"/>
        <xdr:cNvGrpSpPr/>
      </xdr:nvGrpSpPr>
      <xdr:grpSpPr>
        <a:xfrm>
          <a:off x="2770655" y="9000381"/>
          <a:ext cx="2901950" cy="874433"/>
          <a:chOff x="7400925" y="7600946"/>
          <a:chExt cx="3629025" cy="1104899"/>
        </a:xfrm>
      </xdr:grpSpPr>
      <xdr:sp macro="" textlink="">
        <xdr:nvSpPr>
          <xdr:cNvPr id="18" name="角丸四角形吹き出し 17"/>
          <xdr:cNvSpPr/>
        </xdr:nvSpPr>
        <xdr:spPr>
          <a:xfrm>
            <a:off x="7400925" y="7600946"/>
            <a:ext cx="3629025" cy="1104899"/>
          </a:xfrm>
          <a:prstGeom prst="wedgeRoundRectCallout">
            <a:avLst>
              <a:gd name="adj1" fmla="val -47804"/>
              <a:gd name="adj2" fmla="val 22988"/>
              <a:gd name="adj3" fmla="val 16667"/>
            </a:avLst>
          </a:prstGeom>
          <a:solidFill>
            <a:schemeClr val="bg1"/>
          </a:solidFill>
          <a:ln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7486650" y="7686675"/>
            <a:ext cx="3467100" cy="904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ja-JP" sz="11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申請書に記載の</a:t>
            </a:r>
            <a:r>
              <a:rPr kumimoji="1" lang="ja-JP" altLang="en-US" sz="11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とおり</a:t>
            </a:r>
            <a:r>
              <a:rPr kumimoji="1" lang="ja-JP" altLang="ja-JP" sz="1100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ご記入ください。</a:t>
            </a:r>
            <a:endParaRPr lang="ja-JP" altLang="ja-JP">
              <a:solidFill>
                <a:srgbClr val="FF0000"/>
              </a:solidFill>
              <a:effectLst/>
            </a:endParaRPr>
          </a:p>
        </xdr:txBody>
      </xdr:sp>
    </xdr:grpSp>
    <xdr:clientData/>
  </xdr:twoCellAnchor>
  <xdr:twoCellAnchor>
    <xdr:from>
      <xdr:col>43</xdr:col>
      <xdr:colOff>68356</xdr:colOff>
      <xdr:row>58</xdr:row>
      <xdr:rowOff>33617</xdr:rowOff>
    </xdr:from>
    <xdr:to>
      <xdr:col>55</xdr:col>
      <xdr:colOff>56030</xdr:colOff>
      <xdr:row>65</xdr:row>
      <xdr:rowOff>113180</xdr:rowOff>
    </xdr:to>
    <xdr:grpSp>
      <xdr:nvGrpSpPr>
        <xdr:cNvPr id="20" name="グループ化 19"/>
        <xdr:cNvGrpSpPr/>
      </xdr:nvGrpSpPr>
      <xdr:grpSpPr>
        <a:xfrm>
          <a:off x="5529356" y="9606242"/>
          <a:ext cx="1511674" cy="1143188"/>
          <a:chOff x="7400924" y="7600949"/>
          <a:chExt cx="3629024" cy="1104900"/>
        </a:xfrm>
      </xdr:grpSpPr>
      <xdr:sp macro="" textlink="">
        <xdr:nvSpPr>
          <xdr:cNvPr id="21" name="角丸四角形吹き出し 20"/>
          <xdr:cNvSpPr/>
        </xdr:nvSpPr>
        <xdr:spPr>
          <a:xfrm>
            <a:off x="7400924" y="7600949"/>
            <a:ext cx="3629024" cy="1104900"/>
          </a:xfrm>
          <a:prstGeom prst="wedgeRoundRectCallout">
            <a:avLst>
              <a:gd name="adj1" fmla="val -61695"/>
              <a:gd name="adj2" fmla="val 49378"/>
              <a:gd name="adj3" fmla="val 16667"/>
            </a:avLst>
          </a:prstGeom>
          <a:solidFill>
            <a:schemeClr val="bg1"/>
          </a:solidFill>
          <a:ln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2" name="テキスト ボックス 21"/>
          <xdr:cNvSpPr txBox="1"/>
        </xdr:nvSpPr>
        <xdr:spPr>
          <a:xfrm>
            <a:off x="7486650" y="7686675"/>
            <a:ext cx="3467100" cy="904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100">
                <a:solidFill>
                  <a:srgbClr val="FF0000"/>
                </a:solidFill>
              </a:rPr>
              <a:t>事務のご担当者様の電話番号・氏名を</a:t>
            </a:r>
            <a:endParaRPr kumimoji="1" lang="en-US" altLang="ja-JP" sz="1100">
              <a:solidFill>
                <a:srgbClr val="FF0000"/>
              </a:solidFill>
            </a:endParaRPr>
          </a:p>
          <a:p>
            <a:pPr algn="l"/>
            <a:r>
              <a:rPr kumimoji="1" lang="ja-JP" altLang="en-US" sz="1100">
                <a:solidFill>
                  <a:srgbClr val="FF0000"/>
                </a:solidFill>
              </a:rPr>
              <a:t>ご記入ください。</a:t>
            </a:r>
          </a:p>
        </xdr:txBody>
      </xdr:sp>
    </xdr:grpSp>
    <xdr:clientData/>
  </xdr:twoCellAnchor>
  <xdr:twoCellAnchor>
    <xdr:from>
      <xdr:col>37</xdr:col>
      <xdr:colOff>95252</xdr:colOff>
      <xdr:row>4</xdr:row>
      <xdr:rowOff>291353</xdr:rowOff>
    </xdr:from>
    <xdr:to>
      <xdr:col>53</xdr:col>
      <xdr:colOff>57150</xdr:colOff>
      <xdr:row>6</xdr:row>
      <xdr:rowOff>86846</xdr:rowOff>
    </xdr:to>
    <xdr:grpSp>
      <xdr:nvGrpSpPr>
        <xdr:cNvPr id="26" name="グループ化 25"/>
        <xdr:cNvGrpSpPr/>
      </xdr:nvGrpSpPr>
      <xdr:grpSpPr>
        <a:xfrm>
          <a:off x="4794252" y="846978"/>
          <a:ext cx="1993898" cy="271743"/>
          <a:chOff x="7400925" y="7600950"/>
          <a:chExt cx="3629025" cy="1104900"/>
        </a:xfrm>
      </xdr:grpSpPr>
      <xdr:sp macro="" textlink="">
        <xdr:nvSpPr>
          <xdr:cNvPr id="27" name="角丸四角形吹き出し 26"/>
          <xdr:cNvSpPr/>
        </xdr:nvSpPr>
        <xdr:spPr>
          <a:xfrm>
            <a:off x="7400925" y="7600950"/>
            <a:ext cx="3629025" cy="1104900"/>
          </a:xfrm>
          <a:prstGeom prst="wedgeRoundRectCallout">
            <a:avLst>
              <a:gd name="adj1" fmla="val -22096"/>
              <a:gd name="adj2" fmla="val 74674"/>
              <a:gd name="adj3" fmla="val 16667"/>
            </a:avLst>
          </a:prstGeom>
          <a:solidFill>
            <a:schemeClr val="bg1"/>
          </a:solidFill>
          <a:ln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8" name="テキスト ボックス 27"/>
          <xdr:cNvSpPr txBox="1"/>
        </xdr:nvSpPr>
        <xdr:spPr>
          <a:xfrm>
            <a:off x="7486650" y="7686675"/>
            <a:ext cx="3467100" cy="904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右側の入力欄に数字を入力</a:t>
            </a:r>
          </a:p>
        </xdr:txBody>
      </xdr:sp>
    </xdr:grpSp>
    <xdr:clientData/>
  </xdr:twoCellAnchor>
  <xdr:twoCellAnchor>
    <xdr:from>
      <xdr:col>48</xdr:col>
      <xdr:colOff>47625</xdr:colOff>
      <xdr:row>26</xdr:row>
      <xdr:rowOff>95250</xdr:rowOff>
    </xdr:from>
    <xdr:to>
      <xdr:col>51</xdr:col>
      <xdr:colOff>57150</xdr:colOff>
      <xdr:row>28</xdr:row>
      <xdr:rowOff>19050</xdr:rowOff>
    </xdr:to>
    <xdr:sp macro="" textlink="">
      <xdr:nvSpPr>
        <xdr:cNvPr id="10" name="楕円 9"/>
        <xdr:cNvSpPr/>
      </xdr:nvSpPr>
      <xdr:spPr>
        <a:xfrm>
          <a:off x="6448425" y="4276725"/>
          <a:ext cx="409575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14008</xdr:colOff>
      <xdr:row>21</xdr:row>
      <xdr:rowOff>157442</xdr:rowOff>
    </xdr:from>
    <xdr:to>
      <xdr:col>51</xdr:col>
      <xdr:colOff>90209</xdr:colOff>
      <xdr:row>23</xdr:row>
      <xdr:rowOff>157441</xdr:rowOff>
    </xdr:to>
    <xdr:grpSp>
      <xdr:nvGrpSpPr>
        <xdr:cNvPr id="30" name="グループ化 29"/>
        <xdr:cNvGrpSpPr/>
      </xdr:nvGrpSpPr>
      <xdr:grpSpPr>
        <a:xfrm>
          <a:off x="5348008" y="3602317"/>
          <a:ext cx="1219201" cy="333374"/>
          <a:chOff x="7400925" y="7600950"/>
          <a:chExt cx="3629025" cy="1104900"/>
        </a:xfrm>
      </xdr:grpSpPr>
      <xdr:sp macro="" textlink="">
        <xdr:nvSpPr>
          <xdr:cNvPr id="31" name="角丸四角形吹き出し 30"/>
          <xdr:cNvSpPr/>
        </xdr:nvSpPr>
        <xdr:spPr>
          <a:xfrm>
            <a:off x="7400925" y="7600950"/>
            <a:ext cx="3629025" cy="1104900"/>
          </a:xfrm>
          <a:prstGeom prst="wedgeRoundRectCallout">
            <a:avLst>
              <a:gd name="adj1" fmla="val 38312"/>
              <a:gd name="adj2" fmla="val 188780"/>
              <a:gd name="adj3" fmla="val 16667"/>
            </a:avLst>
          </a:prstGeom>
          <a:solidFill>
            <a:schemeClr val="bg1"/>
          </a:solidFill>
          <a:ln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2" name="テキスト ボックス 31"/>
          <xdr:cNvSpPr txBox="1"/>
        </xdr:nvSpPr>
        <xdr:spPr>
          <a:xfrm>
            <a:off x="7486649" y="7686674"/>
            <a:ext cx="3467100" cy="90487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該当する方に○</a:t>
            </a:r>
          </a:p>
        </xdr:txBody>
      </xdr:sp>
    </xdr:grpSp>
    <xdr:clientData/>
  </xdr:twoCellAnchor>
  <xdr:twoCellAnchor>
    <xdr:from>
      <xdr:col>22</xdr:col>
      <xdr:colOff>57150</xdr:colOff>
      <xdr:row>17</xdr:row>
      <xdr:rowOff>95250</xdr:rowOff>
    </xdr:from>
    <xdr:to>
      <xdr:col>32</xdr:col>
      <xdr:colOff>0</xdr:colOff>
      <xdr:row>19</xdr:row>
      <xdr:rowOff>114299</xdr:rowOff>
    </xdr:to>
    <xdr:grpSp>
      <xdr:nvGrpSpPr>
        <xdr:cNvPr id="33" name="グループ化 32"/>
        <xdr:cNvGrpSpPr/>
      </xdr:nvGrpSpPr>
      <xdr:grpSpPr>
        <a:xfrm>
          <a:off x="2851150" y="2905125"/>
          <a:ext cx="1212850" cy="336549"/>
          <a:chOff x="7400925" y="7600950"/>
          <a:chExt cx="3629025" cy="1104900"/>
        </a:xfrm>
      </xdr:grpSpPr>
      <xdr:sp macro="" textlink="">
        <xdr:nvSpPr>
          <xdr:cNvPr id="34" name="角丸四角形吹き出し 33"/>
          <xdr:cNvSpPr/>
        </xdr:nvSpPr>
        <xdr:spPr>
          <a:xfrm>
            <a:off x="7400925" y="7600950"/>
            <a:ext cx="3629025" cy="1104900"/>
          </a:xfrm>
          <a:prstGeom prst="wedgeRoundRectCallout">
            <a:avLst>
              <a:gd name="adj1" fmla="val -105135"/>
              <a:gd name="adj2" fmla="val -49658"/>
              <a:gd name="adj3" fmla="val 16667"/>
            </a:avLst>
          </a:prstGeom>
          <a:solidFill>
            <a:schemeClr val="bg1"/>
          </a:solidFill>
          <a:ln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5" name="テキスト ボックス 34"/>
          <xdr:cNvSpPr txBox="1"/>
        </xdr:nvSpPr>
        <xdr:spPr>
          <a:xfrm>
            <a:off x="7486650" y="7686675"/>
            <a:ext cx="3467100" cy="904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事業名を入力</a:t>
            </a:r>
          </a:p>
        </xdr:txBody>
      </xdr:sp>
    </xdr:grpSp>
    <xdr:clientData/>
  </xdr:twoCellAnchor>
  <xdr:twoCellAnchor>
    <xdr:from>
      <xdr:col>17</xdr:col>
      <xdr:colOff>114300</xdr:colOff>
      <xdr:row>30</xdr:row>
      <xdr:rowOff>0</xdr:rowOff>
    </xdr:from>
    <xdr:to>
      <xdr:col>22</xdr:col>
      <xdr:colOff>85725</xdr:colOff>
      <xdr:row>31</xdr:row>
      <xdr:rowOff>123825</xdr:rowOff>
    </xdr:to>
    <xdr:sp macro="" textlink="">
      <xdr:nvSpPr>
        <xdr:cNvPr id="36" name="楕円 35"/>
        <xdr:cNvSpPr/>
      </xdr:nvSpPr>
      <xdr:spPr>
        <a:xfrm>
          <a:off x="2381250" y="4819650"/>
          <a:ext cx="6381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112060</xdr:colOff>
      <xdr:row>28</xdr:row>
      <xdr:rowOff>36420</xdr:rowOff>
    </xdr:from>
    <xdr:to>
      <xdr:col>13</xdr:col>
      <xdr:colOff>53789</xdr:colOff>
      <xdr:row>30</xdr:row>
      <xdr:rowOff>55469</xdr:rowOff>
    </xdr:to>
    <xdr:grpSp>
      <xdr:nvGrpSpPr>
        <xdr:cNvPr id="37" name="グループ化 36"/>
        <xdr:cNvGrpSpPr/>
      </xdr:nvGrpSpPr>
      <xdr:grpSpPr>
        <a:xfrm>
          <a:off x="493060" y="4656045"/>
          <a:ext cx="1211729" cy="336549"/>
          <a:chOff x="7400925" y="7600950"/>
          <a:chExt cx="3629025" cy="1104900"/>
        </a:xfrm>
      </xdr:grpSpPr>
      <xdr:sp macro="" textlink="">
        <xdr:nvSpPr>
          <xdr:cNvPr id="38" name="角丸四角形吹き出し 37"/>
          <xdr:cNvSpPr/>
        </xdr:nvSpPr>
        <xdr:spPr>
          <a:xfrm>
            <a:off x="7400925" y="7600950"/>
            <a:ext cx="3629025" cy="1104900"/>
          </a:xfrm>
          <a:prstGeom prst="wedgeRoundRectCallout">
            <a:avLst>
              <a:gd name="adj1" fmla="val 122477"/>
              <a:gd name="adj2" fmla="val 53283"/>
              <a:gd name="adj3" fmla="val 16667"/>
            </a:avLst>
          </a:prstGeom>
          <a:solidFill>
            <a:schemeClr val="bg1"/>
          </a:solidFill>
          <a:ln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" name="テキスト ボックス 38"/>
          <xdr:cNvSpPr txBox="1"/>
        </xdr:nvSpPr>
        <xdr:spPr>
          <a:xfrm>
            <a:off x="7486650" y="7686675"/>
            <a:ext cx="3467100" cy="90487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該当する方に○</a:t>
            </a:r>
          </a:p>
        </xdr:txBody>
      </xdr:sp>
    </xdr:grpSp>
    <xdr:clientData/>
  </xdr:twoCellAnchor>
  <xdr:twoCellAnchor>
    <xdr:from>
      <xdr:col>30</xdr:col>
      <xdr:colOff>104775</xdr:colOff>
      <xdr:row>31</xdr:row>
      <xdr:rowOff>142875</xdr:rowOff>
    </xdr:from>
    <xdr:to>
      <xdr:col>46</xdr:col>
      <xdr:colOff>66673</xdr:colOff>
      <xdr:row>33</xdr:row>
      <xdr:rowOff>114300</xdr:rowOff>
    </xdr:to>
    <xdr:grpSp>
      <xdr:nvGrpSpPr>
        <xdr:cNvPr id="49" name="グループ化 48"/>
        <xdr:cNvGrpSpPr/>
      </xdr:nvGrpSpPr>
      <xdr:grpSpPr>
        <a:xfrm>
          <a:off x="3914775" y="5302250"/>
          <a:ext cx="1993898" cy="288925"/>
          <a:chOff x="7400925" y="7600950"/>
          <a:chExt cx="3629025" cy="1104900"/>
        </a:xfrm>
      </xdr:grpSpPr>
      <xdr:sp macro="" textlink="">
        <xdr:nvSpPr>
          <xdr:cNvPr id="50" name="角丸四角形吹き出し 49"/>
          <xdr:cNvSpPr/>
        </xdr:nvSpPr>
        <xdr:spPr>
          <a:xfrm>
            <a:off x="7400925" y="7600950"/>
            <a:ext cx="3629025" cy="1104900"/>
          </a:xfrm>
          <a:prstGeom prst="wedgeRoundRectCallout">
            <a:avLst>
              <a:gd name="adj1" fmla="val -22096"/>
              <a:gd name="adj2" fmla="val 50536"/>
              <a:gd name="adj3" fmla="val 16667"/>
            </a:avLst>
          </a:prstGeom>
          <a:solidFill>
            <a:schemeClr val="bg1"/>
          </a:solidFill>
          <a:ln>
            <a:solidFill>
              <a:schemeClr val="bg2">
                <a:lumMod val="2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1" name="テキスト ボックス 50"/>
          <xdr:cNvSpPr txBox="1"/>
        </xdr:nvSpPr>
        <xdr:spPr>
          <a:xfrm>
            <a:off x="7486648" y="7686674"/>
            <a:ext cx="3467100" cy="90487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>
                <a:solidFill>
                  <a:srgbClr val="FF0000"/>
                </a:solidFill>
              </a:rPr>
              <a:t>右側の入力欄に入力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CS74"/>
  <sheetViews>
    <sheetView tabSelected="1" zoomScaleNormal="100" workbookViewId="0">
      <selection activeCell="A2" sqref="A2"/>
    </sheetView>
  </sheetViews>
  <sheetFormatPr defaultColWidth="1.75" defaultRowHeight="12" x14ac:dyDescent="0.15"/>
  <cols>
    <col min="1" max="61" width="1.75" style="1"/>
    <col min="62" max="62" width="47.75" style="1" customWidth="1"/>
    <col min="63" max="63" width="9.75" style="1" hidden="1" customWidth="1"/>
    <col min="64" max="64" width="9" style="1" hidden="1" customWidth="1"/>
    <col min="65" max="65" width="8.25" style="1" hidden="1" customWidth="1"/>
    <col min="66" max="66" width="7.5" style="1" hidden="1" customWidth="1"/>
    <col min="67" max="67" width="6.75" style="1" hidden="1" customWidth="1"/>
    <col min="68" max="68" width="6" style="1" hidden="1" customWidth="1"/>
    <col min="69" max="69" width="6.75" style="1" hidden="1" customWidth="1"/>
    <col min="70" max="70" width="7.5" style="1" hidden="1" customWidth="1"/>
    <col min="71" max="71" width="8.25" style="1" hidden="1" customWidth="1"/>
    <col min="72" max="72" width="9" style="1" hidden="1" customWidth="1"/>
    <col min="73" max="73" width="10.5" style="1" hidden="1" customWidth="1"/>
    <col min="74" max="96" width="1.75" style="1" hidden="1" customWidth="1"/>
    <col min="97" max="16384" width="1.75" style="1"/>
  </cols>
  <sheetData>
    <row r="1" spans="2:80" ht="6" customHeight="1" x14ac:dyDescent="0.15">
      <c r="B1" s="38"/>
      <c r="C1" s="38"/>
      <c r="D1" s="38"/>
      <c r="E1" s="9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9"/>
      <c r="X1" s="9"/>
      <c r="Y1" s="9"/>
      <c r="Z1" s="9"/>
      <c r="AA1" s="39"/>
      <c r="AB1" s="39"/>
      <c r="AC1" s="39"/>
      <c r="AD1" s="39"/>
      <c r="AE1" s="39"/>
      <c r="AF1" s="39"/>
      <c r="AG1" s="9"/>
      <c r="AH1" s="9"/>
      <c r="AI1" s="9"/>
      <c r="AJ1" s="9"/>
      <c r="AK1" s="9"/>
      <c r="AL1" s="9"/>
      <c r="AM1" s="9"/>
      <c r="AN1" s="9"/>
      <c r="AO1" s="9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K1" s="9"/>
      <c r="BL1" s="9"/>
      <c r="BM1" s="9"/>
      <c r="BN1" s="9"/>
      <c r="BO1" s="9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</row>
    <row r="2" spans="2:80" ht="12.75" customHeight="1" x14ac:dyDescent="0.15">
      <c r="B2" s="9"/>
      <c r="C2" s="9"/>
      <c r="D2" s="9"/>
      <c r="E2" s="9"/>
      <c r="F2" s="9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9"/>
      <c r="X2" s="9"/>
      <c r="Y2" s="9"/>
      <c r="Z2" s="9"/>
      <c r="AA2" s="39"/>
      <c r="AB2" s="39"/>
      <c r="AC2" s="39"/>
      <c r="AD2" s="39"/>
      <c r="AE2" s="39"/>
      <c r="AF2" s="39"/>
      <c r="AG2" s="39"/>
      <c r="AH2" s="39"/>
      <c r="AI2" s="9"/>
      <c r="AJ2" s="38"/>
      <c r="AK2" s="38"/>
      <c r="AL2" s="38"/>
      <c r="AM2" s="38"/>
      <c r="AN2" s="9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9"/>
      <c r="BK2" s="9"/>
      <c r="BL2" s="9"/>
      <c r="BM2" s="9"/>
      <c r="BN2" s="9"/>
      <c r="BO2" s="9"/>
      <c r="BP2" s="9"/>
      <c r="BU2" s="9"/>
      <c r="BV2" s="9"/>
    </row>
    <row r="3" spans="2:80" x14ac:dyDescent="0.15">
      <c r="B3" s="9"/>
      <c r="C3" s="9"/>
      <c r="D3" s="9"/>
      <c r="E3" s="9"/>
      <c r="F3" s="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9"/>
      <c r="X3" s="9"/>
      <c r="Y3" s="9"/>
      <c r="Z3" s="9"/>
      <c r="AA3" s="39"/>
      <c r="AB3" s="39"/>
      <c r="AC3" s="39"/>
      <c r="AD3" s="39"/>
      <c r="AE3" s="39"/>
      <c r="AF3" s="39"/>
      <c r="AG3" s="39"/>
      <c r="AH3" s="39"/>
      <c r="AI3" s="9"/>
      <c r="AJ3" s="38"/>
      <c r="AK3" s="38"/>
      <c r="AL3" s="38"/>
      <c r="AM3" s="38"/>
      <c r="AN3" s="9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9"/>
      <c r="BJ3" s="70" t="s">
        <v>27</v>
      </c>
      <c r="BK3" s="9"/>
      <c r="BL3" s="9"/>
      <c r="BM3" s="9"/>
      <c r="BN3" s="9"/>
      <c r="BO3" s="9"/>
      <c r="BP3" s="9"/>
      <c r="BU3" s="9"/>
      <c r="BV3" s="9"/>
    </row>
    <row r="4" spans="2:80" s="9" customFormat="1" ht="12" customHeight="1" x14ac:dyDescent="0.15">
      <c r="BJ4" s="71" t="s">
        <v>85</v>
      </c>
      <c r="BK4" s="40" t="s">
        <v>28</v>
      </c>
      <c r="BL4" s="40" t="s">
        <v>29</v>
      </c>
      <c r="BM4" s="40" t="s">
        <v>30</v>
      </c>
      <c r="BN4" s="40" t="s">
        <v>31</v>
      </c>
      <c r="BO4" s="40" t="s">
        <v>32</v>
      </c>
      <c r="BP4" s="40" t="s">
        <v>33</v>
      </c>
      <c r="BQ4" s="40" t="s">
        <v>34</v>
      </c>
      <c r="BR4" s="40" t="s">
        <v>35</v>
      </c>
      <c r="BS4" s="40" t="s">
        <v>36</v>
      </c>
      <c r="BT4" s="40" t="s">
        <v>37</v>
      </c>
      <c r="BU4" s="40" t="s">
        <v>38</v>
      </c>
    </row>
    <row r="5" spans="2:80" ht="25.5" x14ac:dyDescent="0.25">
      <c r="B5" s="3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35" t="s">
        <v>26</v>
      </c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F5" s="9"/>
      <c r="BG5" s="9"/>
      <c r="BH5" s="9"/>
      <c r="BI5" s="9"/>
      <c r="BJ5" s="69">
        <v>12345678900</v>
      </c>
      <c r="BK5" s="41">
        <f>ROUNDDOWN($BJ$5/BK4,0)</f>
        <v>1</v>
      </c>
      <c r="BL5" s="41">
        <f>ROUNDDOWN($BJ$5/BL4,0)</f>
        <v>12</v>
      </c>
      <c r="BM5" s="41">
        <f t="shared" ref="BM5:BT5" si="0">ROUNDDOWN($BJ$5/BM4,0)</f>
        <v>123</v>
      </c>
      <c r="BN5" s="41">
        <f t="shared" si="0"/>
        <v>1234</v>
      </c>
      <c r="BO5" s="41">
        <f t="shared" si="0"/>
        <v>12345</v>
      </c>
      <c r="BP5" s="41">
        <f t="shared" si="0"/>
        <v>123456</v>
      </c>
      <c r="BQ5" s="41">
        <f t="shared" si="0"/>
        <v>1234567</v>
      </c>
      <c r="BR5" s="41">
        <f t="shared" si="0"/>
        <v>12345678</v>
      </c>
      <c r="BS5" s="41">
        <f t="shared" si="0"/>
        <v>123456789</v>
      </c>
      <c r="BT5" s="41">
        <f t="shared" si="0"/>
        <v>1234567890</v>
      </c>
      <c r="BU5" s="42">
        <f>$BJ$5/BU4</f>
        <v>12345678900</v>
      </c>
      <c r="BV5" s="9"/>
    </row>
    <row r="6" spans="2:80" x14ac:dyDescent="0.1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C6" s="9"/>
      <c r="AE6" s="9"/>
      <c r="AF6" s="9"/>
      <c r="AG6" s="9"/>
      <c r="AH6" s="9"/>
      <c r="AJ6" s="9"/>
      <c r="AK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F6" s="9"/>
      <c r="BG6" s="9"/>
      <c r="BH6" s="9"/>
      <c r="BI6" s="9"/>
      <c r="BK6" s="9"/>
      <c r="BL6" s="9"/>
      <c r="BM6" s="9"/>
      <c r="BN6" s="9"/>
      <c r="BO6" s="9"/>
      <c r="BP6" s="9"/>
      <c r="BU6" s="9"/>
      <c r="BV6" s="9"/>
    </row>
    <row r="7" spans="2:80" s="34" customFormat="1" ht="12" customHeight="1" x14ac:dyDescent="0.15">
      <c r="BJ7" s="9"/>
    </row>
    <row r="8" spans="2:80" ht="12" customHeight="1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39" t="str">
        <f>IF(T8="","",IF(T8="\","","\"))</f>
        <v>\</v>
      </c>
      <c r="R8" s="133"/>
      <c r="S8" s="133"/>
      <c r="T8" s="142" t="str">
        <f>IF(BK5&gt;0,RIGHT(BK5),IF(BL5&gt;0,"\",""))</f>
        <v>1</v>
      </c>
      <c r="U8" s="143"/>
      <c r="V8" s="144"/>
      <c r="W8" s="151" t="str">
        <f>IF(BL5&gt;0,RIGHT(BL5),IF(BM5&gt;0,"\",""))</f>
        <v>2</v>
      </c>
      <c r="X8" s="143"/>
      <c r="Y8" s="152"/>
      <c r="Z8" s="151" t="str">
        <f>IF(BM5&gt;0,RIGHT(BM5),IF(BN5&gt;0,"\",""))</f>
        <v>3</v>
      </c>
      <c r="AA8" s="143"/>
      <c r="AB8" s="157"/>
      <c r="AC8" s="142" t="str">
        <f>IF(BN5&gt;0,RIGHT(BN5),IF(BO5&gt;0,"\",""))</f>
        <v>4</v>
      </c>
      <c r="AD8" s="143"/>
      <c r="AE8" s="144"/>
      <c r="AF8" s="151" t="str">
        <f>IF(BO5&gt;0,RIGHT(BO5),IF(BP5&gt;0,"\",""))</f>
        <v>5</v>
      </c>
      <c r="AG8" s="143"/>
      <c r="AH8" s="152"/>
      <c r="AI8" s="151" t="str">
        <f>IF(BP5&gt;0,RIGHT(BP5),IF(BQ5&gt;0,"\",""))</f>
        <v>6</v>
      </c>
      <c r="AJ8" s="143"/>
      <c r="AK8" s="157"/>
      <c r="AL8" s="142" t="str">
        <f>IF(BQ5&gt;0,RIGHT(BQ5),IF(BR5&gt;0,"\",""))</f>
        <v>7</v>
      </c>
      <c r="AM8" s="143"/>
      <c r="AN8" s="144"/>
      <c r="AO8" s="151" t="str">
        <f>IF(BR5&gt;0,RIGHT(BR5),IF(BS5&gt;0,"\",""))</f>
        <v>8</v>
      </c>
      <c r="AP8" s="143"/>
      <c r="AQ8" s="152"/>
      <c r="AR8" s="151" t="str">
        <f>IF(BS5&gt;0,RIGHT(BS5),IF(BT5&gt;0,"\",""))</f>
        <v>9</v>
      </c>
      <c r="AS8" s="143"/>
      <c r="AT8" s="157"/>
      <c r="AU8" s="142" t="str">
        <f>IF(BT5&gt;0,RIGHT(BT5),IF(BU5&gt;0,"\",""))</f>
        <v>0</v>
      </c>
      <c r="AV8" s="143"/>
      <c r="AW8" s="144"/>
      <c r="AX8" s="133" t="str">
        <f>RIGHT($BJ$5,1)</f>
        <v>0</v>
      </c>
      <c r="AY8" s="133"/>
      <c r="AZ8" s="134"/>
      <c r="BB8" s="9"/>
      <c r="BC8" s="9"/>
      <c r="BD8" s="9"/>
      <c r="BE8" s="9"/>
      <c r="BF8" s="9"/>
      <c r="BG8" s="9"/>
      <c r="BH8" s="9"/>
      <c r="BI8" s="9"/>
      <c r="BO8" s="9"/>
      <c r="BP8" s="9"/>
    </row>
    <row r="9" spans="2:80" s="33" customFormat="1" ht="14.25" customHeight="1" x14ac:dyDescent="0.15">
      <c r="J9" s="20" t="s">
        <v>25</v>
      </c>
      <c r="Q9" s="140"/>
      <c r="R9" s="135"/>
      <c r="S9" s="135"/>
      <c r="T9" s="145"/>
      <c r="U9" s="146"/>
      <c r="V9" s="147"/>
      <c r="W9" s="153"/>
      <c r="X9" s="146"/>
      <c r="Y9" s="154"/>
      <c r="Z9" s="153"/>
      <c r="AA9" s="146"/>
      <c r="AB9" s="158"/>
      <c r="AC9" s="145"/>
      <c r="AD9" s="146"/>
      <c r="AE9" s="147"/>
      <c r="AF9" s="153"/>
      <c r="AG9" s="146"/>
      <c r="AH9" s="154"/>
      <c r="AI9" s="153"/>
      <c r="AJ9" s="146"/>
      <c r="AK9" s="158"/>
      <c r="AL9" s="145"/>
      <c r="AM9" s="146"/>
      <c r="AN9" s="147"/>
      <c r="AO9" s="153"/>
      <c r="AP9" s="146"/>
      <c r="AQ9" s="154"/>
      <c r="AR9" s="153"/>
      <c r="AS9" s="146"/>
      <c r="AT9" s="158"/>
      <c r="AU9" s="145"/>
      <c r="AV9" s="146"/>
      <c r="AW9" s="147"/>
      <c r="AX9" s="135"/>
      <c r="AY9" s="135"/>
      <c r="AZ9" s="136"/>
    </row>
    <row r="10" spans="2:80" ht="12" customHeight="1" x14ac:dyDescent="0.1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41"/>
      <c r="R10" s="137"/>
      <c r="S10" s="137"/>
      <c r="T10" s="148"/>
      <c r="U10" s="149"/>
      <c r="V10" s="150"/>
      <c r="W10" s="155"/>
      <c r="X10" s="149"/>
      <c r="Y10" s="156"/>
      <c r="Z10" s="155"/>
      <c r="AA10" s="149"/>
      <c r="AB10" s="159"/>
      <c r="AC10" s="148"/>
      <c r="AD10" s="149"/>
      <c r="AE10" s="150"/>
      <c r="AF10" s="155"/>
      <c r="AG10" s="149"/>
      <c r="AH10" s="156"/>
      <c r="AI10" s="155"/>
      <c r="AJ10" s="149"/>
      <c r="AK10" s="159"/>
      <c r="AL10" s="148"/>
      <c r="AM10" s="149"/>
      <c r="AN10" s="150"/>
      <c r="AO10" s="155"/>
      <c r="AP10" s="149"/>
      <c r="AQ10" s="156"/>
      <c r="AR10" s="155"/>
      <c r="AS10" s="149"/>
      <c r="AT10" s="159"/>
      <c r="AU10" s="148"/>
      <c r="AV10" s="149"/>
      <c r="AW10" s="150"/>
      <c r="AX10" s="137"/>
      <c r="AY10" s="137"/>
      <c r="AZ10" s="138"/>
      <c r="BB10" s="9"/>
      <c r="BC10" s="9"/>
      <c r="BD10" s="9"/>
      <c r="BE10" s="9"/>
      <c r="BF10" s="9"/>
      <c r="BG10" s="9"/>
      <c r="BH10" s="9"/>
      <c r="BI10" s="9"/>
      <c r="BO10" s="9"/>
      <c r="BP10" s="9"/>
    </row>
    <row r="11" spans="2:80" ht="12" customHeight="1" x14ac:dyDescent="0.15"/>
    <row r="12" spans="2:80" x14ac:dyDescent="0.15">
      <c r="C12" s="9"/>
      <c r="D12" s="9"/>
      <c r="E12" s="9"/>
      <c r="F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Y12" s="9"/>
      <c r="Z12" s="9"/>
      <c r="AA12" s="9"/>
      <c r="AB12" s="9"/>
      <c r="AC12" s="9"/>
      <c r="AD12" s="2"/>
      <c r="AE12" s="9"/>
      <c r="AF12" s="9"/>
      <c r="AG12" s="9"/>
      <c r="AH12" s="9"/>
      <c r="AI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Z12" s="3"/>
      <c r="BA12" s="3" t="s">
        <v>24</v>
      </c>
      <c r="BB12" s="9"/>
      <c r="BC12" s="9"/>
      <c r="BD12" s="9"/>
      <c r="BE12" s="9"/>
      <c r="BF12" s="9"/>
      <c r="BG12" s="9"/>
      <c r="BH12" s="9"/>
      <c r="BI12" s="9"/>
      <c r="BJ12" s="9"/>
      <c r="BO12" s="9"/>
      <c r="BP12" s="9"/>
    </row>
    <row r="13" spans="2:80" x14ac:dyDescent="0.15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C13" s="9"/>
      <c r="AE13" s="9"/>
      <c r="AF13" s="9"/>
      <c r="AG13" s="9"/>
      <c r="AH13" s="9"/>
      <c r="AJ13" s="9"/>
      <c r="AK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F13" s="9"/>
      <c r="BG13" s="9"/>
      <c r="BH13" s="9"/>
      <c r="BI13" s="9"/>
      <c r="BK13" s="9"/>
      <c r="BL13" s="9"/>
      <c r="BM13" s="9"/>
      <c r="BN13" s="9"/>
      <c r="BO13" s="9"/>
      <c r="BP13" s="9"/>
      <c r="BU13" s="9"/>
      <c r="BV13" s="9"/>
    </row>
    <row r="14" spans="2:80" ht="13.5" x14ac:dyDescent="0.15">
      <c r="G14" s="20" t="s">
        <v>23</v>
      </c>
      <c r="H14" s="20"/>
      <c r="I14" s="20"/>
      <c r="J14" s="20"/>
    </row>
    <row r="15" spans="2:80" x14ac:dyDescent="0.15">
      <c r="B15" s="32"/>
      <c r="G15" s="160" t="s">
        <v>93</v>
      </c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</row>
    <row r="16" spans="2:80" x14ac:dyDescent="0.15"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</row>
    <row r="17" spans="7:69" x14ac:dyDescent="0.15"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J17" s="43"/>
    </row>
    <row r="18" spans="7:69" x14ac:dyDescent="0.15"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J18" s="43"/>
    </row>
    <row r="19" spans="7:69" x14ac:dyDescent="0.15"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</row>
    <row r="20" spans="7:69" x14ac:dyDescent="0.15"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</row>
    <row r="22" spans="7:69" ht="13.5" x14ac:dyDescent="0.15">
      <c r="G22" s="20"/>
      <c r="AJ22" s="31"/>
    </row>
    <row r="24" spans="7:69" ht="13.5" x14ac:dyDescent="0.15">
      <c r="G24" s="21"/>
      <c r="I24" s="20" t="s">
        <v>22</v>
      </c>
    </row>
    <row r="25" spans="7:69" ht="14.25" x14ac:dyDescent="0.15">
      <c r="G25" s="4"/>
      <c r="H25" s="20"/>
    </row>
    <row r="26" spans="7:69" x14ac:dyDescent="0.15">
      <c r="I26" s="1" t="s">
        <v>21</v>
      </c>
    </row>
    <row r="27" spans="7:69" ht="14.25" x14ac:dyDescent="0.15">
      <c r="I27" s="46"/>
      <c r="J27" s="47"/>
      <c r="K27" s="47"/>
      <c r="L27" s="47"/>
      <c r="M27" s="47"/>
      <c r="N27" s="47"/>
      <c r="O27" s="47"/>
      <c r="P27" s="48"/>
      <c r="Q27" s="46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53"/>
      <c r="AE27" s="47"/>
      <c r="AF27" s="47"/>
      <c r="AG27" s="48"/>
      <c r="AH27" s="46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8"/>
    </row>
    <row r="28" spans="7:69" ht="12" customHeight="1" x14ac:dyDescent="0.15">
      <c r="I28" s="49"/>
      <c r="J28" s="161" t="s">
        <v>20</v>
      </c>
      <c r="K28" s="161"/>
      <c r="L28" s="161"/>
      <c r="M28" s="161"/>
      <c r="N28" s="161"/>
      <c r="O28" s="161"/>
      <c r="P28" s="50"/>
      <c r="Q28" s="162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4" t="s">
        <v>19</v>
      </c>
      <c r="AF28" s="114"/>
      <c r="AG28" s="115"/>
      <c r="AH28" s="117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20" t="s">
        <v>18</v>
      </c>
      <c r="AX28" s="121"/>
      <c r="AY28" s="122"/>
    </row>
    <row r="29" spans="7:69" ht="12" customHeight="1" x14ac:dyDescent="0.15">
      <c r="I29" s="49"/>
      <c r="J29" s="161"/>
      <c r="K29" s="161"/>
      <c r="L29" s="161"/>
      <c r="M29" s="161"/>
      <c r="N29" s="161"/>
      <c r="O29" s="161"/>
      <c r="P29" s="50"/>
      <c r="Q29" s="119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4"/>
      <c r="AF29" s="114"/>
      <c r="AG29" s="116"/>
      <c r="AH29" s="119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21"/>
      <c r="AX29" s="121"/>
      <c r="AY29" s="122"/>
      <c r="BJ29" s="70" t="s">
        <v>45</v>
      </c>
    </row>
    <row r="30" spans="7:69" x14ac:dyDescent="0.15">
      <c r="I30" s="51"/>
      <c r="J30" s="15"/>
      <c r="K30" s="15"/>
      <c r="L30" s="15"/>
      <c r="M30" s="15"/>
      <c r="N30" s="15"/>
      <c r="O30" s="15"/>
      <c r="P30" s="52"/>
      <c r="Q30" s="5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52"/>
      <c r="AH30" s="51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52"/>
      <c r="BJ30" s="71" t="s">
        <v>84</v>
      </c>
      <c r="BK30" s="40">
        <v>1000000</v>
      </c>
      <c r="BL30" s="40">
        <v>100000</v>
      </c>
      <c r="BM30" s="40">
        <v>10000</v>
      </c>
      <c r="BN30" s="40">
        <v>1000</v>
      </c>
      <c r="BO30" s="40">
        <v>100</v>
      </c>
      <c r="BP30" s="40">
        <v>10</v>
      </c>
      <c r="BQ30" s="40">
        <v>1</v>
      </c>
    </row>
    <row r="31" spans="7:69" ht="18" customHeight="1" x14ac:dyDescent="0.15">
      <c r="I31" s="46"/>
      <c r="J31" s="101" t="s">
        <v>17</v>
      </c>
      <c r="K31" s="101"/>
      <c r="L31" s="101"/>
      <c r="M31" s="101"/>
      <c r="N31" s="101"/>
      <c r="O31" s="101"/>
      <c r="P31" s="48"/>
      <c r="Q31" s="46"/>
      <c r="R31" s="103" t="s">
        <v>16</v>
      </c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48"/>
      <c r="AD31" s="46"/>
      <c r="AE31" s="101" t="s">
        <v>15</v>
      </c>
      <c r="AF31" s="101"/>
      <c r="AG31" s="101"/>
      <c r="AH31" s="101"/>
      <c r="AI31" s="101"/>
      <c r="AJ31" s="101"/>
      <c r="AK31" s="60"/>
      <c r="AL31" s="127" t="str">
        <f>IF(BK31&gt;=0,RIGHT(BK31))</f>
        <v>1</v>
      </c>
      <c r="AM31" s="123"/>
      <c r="AN31" s="123" t="str">
        <f>IF(BL31&gt;=0,RIGHT(BL31))</f>
        <v>2</v>
      </c>
      <c r="AO31" s="123"/>
      <c r="AP31" s="123" t="str">
        <f>IF(BM31&gt;=0,RIGHT(BM31))</f>
        <v>3</v>
      </c>
      <c r="AQ31" s="123"/>
      <c r="AR31" s="123" t="str">
        <f>IF(BN31&gt;=0,RIGHT(BN31))</f>
        <v>4</v>
      </c>
      <c r="AS31" s="123"/>
      <c r="AT31" s="123" t="str">
        <f>IF(BO31&gt;=0,RIGHT(BO31))</f>
        <v>5</v>
      </c>
      <c r="AU31" s="123"/>
      <c r="AV31" s="123" t="str">
        <f>IF(BP31&gt;=0,RIGHT(BP31))</f>
        <v>6</v>
      </c>
      <c r="AW31" s="123"/>
      <c r="AX31" s="123" t="str">
        <f>IF(BQ31&gt;=0,RIGHT(BQ31))</f>
        <v>7</v>
      </c>
      <c r="AY31" s="124"/>
      <c r="AZ31" s="30"/>
      <c r="BJ31" s="97" t="s">
        <v>86</v>
      </c>
      <c r="BK31" s="41">
        <f>IF(BJ31&lt;&gt;"",ROUNDDOWN($BJ$31/BK30,0),"")</f>
        <v>1</v>
      </c>
      <c r="BL31" s="41">
        <f>IF(BJ31&lt;&gt;"",ROUNDDOWN($BJ$31/BL30,0),"")</f>
        <v>12</v>
      </c>
      <c r="BM31" s="41">
        <f>IF(BJ31&lt;&gt;"",ROUNDDOWN($BJ$31/BM30,0),"")</f>
        <v>123</v>
      </c>
      <c r="BN31" s="41">
        <f>IF(BJ31&lt;&gt;"",ROUNDDOWN($BJ$31/BN30,0),"")</f>
        <v>1234</v>
      </c>
      <c r="BO31" s="41">
        <f>IF(BJ31&lt;&gt;"",ROUNDDOWN($BJ$31/BO30,0),"")</f>
        <v>12345</v>
      </c>
      <c r="BP31" s="41">
        <f>IF(BJ31&lt;&gt;"",ROUNDDOWN($BJ$31/BP30,0),"")</f>
        <v>123456</v>
      </c>
      <c r="BQ31" s="41">
        <f>IF(BJ31&lt;&gt;"",ROUNDDOWN($BJ$31/BQ30,0),"")</f>
        <v>1234567</v>
      </c>
    </row>
    <row r="32" spans="7:69" ht="12" customHeight="1" x14ac:dyDescent="0.15">
      <c r="H32" s="4"/>
      <c r="I32" s="54"/>
      <c r="J32" s="102"/>
      <c r="K32" s="102"/>
      <c r="L32" s="102"/>
      <c r="M32" s="102"/>
      <c r="N32" s="102"/>
      <c r="O32" s="102"/>
      <c r="P32" s="56"/>
      <c r="Q32" s="57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58"/>
      <c r="AD32" s="57"/>
      <c r="AE32" s="102"/>
      <c r="AF32" s="102"/>
      <c r="AG32" s="102"/>
      <c r="AH32" s="102"/>
      <c r="AI32" s="102"/>
      <c r="AJ32" s="102"/>
      <c r="AK32" s="59"/>
      <c r="AL32" s="128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6"/>
      <c r="AZ32" s="30"/>
      <c r="BJ32" s="98"/>
    </row>
    <row r="33" spans="7:97" ht="12.6" customHeight="1" x14ac:dyDescent="0.15">
      <c r="H33" s="4"/>
      <c r="I33" s="61"/>
      <c r="J33" s="62"/>
      <c r="K33" s="62"/>
      <c r="L33" s="62"/>
      <c r="M33" s="62"/>
      <c r="N33" s="62"/>
      <c r="O33" s="62"/>
      <c r="P33" s="63"/>
      <c r="Q33" s="108" t="str">
        <f>IF(BK41&lt;&gt;"",BK41,"")</f>
        <v>カ</v>
      </c>
      <c r="R33" s="109"/>
      <c r="S33" s="110"/>
      <c r="T33" s="83" t="str">
        <f>IF(BL41&lt;&gt;"",BL41,"")</f>
        <v>）</v>
      </c>
      <c r="U33" s="84"/>
      <c r="V33" s="83" t="str">
        <f>IF(BM41&lt;&gt;"",BM41,"")</f>
        <v>フ</v>
      </c>
      <c r="W33" s="84"/>
      <c r="X33" s="83" t="str">
        <f>IF(BN41&lt;&gt;"",BN41,"")</f>
        <v>ク</v>
      </c>
      <c r="Y33" s="84"/>
      <c r="Z33" s="83" t="str">
        <f>IF(BO41&lt;&gt;"",BO41,"")</f>
        <v>オ</v>
      </c>
      <c r="AA33" s="84"/>
      <c r="AB33" s="83" t="str">
        <f>IF(BP41&lt;&gt;"",BP41,"")</f>
        <v>カ</v>
      </c>
      <c r="AC33" s="84"/>
      <c r="AD33" s="83" t="str">
        <f>IF(BQ41&lt;&gt;"",BQ41,"")</f>
        <v/>
      </c>
      <c r="AE33" s="84"/>
      <c r="AF33" s="83" t="str">
        <f>IF(BR41&lt;&gt;"",BR41,"")</f>
        <v/>
      </c>
      <c r="AG33" s="84"/>
      <c r="AH33" s="83" t="str">
        <f>IF(BS41&lt;&gt;"",BS41,"")</f>
        <v/>
      </c>
      <c r="AI33" s="84"/>
      <c r="AJ33" s="83" t="str">
        <f>IF(BT41&lt;&gt;"",BT41,"")</f>
        <v/>
      </c>
      <c r="AK33" s="84"/>
      <c r="AL33" s="83" t="str">
        <f>IF(BU41&lt;&gt;"",BU41,"")</f>
        <v/>
      </c>
      <c r="AM33" s="84"/>
      <c r="AN33" s="83" t="str">
        <f>IF(BV41&lt;&gt;"",BV41,"")</f>
        <v/>
      </c>
      <c r="AO33" s="84"/>
      <c r="AP33" s="83" t="str">
        <f>IF(BW41&lt;&gt;"",BW41,"")</f>
        <v/>
      </c>
      <c r="AQ33" s="84"/>
      <c r="AR33" s="83" t="str">
        <f>IF(BX41&lt;&gt;"",BX41,"")</f>
        <v/>
      </c>
      <c r="AS33" s="84"/>
      <c r="AT33" s="83" t="str">
        <f>IF(BY41&lt;&gt;"",BY41,"")</f>
        <v/>
      </c>
      <c r="AU33" s="84"/>
      <c r="AV33" s="83" t="str">
        <f>IF(BZ41&lt;&gt;"",BZ41,"")</f>
        <v/>
      </c>
      <c r="AW33" s="84"/>
      <c r="AX33" s="83" t="str">
        <f>IF(CA41&lt;&gt;"",CA41,"")</f>
        <v/>
      </c>
      <c r="AY33" s="87"/>
      <c r="AZ33" s="29"/>
    </row>
    <row r="34" spans="7:97" ht="12.75" customHeight="1" x14ac:dyDescent="0.15">
      <c r="H34" s="4"/>
      <c r="I34" s="64"/>
      <c r="J34" s="105" t="s">
        <v>14</v>
      </c>
      <c r="K34" s="106"/>
      <c r="L34" s="106"/>
      <c r="M34" s="106"/>
      <c r="N34" s="106"/>
      <c r="O34" s="106"/>
      <c r="P34" s="65"/>
      <c r="Q34" s="111"/>
      <c r="R34" s="112"/>
      <c r="S34" s="113"/>
      <c r="T34" s="85"/>
      <c r="U34" s="86"/>
      <c r="V34" s="85"/>
      <c r="W34" s="86"/>
      <c r="X34" s="85"/>
      <c r="Y34" s="86"/>
      <c r="Z34" s="85"/>
      <c r="AA34" s="86"/>
      <c r="AB34" s="85"/>
      <c r="AC34" s="86"/>
      <c r="AD34" s="85"/>
      <c r="AE34" s="86"/>
      <c r="AF34" s="85"/>
      <c r="AG34" s="86"/>
      <c r="AH34" s="85"/>
      <c r="AI34" s="86"/>
      <c r="AJ34" s="85"/>
      <c r="AK34" s="86"/>
      <c r="AL34" s="85"/>
      <c r="AM34" s="86"/>
      <c r="AN34" s="85"/>
      <c r="AO34" s="86"/>
      <c r="AP34" s="85"/>
      <c r="AQ34" s="86"/>
      <c r="AR34" s="85"/>
      <c r="AS34" s="86"/>
      <c r="AT34" s="85"/>
      <c r="AU34" s="86"/>
      <c r="AV34" s="85"/>
      <c r="AW34" s="86"/>
      <c r="AX34" s="85"/>
      <c r="AY34" s="88"/>
      <c r="AZ34" s="4"/>
      <c r="BJ34" s="70" t="s">
        <v>46</v>
      </c>
    </row>
    <row r="35" spans="7:97" ht="12.75" customHeight="1" x14ac:dyDescent="0.15">
      <c r="H35" s="4"/>
      <c r="I35" s="64"/>
      <c r="J35" s="106"/>
      <c r="K35" s="106"/>
      <c r="L35" s="106"/>
      <c r="M35" s="106"/>
      <c r="N35" s="106"/>
      <c r="O35" s="106"/>
      <c r="P35" s="65"/>
      <c r="Q35" s="89" t="str">
        <f>IF(CB41&lt;&gt;"",CB41,"")</f>
        <v/>
      </c>
      <c r="R35" s="90"/>
      <c r="S35" s="91"/>
      <c r="T35" s="95" t="str">
        <f>IF(CC41&lt;&gt;"",CC41,"")</f>
        <v/>
      </c>
      <c r="U35" s="91"/>
      <c r="V35" s="95" t="str">
        <f>IF(CD41&lt;&gt;"",CD41,"")</f>
        <v/>
      </c>
      <c r="W35" s="91"/>
      <c r="X35" s="95" t="str">
        <f>IF(CE41&lt;&gt;"",CE41,"")</f>
        <v/>
      </c>
      <c r="Y35" s="91"/>
      <c r="Z35" s="95" t="str">
        <f>IF(CF41&lt;&gt;"",CF41,"")</f>
        <v/>
      </c>
      <c r="AA35" s="91"/>
      <c r="AB35" s="95" t="str">
        <f>IF(CG41&lt;&gt;"",CG41,"")</f>
        <v/>
      </c>
      <c r="AC35" s="91"/>
      <c r="AD35" s="95" t="str">
        <f>IF(CH41&lt;&gt;"",CH41,"")</f>
        <v/>
      </c>
      <c r="AE35" s="91"/>
      <c r="AF35" s="95" t="str">
        <f>IF(CI41&lt;&gt;"",CI41,"")</f>
        <v/>
      </c>
      <c r="AG35" s="91"/>
      <c r="AH35" s="95" t="str">
        <f>IF(CJ41&lt;&gt;"",CJ41,"")</f>
        <v/>
      </c>
      <c r="AI35" s="91"/>
      <c r="AJ35" s="95" t="str">
        <f>IF(CK41&lt;&gt;"",CK41,"")</f>
        <v/>
      </c>
      <c r="AK35" s="91"/>
      <c r="AL35" s="95" t="str">
        <f>IF(CL41&lt;&gt;"",CL41,"")</f>
        <v/>
      </c>
      <c r="AM35" s="91"/>
      <c r="AN35" s="95" t="str">
        <f>IF(CM41&lt;&gt;"",CM41,"")</f>
        <v/>
      </c>
      <c r="AO35" s="91"/>
      <c r="AP35" s="95" t="str">
        <f>IF(CN41&lt;&gt;"",CN41,"")</f>
        <v/>
      </c>
      <c r="AQ35" s="91"/>
      <c r="AR35" s="95" t="str">
        <f>IF(CO41&lt;&gt;"",CO41,"")</f>
        <v/>
      </c>
      <c r="AS35" s="91"/>
      <c r="AT35" s="95" t="str">
        <f>IF(CP41&lt;&gt;"",CP41,"")</f>
        <v/>
      </c>
      <c r="AU35" s="91"/>
      <c r="AV35" s="95" t="str">
        <f>IF(CQ41&lt;&gt;"",CQ41,"")</f>
        <v/>
      </c>
      <c r="AW35" s="91"/>
      <c r="AX35" s="95" t="str">
        <f>IF(CR41&lt;&gt;"",CR41,"")</f>
        <v/>
      </c>
      <c r="AY35" s="129"/>
      <c r="AZ35" s="4"/>
      <c r="BJ35" s="71" t="s">
        <v>83</v>
      </c>
    </row>
    <row r="36" spans="7:97" ht="13.5" customHeight="1" x14ac:dyDescent="0.15">
      <c r="H36" s="4"/>
      <c r="I36" s="54"/>
      <c r="J36" s="55"/>
      <c r="K36" s="55"/>
      <c r="L36" s="55"/>
      <c r="M36" s="55"/>
      <c r="N36" s="55"/>
      <c r="O36" s="55"/>
      <c r="P36" s="56"/>
      <c r="Q36" s="92"/>
      <c r="R36" s="93"/>
      <c r="S36" s="94"/>
      <c r="T36" s="96"/>
      <c r="U36" s="94"/>
      <c r="V36" s="96"/>
      <c r="W36" s="94"/>
      <c r="X36" s="96"/>
      <c r="Y36" s="94"/>
      <c r="Z36" s="96"/>
      <c r="AA36" s="94"/>
      <c r="AB36" s="96"/>
      <c r="AC36" s="94"/>
      <c r="AD36" s="96"/>
      <c r="AE36" s="94"/>
      <c r="AF36" s="96"/>
      <c r="AG36" s="94"/>
      <c r="AH36" s="96"/>
      <c r="AI36" s="94"/>
      <c r="AJ36" s="96"/>
      <c r="AK36" s="94"/>
      <c r="AL36" s="96"/>
      <c r="AM36" s="94"/>
      <c r="AN36" s="96"/>
      <c r="AO36" s="94"/>
      <c r="AP36" s="96"/>
      <c r="AQ36" s="94"/>
      <c r="AR36" s="96"/>
      <c r="AS36" s="94"/>
      <c r="AT36" s="96"/>
      <c r="AU36" s="94"/>
      <c r="AV36" s="96"/>
      <c r="AW36" s="94"/>
      <c r="AX36" s="96"/>
      <c r="AY36" s="130"/>
      <c r="AZ36" s="4"/>
      <c r="BJ36" s="72" t="s">
        <v>47</v>
      </c>
    </row>
    <row r="37" spans="7:97" ht="13.5" customHeight="1" x14ac:dyDescent="0.15">
      <c r="I37" s="25" t="s">
        <v>13</v>
      </c>
      <c r="L37" s="28"/>
      <c r="AO37" s="9"/>
      <c r="BH37" s="4"/>
      <c r="BJ37" s="131" t="s">
        <v>82</v>
      </c>
      <c r="BK37" s="66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</row>
    <row r="38" spans="7:97" ht="14.25" x14ac:dyDescent="0.15">
      <c r="I38" s="25" t="s">
        <v>39</v>
      </c>
      <c r="J38" s="27"/>
      <c r="K38" s="23"/>
      <c r="L38" s="23"/>
      <c r="M38" s="23"/>
      <c r="N38" s="23"/>
      <c r="O38" s="23"/>
      <c r="P38" s="4"/>
      <c r="Q38" s="4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BJ38" s="131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7"/>
    </row>
    <row r="39" spans="7:97" ht="14.25" x14ac:dyDescent="0.15">
      <c r="I39" s="25"/>
      <c r="J39" s="27"/>
      <c r="K39" s="23"/>
      <c r="L39" s="23"/>
      <c r="M39" s="23"/>
      <c r="N39" s="23"/>
      <c r="O39" s="23"/>
      <c r="P39" s="4"/>
      <c r="Q39" s="4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BJ39" s="131"/>
    </row>
    <row r="40" spans="7:97" ht="14.25" x14ac:dyDescent="0.15">
      <c r="G40" s="21"/>
      <c r="I40" s="20" t="s">
        <v>12</v>
      </c>
      <c r="J40" s="23"/>
      <c r="K40" s="23"/>
      <c r="L40" s="20"/>
      <c r="M40" s="23"/>
      <c r="N40" s="23"/>
      <c r="O40" s="23"/>
      <c r="P40" s="4"/>
      <c r="Q40" s="4"/>
      <c r="BJ40" s="132"/>
    </row>
    <row r="41" spans="7:97" ht="14.25" x14ac:dyDescent="0.15">
      <c r="G41" s="20"/>
      <c r="I41" s="25"/>
      <c r="J41" s="23"/>
      <c r="K41" s="23"/>
      <c r="L41" s="20"/>
      <c r="M41" s="23"/>
      <c r="N41" s="23"/>
      <c r="O41" s="23"/>
      <c r="P41" s="4"/>
      <c r="Q41" s="4"/>
      <c r="BK41" s="68" t="str">
        <f>MID($BJ37,1,1)</f>
        <v>カ</v>
      </c>
      <c r="BL41" s="68" t="str">
        <f>MID($BJ37,2,1)</f>
        <v>）</v>
      </c>
      <c r="BM41" s="68" t="str">
        <f>MID($BJ37,3,1)</f>
        <v>フ</v>
      </c>
      <c r="BN41" s="68" t="str">
        <f>MID($BJ37,4,1)</f>
        <v>ク</v>
      </c>
      <c r="BO41" s="68" t="str">
        <f>MID($BJ37,5,1)</f>
        <v>オ</v>
      </c>
      <c r="BP41" s="68" t="str">
        <f>MID($BJ37,6,1)</f>
        <v>カ</v>
      </c>
      <c r="BQ41" s="68" t="str">
        <f>MID($BJ37,7,1)</f>
        <v/>
      </c>
      <c r="BR41" s="68" t="str">
        <f>MID($BJ37,8,1)</f>
        <v/>
      </c>
      <c r="BS41" s="68" t="str">
        <f>MID($BJ37,9,1)</f>
        <v/>
      </c>
      <c r="BT41" s="68" t="str">
        <f>MID($BJ37,10,1)</f>
        <v/>
      </c>
      <c r="BU41" s="68" t="str">
        <f>MID($BJ37,11,1)</f>
        <v/>
      </c>
      <c r="BV41" s="68" t="str">
        <f>MID($BJ37,12,1)</f>
        <v/>
      </c>
      <c r="BW41" s="68" t="str">
        <f>MID($BJ37,13,1)</f>
        <v/>
      </c>
      <c r="BX41" s="68" t="str">
        <f>MID($BJ37,14,1)</f>
        <v/>
      </c>
      <c r="BY41" s="68" t="str">
        <f>MID($BJ37,15,1)</f>
        <v/>
      </c>
      <c r="BZ41" s="68" t="str">
        <f>MID($BJ37,16,1)</f>
        <v/>
      </c>
      <c r="CA41" s="68" t="str">
        <f>MID($BJ37,17,1)</f>
        <v/>
      </c>
      <c r="CB41" s="68" t="str">
        <f>MID($BJ37,18,1)</f>
        <v/>
      </c>
      <c r="CC41" s="68" t="str">
        <f>MID($BJ37,19,1)</f>
        <v/>
      </c>
      <c r="CD41" s="68" t="str">
        <f>MID($BJ37,20,1)</f>
        <v/>
      </c>
      <c r="CE41" s="68" t="str">
        <f>MID($BJ37,21,1)</f>
        <v/>
      </c>
      <c r="CF41" s="68" t="str">
        <f>MID($BJ37,22,1)</f>
        <v/>
      </c>
      <c r="CG41" s="68" t="str">
        <f>MID($BJ37,23,1)</f>
        <v/>
      </c>
      <c r="CH41" s="68" t="str">
        <f>MID($BJ37,24,1)</f>
        <v/>
      </c>
      <c r="CI41" s="68" t="str">
        <f>MID($BJ37,25,1)</f>
        <v/>
      </c>
      <c r="CJ41" s="68" t="str">
        <f>MID($BJ37,26,1)</f>
        <v/>
      </c>
      <c r="CK41" s="68" t="str">
        <f>MID($BJ37,27,1)</f>
        <v/>
      </c>
      <c r="CL41" s="68" t="str">
        <f>MID($BJ37,28,1)</f>
        <v/>
      </c>
      <c r="CM41" s="68" t="str">
        <f>MID($BJ37,29,1)</f>
        <v/>
      </c>
      <c r="CN41" s="68" t="str">
        <f>MID($BJ37,30,1)</f>
        <v/>
      </c>
      <c r="CO41" s="68" t="str">
        <f>MID($BJ37,31,1)</f>
        <v/>
      </c>
      <c r="CP41" s="68" t="str">
        <f>MID($BJ37,32,1)</f>
        <v/>
      </c>
      <c r="CQ41" s="68" t="str">
        <f>MID($BJ37,33,1)</f>
        <v/>
      </c>
      <c r="CR41" s="68" t="str">
        <f>MID($BJ37,34,1)</f>
        <v/>
      </c>
    </row>
    <row r="42" spans="7:97" ht="14.25" x14ac:dyDescent="0.15">
      <c r="J42" s="23"/>
      <c r="K42" s="23"/>
      <c r="L42" s="23"/>
      <c r="M42" s="23"/>
      <c r="N42" s="23"/>
      <c r="O42" s="23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E42" s="23"/>
      <c r="AF42" s="23"/>
      <c r="AG42" s="23"/>
      <c r="AH42" s="23"/>
      <c r="AI42" s="23"/>
      <c r="AJ42" s="23"/>
      <c r="AM42" s="22"/>
      <c r="AN42" s="22"/>
      <c r="AO42" s="22"/>
      <c r="AP42" s="22"/>
      <c r="AQ42" s="22"/>
      <c r="AR42" s="22"/>
      <c r="AS42" s="22"/>
      <c r="AT42" s="22"/>
      <c r="BK42" s="68" t="s">
        <v>48</v>
      </c>
      <c r="BL42" s="68" t="s">
        <v>49</v>
      </c>
      <c r="BM42" s="68" t="s">
        <v>50</v>
      </c>
      <c r="BN42" s="68" t="s">
        <v>51</v>
      </c>
      <c r="BO42" s="68" t="s">
        <v>52</v>
      </c>
      <c r="BP42" s="68" t="s">
        <v>53</v>
      </c>
      <c r="BQ42" s="68" t="s">
        <v>54</v>
      </c>
      <c r="BR42" s="68" t="s">
        <v>55</v>
      </c>
      <c r="BS42" s="68" t="s">
        <v>56</v>
      </c>
      <c r="BT42" s="68" t="s">
        <v>57</v>
      </c>
      <c r="BU42" s="68" t="s">
        <v>58</v>
      </c>
      <c r="BV42" s="68" t="s">
        <v>59</v>
      </c>
      <c r="BW42" s="68" t="s">
        <v>60</v>
      </c>
      <c r="BX42" s="68" t="s">
        <v>61</v>
      </c>
      <c r="BY42" s="68" t="s">
        <v>62</v>
      </c>
      <c r="BZ42" s="68" t="s">
        <v>63</v>
      </c>
      <c r="CA42" s="68" t="s">
        <v>64</v>
      </c>
      <c r="CB42" s="68" t="s">
        <v>65</v>
      </c>
      <c r="CC42" s="68" t="s">
        <v>66</v>
      </c>
      <c r="CD42" s="68" t="s">
        <v>67</v>
      </c>
      <c r="CE42" s="68" t="s">
        <v>68</v>
      </c>
      <c r="CF42" s="68" t="s">
        <v>69</v>
      </c>
      <c r="CG42" s="68" t="s">
        <v>70</v>
      </c>
      <c r="CH42" s="68" t="s">
        <v>71</v>
      </c>
      <c r="CI42" s="68" t="s">
        <v>72</v>
      </c>
      <c r="CJ42" s="68" t="s">
        <v>73</v>
      </c>
      <c r="CK42" s="68" t="s">
        <v>74</v>
      </c>
      <c r="CL42" s="68" t="s">
        <v>75</v>
      </c>
      <c r="CM42" s="68" t="s">
        <v>76</v>
      </c>
      <c r="CN42" s="68" t="s">
        <v>77</v>
      </c>
      <c r="CO42" s="68" t="s">
        <v>78</v>
      </c>
      <c r="CP42" s="68" t="s">
        <v>79</v>
      </c>
      <c r="CQ42" s="68" t="s">
        <v>80</v>
      </c>
      <c r="CR42" s="68" t="s">
        <v>81</v>
      </c>
    </row>
    <row r="43" spans="7:97" s="4" customFormat="1" ht="14.25" x14ac:dyDescent="0.15">
      <c r="G43" s="21"/>
      <c r="I43" s="20" t="s">
        <v>11</v>
      </c>
      <c r="J43" s="18"/>
      <c r="K43" s="18"/>
      <c r="L43" s="18"/>
      <c r="M43" s="18"/>
      <c r="N43" s="18"/>
      <c r="O43" s="18"/>
      <c r="P43" s="1"/>
      <c r="Q43" s="1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"/>
      <c r="AD43" s="1"/>
      <c r="AE43" s="18"/>
      <c r="AF43" s="18"/>
      <c r="AG43" s="18"/>
      <c r="AH43" s="18"/>
      <c r="AI43" s="18"/>
      <c r="AJ43" s="18"/>
      <c r="AK43" s="1"/>
      <c r="AL43" s="1"/>
      <c r="AM43" s="17"/>
      <c r="AN43" s="17"/>
      <c r="AO43" s="17"/>
      <c r="AP43" s="17"/>
      <c r="AQ43" s="17"/>
      <c r="AR43" s="17"/>
      <c r="AS43" s="17"/>
      <c r="AT43" s="17"/>
      <c r="AU43" s="1"/>
      <c r="AV43" s="1"/>
      <c r="AW43" s="1"/>
      <c r="AX43" s="1"/>
    </row>
    <row r="44" spans="7:97" s="4" customFormat="1" ht="12" customHeight="1" x14ac:dyDescent="0.15">
      <c r="G44" s="1"/>
      <c r="H44" s="9"/>
      <c r="I44" s="9"/>
      <c r="J44" s="12"/>
      <c r="K44" s="10"/>
      <c r="L44" s="10"/>
      <c r="M44" s="10"/>
      <c r="N44" s="11"/>
      <c r="O44" s="10"/>
      <c r="P44" s="9"/>
      <c r="Q44" s="9"/>
      <c r="R44" s="9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11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5"/>
      <c r="AW44" s="5"/>
      <c r="AX44" s="5"/>
      <c r="AY44" s="1"/>
      <c r="AZ44" s="1"/>
      <c r="BA44" s="1"/>
      <c r="BB44" s="1"/>
    </row>
    <row r="45" spans="7:97" s="4" customFormat="1" ht="12" customHeight="1" x14ac:dyDescent="0.15">
      <c r="G45" s="1"/>
      <c r="H45" s="9"/>
      <c r="I45" s="9"/>
      <c r="J45" s="12"/>
      <c r="K45" s="10"/>
      <c r="L45" s="10"/>
      <c r="M45" s="11"/>
      <c r="N45" s="11"/>
      <c r="O45" s="10"/>
      <c r="P45" s="9"/>
      <c r="Q45" s="9"/>
      <c r="R45" s="9"/>
      <c r="S45" s="6"/>
      <c r="T45" s="6"/>
      <c r="U45" s="6"/>
      <c r="V45" s="6"/>
      <c r="W45" s="6"/>
      <c r="X45" s="6"/>
      <c r="Y45" s="8"/>
      <c r="Z45" s="6"/>
      <c r="AA45" s="6"/>
      <c r="AB45" s="6"/>
      <c r="AC45" s="6"/>
      <c r="AD45" s="6"/>
      <c r="AE45" s="7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5"/>
      <c r="AW45" s="5"/>
      <c r="AX45" s="5"/>
      <c r="AY45" s="1"/>
      <c r="AZ45" s="1"/>
      <c r="BA45" s="1"/>
      <c r="BB45" s="1"/>
    </row>
    <row r="46" spans="7:97" s="4" customFormat="1" ht="12" customHeight="1" x14ac:dyDescent="0.15">
      <c r="G46" s="1"/>
      <c r="H46" s="9"/>
      <c r="I46" s="9"/>
      <c r="J46" s="12"/>
      <c r="K46" s="10"/>
      <c r="L46" s="10"/>
      <c r="M46" s="11"/>
      <c r="N46" s="11"/>
      <c r="O46" s="10"/>
      <c r="P46" s="9"/>
      <c r="Q46" s="9"/>
      <c r="R46" s="9"/>
      <c r="S46" s="6"/>
      <c r="T46" s="6"/>
      <c r="U46" s="6"/>
      <c r="V46" s="6"/>
      <c r="W46" s="6"/>
      <c r="X46" s="6"/>
      <c r="Y46" s="8"/>
      <c r="Z46" s="6"/>
      <c r="AA46" s="6"/>
      <c r="AB46" s="6"/>
      <c r="AC46" s="6"/>
      <c r="AD46" s="6"/>
      <c r="AE46" s="7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5"/>
      <c r="AW46" s="5"/>
      <c r="AX46" s="5"/>
      <c r="AY46" s="1"/>
      <c r="AZ46" s="1"/>
      <c r="BA46" s="1"/>
      <c r="BB46" s="1"/>
    </row>
    <row r="47" spans="7:97" s="4" customFormat="1" ht="12" customHeight="1" x14ac:dyDescent="0.15">
      <c r="G47" s="1"/>
      <c r="H47" s="9"/>
      <c r="I47" s="9"/>
      <c r="J47" s="12"/>
      <c r="K47" s="10"/>
      <c r="L47" s="10"/>
      <c r="M47" s="11"/>
      <c r="N47" s="11"/>
      <c r="O47" s="10"/>
      <c r="P47" s="9"/>
      <c r="Q47" s="9"/>
      <c r="R47" s="9"/>
      <c r="S47" s="6"/>
      <c r="T47" s="6"/>
      <c r="U47" s="6"/>
      <c r="V47" s="6"/>
      <c r="W47" s="6"/>
      <c r="X47" s="6"/>
      <c r="Y47" s="8"/>
      <c r="Z47" s="6"/>
      <c r="AA47" s="6"/>
      <c r="AB47" s="6"/>
      <c r="AC47" s="6"/>
      <c r="AD47" s="6"/>
      <c r="AE47" s="7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5"/>
      <c r="AW47" s="5"/>
      <c r="AX47" s="5"/>
      <c r="AY47" s="1"/>
      <c r="AZ47" s="1"/>
      <c r="BA47" s="1"/>
      <c r="BB47" s="1"/>
    </row>
    <row r="48" spans="7:97" s="4" customFormat="1" ht="12" customHeight="1" x14ac:dyDescent="0.15">
      <c r="G48" s="1"/>
      <c r="H48" s="9"/>
      <c r="I48" s="9"/>
      <c r="J48" s="12"/>
      <c r="K48" s="10"/>
      <c r="L48" s="10"/>
      <c r="M48" s="11"/>
      <c r="N48" s="11"/>
      <c r="O48" s="10"/>
      <c r="P48" s="9"/>
      <c r="Q48" s="9"/>
      <c r="R48" s="9"/>
      <c r="S48" s="6"/>
      <c r="T48" s="6"/>
      <c r="U48" s="6"/>
      <c r="V48" s="6"/>
      <c r="W48" s="6"/>
      <c r="X48" s="6"/>
      <c r="Y48" s="8"/>
      <c r="Z48" s="6"/>
      <c r="AA48" s="6"/>
      <c r="AB48" s="6"/>
      <c r="AC48" s="6"/>
      <c r="AD48" s="6"/>
      <c r="AE48" s="7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5"/>
      <c r="AW48" s="5"/>
      <c r="AX48" s="5"/>
      <c r="AY48" s="1"/>
      <c r="AZ48" s="1"/>
      <c r="BA48" s="1"/>
      <c r="BB48" s="1"/>
    </row>
    <row r="49" spans="7:59" s="4" customFormat="1" ht="12" customHeight="1" x14ac:dyDescent="0.15">
      <c r="G49" s="1"/>
      <c r="H49" s="44"/>
      <c r="I49" s="44"/>
      <c r="J49" s="10"/>
      <c r="K49" s="10"/>
      <c r="L49" s="10"/>
      <c r="M49" s="10"/>
      <c r="N49" s="10"/>
      <c r="O49" s="10"/>
      <c r="P49" s="9"/>
      <c r="Q49" s="9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5"/>
      <c r="AW49" s="5"/>
      <c r="AX49" s="5"/>
      <c r="AY49" s="1"/>
      <c r="AZ49" s="1"/>
      <c r="BA49" s="1"/>
      <c r="BB49" s="1"/>
    </row>
    <row r="50" spans="7:59" x14ac:dyDescent="0.15">
      <c r="X50" s="3"/>
    </row>
    <row r="51" spans="7:59" x14ac:dyDescent="0.15">
      <c r="G51" s="1" t="s">
        <v>10</v>
      </c>
      <c r="AN51" s="107"/>
      <c r="AO51" s="107"/>
      <c r="AR51" s="107"/>
      <c r="AS51" s="107"/>
      <c r="AV51" s="107"/>
      <c r="AW51" s="107"/>
      <c r="BG51" s="78"/>
    </row>
    <row r="52" spans="7:59" x14ac:dyDescent="0.15">
      <c r="AK52" s="1" t="s">
        <v>40</v>
      </c>
      <c r="AN52" s="107"/>
      <c r="AO52" s="107"/>
      <c r="AP52" s="1" t="s">
        <v>9</v>
      </c>
      <c r="AR52" s="107"/>
      <c r="AS52" s="107"/>
      <c r="AT52" s="1" t="s">
        <v>8</v>
      </c>
      <c r="AV52" s="107"/>
      <c r="AW52" s="107"/>
      <c r="AX52" s="1" t="s">
        <v>7</v>
      </c>
    </row>
    <row r="54" spans="7:59" ht="12.95" customHeight="1" x14ac:dyDescent="0.15"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45"/>
      <c r="AZ54" s="45"/>
      <c r="BA54" s="45"/>
    </row>
    <row r="55" spans="7:59" ht="12" customHeight="1" x14ac:dyDescent="0.15">
      <c r="G55" s="1" t="s">
        <v>6</v>
      </c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</row>
    <row r="56" spans="7:59" ht="12" customHeight="1" x14ac:dyDescent="0.15"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</row>
    <row r="57" spans="7:59" ht="12" customHeight="1" x14ac:dyDescent="0.15"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</row>
    <row r="58" spans="7:59" ht="12" customHeight="1" x14ac:dyDescent="0.15">
      <c r="G58" s="1" t="s">
        <v>5</v>
      </c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</row>
    <row r="59" spans="7:59" ht="12" customHeight="1" x14ac:dyDescent="0.15"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0"/>
      <c r="AK59" s="100"/>
      <c r="AL59" s="100"/>
      <c r="AM59" s="100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</row>
    <row r="60" spans="7:59" ht="12" customHeight="1" x14ac:dyDescent="0.15"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100"/>
      <c r="AP60" s="100"/>
      <c r="AQ60" s="100"/>
      <c r="AR60" s="100"/>
      <c r="AS60" s="100"/>
      <c r="AT60" s="100"/>
      <c r="AU60" s="100"/>
      <c r="AV60" s="100"/>
      <c r="AW60" s="100"/>
      <c r="AX60" s="100"/>
    </row>
    <row r="61" spans="7:59" ht="12" customHeight="1" x14ac:dyDescent="0.15"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</row>
    <row r="62" spans="7:59" x14ac:dyDescent="0.15">
      <c r="G62" s="1" t="s">
        <v>4</v>
      </c>
    </row>
    <row r="64" spans="7:59" ht="9" customHeight="1" x14ac:dyDescent="0.15"/>
    <row r="65" spans="5:54" x14ac:dyDescent="0.15">
      <c r="BB65" s="3" t="s">
        <v>3</v>
      </c>
    </row>
    <row r="66" spans="5:54" s="4" customFormat="1" ht="12" customHeight="1" x14ac:dyDescent="0.15"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B66" s="16" t="s">
        <v>2</v>
      </c>
      <c r="AC66" s="6"/>
      <c r="AD66" s="6"/>
      <c r="AE66" s="7"/>
      <c r="AF66" s="6"/>
      <c r="AG66" s="6"/>
      <c r="AH66" s="6"/>
      <c r="AI66" s="6"/>
      <c r="AJ66" s="6"/>
      <c r="AK66" s="6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</row>
    <row r="67" spans="5:54" s="4" customFormat="1" ht="12" customHeight="1" x14ac:dyDescent="0.15">
      <c r="F67" s="15" t="s">
        <v>1</v>
      </c>
      <c r="G67" s="14"/>
      <c r="H67" s="14"/>
      <c r="I67" s="14"/>
      <c r="J67" s="13"/>
      <c r="K67" s="13"/>
      <c r="L67" s="13"/>
      <c r="M67" s="13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13"/>
      <c r="AB67" s="15" t="s">
        <v>0</v>
      </c>
      <c r="AC67" s="14"/>
      <c r="AD67" s="14"/>
      <c r="AE67" s="14"/>
      <c r="AF67" s="13"/>
      <c r="AG67" s="13"/>
      <c r="AH67" s="13"/>
      <c r="AI67" s="13"/>
      <c r="AJ67" s="13"/>
      <c r="AK67" s="13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</row>
    <row r="68" spans="5:54" s="4" customFormat="1" ht="12" customHeight="1" x14ac:dyDescent="0.15">
      <c r="G68" s="1"/>
      <c r="H68" s="9"/>
      <c r="I68" s="9"/>
      <c r="J68" s="12"/>
      <c r="K68" s="10"/>
      <c r="L68" s="10"/>
      <c r="M68" s="11"/>
      <c r="N68" s="11"/>
      <c r="O68" s="10"/>
      <c r="P68" s="9"/>
      <c r="Q68" s="9"/>
      <c r="R68" s="9"/>
      <c r="S68" s="6"/>
      <c r="T68" s="6"/>
      <c r="U68" s="6"/>
      <c r="V68" s="6"/>
      <c r="W68" s="6"/>
      <c r="X68" s="6"/>
      <c r="Y68" s="8"/>
      <c r="Z68" s="6"/>
      <c r="AA68" s="6"/>
      <c r="AB68" s="6"/>
      <c r="AC68" s="6"/>
      <c r="AD68" s="6"/>
      <c r="AE68" s="7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5"/>
      <c r="AW68" s="5"/>
      <c r="AX68" s="5"/>
      <c r="AY68" s="1"/>
      <c r="AZ68" s="1"/>
      <c r="BA68" s="1"/>
      <c r="BB68" s="1"/>
    </row>
    <row r="69" spans="5:54" x14ac:dyDescent="0.15">
      <c r="E69" s="1" t="s">
        <v>41</v>
      </c>
    </row>
    <row r="70" spans="5:54" x14ac:dyDescent="0.15">
      <c r="E70" s="1" t="s">
        <v>42</v>
      </c>
    </row>
    <row r="71" spans="5:54" x14ac:dyDescent="0.15">
      <c r="E71" s="1" t="s">
        <v>43</v>
      </c>
      <c r="AX71" s="1" t="s">
        <v>44</v>
      </c>
    </row>
    <row r="73" spans="5:54" x14ac:dyDescent="0.15">
      <c r="BB73" s="3"/>
    </row>
    <row r="74" spans="5:54" x14ac:dyDescent="0.15">
      <c r="AD74" s="2"/>
    </row>
  </sheetData>
  <mergeCells count="72">
    <mergeCell ref="BJ37:BJ40"/>
    <mergeCell ref="AX8:AZ10"/>
    <mergeCell ref="Q8:S10"/>
    <mergeCell ref="T8:V10"/>
    <mergeCell ref="W8:Y10"/>
    <mergeCell ref="Z8:AB10"/>
    <mergeCell ref="AC8:AE10"/>
    <mergeCell ref="AF8:AH10"/>
    <mergeCell ref="AI8:AK10"/>
    <mergeCell ref="AL8:AN10"/>
    <mergeCell ref="AO8:AQ10"/>
    <mergeCell ref="AR8:AT10"/>
    <mergeCell ref="AU8:AW10"/>
    <mergeCell ref="G15:BB20"/>
    <mergeCell ref="J28:O29"/>
    <mergeCell ref="Q28:AD29"/>
    <mergeCell ref="AW28:AY29"/>
    <mergeCell ref="AR51:AS52"/>
    <mergeCell ref="AV51:AW52"/>
    <mergeCell ref="AX31:AY32"/>
    <mergeCell ref="AL31:AM32"/>
    <mergeCell ref="AN31:AO32"/>
    <mergeCell ref="AP31:AQ32"/>
    <mergeCell ref="AT35:AU36"/>
    <mergeCell ref="AV35:AW36"/>
    <mergeCell ref="AX35:AY36"/>
    <mergeCell ref="AR31:AS32"/>
    <mergeCell ref="AT31:AU32"/>
    <mergeCell ref="AV31:AW32"/>
    <mergeCell ref="AP33:AQ34"/>
    <mergeCell ref="AJ35:AK36"/>
    <mergeCell ref="AL35:AM36"/>
    <mergeCell ref="AN35:AO36"/>
    <mergeCell ref="AE28:AG29"/>
    <mergeCell ref="AH28:AV29"/>
    <mergeCell ref="Q33:S34"/>
    <mergeCell ref="T33:U34"/>
    <mergeCell ref="V33:W34"/>
    <mergeCell ref="X33:Y34"/>
    <mergeCell ref="Z33:AA34"/>
    <mergeCell ref="BJ31:BJ32"/>
    <mergeCell ref="J54:AX57"/>
    <mergeCell ref="J58:AX61"/>
    <mergeCell ref="AR33:AS34"/>
    <mergeCell ref="AT33:AU34"/>
    <mergeCell ref="AB33:AC34"/>
    <mergeCell ref="AD33:AE34"/>
    <mergeCell ref="AF33:AG34"/>
    <mergeCell ref="AH33:AI34"/>
    <mergeCell ref="AJ33:AK34"/>
    <mergeCell ref="J31:O32"/>
    <mergeCell ref="R31:AB32"/>
    <mergeCell ref="AE31:AJ32"/>
    <mergeCell ref="J34:O35"/>
    <mergeCell ref="AN51:AO52"/>
    <mergeCell ref="AL33:AM34"/>
    <mergeCell ref="N66:Z67"/>
    <mergeCell ref="AL66:BB67"/>
    <mergeCell ref="AV33:AW34"/>
    <mergeCell ref="AX33:AY34"/>
    <mergeCell ref="Q35:S36"/>
    <mergeCell ref="T35:U36"/>
    <mergeCell ref="V35:W36"/>
    <mergeCell ref="X35:Y36"/>
    <mergeCell ref="Z35:AA36"/>
    <mergeCell ref="AB35:AC36"/>
    <mergeCell ref="AD35:AE36"/>
    <mergeCell ref="AF35:AG36"/>
    <mergeCell ref="AH35:AI36"/>
    <mergeCell ref="AP35:AQ36"/>
    <mergeCell ref="AR35:AS36"/>
    <mergeCell ref="AN33:AO34"/>
  </mergeCells>
  <phoneticPr fontId="3"/>
  <dataValidations count="1">
    <dataValidation imeMode="on" allowBlank="1" showInputMessage="1" showErrorMessage="1" promptTitle="全角入力" prompt="_x000a_必ず全角文字で入力してください。" sqref="AV31 AX31 AK31:AK32 AL31 AN31 AP31 AR31 AT31 Q33 Q35"/>
  </dataValidations>
  <pageMargins left="0.19685039370078741" right="0.19685039370078741" top="0.31496062992125984" bottom="0.19685039370078741" header="0.27559055118110237" footer="0.19685039370078741"/>
  <pageSetup paperSize="9" scale="91" orientation="portrait" r:id="rId1"/>
  <headerFooter alignWithMargins="0">
    <oddHeader>&amp;C&amp;"HG丸ｺﾞｼｯｸM-PRO,標準"&amp;14&amp;KFF0000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0</xdr:rowOff>
                  </from>
                  <to>
                    <xdr:col>7</xdr:col>
                    <xdr:colOff>123825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5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38</xdr:row>
                    <xdr:rowOff>47625</xdr:rowOff>
                  </from>
                  <to>
                    <xdr:col>7</xdr:col>
                    <xdr:colOff>123825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6" name="Check Box 3">
              <controlPr defaultSize="0" autoFill="0" autoLine="0" autoPict="0">
                <anchor moveWithCells="1">
                  <from>
                    <xdr:col>5</xdr:col>
                    <xdr:colOff>104775</xdr:colOff>
                    <xdr:row>41</xdr:row>
                    <xdr:rowOff>47625</xdr:rowOff>
                  </from>
                  <to>
                    <xdr:col>7</xdr:col>
                    <xdr:colOff>123825</xdr:colOff>
                    <xdr:row>43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CS74"/>
  <sheetViews>
    <sheetView view="pageBreakPreview" zoomScale="60" zoomScaleNormal="85" workbookViewId="0">
      <selection activeCell="G15" sqref="G15:BB20"/>
    </sheetView>
  </sheetViews>
  <sheetFormatPr defaultColWidth="1.75" defaultRowHeight="12" x14ac:dyDescent="0.15"/>
  <cols>
    <col min="1" max="61" width="1.75" style="1"/>
    <col min="62" max="62" width="47.75" style="1" customWidth="1"/>
    <col min="63" max="63" width="9.75" style="1" hidden="1" customWidth="1"/>
    <col min="64" max="64" width="9" style="1" hidden="1" customWidth="1"/>
    <col min="65" max="65" width="8.25" style="1" hidden="1" customWidth="1"/>
    <col min="66" max="66" width="7.5" style="1" hidden="1" customWidth="1"/>
    <col min="67" max="67" width="6.75" style="1" hidden="1" customWidth="1"/>
    <col min="68" max="68" width="6" style="1" hidden="1" customWidth="1"/>
    <col min="69" max="69" width="6.75" style="1" hidden="1" customWidth="1"/>
    <col min="70" max="70" width="7.5" style="1" hidden="1" customWidth="1"/>
    <col min="71" max="71" width="8.25" style="1" hidden="1" customWidth="1"/>
    <col min="72" max="72" width="9" style="1" hidden="1" customWidth="1"/>
    <col min="73" max="73" width="10.5" style="1" hidden="1" customWidth="1"/>
    <col min="74" max="96" width="1.75" style="1" hidden="1" customWidth="1"/>
    <col min="97" max="16384" width="1.75" style="1"/>
  </cols>
  <sheetData>
    <row r="1" spans="2:80" ht="6" customHeight="1" x14ac:dyDescent="0.15">
      <c r="B1" s="38"/>
      <c r="C1" s="38"/>
      <c r="D1" s="38"/>
      <c r="E1" s="9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9"/>
      <c r="X1" s="9"/>
      <c r="Y1" s="9"/>
      <c r="Z1" s="9"/>
      <c r="AA1" s="39"/>
      <c r="AB1" s="39"/>
      <c r="AC1" s="39"/>
      <c r="AD1" s="39"/>
      <c r="AE1" s="39"/>
      <c r="AF1" s="39"/>
      <c r="AG1" s="9"/>
      <c r="AH1" s="9"/>
      <c r="AI1" s="9"/>
      <c r="AJ1" s="9"/>
      <c r="AK1" s="9"/>
      <c r="AL1" s="9"/>
      <c r="AM1" s="9"/>
      <c r="AN1" s="9"/>
      <c r="AO1" s="9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K1" s="9"/>
      <c r="BL1" s="9"/>
      <c r="BM1" s="9"/>
      <c r="BN1" s="9"/>
      <c r="BO1" s="9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</row>
    <row r="2" spans="2:80" ht="12.75" customHeight="1" x14ac:dyDescent="0.15">
      <c r="B2" s="9"/>
      <c r="C2" s="9"/>
      <c r="D2" s="9"/>
      <c r="E2" s="9"/>
      <c r="F2" s="9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9"/>
      <c r="X2" s="9"/>
      <c r="Y2" s="9"/>
      <c r="Z2" s="9"/>
      <c r="AA2" s="39"/>
      <c r="AB2" s="39"/>
      <c r="AC2" s="39"/>
      <c r="AD2" s="39"/>
      <c r="AE2" s="39"/>
      <c r="AF2" s="39"/>
      <c r="AG2" s="39"/>
      <c r="AH2" s="39"/>
      <c r="AI2" s="9"/>
      <c r="AJ2" s="38"/>
      <c r="AK2" s="38"/>
      <c r="AL2" s="38"/>
      <c r="AM2" s="38"/>
      <c r="AN2" s="9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9"/>
      <c r="BK2" s="9"/>
      <c r="BL2" s="9"/>
      <c r="BM2" s="9"/>
      <c r="BN2" s="9"/>
      <c r="BO2" s="9"/>
      <c r="BP2" s="9"/>
      <c r="BU2" s="9"/>
      <c r="BV2" s="9"/>
    </row>
    <row r="3" spans="2:80" x14ac:dyDescent="0.15">
      <c r="B3" s="9"/>
      <c r="C3" s="9"/>
      <c r="D3" s="9"/>
      <c r="E3" s="9"/>
      <c r="F3" s="9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9"/>
      <c r="X3" s="9"/>
      <c r="Y3" s="9"/>
      <c r="Z3" s="9"/>
      <c r="AA3" s="39"/>
      <c r="AB3" s="39"/>
      <c r="AC3" s="39"/>
      <c r="AD3" s="39"/>
      <c r="AE3" s="39"/>
      <c r="AF3" s="39"/>
      <c r="AG3" s="39"/>
      <c r="AH3" s="39"/>
      <c r="AI3" s="9"/>
      <c r="AJ3" s="38"/>
      <c r="AK3" s="38"/>
      <c r="AL3" s="38"/>
      <c r="AM3" s="38"/>
      <c r="AN3" s="9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9"/>
      <c r="BJ3" s="70" t="s">
        <v>27</v>
      </c>
      <c r="BK3" s="9"/>
      <c r="BL3" s="9"/>
      <c r="BM3" s="9"/>
      <c r="BN3" s="9"/>
      <c r="BO3" s="9"/>
      <c r="BP3" s="9"/>
      <c r="BU3" s="9"/>
      <c r="BV3" s="9"/>
    </row>
    <row r="4" spans="2:80" s="9" customFormat="1" ht="12" customHeight="1" x14ac:dyDescent="0.15">
      <c r="BJ4" s="71" t="s">
        <v>85</v>
      </c>
      <c r="BK4" s="40" t="s">
        <v>28</v>
      </c>
      <c r="BL4" s="40" t="s">
        <v>29</v>
      </c>
      <c r="BM4" s="40" t="s">
        <v>30</v>
      </c>
      <c r="BN4" s="40" t="s">
        <v>31</v>
      </c>
      <c r="BO4" s="40" t="s">
        <v>32</v>
      </c>
      <c r="BP4" s="40" t="s">
        <v>33</v>
      </c>
      <c r="BQ4" s="40" t="s">
        <v>34</v>
      </c>
      <c r="BR4" s="40" t="s">
        <v>35</v>
      </c>
      <c r="BS4" s="40" t="s">
        <v>36</v>
      </c>
      <c r="BT4" s="40" t="s">
        <v>37</v>
      </c>
      <c r="BU4" s="40" t="s">
        <v>38</v>
      </c>
    </row>
    <row r="5" spans="2:80" ht="25.5" x14ac:dyDescent="0.25">
      <c r="B5" s="3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35" t="s">
        <v>26</v>
      </c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F5" s="9"/>
      <c r="BG5" s="9"/>
      <c r="BH5" s="9"/>
      <c r="BI5" s="9"/>
      <c r="BJ5" s="69">
        <v>100000</v>
      </c>
      <c r="BK5" s="41">
        <f>ROUNDDOWN($BJ$5/BK4,0)</f>
        <v>0</v>
      </c>
      <c r="BL5" s="41">
        <f>ROUNDDOWN($BJ$5/BL4,0)</f>
        <v>0</v>
      </c>
      <c r="BM5" s="41">
        <f t="shared" ref="BM5:BT5" si="0">ROUNDDOWN($BJ$5/BM4,0)</f>
        <v>0</v>
      </c>
      <c r="BN5" s="41">
        <f t="shared" si="0"/>
        <v>0</v>
      </c>
      <c r="BO5" s="41">
        <f t="shared" si="0"/>
        <v>0</v>
      </c>
      <c r="BP5" s="41">
        <f t="shared" si="0"/>
        <v>1</v>
      </c>
      <c r="BQ5" s="41">
        <f t="shared" si="0"/>
        <v>10</v>
      </c>
      <c r="BR5" s="41">
        <f t="shared" si="0"/>
        <v>100</v>
      </c>
      <c r="BS5" s="41">
        <f t="shared" si="0"/>
        <v>1000</v>
      </c>
      <c r="BT5" s="41">
        <f t="shared" si="0"/>
        <v>10000</v>
      </c>
      <c r="BU5" s="42">
        <f>$BJ$5/BU4</f>
        <v>100000</v>
      </c>
      <c r="BV5" s="9"/>
    </row>
    <row r="6" spans="2:80" x14ac:dyDescent="0.1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C6" s="9"/>
      <c r="AE6" s="9"/>
      <c r="AF6" s="9"/>
      <c r="AG6" s="9"/>
      <c r="AH6" s="9"/>
      <c r="AJ6" s="9"/>
      <c r="AK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F6" s="9"/>
      <c r="BG6" s="9"/>
      <c r="BH6" s="9"/>
      <c r="BI6" s="9"/>
      <c r="BK6" s="9"/>
      <c r="BL6" s="9"/>
      <c r="BM6" s="9"/>
      <c r="BN6" s="9"/>
      <c r="BO6" s="9"/>
      <c r="BP6" s="9"/>
      <c r="BU6" s="9"/>
      <c r="BV6" s="9"/>
    </row>
    <row r="7" spans="2:80" s="34" customFormat="1" ht="12" customHeight="1" x14ac:dyDescent="0.15">
      <c r="BJ7" s="9"/>
    </row>
    <row r="8" spans="2:80" ht="12" customHeight="1" x14ac:dyDescent="0.1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39" t="str">
        <f>IF(T8="","",IF(T8="\","","\"))</f>
        <v/>
      </c>
      <c r="R8" s="133"/>
      <c r="S8" s="133"/>
      <c r="T8" s="142" t="str">
        <f>IF(BK5&gt;0,RIGHT(BK5),IF(BL5&gt;0,"\",""))</f>
        <v/>
      </c>
      <c r="U8" s="143"/>
      <c r="V8" s="144"/>
      <c r="W8" s="151" t="str">
        <f>IF(BL5&gt;0,RIGHT(BL5),IF(BM5&gt;0,"\",""))</f>
        <v/>
      </c>
      <c r="X8" s="143"/>
      <c r="Y8" s="152"/>
      <c r="Z8" s="151" t="str">
        <f>IF(BM5&gt;0,RIGHT(BM5),IF(BN5&gt;0,"\",""))</f>
        <v/>
      </c>
      <c r="AA8" s="143"/>
      <c r="AB8" s="157"/>
      <c r="AC8" s="142" t="str">
        <f>IF(BN5&gt;0,RIGHT(BN5),IF(BO5&gt;0,"\",""))</f>
        <v/>
      </c>
      <c r="AD8" s="143"/>
      <c r="AE8" s="144"/>
      <c r="AF8" s="151" t="str">
        <f>IF(BO5&gt;0,RIGHT(BO5),IF(BP5&gt;0,"\",""))</f>
        <v>\</v>
      </c>
      <c r="AG8" s="143"/>
      <c r="AH8" s="152"/>
      <c r="AI8" s="151" t="str">
        <f>IF(BP5&gt;0,RIGHT(BP5),IF(BQ5&gt;0,"\",""))</f>
        <v>1</v>
      </c>
      <c r="AJ8" s="143"/>
      <c r="AK8" s="157"/>
      <c r="AL8" s="142" t="str">
        <f>IF(BQ5&gt;0,RIGHT(BQ5),IF(BR5&gt;0,"\",""))</f>
        <v>0</v>
      </c>
      <c r="AM8" s="143"/>
      <c r="AN8" s="144"/>
      <c r="AO8" s="151" t="str">
        <f>IF(BR5&gt;0,RIGHT(BR5),IF(BS5&gt;0,"\",""))</f>
        <v>0</v>
      </c>
      <c r="AP8" s="143"/>
      <c r="AQ8" s="152"/>
      <c r="AR8" s="151" t="str">
        <f>IF(BS5&gt;0,RIGHT(BS5),IF(BT5&gt;0,"\",""))</f>
        <v>0</v>
      </c>
      <c r="AS8" s="143"/>
      <c r="AT8" s="157"/>
      <c r="AU8" s="142" t="str">
        <f>IF(BT5&gt;0,RIGHT(BT5),IF(BU5&gt;0,"\",""))</f>
        <v>0</v>
      </c>
      <c r="AV8" s="143"/>
      <c r="AW8" s="144"/>
      <c r="AX8" s="133" t="str">
        <f>RIGHT($BJ$5,1)</f>
        <v>0</v>
      </c>
      <c r="AY8" s="133"/>
      <c r="AZ8" s="134"/>
      <c r="BB8" s="9"/>
      <c r="BC8" s="9"/>
      <c r="BD8" s="9"/>
      <c r="BE8" s="9"/>
      <c r="BF8" s="9"/>
      <c r="BG8" s="9"/>
      <c r="BH8" s="9"/>
      <c r="BI8" s="9"/>
      <c r="BO8" s="9"/>
      <c r="BP8" s="9"/>
    </row>
    <row r="9" spans="2:80" s="33" customFormat="1" ht="14.25" customHeight="1" x14ac:dyDescent="0.15">
      <c r="J9" s="20" t="s">
        <v>25</v>
      </c>
      <c r="Q9" s="140"/>
      <c r="R9" s="135"/>
      <c r="S9" s="135"/>
      <c r="T9" s="145"/>
      <c r="U9" s="146"/>
      <c r="V9" s="147"/>
      <c r="W9" s="153"/>
      <c r="X9" s="146"/>
      <c r="Y9" s="154"/>
      <c r="Z9" s="153"/>
      <c r="AA9" s="146"/>
      <c r="AB9" s="158"/>
      <c r="AC9" s="145"/>
      <c r="AD9" s="146"/>
      <c r="AE9" s="147"/>
      <c r="AF9" s="153"/>
      <c r="AG9" s="146"/>
      <c r="AH9" s="154"/>
      <c r="AI9" s="153"/>
      <c r="AJ9" s="146"/>
      <c r="AK9" s="158"/>
      <c r="AL9" s="145"/>
      <c r="AM9" s="146"/>
      <c r="AN9" s="147"/>
      <c r="AO9" s="153"/>
      <c r="AP9" s="146"/>
      <c r="AQ9" s="154"/>
      <c r="AR9" s="153"/>
      <c r="AS9" s="146"/>
      <c r="AT9" s="158"/>
      <c r="AU9" s="145"/>
      <c r="AV9" s="146"/>
      <c r="AW9" s="147"/>
      <c r="AX9" s="135"/>
      <c r="AY9" s="135"/>
      <c r="AZ9" s="136"/>
    </row>
    <row r="10" spans="2:80" ht="12" customHeight="1" x14ac:dyDescent="0.1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141"/>
      <c r="R10" s="137"/>
      <c r="S10" s="137"/>
      <c r="T10" s="148"/>
      <c r="U10" s="149"/>
      <c r="V10" s="150"/>
      <c r="W10" s="155"/>
      <c r="X10" s="149"/>
      <c r="Y10" s="156"/>
      <c r="Z10" s="155"/>
      <c r="AA10" s="149"/>
      <c r="AB10" s="159"/>
      <c r="AC10" s="148"/>
      <c r="AD10" s="149"/>
      <c r="AE10" s="150"/>
      <c r="AF10" s="155"/>
      <c r="AG10" s="149"/>
      <c r="AH10" s="156"/>
      <c r="AI10" s="155"/>
      <c r="AJ10" s="149"/>
      <c r="AK10" s="159"/>
      <c r="AL10" s="148"/>
      <c r="AM10" s="149"/>
      <c r="AN10" s="150"/>
      <c r="AO10" s="155"/>
      <c r="AP10" s="149"/>
      <c r="AQ10" s="156"/>
      <c r="AR10" s="155"/>
      <c r="AS10" s="149"/>
      <c r="AT10" s="159"/>
      <c r="AU10" s="148"/>
      <c r="AV10" s="149"/>
      <c r="AW10" s="150"/>
      <c r="AX10" s="137"/>
      <c r="AY10" s="137"/>
      <c r="AZ10" s="138"/>
      <c r="BB10" s="9"/>
      <c r="BC10" s="9"/>
      <c r="BD10" s="9"/>
      <c r="BE10" s="9"/>
      <c r="BF10" s="9"/>
      <c r="BG10" s="9"/>
      <c r="BH10" s="9"/>
      <c r="BI10" s="9"/>
      <c r="BO10" s="9"/>
      <c r="BP10" s="9"/>
    </row>
    <row r="11" spans="2:80" ht="12" customHeight="1" x14ac:dyDescent="0.15"/>
    <row r="12" spans="2:80" x14ac:dyDescent="0.15">
      <c r="C12" s="9"/>
      <c r="D12" s="9"/>
      <c r="E12" s="9"/>
      <c r="F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Y12" s="9"/>
      <c r="Z12" s="9"/>
      <c r="AA12" s="9"/>
      <c r="AB12" s="9"/>
      <c r="AC12" s="9"/>
      <c r="AD12" s="2"/>
      <c r="AE12" s="9"/>
      <c r="AF12" s="9"/>
      <c r="AG12" s="9"/>
      <c r="AH12" s="9"/>
      <c r="AI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Z12" s="3"/>
      <c r="BA12" s="3" t="s">
        <v>24</v>
      </c>
      <c r="BB12" s="9"/>
      <c r="BC12" s="9"/>
      <c r="BD12" s="9"/>
      <c r="BE12" s="9"/>
      <c r="BF12" s="9"/>
      <c r="BG12" s="9"/>
      <c r="BH12" s="9"/>
      <c r="BI12" s="9"/>
      <c r="BJ12" s="9"/>
      <c r="BO12" s="9"/>
      <c r="BP12" s="9"/>
    </row>
    <row r="13" spans="2:80" x14ac:dyDescent="0.15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C13" s="9"/>
      <c r="AE13" s="9"/>
      <c r="AF13" s="9"/>
      <c r="AG13" s="9"/>
      <c r="AH13" s="9"/>
      <c r="AJ13" s="9"/>
      <c r="AK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F13" s="9"/>
      <c r="BG13" s="9"/>
      <c r="BH13" s="9"/>
      <c r="BI13" s="9"/>
      <c r="BK13" s="9"/>
      <c r="BL13" s="9"/>
      <c r="BM13" s="9"/>
      <c r="BN13" s="9"/>
      <c r="BO13" s="9"/>
      <c r="BP13" s="9"/>
      <c r="BU13" s="9"/>
      <c r="BV13" s="9"/>
    </row>
    <row r="14" spans="2:80" ht="13.5" x14ac:dyDescent="0.15">
      <c r="G14" s="20" t="s">
        <v>23</v>
      </c>
      <c r="H14" s="20"/>
      <c r="I14" s="20"/>
      <c r="J14" s="20"/>
    </row>
    <row r="15" spans="2:80" x14ac:dyDescent="0.15">
      <c r="B15" s="32"/>
      <c r="G15" s="169" t="s">
        <v>94</v>
      </c>
      <c r="H15" s="160"/>
      <c r="I15" s="160"/>
      <c r="J15" s="160"/>
      <c r="K15" s="160"/>
      <c r="L15" s="160"/>
      <c r="M15" s="160"/>
      <c r="N15" s="160"/>
      <c r="O15" s="160"/>
      <c r="P15" s="160"/>
      <c r="Q15" s="160"/>
      <c r="R15" s="160"/>
      <c r="S15" s="160"/>
      <c r="T15" s="160"/>
      <c r="U15" s="160"/>
      <c r="V15" s="160"/>
      <c r="W15" s="160"/>
      <c r="X15" s="160"/>
      <c r="Y15" s="160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</row>
    <row r="16" spans="2:80" x14ac:dyDescent="0.15"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</row>
    <row r="17" spans="7:69" x14ac:dyDescent="0.15"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0"/>
      <c r="AC17" s="160"/>
      <c r="AD17" s="160"/>
      <c r="AE17" s="160"/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J17" s="43"/>
    </row>
    <row r="18" spans="7:69" x14ac:dyDescent="0.15"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J18" s="43"/>
    </row>
    <row r="19" spans="7:69" x14ac:dyDescent="0.15"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</row>
    <row r="20" spans="7:69" x14ac:dyDescent="0.15"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</row>
    <row r="22" spans="7:69" ht="13.5" x14ac:dyDescent="0.15">
      <c r="G22" s="20"/>
      <c r="AJ22" s="31"/>
    </row>
    <row r="24" spans="7:69" ht="13.5" x14ac:dyDescent="0.15">
      <c r="G24" s="21"/>
      <c r="I24" s="20" t="s">
        <v>22</v>
      </c>
    </row>
    <row r="25" spans="7:69" ht="14.25" x14ac:dyDescent="0.15">
      <c r="G25" s="4"/>
      <c r="H25" s="20"/>
    </row>
    <row r="26" spans="7:69" x14ac:dyDescent="0.15">
      <c r="I26" s="1" t="s">
        <v>21</v>
      </c>
    </row>
    <row r="27" spans="7:69" ht="14.25" x14ac:dyDescent="0.15">
      <c r="I27" s="46"/>
      <c r="J27" s="47"/>
      <c r="K27" s="47"/>
      <c r="L27" s="47"/>
      <c r="M27" s="47"/>
      <c r="N27" s="47"/>
      <c r="O27" s="47"/>
      <c r="P27" s="48"/>
      <c r="Q27" s="46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53"/>
      <c r="AE27" s="47"/>
      <c r="AF27" s="47"/>
      <c r="AG27" s="48"/>
      <c r="AH27" s="46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8"/>
    </row>
    <row r="28" spans="7:69" ht="12" customHeight="1" x14ac:dyDescent="0.15">
      <c r="I28" s="49"/>
      <c r="J28" s="161" t="s">
        <v>20</v>
      </c>
      <c r="K28" s="161"/>
      <c r="L28" s="161"/>
      <c r="M28" s="161"/>
      <c r="N28" s="161"/>
      <c r="O28" s="161"/>
      <c r="P28" s="50"/>
      <c r="Q28" s="170" t="s">
        <v>87</v>
      </c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14" t="s">
        <v>19</v>
      </c>
      <c r="AF28" s="114"/>
      <c r="AG28" s="115"/>
      <c r="AH28" s="173" t="s">
        <v>88</v>
      </c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20" t="s">
        <v>18</v>
      </c>
      <c r="AX28" s="121"/>
      <c r="AY28" s="122"/>
    </row>
    <row r="29" spans="7:69" ht="12" customHeight="1" x14ac:dyDescent="0.15">
      <c r="I29" s="49"/>
      <c r="J29" s="161"/>
      <c r="K29" s="161"/>
      <c r="L29" s="161"/>
      <c r="M29" s="161"/>
      <c r="N29" s="161"/>
      <c r="O29" s="161"/>
      <c r="P29" s="50"/>
      <c r="Q29" s="172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14"/>
      <c r="AF29" s="114"/>
      <c r="AG29" s="116"/>
      <c r="AH29" s="172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21"/>
      <c r="AX29" s="121"/>
      <c r="AY29" s="122"/>
      <c r="BJ29" s="70" t="s">
        <v>45</v>
      </c>
    </row>
    <row r="30" spans="7:69" x14ac:dyDescent="0.15">
      <c r="I30" s="51"/>
      <c r="J30" s="15"/>
      <c r="K30" s="15"/>
      <c r="L30" s="15"/>
      <c r="M30" s="15"/>
      <c r="N30" s="15"/>
      <c r="O30" s="15"/>
      <c r="P30" s="52"/>
      <c r="Q30" s="51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52"/>
      <c r="AH30" s="51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52"/>
      <c r="BJ30" s="71" t="s">
        <v>84</v>
      </c>
      <c r="BK30" s="40">
        <v>1000000</v>
      </c>
      <c r="BL30" s="40">
        <v>100000</v>
      </c>
      <c r="BM30" s="40">
        <v>10000</v>
      </c>
      <c r="BN30" s="40">
        <v>1000</v>
      </c>
      <c r="BO30" s="40">
        <v>100</v>
      </c>
      <c r="BP30" s="40">
        <v>10</v>
      </c>
      <c r="BQ30" s="40">
        <v>1</v>
      </c>
    </row>
    <row r="31" spans="7:69" ht="18" customHeight="1" x14ac:dyDescent="0.15">
      <c r="I31" s="46"/>
      <c r="J31" s="101" t="s">
        <v>17</v>
      </c>
      <c r="K31" s="101"/>
      <c r="L31" s="101"/>
      <c r="M31" s="101"/>
      <c r="N31" s="101"/>
      <c r="O31" s="101"/>
      <c r="P31" s="48"/>
      <c r="Q31" s="46"/>
      <c r="R31" s="103" t="s">
        <v>16</v>
      </c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48"/>
      <c r="AD31" s="46"/>
      <c r="AE31" s="101" t="s">
        <v>15</v>
      </c>
      <c r="AF31" s="101"/>
      <c r="AG31" s="101"/>
      <c r="AH31" s="101"/>
      <c r="AI31" s="101"/>
      <c r="AJ31" s="101"/>
      <c r="AK31" s="60"/>
      <c r="AL31" s="127" t="str">
        <f>IF(BK31&gt;=0,RIGHT(BK31))</f>
        <v>1</v>
      </c>
      <c r="AM31" s="123"/>
      <c r="AN31" s="123" t="str">
        <f>IF(BL31&gt;=0,RIGHT(BL31))</f>
        <v>2</v>
      </c>
      <c r="AO31" s="123"/>
      <c r="AP31" s="123" t="str">
        <f>IF(BM31&gt;=0,RIGHT(BM31))</f>
        <v>3</v>
      </c>
      <c r="AQ31" s="123"/>
      <c r="AR31" s="123" t="str">
        <f>IF(BN31&gt;=0,RIGHT(BN31))</f>
        <v>4</v>
      </c>
      <c r="AS31" s="123"/>
      <c r="AT31" s="123" t="str">
        <f>IF(BO31&gt;=0,RIGHT(BO31))</f>
        <v>5</v>
      </c>
      <c r="AU31" s="123"/>
      <c r="AV31" s="123" t="str">
        <f>IF(BP31&gt;=0,RIGHT(BP31))</f>
        <v>6</v>
      </c>
      <c r="AW31" s="123"/>
      <c r="AX31" s="123" t="str">
        <f>IF(BQ31&gt;=0,RIGHT(BQ31))</f>
        <v>7</v>
      </c>
      <c r="AY31" s="124"/>
      <c r="AZ31" s="30"/>
      <c r="BJ31" s="97" t="s">
        <v>86</v>
      </c>
      <c r="BK31" s="41">
        <f>IF(BJ31&lt;&gt;"",ROUNDDOWN($BJ$31/BK30,0),"")</f>
        <v>1</v>
      </c>
      <c r="BL31" s="41">
        <f>IF(BJ31&lt;&gt;"",ROUNDDOWN($BJ$31/BL30,0),"")</f>
        <v>12</v>
      </c>
      <c r="BM31" s="41">
        <f>IF(BJ31&lt;&gt;"",ROUNDDOWN($BJ$31/BM30,0),"")</f>
        <v>123</v>
      </c>
      <c r="BN31" s="41">
        <f>IF(BJ31&lt;&gt;"",ROUNDDOWN($BJ$31/BN30,0),"")</f>
        <v>1234</v>
      </c>
      <c r="BO31" s="41">
        <f>IF(BJ31&lt;&gt;"",ROUNDDOWN($BJ$31/BO30,0),"")</f>
        <v>12345</v>
      </c>
      <c r="BP31" s="41">
        <f>IF(BJ31&lt;&gt;"",ROUNDDOWN($BJ$31/BP30,0),"")</f>
        <v>123456</v>
      </c>
      <c r="BQ31" s="41">
        <f>IF(BJ31&lt;&gt;"",ROUNDDOWN($BJ$31/BQ30,0),"")</f>
        <v>1234567</v>
      </c>
    </row>
    <row r="32" spans="7:69" ht="12" customHeight="1" x14ac:dyDescent="0.15">
      <c r="H32" s="4"/>
      <c r="I32" s="54"/>
      <c r="J32" s="102"/>
      <c r="K32" s="102"/>
      <c r="L32" s="102"/>
      <c r="M32" s="102"/>
      <c r="N32" s="102"/>
      <c r="O32" s="102"/>
      <c r="P32" s="56"/>
      <c r="Q32" s="57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58"/>
      <c r="AD32" s="57"/>
      <c r="AE32" s="102"/>
      <c r="AF32" s="102"/>
      <c r="AG32" s="102"/>
      <c r="AH32" s="102"/>
      <c r="AI32" s="102"/>
      <c r="AJ32" s="102"/>
      <c r="AK32" s="59"/>
      <c r="AL32" s="128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6"/>
      <c r="AZ32" s="30"/>
      <c r="BJ32" s="98"/>
    </row>
    <row r="33" spans="7:97" ht="12.6" customHeight="1" x14ac:dyDescent="0.15">
      <c r="H33" s="4"/>
      <c r="I33" s="61"/>
      <c r="J33" s="62"/>
      <c r="K33" s="62"/>
      <c r="L33" s="62"/>
      <c r="M33" s="62"/>
      <c r="N33" s="62"/>
      <c r="O33" s="62"/>
      <c r="P33" s="63"/>
      <c r="Q33" s="108" t="str">
        <f>IF(BK41&lt;&gt;"",BK41,"")</f>
        <v>カ</v>
      </c>
      <c r="R33" s="109"/>
      <c r="S33" s="110"/>
      <c r="T33" s="83" t="str">
        <f>IF(BL41&lt;&gt;"",BL41,"")</f>
        <v>）</v>
      </c>
      <c r="U33" s="84"/>
      <c r="V33" s="83" t="str">
        <f>IF(BM41&lt;&gt;"",BM41,"")</f>
        <v>フ</v>
      </c>
      <c r="W33" s="84"/>
      <c r="X33" s="83" t="str">
        <f>IF(BN41&lt;&gt;"",BN41,"")</f>
        <v>ク</v>
      </c>
      <c r="Y33" s="84"/>
      <c r="Z33" s="83" t="str">
        <f>IF(BO41&lt;&gt;"",BO41,"")</f>
        <v>オ</v>
      </c>
      <c r="AA33" s="84"/>
      <c r="AB33" s="83" t="str">
        <f>IF(BP41&lt;&gt;"",BP41,"")</f>
        <v>カ</v>
      </c>
      <c r="AC33" s="84"/>
      <c r="AD33" s="83" t="str">
        <f>IF(BQ41&lt;&gt;"",BQ41,"")</f>
        <v/>
      </c>
      <c r="AE33" s="84"/>
      <c r="AF33" s="83" t="str">
        <f>IF(BR41&lt;&gt;"",BR41,"")</f>
        <v/>
      </c>
      <c r="AG33" s="84"/>
      <c r="AH33" s="83" t="str">
        <f>IF(BS41&lt;&gt;"",BS41,"")</f>
        <v/>
      </c>
      <c r="AI33" s="84"/>
      <c r="AJ33" s="83" t="str">
        <f>IF(BT41&lt;&gt;"",BT41,"")</f>
        <v/>
      </c>
      <c r="AK33" s="84"/>
      <c r="AL33" s="83" t="str">
        <f>IF(BU41&lt;&gt;"",BU41,"")</f>
        <v/>
      </c>
      <c r="AM33" s="84"/>
      <c r="AN33" s="83" t="str">
        <f>IF(BV41&lt;&gt;"",BV41,"")</f>
        <v/>
      </c>
      <c r="AO33" s="84"/>
      <c r="AP33" s="83" t="str">
        <f>IF(BW41&lt;&gt;"",BW41,"")</f>
        <v/>
      </c>
      <c r="AQ33" s="84"/>
      <c r="AR33" s="83" t="str">
        <f>IF(BX41&lt;&gt;"",BX41,"")</f>
        <v/>
      </c>
      <c r="AS33" s="84"/>
      <c r="AT33" s="83" t="str">
        <f>IF(BY41&lt;&gt;"",BY41,"")</f>
        <v/>
      </c>
      <c r="AU33" s="84"/>
      <c r="AV33" s="83" t="str">
        <f>IF(BZ41&lt;&gt;"",BZ41,"")</f>
        <v/>
      </c>
      <c r="AW33" s="84"/>
      <c r="AX33" s="83" t="str">
        <f>IF(CA41&lt;&gt;"",CA41,"")</f>
        <v/>
      </c>
      <c r="AY33" s="87"/>
      <c r="AZ33" s="29"/>
    </row>
    <row r="34" spans="7:97" ht="12.75" customHeight="1" x14ac:dyDescent="0.15">
      <c r="H34" s="4"/>
      <c r="I34" s="64"/>
      <c r="J34" s="105" t="s">
        <v>14</v>
      </c>
      <c r="K34" s="106"/>
      <c r="L34" s="106"/>
      <c r="M34" s="106"/>
      <c r="N34" s="106"/>
      <c r="O34" s="106"/>
      <c r="P34" s="65"/>
      <c r="Q34" s="111"/>
      <c r="R34" s="112"/>
      <c r="S34" s="113"/>
      <c r="T34" s="85"/>
      <c r="U34" s="86"/>
      <c r="V34" s="85"/>
      <c r="W34" s="86"/>
      <c r="X34" s="85"/>
      <c r="Y34" s="86"/>
      <c r="Z34" s="85"/>
      <c r="AA34" s="86"/>
      <c r="AB34" s="85"/>
      <c r="AC34" s="86"/>
      <c r="AD34" s="85"/>
      <c r="AE34" s="86"/>
      <c r="AF34" s="85"/>
      <c r="AG34" s="86"/>
      <c r="AH34" s="85"/>
      <c r="AI34" s="86"/>
      <c r="AJ34" s="85"/>
      <c r="AK34" s="86"/>
      <c r="AL34" s="85"/>
      <c r="AM34" s="86"/>
      <c r="AN34" s="85"/>
      <c r="AO34" s="86"/>
      <c r="AP34" s="85"/>
      <c r="AQ34" s="86"/>
      <c r="AR34" s="85"/>
      <c r="AS34" s="86"/>
      <c r="AT34" s="85"/>
      <c r="AU34" s="86"/>
      <c r="AV34" s="85"/>
      <c r="AW34" s="86"/>
      <c r="AX34" s="85"/>
      <c r="AY34" s="88"/>
      <c r="AZ34" s="4"/>
      <c r="BJ34" s="70" t="s">
        <v>46</v>
      </c>
    </row>
    <row r="35" spans="7:97" ht="12.75" customHeight="1" x14ac:dyDescent="0.15">
      <c r="H35" s="4"/>
      <c r="I35" s="64"/>
      <c r="J35" s="106"/>
      <c r="K35" s="106"/>
      <c r="L35" s="106"/>
      <c r="M35" s="106"/>
      <c r="N35" s="106"/>
      <c r="O35" s="106"/>
      <c r="P35" s="65"/>
      <c r="Q35" s="89" t="str">
        <f>IF(CB41&lt;&gt;"",CB41,"")</f>
        <v/>
      </c>
      <c r="R35" s="90"/>
      <c r="S35" s="91"/>
      <c r="T35" s="95" t="str">
        <f>IF(CC41&lt;&gt;"",CC41,"")</f>
        <v/>
      </c>
      <c r="U35" s="91"/>
      <c r="V35" s="95" t="str">
        <f>IF(CD41&lt;&gt;"",CD41,"")</f>
        <v/>
      </c>
      <c r="W35" s="91"/>
      <c r="X35" s="95" t="str">
        <f>IF(CE41&lt;&gt;"",CE41,"")</f>
        <v/>
      </c>
      <c r="Y35" s="91"/>
      <c r="Z35" s="95" t="str">
        <f>IF(CF41&lt;&gt;"",CF41,"")</f>
        <v/>
      </c>
      <c r="AA35" s="91"/>
      <c r="AB35" s="95" t="str">
        <f>IF(CG41&lt;&gt;"",CG41,"")</f>
        <v/>
      </c>
      <c r="AC35" s="91"/>
      <c r="AD35" s="95" t="str">
        <f>IF(CH41&lt;&gt;"",CH41,"")</f>
        <v/>
      </c>
      <c r="AE35" s="91"/>
      <c r="AF35" s="95" t="str">
        <f>IF(CI41&lt;&gt;"",CI41,"")</f>
        <v/>
      </c>
      <c r="AG35" s="91"/>
      <c r="AH35" s="95" t="str">
        <f>IF(CJ41&lt;&gt;"",CJ41,"")</f>
        <v/>
      </c>
      <c r="AI35" s="91"/>
      <c r="AJ35" s="95" t="str">
        <f>IF(CK41&lt;&gt;"",CK41,"")</f>
        <v/>
      </c>
      <c r="AK35" s="91"/>
      <c r="AL35" s="95" t="str">
        <f>IF(CL41&lt;&gt;"",CL41,"")</f>
        <v/>
      </c>
      <c r="AM35" s="91"/>
      <c r="AN35" s="95" t="str">
        <f>IF(CM41&lt;&gt;"",CM41,"")</f>
        <v/>
      </c>
      <c r="AO35" s="91"/>
      <c r="AP35" s="95" t="str">
        <f>IF(CN41&lt;&gt;"",CN41,"")</f>
        <v/>
      </c>
      <c r="AQ35" s="91"/>
      <c r="AR35" s="95" t="str">
        <f>IF(CO41&lt;&gt;"",CO41,"")</f>
        <v/>
      </c>
      <c r="AS35" s="91"/>
      <c r="AT35" s="95" t="str">
        <f>IF(CP41&lt;&gt;"",CP41,"")</f>
        <v/>
      </c>
      <c r="AU35" s="91"/>
      <c r="AV35" s="95" t="str">
        <f>IF(CQ41&lt;&gt;"",CQ41,"")</f>
        <v/>
      </c>
      <c r="AW35" s="91"/>
      <c r="AX35" s="95" t="str">
        <f>IF(CR41&lt;&gt;"",CR41,"")</f>
        <v/>
      </c>
      <c r="AY35" s="129"/>
      <c r="AZ35" s="4"/>
      <c r="BJ35" s="71" t="s">
        <v>83</v>
      </c>
    </row>
    <row r="36" spans="7:97" ht="13.5" customHeight="1" x14ac:dyDescent="0.15">
      <c r="H36" s="4"/>
      <c r="I36" s="54"/>
      <c r="J36" s="73"/>
      <c r="K36" s="73"/>
      <c r="L36" s="73"/>
      <c r="M36" s="73"/>
      <c r="N36" s="73"/>
      <c r="O36" s="73"/>
      <c r="P36" s="56"/>
      <c r="Q36" s="92"/>
      <c r="R36" s="93"/>
      <c r="S36" s="94"/>
      <c r="T36" s="96"/>
      <c r="U36" s="94"/>
      <c r="V36" s="96"/>
      <c r="W36" s="94"/>
      <c r="X36" s="96"/>
      <c r="Y36" s="94"/>
      <c r="Z36" s="96"/>
      <c r="AA36" s="94"/>
      <c r="AB36" s="96"/>
      <c r="AC36" s="94"/>
      <c r="AD36" s="96"/>
      <c r="AE36" s="94"/>
      <c r="AF36" s="96"/>
      <c r="AG36" s="94"/>
      <c r="AH36" s="96"/>
      <c r="AI36" s="94"/>
      <c r="AJ36" s="96"/>
      <c r="AK36" s="94"/>
      <c r="AL36" s="96"/>
      <c r="AM36" s="94"/>
      <c r="AN36" s="96"/>
      <c r="AO36" s="94"/>
      <c r="AP36" s="96"/>
      <c r="AQ36" s="94"/>
      <c r="AR36" s="96"/>
      <c r="AS36" s="94"/>
      <c r="AT36" s="96"/>
      <c r="AU36" s="94"/>
      <c r="AV36" s="96"/>
      <c r="AW36" s="94"/>
      <c r="AX36" s="96"/>
      <c r="AY36" s="130"/>
      <c r="AZ36" s="4"/>
      <c r="BJ36" s="72" t="s">
        <v>47</v>
      </c>
    </row>
    <row r="37" spans="7:97" ht="13.5" customHeight="1" x14ac:dyDescent="0.15">
      <c r="I37" s="25" t="s">
        <v>13</v>
      </c>
      <c r="L37" s="28"/>
      <c r="AO37" s="9"/>
      <c r="BH37" s="4"/>
      <c r="BJ37" s="131" t="s">
        <v>82</v>
      </c>
      <c r="BK37" s="66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</row>
    <row r="38" spans="7:97" ht="14.25" x14ac:dyDescent="0.15">
      <c r="I38" s="25" t="s">
        <v>39</v>
      </c>
      <c r="J38" s="74"/>
      <c r="K38" s="75"/>
      <c r="L38" s="75"/>
      <c r="M38" s="75"/>
      <c r="N38" s="75"/>
      <c r="O38" s="75"/>
      <c r="P38" s="4"/>
      <c r="Q38" s="4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BJ38" s="131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7"/>
    </row>
    <row r="39" spans="7:97" ht="14.25" x14ac:dyDescent="0.15">
      <c r="I39" s="25"/>
      <c r="J39" s="74"/>
      <c r="K39" s="75"/>
      <c r="L39" s="75"/>
      <c r="M39" s="75"/>
      <c r="N39" s="75"/>
      <c r="O39" s="75"/>
      <c r="P39" s="4"/>
      <c r="Q39" s="4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BJ39" s="131"/>
    </row>
    <row r="40" spans="7:97" ht="14.25" x14ac:dyDescent="0.15">
      <c r="G40" s="21"/>
      <c r="I40" s="20" t="s">
        <v>12</v>
      </c>
      <c r="J40" s="75"/>
      <c r="K40" s="75"/>
      <c r="L40" s="20"/>
      <c r="M40" s="75"/>
      <c r="N40" s="75"/>
      <c r="O40" s="75"/>
      <c r="P40" s="4"/>
      <c r="Q40" s="4"/>
      <c r="BJ40" s="132"/>
    </row>
    <row r="41" spans="7:97" ht="14.25" x14ac:dyDescent="0.15">
      <c r="G41" s="20"/>
      <c r="I41" s="25"/>
      <c r="J41" s="75"/>
      <c r="K41" s="75"/>
      <c r="L41" s="20"/>
      <c r="M41" s="75"/>
      <c r="N41" s="75"/>
      <c r="O41" s="75"/>
      <c r="P41" s="4"/>
      <c r="Q41" s="4"/>
      <c r="BK41" s="68" t="str">
        <f>MID($BJ37,1,1)</f>
        <v>カ</v>
      </c>
      <c r="BL41" s="68" t="str">
        <f>MID($BJ37,2,1)</f>
        <v>）</v>
      </c>
      <c r="BM41" s="68" t="str">
        <f>MID($BJ37,3,1)</f>
        <v>フ</v>
      </c>
      <c r="BN41" s="68" t="str">
        <f>MID($BJ37,4,1)</f>
        <v>ク</v>
      </c>
      <c r="BO41" s="68" t="str">
        <f>MID($BJ37,5,1)</f>
        <v>オ</v>
      </c>
      <c r="BP41" s="68" t="str">
        <f>MID($BJ37,6,1)</f>
        <v>カ</v>
      </c>
      <c r="BQ41" s="68" t="str">
        <f>MID($BJ37,7,1)</f>
        <v/>
      </c>
      <c r="BR41" s="68" t="str">
        <f>MID($BJ37,8,1)</f>
        <v/>
      </c>
      <c r="BS41" s="68" t="str">
        <f>MID($BJ37,9,1)</f>
        <v/>
      </c>
      <c r="BT41" s="68" t="str">
        <f>MID($BJ37,10,1)</f>
        <v/>
      </c>
      <c r="BU41" s="68" t="str">
        <f>MID($BJ37,11,1)</f>
        <v/>
      </c>
      <c r="BV41" s="68" t="str">
        <f>MID($BJ37,12,1)</f>
        <v/>
      </c>
      <c r="BW41" s="68" t="str">
        <f>MID($BJ37,13,1)</f>
        <v/>
      </c>
      <c r="BX41" s="68" t="str">
        <f>MID($BJ37,14,1)</f>
        <v/>
      </c>
      <c r="BY41" s="68" t="str">
        <f>MID($BJ37,15,1)</f>
        <v/>
      </c>
      <c r="BZ41" s="68" t="str">
        <f>MID($BJ37,16,1)</f>
        <v/>
      </c>
      <c r="CA41" s="68" t="str">
        <f>MID($BJ37,17,1)</f>
        <v/>
      </c>
      <c r="CB41" s="68" t="str">
        <f>MID($BJ37,18,1)</f>
        <v/>
      </c>
      <c r="CC41" s="68" t="str">
        <f>MID($BJ37,19,1)</f>
        <v/>
      </c>
      <c r="CD41" s="68" t="str">
        <f>MID($BJ37,20,1)</f>
        <v/>
      </c>
      <c r="CE41" s="68" t="str">
        <f>MID($BJ37,21,1)</f>
        <v/>
      </c>
      <c r="CF41" s="68" t="str">
        <f>MID($BJ37,22,1)</f>
        <v/>
      </c>
      <c r="CG41" s="68" t="str">
        <f>MID($BJ37,23,1)</f>
        <v/>
      </c>
      <c r="CH41" s="68" t="str">
        <f>MID($BJ37,24,1)</f>
        <v/>
      </c>
      <c r="CI41" s="68" t="str">
        <f>MID($BJ37,25,1)</f>
        <v/>
      </c>
      <c r="CJ41" s="68" t="str">
        <f>MID($BJ37,26,1)</f>
        <v/>
      </c>
      <c r="CK41" s="68" t="str">
        <f>MID($BJ37,27,1)</f>
        <v/>
      </c>
      <c r="CL41" s="68" t="str">
        <f>MID($BJ37,28,1)</f>
        <v/>
      </c>
      <c r="CM41" s="68" t="str">
        <f>MID($BJ37,29,1)</f>
        <v/>
      </c>
      <c r="CN41" s="68" t="str">
        <f>MID($BJ37,30,1)</f>
        <v/>
      </c>
      <c r="CO41" s="68" t="str">
        <f>MID($BJ37,31,1)</f>
        <v/>
      </c>
      <c r="CP41" s="68" t="str">
        <f>MID($BJ37,32,1)</f>
        <v/>
      </c>
      <c r="CQ41" s="68" t="str">
        <f>MID($BJ37,33,1)</f>
        <v/>
      </c>
      <c r="CR41" s="68" t="str">
        <f>MID($BJ37,34,1)</f>
        <v/>
      </c>
    </row>
    <row r="42" spans="7:97" ht="14.25" x14ac:dyDescent="0.15">
      <c r="J42" s="75"/>
      <c r="K42" s="75"/>
      <c r="L42" s="75"/>
      <c r="M42" s="75"/>
      <c r="N42" s="75"/>
      <c r="O42" s="75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E42" s="75"/>
      <c r="AF42" s="75"/>
      <c r="AG42" s="75"/>
      <c r="AH42" s="75"/>
      <c r="AI42" s="75"/>
      <c r="AJ42" s="75"/>
      <c r="AM42" s="22"/>
      <c r="AN42" s="22"/>
      <c r="AO42" s="22"/>
      <c r="AP42" s="22"/>
      <c r="AQ42" s="22"/>
      <c r="AR42" s="22"/>
      <c r="AS42" s="22"/>
      <c r="AT42" s="22"/>
      <c r="BK42" s="68" t="s">
        <v>48</v>
      </c>
      <c r="BL42" s="68" t="s">
        <v>49</v>
      </c>
      <c r="BM42" s="68" t="s">
        <v>50</v>
      </c>
      <c r="BN42" s="68" t="s">
        <v>51</v>
      </c>
      <c r="BO42" s="68" t="s">
        <v>52</v>
      </c>
      <c r="BP42" s="68" t="s">
        <v>53</v>
      </c>
      <c r="BQ42" s="68" t="s">
        <v>54</v>
      </c>
      <c r="BR42" s="68" t="s">
        <v>55</v>
      </c>
      <c r="BS42" s="68" t="s">
        <v>56</v>
      </c>
      <c r="BT42" s="68" t="s">
        <v>57</v>
      </c>
      <c r="BU42" s="68" t="s">
        <v>58</v>
      </c>
      <c r="BV42" s="68" t="s">
        <v>59</v>
      </c>
      <c r="BW42" s="68" t="s">
        <v>60</v>
      </c>
      <c r="BX42" s="68" t="s">
        <v>61</v>
      </c>
      <c r="BY42" s="68" t="s">
        <v>62</v>
      </c>
      <c r="BZ42" s="68" t="s">
        <v>63</v>
      </c>
      <c r="CA42" s="68" t="s">
        <v>64</v>
      </c>
      <c r="CB42" s="68" t="s">
        <v>65</v>
      </c>
      <c r="CC42" s="68" t="s">
        <v>66</v>
      </c>
      <c r="CD42" s="68" t="s">
        <v>67</v>
      </c>
      <c r="CE42" s="68" t="s">
        <v>68</v>
      </c>
      <c r="CF42" s="68" t="s">
        <v>69</v>
      </c>
      <c r="CG42" s="68" t="s">
        <v>70</v>
      </c>
      <c r="CH42" s="68" t="s">
        <v>71</v>
      </c>
      <c r="CI42" s="68" t="s">
        <v>72</v>
      </c>
      <c r="CJ42" s="68" t="s">
        <v>73</v>
      </c>
      <c r="CK42" s="68" t="s">
        <v>74</v>
      </c>
      <c r="CL42" s="68" t="s">
        <v>75</v>
      </c>
      <c r="CM42" s="68" t="s">
        <v>76</v>
      </c>
      <c r="CN42" s="68" t="s">
        <v>77</v>
      </c>
      <c r="CO42" s="68" t="s">
        <v>78</v>
      </c>
      <c r="CP42" s="68" t="s">
        <v>79</v>
      </c>
      <c r="CQ42" s="68" t="s">
        <v>80</v>
      </c>
      <c r="CR42" s="68" t="s">
        <v>81</v>
      </c>
    </row>
    <row r="43" spans="7:97" s="4" customFormat="1" ht="14.25" x14ac:dyDescent="0.15">
      <c r="G43" s="21"/>
      <c r="I43" s="20" t="s">
        <v>11</v>
      </c>
      <c r="J43" s="18"/>
      <c r="K43" s="18"/>
      <c r="L43" s="18"/>
      <c r="M43" s="18"/>
      <c r="N43" s="18"/>
      <c r="O43" s="18"/>
      <c r="P43" s="1"/>
      <c r="Q43" s="1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"/>
      <c r="AD43" s="1"/>
      <c r="AE43" s="18"/>
      <c r="AF43" s="18"/>
      <c r="AG43" s="18"/>
      <c r="AH43" s="18"/>
      <c r="AI43" s="18"/>
      <c r="AJ43" s="18"/>
      <c r="AK43" s="1"/>
      <c r="AL43" s="1"/>
      <c r="AM43" s="17"/>
      <c r="AN43" s="17"/>
      <c r="AO43" s="17"/>
      <c r="AP43" s="17"/>
      <c r="AQ43" s="17"/>
      <c r="AR43" s="17"/>
      <c r="AS43" s="17"/>
      <c r="AT43" s="17"/>
      <c r="AU43" s="1"/>
      <c r="AV43" s="1"/>
      <c r="AW43" s="1"/>
      <c r="AX43" s="1"/>
    </row>
    <row r="44" spans="7:97" s="4" customFormat="1" ht="12" customHeight="1" x14ac:dyDescent="0.15">
      <c r="G44" s="1"/>
      <c r="H44" s="9"/>
      <c r="I44" s="9"/>
      <c r="J44" s="12"/>
      <c r="K44" s="10"/>
      <c r="L44" s="10"/>
      <c r="M44" s="10"/>
      <c r="N44" s="11"/>
      <c r="O44" s="10"/>
      <c r="P44" s="9"/>
      <c r="Q44" s="9"/>
      <c r="R44" s="9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11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5"/>
      <c r="AW44" s="5"/>
      <c r="AX44" s="5"/>
      <c r="AY44" s="1"/>
      <c r="AZ44" s="1"/>
      <c r="BA44" s="1"/>
      <c r="BB44" s="1"/>
    </row>
    <row r="45" spans="7:97" s="4" customFormat="1" ht="12" customHeight="1" x14ac:dyDescent="0.15">
      <c r="G45" s="1"/>
      <c r="H45" s="9"/>
      <c r="I45" s="9"/>
      <c r="J45" s="12"/>
      <c r="K45" s="10"/>
      <c r="L45" s="10"/>
      <c r="M45" s="11"/>
      <c r="N45" s="11"/>
      <c r="O45" s="10"/>
      <c r="P45" s="9"/>
      <c r="Q45" s="9"/>
      <c r="R45" s="9"/>
      <c r="S45" s="6"/>
      <c r="T45" s="6"/>
      <c r="U45" s="6"/>
      <c r="V45" s="6"/>
      <c r="W45" s="6"/>
      <c r="X45" s="6"/>
      <c r="Y45" s="8"/>
      <c r="Z45" s="6"/>
      <c r="AA45" s="6"/>
      <c r="AB45" s="6"/>
      <c r="AC45" s="6"/>
      <c r="AD45" s="6"/>
      <c r="AE45" s="7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5"/>
      <c r="AW45" s="5"/>
      <c r="AX45" s="5"/>
      <c r="AY45" s="1"/>
      <c r="AZ45" s="1"/>
      <c r="BA45" s="1"/>
      <c r="BB45" s="1"/>
    </row>
    <row r="46" spans="7:97" s="4" customFormat="1" ht="12" customHeight="1" x14ac:dyDescent="0.15">
      <c r="G46" s="1"/>
      <c r="H46" s="9"/>
      <c r="I46" s="9"/>
      <c r="J46" s="12"/>
      <c r="K46" s="10"/>
      <c r="L46" s="10"/>
      <c r="M46" s="11"/>
      <c r="N46" s="11"/>
      <c r="O46" s="10"/>
      <c r="P46" s="9"/>
      <c r="Q46" s="9"/>
      <c r="R46" s="9"/>
      <c r="S46" s="6"/>
      <c r="T46" s="6"/>
      <c r="U46" s="6"/>
      <c r="V46" s="6"/>
      <c r="W46" s="6"/>
      <c r="X46" s="6"/>
      <c r="Y46" s="8"/>
      <c r="Z46" s="6"/>
      <c r="AA46" s="6"/>
      <c r="AB46" s="6"/>
      <c r="AC46" s="6"/>
      <c r="AD46" s="6"/>
      <c r="AE46" s="7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5"/>
      <c r="AW46" s="5"/>
      <c r="AX46" s="5"/>
      <c r="AY46" s="1"/>
      <c r="AZ46" s="1"/>
      <c r="BA46" s="1"/>
      <c r="BB46" s="1"/>
    </row>
    <row r="47" spans="7:97" s="4" customFormat="1" ht="12" customHeight="1" x14ac:dyDescent="0.15">
      <c r="G47" s="1"/>
      <c r="H47" s="9"/>
      <c r="I47" s="9"/>
      <c r="J47" s="12"/>
      <c r="K47" s="10"/>
      <c r="L47" s="10"/>
      <c r="M47" s="11"/>
      <c r="N47" s="11"/>
      <c r="O47" s="10"/>
      <c r="P47" s="9"/>
      <c r="Q47" s="9"/>
      <c r="R47" s="9"/>
      <c r="S47" s="6"/>
      <c r="T47" s="6"/>
      <c r="U47" s="6"/>
      <c r="V47" s="6"/>
      <c r="W47" s="6"/>
      <c r="X47" s="6"/>
      <c r="Y47" s="8"/>
      <c r="Z47" s="6"/>
      <c r="AA47" s="6"/>
      <c r="AB47" s="6"/>
      <c r="AC47" s="6"/>
      <c r="AD47" s="6"/>
      <c r="AE47" s="7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5"/>
      <c r="AW47" s="5"/>
      <c r="AX47" s="5"/>
      <c r="AY47" s="1"/>
      <c r="AZ47" s="1"/>
      <c r="BA47" s="1"/>
      <c r="BB47" s="1"/>
    </row>
    <row r="48" spans="7:97" s="4" customFormat="1" ht="12" customHeight="1" x14ac:dyDescent="0.15">
      <c r="G48" s="1"/>
      <c r="H48" s="9"/>
      <c r="I48" s="9"/>
      <c r="J48" s="12"/>
      <c r="K48" s="10"/>
      <c r="L48" s="10"/>
      <c r="M48" s="11"/>
      <c r="N48" s="11"/>
      <c r="O48" s="10"/>
      <c r="P48" s="9"/>
      <c r="Q48" s="9"/>
      <c r="R48" s="9"/>
      <c r="S48" s="6"/>
      <c r="T48" s="6"/>
      <c r="U48" s="6"/>
      <c r="V48" s="6"/>
      <c r="W48" s="6"/>
      <c r="X48" s="6"/>
      <c r="Y48" s="8"/>
      <c r="Z48" s="6"/>
      <c r="AA48" s="6"/>
      <c r="AB48" s="6"/>
      <c r="AC48" s="6"/>
      <c r="AD48" s="6"/>
      <c r="AE48" s="7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5"/>
      <c r="AW48" s="5"/>
      <c r="AX48" s="5"/>
      <c r="AY48" s="1"/>
      <c r="AZ48" s="1"/>
      <c r="BA48" s="1"/>
      <c r="BB48" s="1"/>
    </row>
    <row r="49" spans="7:59" s="4" customFormat="1" ht="12" customHeight="1" x14ac:dyDescent="0.15">
      <c r="G49" s="1"/>
      <c r="H49" s="44"/>
      <c r="I49" s="44"/>
      <c r="J49" s="10"/>
      <c r="K49" s="10"/>
      <c r="L49" s="10"/>
      <c r="M49" s="10"/>
      <c r="N49" s="10"/>
      <c r="O49" s="10"/>
      <c r="P49" s="9"/>
      <c r="Q49" s="9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5"/>
      <c r="AW49" s="5"/>
      <c r="AX49" s="5"/>
      <c r="AY49" s="1"/>
      <c r="AZ49" s="1"/>
      <c r="BA49" s="1"/>
      <c r="BB49" s="1"/>
    </row>
    <row r="50" spans="7:59" x14ac:dyDescent="0.15">
      <c r="X50" s="3"/>
    </row>
    <row r="51" spans="7:59" x14ac:dyDescent="0.15">
      <c r="G51" s="1" t="s">
        <v>10</v>
      </c>
      <c r="AN51" s="107"/>
      <c r="AO51" s="107"/>
      <c r="AR51" s="107"/>
      <c r="AS51" s="107"/>
      <c r="AV51" s="107"/>
      <c r="AW51" s="107"/>
      <c r="BG51" s="78"/>
    </row>
    <row r="52" spans="7:59" x14ac:dyDescent="0.15">
      <c r="AK52" s="1" t="s">
        <v>40</v>
      </c>
      <c r="AN52" s="107"/>
      <c r="AO52" s="107"/>
      <c r="AP52" s="1" t="s">
        <v>9</v>
      </c>
      <c r="AR52" s="107"/>
      <c r="AS52" s="107"/>
      <c r="AT52" s="1" t="s">
        <v>8</v>
      </c>
      <c r="AV52" s="107"/>
      <c r="AW52" s="107"/>
      <c r="AX52" s="1" t="s">
        <v>7</v>
      </c>
    </row>
    <row r="54" spans="7:59" ht="12.95" customHeight="1" x14ac:dyDescent="0.15">
      <c r="J54" s="167" t="s">
        <v>90</v>
      </c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77"/>
      <c r="AZ54" s="77"/>
      <c r="BA54" s="77"/>
    </row>
    <row r="55" spans="7:59" ht="12" customHeight="1" x14ac:dyDescent="0.15">
      <c r="G55" s="1" t="s">
        <v>6</v>
      </c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</row>
    <row r="56" spans="7:59" ht="12" customHeight="1" x14ac:dyDescent="0.15"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</row>
    <row r="57" spans="7:59" ht="12" customHeight="1" x14ac:dyDescent="0.15"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</row>
    <row r="58" spans="7:59" ht="12" customHeight="1" x14ac:dyDescent="0.15">
      <c r="G58" s="1" t="s">
        <v>5</v>
      </c>
      <c r="J58" s="167" t="s">
        <v>89</v>
      </c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</row>
    <row r="59" spans="7:59" ht="12" customHeight="1" x14ac:dyDescent="0.15"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</row>
    <row r="60" spans="7:59" ht="12" customHeight="1" x14ac:dyDescent="0.15"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</row>
    <row r="61" spans="7:59" ht="12" customHeight="1" x14ac:dyDescent="0.15"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</row>
    <row r="62" spans="7:59" x14ac:dyDescent="0.15">
      <c r="G62" s="1" t="s">
        <v>4</v>
      </c>
    </row>
    <row r="64" spans="7:59" ht="9" customHeight="1" x14ac:dyDescent="0.15"/>
    <row r="65" spans="5:54" x14ac:dyDescent="0.15">
      <c r="BB65" s="3" t="s">
        <v>3</v>
      </c>
    </row>
    <row r="66" spans="5:54" s="4" customFormat="1" ht="12" customHeight="1" x14ac:dyDescent="0.15">
      <c r="N66" s="163" t="s">
        <v>91</v>
      </c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63"/>
      <c r="Z66" s="163"/>
      <c r="AB66" s="16" t="s">
        <v>2</v>
      </c>
      <c r="AC66" s="6"/>
      <c r="AD66" s="6"/>
      <c r="AE66" s="7"/>
      <c r="AF66" s="6"/>
      <c r="AG66" s="6"/>
      <c r="AH66" s="6"/>
      <c r="AI66" s="6"/>
      <c r="AJ66" s="6"/>
      <c r="AK66" s="6"/>
      <c r="AL66" s="165" t="s">
        <v>92</v>
      </c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</row>
    <row r="67" spans="5:54" s="4" customFormat="1" ht="12" customHeight="1" x14ac:dyDescent="0.15">
      <c r="F67" s="15" t="s">
        <v>1</v>
      </c>
      <c r="G67" s="14"/>
      <c r="H67" s="14"/>
      <c r="I67" s="14"/>
      <c r="J67" s="13"/>
      <c r="K67" s="13"/>
      <c r="L67" s="13"/>
      <c r="M67" s="13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3"/>
      <c r="AB67" s="15" t="s">
        <v>0</v>
      </c>
      <c r="AC67" s="14"/>
      <c r="AD67" s="14"/>
      <c r="AE67" s="14"/>
      <c r="AF67" s="13"/>
      <c r="AG67" s="13"/>
      <c r="AH67" s="13"/>
      <c r="AI67" s="13"/>
      <c r="AJ67" s="13"/>
      <c r="AK67" s="13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</row>
    <row r="68" spans="5:54" s="4" customFormat="1" ht="12" customHeight="1" x14ac:dyDescent="0.15">
      <c r="G68" s="1"/>
      <c r="H68" s="9"/>
      <c r="I68" s="9"/>
      <c r="J68" s="12"/>
      <c r="K68" s="10"/>
      <c r="L68" s="10"/>
      <c r="M68" s="11"/>
      <c r="N68" s="11"/>
      <c r="O68" s="10"/>
      <c r="P68" s="9"/>
      <c r="Q68" s="9"/>
      <c r="R68" s="9"/>
      <c r="S68" s="6"/>
      <c r="T68" s="6"/>
      <c r="U68" s="6"/>
      <c r="V68" s="6"/>
      <c r="W68" s="6"/>
      <c r="X68" s="6"/>
      <c r="Y68" s="8"/>
      <c r="Z68" s="6"/>
      <c r="AA68" s="6"/>
      <c r="AB68" s="6"/>
      <c r="AC68" s="6"/>
      <c r="AD68" s="6"/>
      <c r="AE68" s="7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5"/>
      <c r="AW68" s="5"/>
      <c r="AX68" s="5"/>
      <c r="AY68" s="1"/>
      <c r="AZ68" s="1"/>
      <c r="BA68" s="1"/>
      <c r="BB68" s="1"/>
    </row>
    <row r="69" spans="5:54" x14ac:dyDescent="0.15">
      <c r="E69" s="1" t="s">
        <v>41</v>
      </c>
    </row>
    <row r="70" spans="5:54" x14ac:dyDescent="0.15">
      <c r="E70" s="1" t="s">
        <v>42</v>
      </c>
    </row>
    <row r="71" spans="5:54" x14ac:dyDescent="0.15">
      <c r="E71" s="1" t="s">
        <v>43</v>
      </c>
      <c r="AX71" s="1" t="s">
        <v>44</v>
      </c>
    </row>
    <row r="73" spans="5:54" x14ac:dyDescent="0.15">
      <c r="BB73" s="3"/>
    </row>
    <row r="74" spans="5:54" x14ac:dyDescent="0.15">
      <c r="AD74" s="2"/>
    </row>
  </sheetData>
  <mergeCells count="72">
    <mergeCell ref="AX8:AZ10"/>
    <mergeCell ref="Q8:S10"/>
    <mergeCell ref="T8:V10"/>
    <mergeCell ref="W8:Y10"/>
    <mergeCell ref="Z8:AB10"/>
    <mergeCell ref="AC8:AE10"/>
    <mergeCell ref="AF8:AH10"/>
    <mergeCell ref="AI8:AK10"/>
    <mergeCell ref="AL8:AN10"/>
    <mergeCell ref="AO8:AQ10"/>
    <mergeCell ref="AR8:AT10"/>
    <mergeCell ref="AU8:AW10"/>
    <mergeCell ref="J31:O32"/>
    <mergeCell ref="R31:AB32"/>
    <mergeCell ref="AE31:AJ32"/>
    <mergeCell ref="AL31:AM32"/>
    <mergeCell ref="AN31:AO32"/>
    <mergeCell ref="G15:BB20"/>
    <mergeCell ref="J28:O29"/>
    <mergeCell ref="Q28:AD29"/>
    <mergeCell ref="AE28:AG29"/>
    <mergeCell ref="AH28:AV29"/>
    <mergeCell ref="AW28:AY29"/>
    <mergeCell ref="BJ31:BJ32"/>
    <mergeCell ref="AV33:AW34"/>
    <mergeCell ref="AX33:AY34"/>
    <mergeCell ref="AB33:AC34"/>
    <mergeCell ref="AD33:AE34"/>
    <mergeCell ref="AF33:AG34"/>
    <mergeCell ref="AH33:AI34"/>
    <mergeCell ref="AJ33:AK34"/>
    <mergeCell ref="AL33:AM34"/>
    <mergeCell ref="AP31:AQ32"/>
    <mergeCell ref="AR31:AS32"/>
    <mergeCell ref="AT31:AU32"/>
    <mergeCell ref="AV31:AW32"/>
    <mergeCell ref="AX31:AY32"/>
    <mergeCell ref="Z35:AA36"/>
    <mergeCell ref="AN33:AO34"/>
    <mergeCell ref="AP33:AQ34"/>
    <mergeCell ref="AR33:AS34"/>
    <mergeCell ref="AT33:AU34"/>
    <mergeCell ref="Z33:AA34"/>
    <mergeCell ref="J34:O35"/>
    <mergeCell ref="Q35:S36"/>
    <mergeCell ref="T35:U36"/>
    <mergeCell ref="V35:W36"/>
    <mergeCell ref="X35:Y36"/>
    <mergeCell ref="Q33:S34"/>
    <mergeCell ref="T33:U34"/>
    <mergeCell ref="V33:W34"/>
    <mergeCell ref="X33:Y34"/>
    <mergeCell ref="AX35:AY36"/>
    <mergeCell ref="AB35:AC36"/>
    <mergeCell ref="AD35:AE36"/>
    <mergeCell ref="AF35:AG36"/>
    <mergeCell ref="AH35:AI36"/>
    <mergeCell ref="AJ35:AK36"/>
    <mergeCell ref="AL35:AM36"/>
    <mergeCell ref="AN35:AO36"/>
    <mergeCell ref="AP35:AQ36"/>
    <mergeCell ref="AR35:AS36"/>
    <mergeCell ref="AT35:AU36"/>
    <mergeCell ref="AV35:AW36"/>
    <mergeCell ref="N66:Z67"/>
    <mergeCell ref="AL66:BB67"/>
    <mergeCell ref="BJ37:BJ40"/>
    <mergeCell ref="AN51:AO52"/>
    <mergeCell ref="AR51:AS52"/>
    <mergeCell ref="AV51:AW52"/>
    <mergeCell ref="J54:AX57"/>
    <mergeCell ref="J58:AX61"/>
  </mergeCells>
  <phoneticPr fontId="3"/>
  <dataValidations count="1">
    <dataValidation imeMode="on" allowBlank="1" showInputMessage="1" showErrorMessage="1" promptTitle="全角入力" prompt="_x000a_必ず全角文字で入力してください。" sqref="AV31 AX31 AK31:AK32 AL31 AN31 AP31 AR31 AT31 Q33 Q35"/>
  </dataValidations>
  <pageMargins left="0.19685039370078741" right="0.19685039370078741" top="0.31496062992125984" bottom="0.19685039370078741" header="0.27559055118110237" footer="0.19685039370078741"/>
  <pageSetup paperSize="9" scale="92" orientation="portrait" r:id="rId1"/>
  <headerFooter alignWithMargins="0">
    <oddHeader>&amp;C&amp;"HG丸ｺﾞｼｯｸM-PRO,標準"&amp;14&amp;KFF0000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104775</xdr:colOff>
                    <xdr:row>22</xdr:row>
                    <xdr:rowOff>0</xdr:rowOff>
                  </from>
                  <to>
                    <xdr:col>7</xdr:col>
                    <xdr:colOff>123825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38</xdr:row>
                    <xdr:rowOff>47625</xdr:rowOff>
                  </from>
                  <to>
                    <xdr:col>7</xdr:col>
                    <xdr:colOff>123825</xdr:colOff>
                    <xdr:row>40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104775</xdr:colOff>
                    <xdr:row>41</xdr:row>
                    <xdr:rowOff>47625</xdr:rowOff>
                  </from>
                  <to>
                    <xdr:col>7</xdr:col>
                    <xdr:colOff>123825</xdr:colOff>
                    <xdr:row>43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請求書様式</vt:lpstr>
      <vt:lpstr>記載例</vt:lpstr>
      <vt:lpstr>記載例!Print_Area</vt:lpstr>
      <vt:lpstr>請求書様式!Print_Area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福岡市役所</cp:lastModifiedBy>
  <cp:lastPrinted>2024-07-18T07:13:50Z</cp:lastPrinted>
  <dcterms:created xsi:type="dcterms:W3CDTF">2021-02-19T05:26:55Z</dcterms:created>
  <dcterms:modified xsi:type="dcterms:W3CDTF">2025-02-25T09:22:15Z</dcterms:modified>
</cp:coreProperties>
</file>