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3 経過報告（前期10月送付）\経過報告様式（前期）\"/>
    </mc:Choice>
  </mc:AlternateContent>
  <bookViews>
    <workbookView xWindow="0" yWindow="0" windowWidth="28800" windowHeight="12210"/>
  </bookViews>
  <sheets>
    <sheet name="第４号ー１" sheetId="2" r:id="rId1"/>
    <sheet name="第４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請求書!$A$1:$BC$71</definedName>
    <definedName name="_xlnm.Print_Area" localSheetId="1">第４号ー２!$A$1:$O$21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L60" i="3"/>
  <c r="L58" i="3"/>
  <c r="L56" i="3"/>
  <c r="L54" i="3"/>
  <c r="J26" i="2" l="1"/>
  <c r="E16" i="1"/>
  <c r="E15" i="1"/>
  <c r="E11" i="1"/>
  <c r="E9" i="1"/>
  <c r="E10" i="1" s="1"/>
  <c r="E17" i="1" l="1"/>
  <c r="E18" i="1" s="1"/>
  <c r="J33" i="2" s="1"/>
  <c r="E20" i="1"/>
  <c r="J31" i="2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J27" i="2" l="1"/>
  <c r="BJ5" i="3" s="1"/>
  <c r="BU5" i="3" s="1"/>
  <c r="E19" i="1"/>
  <c r="BS5" i="3" l="1"/>
  <c r="AR8" i="3" s="1"/>
  <c r="BN5" i="3"/>
  <c r="Z8" i="3" s="1"/>
  <c r="BQ5" i="3"/>
  <c r="AX8" i="3"/>
  <c r="BM5" i="3"/>
  <c r="BK5" i="3"/>
  <c r="BT5" i="3"/>
  <c r="AU8" i="3" s="1"/>
  <c r="BR5" i="3"/>
  <c r="BL5" i="3"/>
  <c r="BO5" i="3"/>
  <c r="BP5" i="3"/>
  <c r="AI8" i="3" s="1"/>
  <c r="AL8" i="3"/>
  <c r="AC8" i="3" l="1"/>
  <c r="AO8" i="3"/>
  <c r="T8" i="3"/>
  <c r="Q8" i="3" s="1"/>
  <c r="W8" i="3"/>
  <c r="AF8" i="3"/>
</calcChain>
</file>

<file path=xl/comments1.xml><?xml version="1.0" encoding="utf-8"?>
<comments xmlns="http://schemas.openxmlformats.org/spreadsheetml/2006/main">
  <authors>
    <author>FINE_User</author>
  </authors>
  <commentList>
    <comment ref="Q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10/1～10/10の間の
日付でご記入ください。</t>
        </r>
      </text>
    </comment>
  </commentList>
</comments>
</file>

<file path=xl/sharedStrings.xml><?xml version="1.0" encoding="utf-8"?>
<sst xmlns="http://schemas.openxmlformats.org/spreadsheetml/2006/main" count="186" uniqueCount="145">
  <si>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</si>
  <si>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</si>
  <si>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</si>
  <si>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</si>
  <si>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</si>
  <si>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</si>
  <si>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</si>
  <si>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</si>
  <si>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</si>
  <si>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</si>
  <si>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／</t>
    <phoneticPr fontId="1"/>
  </si>
  <si>
    <t>職員健康診断
費用</t>
    <rPh sb="0" eb="2">
      <t>ショクイン</t>
    </rPh>
    <rPh sb="2" eb="4">
      <t>ケンコウ</t>
    </rPh>
    <rPh sb="4" eb="6">
      <t>シンダン</t>
    </rPh>
    <rPh sb="7" eb="9">
      <t>ヒヨウ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</si>
  <si>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</si>
  <si>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</si>
  <si>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</si>
  <si>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（様式第４号ー１）</t>
    <rPh sb="1" eb="3">
      <t>ヨウシキ</t>
    </rPh>
    <rPh sb="3" eb="4">
      <t>ダイ</t>
    </rPh>
    <rPh sb="5" eb="6">
      <t>ゴウ</t>
    </rPh>
    <phoneticPr fontId="1"/>
  </si>
  <si>
    <t>認可外保育施設児童支援事業補助金経過報告書</t>
    <rPh sb="0" eb="7">
      <t>ニンカガイホイクシセツ</t>
    </rPh>
    <rPh sb="7" eb="13">
      <t>ジドウシエンジギョウ</t>
    </rPh>
    <rPh sb="13" eb="16">
      <t>ホジョキン</t>
    </rPh>
    <rPh sb="16" eb="21">
      <t>ケイカホウコクショ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</si>
  <si>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</si>
  <si>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</si>
  <si>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令和５年</t>
    <rPh sb="0" eb="2">
      <t>レイワ</t>
    </rPh>
    <rPh sb="3" eb="4">
      <t>ネン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</si>
  <si>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</si>
  <si>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</si>
  <si>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</si>
  <si>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</si>
  <si>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福岡市</t>
    <rPh sb="0" eb="3">
      <t>フクオカシ</t>
    </rPh>
    <phoneticPr fontId="1"/>
  </si>
  <si>
    <t>　先に交付決定を受けました　令和５年度認可外保育施設児童支援事業の実施について、
下記のとおり経過報告します。</t>
    <rPh sb="1" eb="2">
      <t>サキ</t>
    </rPh>
    <rPh sb="3" eb="5">
      <t>コウフ</t>
    </rPh>
    <rPh sb="5" eb="7">
      <t>ケッテイ</t>
    </rPh>
    <rPh sb="8" eb="9">
      <t>ウ</t>
    </rPh>
    <rPh sb="14" eb="16">
      <t>レイワ</t>
    </rPh>
    <rPh sb="17" eb="19">
      <t>ネンド</t>
    </rPh>
    <rPh sb="19" eb="26">
      <t>ニンカガイホイクシセツ</t>
    </rPh>
    <rPh sb="26" eb="32">
      <t>ジドウシエンジギョウ</t>
    </rPh>
    <rPh sb="33" eb="35">
      <t>ジッシ</t>
    </rPh>
    <rPh sb="41" eb="43">
      <t>カキ</t>
    </rPh>
    <rPh sb="47" eb="51">
      <t>ケイカホウコク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</si>
  <si>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</si>
  <si>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</si>
  <si>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</si>
  <si>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</si>
  <si>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区</t>
    <rPh sb="0" eb="1">
      <t>ク</t>
    </rPh>
    <phoneticPr fontId="1"/>
  </si>
  <si>
    <t>ー</t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</si>
  <si>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</si>
  <si>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</si>
  <si>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</si>
  <si>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</si>
  <si>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・・・☆</t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</si>
  <si>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</si>
  <si>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</si>
  <si>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</si>
  <si>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</si>
  <si>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</si>
  <si>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</si>
  <si>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</si>
  <si>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>　補助金の交付決定額　（①＋③）</t>
    <rPh sb="1" eb="4">
      <t>ホジョキン</t>
    </rPh>
    <rPh sb="5" eb="10">
      <t>コウフケッテイガク</t>
    </rPh>
    <phoneticPr fontId="1"/>
  </si>
  <si>
    <t>　請求額　　　　　　　（②＋④）</t>
    <rPh sb="1" eb="4">
      <t>セイキュウガク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</si>
  <si>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</si>
  <si>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</si>
  <si>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（様式第４号ー２）</t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</si>
  <si>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</si>
  <si>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</si>
  <si>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支　出</t>
    <rPh sb="0" eb="1">
      <t>シ</t>
    </rPh>
    <rPh sb="2" eb="3">
      <t>デ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</si>
  <si>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</si>
  <si>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</si>
  <si>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</si>
  <si>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計（ a + b )</t>
    <rPh sb="0" eb="1">
      <t>ケイ</t>
    </rPh>
    <phoneticPr fontId="1"/>
  </si>
  <si>
    <t>計（②＋④）</t>
    <rPh sb="0" eb="1">
      <t>ケイ</t>
    </rPh>
    <phoneticPr fontId="1"/>
  </si>
  <si>
    <t>・・・☆</t>
    <phoneticPr fontId="1"/>
  </si>
  <si>
    <t>・・・④</t>
    <phoneticPr fontId="1"/>
  </si>
  <si>
    <t>・・・a</t>
    <phoneticPr fontId="1"/>
  </si>
  <si>
    <t>・・・ｂ</t>
    <phoneticPr fontId="1"/>
  </si>
  <si>
    <t>・・・②</t>
    <phoneticPr fontId="1"/>
  </si>
  <si>
    <t>（注）☆印は、それぞれ符合します。</t>
    <rPh sb="1" eb="2">
      <t>チュウ</t>
    </rPh>
    <rPh sb="4" eb="5">
      <t>シルシ</t>
    </rPh>
    <rPh sb="11" eb="13">
      <t>フゴウ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</si>
  <si>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</si>
  <si>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</si>
  <si>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</si>
  <si>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</si>
  <si>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</si>
  <si>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</si>
  <si>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</si>
  <si>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</si>
  <si>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</si>
  <si>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</si>
  <si>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</si>
  <si>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</si>
  <si>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</si>
  <si>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</si>
  <si>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</si>
  <si>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</si>
  <si>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</si>
  <si>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</si>
  <si>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</si>
  <si>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</si>
  <si>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</si>
  <si>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</si>
  <si>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</si>
  <si>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</si>
  <si>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</si>
  <si>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</si>
  <si>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</si>
  <si>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</si>
  <si>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</si>
  <si>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</si>
  <si>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</si>
  <si>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</si>
  <si>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</si>
  <si>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</si>
  <si>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</si>
  <si>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</si>
  <si>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</si>
  <si>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</si>
  <si>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</si>
  <si>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</si>
  <si>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</si>
  <si>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</si>
  <si>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</si>
  <si>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</si>
  <si>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</si>
  <si>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</si>
  <si>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</si>
  <si>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</si>
  <si>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</si>
  <si>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</si>
  <si>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</si>
  <si>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</si>
  <si>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</si>
  <si>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</si>
  <si>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</si>
  <si>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</si>
  <si>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</si>
  <si>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</si>
  <si>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</si>
  <si>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</si>
  <si>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</si>
  <si>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</si>
  <si>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</si>
  <si>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</si>
  <si>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</si>
  <si>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</si>
  <si>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</si>
  <si>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</si>
  <si>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</si>
  <si>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</si>
  <si>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</si>
  <si>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</si>
  <si>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</si>
  <si>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</si>
  <si>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</si>
  <si>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</si>
  <si>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</si>
  <si>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</si>
  <si>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</si>
  <si>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</si>
  <si>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</si>
  <si>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事業支出計算書　　４月～９月の間に要した費用</t>
    <rPh sb="0" eb="2">
      <t>ジギョウ</t>
    </rPh>
    <rPh sb="2" eb="4">
      <t>シシュツ</t>
    </rPh>
    <rPh sb="4" eb="7">
      <t>ケイサンショ</t>
    </rPh>
    <rPh sb="10" eb="11">
      <t>ガツ</t>
    </rPh>
    <rPh sb="13" eb="14">
      <t>ガツ</t>
    </rPh>
    <rPh sb="15" eb="16">
      <t>アイダ</t>
    </rPh>
    <rPh sb="17" eb="18">
      <t>ヨウ</t>
    </rPh>
    <rPh sb="20" eb="22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</si>
</sst>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6">
    <xf numFmtId="0" fontId="0" fillId="0" borderId="0" xfId="0">
      <alignment vertical="center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177" fontId="39" fillId="0" borderId="36" xfId="0" applyNumberFormat="1" applyFont="1" applyBorder="1" applyAlignment="1" applyProtection="1">
      <alignment horizontal="center" vertical="center"/>
    </xf>
    <xf numFmtId="177" fontId="39" fillId="0" borderId="23" xfId="0" applyNumberFormat="1" applyFont="1" applyBorder="1" applyAlignment="1" applyProtection="1">
      <alignment horizontal="center" vertical="center"/>
    </xf>
    <xf numFmtId="0" fontId="39" fillId="2" borderId="47" xfId="0" applyFont="1" applyFill="1" applyBorder="1" applyAlignment="1" applyProtection="1">
      <alignment horizontal="center" vertical="center"/>
      <protection locked="0"/>
    </xf>
    <xf numFmtId="0" fontId="39" fillId="2" borderId="40" xfId="0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177" fontId="39" fillId="0" borderId="17" xfId="0" applyNumberFormat="1" applyFont="1" applyBorder="1" applyAlignment="1" applyProtection="1">
      <alignment horizontal="center" vertical="center"/>
    </xf>
    <xf numFmtId="177" fontId="39" fillId="0" borderId="19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56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57" xfId="0" applyFont="1" applyBorder="1" applyProtection="1">
      <alignment vertical="center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59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0" fontId="39" fillId="0" borderId="58" xfId="0" applyFont="1" applyBorder="1" applyAlignment="1" applyProtection="1">
      <alignment horizontal="center" vertical="center"/>
    </xf>
    <xf numFmtId="0" fontId="39" fillId="0" borderId="64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37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24" xfId="0" applyFont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/>
    </xf>
    <xf numFmtId="0" fontId="39" fillId="0" borderId="69" xfId="0" applyFont="1" applyBorder="1" applyAlignment="1" applyProtection="1">
      <alignment horizontal="center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7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70" xfId="1" applyNumberFormat="1" applyFont="1" applyBorder="1" applyProtection="1"/>
    <xf numFmtId="49" fontId="8" fillId="0" borderId="71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72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3" xfId="1" applyNumberFormat="1" applyFont="1" applyBorder="1" applyProtection="1"/>
    <xf numFmtId="49" fontId="7" fillId="0" borderId="58" xfId="1" applyNumberFormat="1" applyFont="1" applyBorder="1" applyProtection="1"/>
    <xf numFmtId="49" fontId="7" fillId="0" borderId="34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/>
    </xf>
    <xf numFmtId="49" fontId="7" fillId="0" borderId="17" xfId="1" applyNumberFormat="1" applyFont="1" applyBorder="1" applyProtection="1"/>
    <xf numFmtId="49" fontId="7" fillId="0" borderId="18" xfId="1" applyNumberFormat="1" applyFont="1" applyBorder="1" applyProtection="1"/>
    <xf numFmtId="49" fontId="7" fillId="0" borderId="30" xfId="1" applyNumberFormat="1" applyFont="1" applyBorder="1" applyProtection="1"/>
    <xf numFmtId="49" fontId="7" fillId="0" borderId="1" xfId="1" applyNumberFormat="1" applyFont="1" applyBorder="1" applyProtection="1"/>
    <xf numFmtId="49" fontId="7" fillId="0" borderId="31" xfId="1" applyNumberFormat="1" applyFont="1" applyBorder="1" applyProtection="1"/>
    <xf numFmtId="49" fontId="25" fillId="0" borderId="34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30" xfId="1" applyNumberFormat="1" applyFont="1" applyBorder="1" applyProtection="1"/>
    <xf numFmtId="49" fontId="20" fillId="0" borderId="31" xfId="1" applyNumberFormat="1" applyFont="1" applyBorder="1" applyProtection="1"/>
    <xf numFmtId="0" fontId="22" fillId="0" borderId="30" xfId="1" applyFont="1" applyBorder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26" fillId="0" borderId="31" xfId="1" applyFont="1" applyBorder="1" applyAlignment="1" applyProtection="1">
      <alignment horizontal="right" vertical="center"/>
    </xf>
    <xf numFmtId="49" fontId="20" fillId="0" borderId="33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 vertical="center"/>
    </xf>
    <xf numFmtId="49" fontId="20" fillId="0" borderId="34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7" xfId="1" applyNumberFormat="1" applyFont="1" applyBorder="1" applyProtection="1"/>
    <xf numFmtId="49" fontId="20" fillId="0" borderId="18" xfId="1" applyNumberFormat="1" applyFont="1" applyBorder="1" applyProtection="1"/>
    <xf numFmtId="49" fontId="20" fillId="0" borderId="1" xfId="1" applyNumberFormat="1" applyFont="1" applyBorder="1" applyAlignment="1" applyProtection="1">
      <alignment horizontal="distributed" vertical="center"/>
    </xf>
    <xf numFmtId="49" fontId="8" fillId="0" borderId="71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5" fillId="0" borderId="0" xfId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right" vertical="center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vertical="center"/>
    </xf>
    <xf numFmtId="176" fontId="3" fillId="2" borderId="56" xfId="0" applyNumberFormat="1" applyFont="1" applyFill="1" applyBorder="1" applyAlignment="1" applyProtection="1">
      <alignment horizontal="center" vertical="center"/>
      <protection locked="0"/>
    </xf>
    <xf numFmtId="176" fontId="3" fillId="0" borderId="56" xfId="0" applyNumberFormat="1" applyFont="1" applyBorder="1" applyAlignment="1" applyProtection="1">
      <alignment horizontal="center" vertical="center"/>
    </xf>
    <xf numFmtId="0" fontId="39" fillId="0" borderId="68" xfId="0" applyFont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39" fillId="0" borderId="21" xfId="0" applyFont="1" applyBorder="1" applyAlignment="1" applyProtection="1">
      <alignment horizontal="center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25" xfId="0" applyFont="1" applyBorder="1" applyAlignment="1" applyProtection="1">
      <alignment horizontal="left" vertical="center"/>
    </xf>
    <xf numFmtId="0" fontId="39" fillId="0" borderId="26" xfId="0" applyFont="1" applyBorder="1" applyAlignment="1" applyProtection="1">
      <alignment horizontal="left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0" borderId="62" xfId="0" applyNumberFormat="1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</xf>
    <xf numFmtId="0" fontId="39" fillId="0" borderId="63" xfId="0" applyFont="1" applyBorder="1" applyAlignment="1" applyProtection="1">
      <alignment horizontal="center" vertical="center"/>
    </xf>
    <xf numFmtId="176" fontId="39" fillId="2" borderId="65" xfId="0" applyNumberFormat="1" applyFont="1" applyFill="1" applyBorder="1" applyAlignment="1" applyProtection="1">
      <alignment horizontal="center" vertical="center"/>
      <protection locked="0"/>
    </xf>
    <xf numFmtId="0" fontId="39" fillId="2" borderId="66" xfId="0" applyFont="1" applyFill="1" applyBorder="1" applyAlignment="1" applyProtection="1">
      <alignment horizontal="center" vertical="center"/>
      <protection locked="0"/>
    </xf>
    <xf numFmtId="0" fontId="39" fillId="2" borderId="67" xfId="0" applyFont="1" applyFill="1" applyBorder="1" applyAlignment="1" applyProtection="1">
      <alignment horizontal="center" vertical="center"/>
      <protection locked="0"/>
    </xf>
    <xf numFmtId="0" fontId="39" fillId="0" borderId="36" xfId="0" applyFont="1" applyBorder="1" applyAlignment="1" applyProtection="1">
      <alignment horizontal="left" vertical="center"/>
    </xf>
    <xf numFmtId="0" fontId="39" fillId="0" borderId="38" xfId="0" applyFont="1" applyBorder="1" applyAlignment="1" applyProtection="1">
      <alignment horizontal="left" vertical="center"/>
    </xf>
    <xf numFmtId="0" fontId="39" fillId="0" borderId="39" xfId="0" applyFont="1" applyBorder="1" applyAlignment="1" applyProtection="1">
      <alignment horizontal="left" vertical="center"/>
    </xf>
    <xf numFmtId="177" fontId="39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1" xfId="0" applyNumberFormat="1" applyFont="1" applyBorder="1" applyAlignment="1" applyProtection="1">
      <alignment horizontal="center" vertical="center" shrinkToFit="1"/>
      <protection locked="0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50" xfId="0" applyFont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44" xfId="0" applyFont="1" applyBorder="1" applyAlignment="1" applyProtection="1">
      <alignment horizontal="center" vertical="center"/>
    </xf>
    <xf numFmtId="0" fontId="39" fillId="0" borderId="45" xfId="0" applyFont="1" applyBorder="1" applyAlignment="1" applyProtection="1">
      <alignment horizontal="center" vertical="center"/>
    </xf>
    <xf numFmtId="177" fontId="39" fillId="2" borderId="27" xfId="0" applyNumberFormat="1" applyFont="1" applyFill="1" applyBorder="1" applyAlignment="1" applyProtection="1">
      <alignment horizontal="center" vertical="center"/>
      <protection locked="0"/>
    </xf>
    <xf numFmtId="177" fontId="39" fillId="0" borderId="30" xfId="0" applyNumberFormat="1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176" fontId="39" fillId="2" borderId="42" xfId="0" applyNumberFormat="1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" xfId="0" applyNumberFormat="1" applyFont="1" applyBorder="1" applyAlignment="1" applyProtection="1">
      <alignment horizontal="center" vertical="center" shrinkToFit="1"/>
      <protection locked="0"/>
    </xf>
    <xf numFmtId="177" fontId="39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0" xfId="0" applyNumberFormat="1" applyFont="1" applyBorder="1" applyAlignment="1" applyProtection="1">
      <alignment horizontal="center" vertical="center" shrinkToFit="1"/>
      <protection locked="0"/>
    </xf>
    <xf numFmtId="177" fontId="39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1" xfId="0" applyNumberFormat="1" applyFont="1" applyBorder="1" applyAlignment="1" applyProtection="1">
      <alignment horizontal="center" vertical="center" shrinkToFit="1"/>
      <protection locked="0"/>
    </xf>
    <xf numFmtId="177" fontId="39" fillId="2" borderId="46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7" xfId="0" applyNumberFormat="1" applyFont="1" applyBorder="1" applyAlignment="1" applyProtection="1">
      <alignment horizontal="center" vertical="center" shrinkToFit="1"/>
      <protection locked="0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8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60" xfId="0" applyFont="1" applyBorder="1" applyAlignment="1" applyProtection="1">
      <alignment horizontal="center" vertical="center"/>
    </xf>
    <xf numFmtId="0" fontId="39" fillId="0" borderId="61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 shrinkToFit="1"/>
    </xf>
    <xf numFmtId="0" fontId="39" fillId="0" borderId="7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/>
    </xf>
    <xf numFmtId="0" fontId="39" fillId="0" borderId="8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6" xfId="0" applyFont="1" applyBorder="1" applyAlignment="1" applyProtection="1">
      <alignment horizontal="left" vertical="center"/>
    </xf>
    <xf numFmtId="177" fontId="39" fillId="2" borderId="17" xfId="0" applyNumberFormat="1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</xf>
    <xf numFmtId="176" fontId="39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58" xfId="0" applyFont="1" applyFill="1" applyBorder="1" applyAlignment="1" applyProtection="1">
      <alignment horizontal="center" vertical="center"/>
      <protection locked="0"/>
    </xf>
    <xf numFmtId="176" fontId="39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59" xfId="0" applyFont="1" applyBorder="1" applyAlignment="1" applyProtection="1">
      <alignment vertical="center" textRotation="255"/>
    </xf>
    <xf numFmtId="0" fontId="39" fillId="0" borderId="59" xfId="0" applyFont="1" applyBorder="1" applyAlignment="1" applyProtection="1">
      <alignment vertical="center"/>
    </xf>
    <xf numFmtId="49" fontId="7" fillId="0" borderId="0" xfId="1" applyNumberFormat="1" applyFont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/>
    </xf>
    <xf numFmtId="0" fontId="35" fillId="0" borderId="0" xfId="1" applyFont="1" applyAlignment="1" applyProtection="1">
      <alignment horizontal="left" wrapText="1"/>
    </xf>
    <xf numFmtId="0" fontId="35" fillId="0" borderId="1" xfId="1" applyFont="1" applyBorder="1" applyAlignment="1" applyProtection="1">
      <alignment horizontal="left" wrapText="1"/>
    </xf>
    <xf numFmtId="49" fontId="33" fillId="0" borderId="71" xfId="1" applyNumberFormat="1" applyFont="1" applyBorder="1" applyAlignment="1" applyProtection="1">
      <alignment horizontal="left" vertical="top" wrapText="1"/>
    </xf>
    <xf numFmtId="49" fontId="33" fillId="0" borderId="94" xfId="1" applyNumberFormat="1" applyFont="1" applyBorder="1" applyAlignment="1" applyProtection="1">
      <alignment horizontal="left" vertical="top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Alignment="1">
      <alignment vertical="center"/>
    </xf>
    <xf numFmtId="0" fontId="29" fillId="0" borderId="105" xfId="1" applyNumberFormat="1" applyFont="1" applyBorder="1" applyAlignment="1" applyProtection="1">
      <alignment horizontal="center" vertical="center"/>
    </xf>
    <xf numFmtId="0" fontId="29" fillId="0" borderId="106" xfId="1" applyNumberFormat="1" applyFont="1" applyBorder="1" applyAlignment="1" applyProtection="1">
      <alignment horizontal="center" vertical="center"/>
    </xf>
    <xf numFmtId="0" fontId="29" fillId="0" borderId="108" xfId="1" applyNumberFormat="1" applyFont="1" applyBorder="1" applyAlignment="1" applyProtection="1">
      <alignment horizontal="center" vertical="center"/>
    </xf>
    <xf numFmtId="0" fontId="29" fillId="0" borderId="31" xfId="1" applyNumberFormat="1" applyFont="1" applyBorder="1" applyAlignment="1" applyProtection="1">
      <alignment horizontal="center" vertical="center"/>
    </xf>
    <xf numFmtId="0" fontId="29" fillId="0" borderId="104" xfId="1" applyNumberFormat="1" applyFont="1" applyBorder="1" applyAlignment="1" applyProtection="1">
      <alignment horizontal="center" vertical="center"/>
    </xf>
    <xf numFmtId="0" fontId="29" fillId="0" borderId="107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102" xfId="1" applyNumberFormat="1" applyFont="1" applyBorder="1" applyAlignment="1" applyProtection="1">
      <alignment horizontal="center" vertical="center"/>
    </xf>
    <xf numFmtId="0" fontId="29" fillId="0" borderId="103" xfId="1" applyNumberFormat="1" applyFont="1" applyBorder="1" applyAlignment="1" applyProtection="1">
      <alignment horizontal="center" vertical="center"/>
    </xf>
    <xf numFmtId="0" fontId="29" fillId="0" borderId="30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3" xfId="1" applyNumberFormat="1" applyFont="1" applyBorder="1" applyAlignment="1" applyProtection="1">
      <alignment horizontal="center" vertical="center"/>
    </xf>
    <xf numFmtId="0" fontId="27" fillId="0" borderId="58" xfId="1" applyNumberFormat="1" applyFont="1" applyBorder="1" applyAlignment="1" applyProtection="1">
      <alignment horizontal="center" vertical="center"/>
    </xf>
    <xf numFmtId="0" fontId="27" fillId="0" borderId="95" xfId="1" applyNumberFormat="1" applyFont="1" applyBorder="1" applyAlignment="1" applyProtection="1">
      <alignment horizontal="center" vertical="center"/>
    </xf>
    <xf numFmtId="0" fontId="27" fillId="0" borderId="97" xfId="1" applyNumberFormat="1" applyFont="1" applyBorder="1" applyAlignment="1" applyProtection="1">
      <alignment horizontal="center" vertical="center"/>
    </xf>
    <xf numFmtId="0" fontId="27" fillId="0" borderId="98" xfId="1" applyNumberFormat="1" applyFont="1" applyBorder="1" applyAlignment="1" applyProtection="1">
      <alignment horizontal="center" vertical="center"/>
    </xf>
    <xf numFmtId="0" fontId="27" fillId="0" borderId="99" xfId="1" applyNumberFormat="1" applyFont="1" applyBorder="1" applyAlignment="1" applyProtection="1">
      <alignment horizontal="center" vertical="center"/>
    </xf>
    <xf numFmtId="0" fontId="29" fillId="0" borderId="96" xfId="1" applyNumberFormat="1" applyFont="1" applyBorder="1" applyAlignment="1" applyProtection="1">
      <alignment horizontal="center" vertical="center"/>
    </xf>
    <xf numFmtId="0" fontId="29" fillId="0" borderId="95" xfId="1" applyNumberFormat="1" applyFont="1" applyBorder="1" applyAlignment="1" applyProtection="1">
      <alignment horizontal="center" vertical="center"/>
    </xf>
    <xf numFmtId="0" fontId="29" fillId="0" borderId="100" xfId="1" applyNumberFormat="1" applyFont="1" applyBorder="1" applyAlignment="1" applyProtection="1">
      <alignment horizontal="center" vertical="center"/>
    </xf>
    <xf numFmtId="0" fontId="29" fillId="0" borderId="99" xfId="1" applyNumberFormat="1" applyFont="1" applyBorder="1" applyAlignment="1" applyProtection="1">
      <alignment horizontal="center" vertical="center"/>
    </xf>
    <xf numFmtId="49" fontId="28" fillId="0" borderId="71" xfId="1" applyNumberFormat="1" applyFont="1" applyBorder="1" applyAlignment="1" applyProtection="1">
      <alignment horizontal="right" vertical="center"/>
    </xf>
    <xf numFmtId="49" fontId="28" fillId="0" borderId="94" xfId="1" applyNumberFormat="1" applyFont="1" applyBorder="1" applyAlignment="1" applyProtection="1">
      <alignment horizontal="right" vertical="center"/>
    </xf>
    <xf numFmtId="0" fontId="29" fillId="0" borderId="34" xfId="1" applyNumberFormat="1" applyFont="1" applyBorder="1" applyAlignment="1" applyProtection="1">
      <alignment horizontal="center" vertical="center"/>
    </xf>
    <xf numFmtId="0" fontId="29" fillId="0" borderId="101" xfId="1" applyNumberFormat="1" applyFont="1" applyBorder="1" applyAlignment="1" applyProtection="1">
      <alignment horizontal="center" vertical="center"/>
    </xf>
    <xf numFmtId="0" fontId="26" fillId="0" borderId="89" xfId="1" applyFont="1" applyBorder="1" applyAlignment="1" applyProtection="1">
      <alignment horizontal="center" vertical="center"/>
    </xf>
    <xf numFmtId="0" fontId="26" fillId="0" borderId="92" xfId="1" applyFont="1" applyBorder="1" applyAlignment="1" applyProtection="1">
      <alignment horizontal="center" vertical="center"/>
    </xf>
    <xf numFmtId="0" fontId="26" fillId="0" borderId="90" xfId="1" applyFont="1" applyBorder="1" applyAlignment="1" applyProtection="1">
      <alignment horizontal="center" vertical="center"/>
    </xf>
    <xf numFmtId="0" fontId="26" fillId="0" borderId="93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7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8" xfId="1" applyNumberFormat="1" applyFont="1" applyBorder="1" applyAlignment="1" applyProtection="1">
      <alignment horizontal="right" vertical="center"/>
    </xf>
    <xf numFmtId="0" fontId="22" fillId="0" borderId="18" xfId="1" applyFont="1" applyBorder="1" applyAlignment="1" applyProtection="1">
      <alignment horizontal="right" vertical="center"/>
    </xf>
    <xf numFmtId="0" fontId="21" fillId="0" borderId="17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8" xfId="1" applyBorder="1" applyProtection="1"/>
    <xf numFmtId="49" fontId="20" fillId="0" borderId="58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58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88" xfId="1" applyFont="1" applyBorder="1" applyAlignment="1" applyProtection="1">
      <alignment horizontal="center" vertical="center"/>
    </xf>
    <xf numFmtId="0" fontId="26" fillId="0" borderId="91" xfId="1" applyFont="1" applyBorder="1" applyAlignment="1" applyProtection="1">
      <alignment horizontal="center" vertical="center"/>
    </xf>
    <xf numFmtId="0" fontId="15" fillId="0" borderId="58" xfId="1" applyFont="1" applyBorder="1" applyAlignment="1" applyProtection="1">
      <alignment horizontal="center" vertical="center"/>
    </xf>
    <xf numFmtId="0" fontId="15" fillId="0" borderId="34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8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31" xfId="1" applyFont="1" applyBorder="1" applyAlignment="1" applyProtection="1">
      <alignment horizontal="center" vertical="center"/>
    </xf>
    <xf numFmtId="0" fontId="15" fillId="0" borderId="33" xfId="1" applyFont="1" applyBorder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center" vertical="center"/>
    </xf>
    <xf numFmtId="0" fontId="15" fillId="0" borderId="73" xfId="1" applyFont="1" applyBorder="1" applyAlignment="1" applyProtection="1">
      <alignment horizontal="center" vertical="center"/>
    </xf>
    <xf numFmtId="0" fontId="15" fillId="0" borderId="74" xfId="1" applyFont="1" applyBorder="1" applyAlignment="1" applyProtection="1">
      <alignment horizontal="center" vertical="center"/>
    </xf>
    <xf numFmtId="0" fontId="15" fillId="0" borderId="75" xfId="1" applyFont="1" applyBorder="1" applyAlignment="1" applyProtection="1">
      <alignment horizontal="center" vertical="center"/>
    </xf>
    <xf numFmtId="0" fontId="15" fillId="0" borderId="79" xfId="1" applyFont="1" applyBorder="1" applyAlignment="1" applyProtection="1">
      <alignment horizontal="center" vertical="center"/>
    </xf>
    <xf numFmtId="0" fontId="15" fillId="0" borderId="80" xfId="1" applyFont="1" applyBorder="1" applyAlignment="1" applyProtection="1">
      <alignment horizontal="center" vertical="center"/>
    </xf>
    <xf numFmtId="0" fontId="15" fillId="0" borderId="81" xfId="1" applyFont="1" applyBorder="1" applyAlignment="1" applyProtection="1">
      <alignment horizontal="center" vertical="center"/>
    </xf>
    <xf numFmtId="0" fontId="15" fillId="0" borderId="85" xfId="1" applyFont="1" applyBorder="1" applyAlignment="1" applyProtection="1">
      <alignment horizontal="center" vertical="center"/>
    </xf>
    <xf numFmtId="0" fontId="15" fillId="0" borderId="52" xfId="1" applyFont="1" applyBorder="1" applyAlignment="1" applyProtection="1">
      <alignment horizontal="center" vertical="center"/>
    </xf>
    <xf numFmtId="0" fontId="15" fillId="0" borderId="86" xfId="1" applyFont="1" applyBorder="1" applyAlignment="1" applyProtection="1">
      <alignment horizontal="center" vertical="center"/>
    </xf>
    <xf numFmtId="0" fontId="15" fillId="0" borderId="76" xfId="1" applyFont="1" applyBorder="1" applyAlignment="1" applyProtection="1">
      <alignment horizontal="center" vertical="center"/>
    </xf>
    <xf numFmtId="0" fontId="15" fillId="0" borderId="77" xfId="1" applyFont="1" applyBorder="1" applyAlignment="1" applyProtection="1">
      <alignment horizontal="center" vertical="center"/>
    </xf>
    <xf numFmtId="0" fontId="15" fillId="0" borderId="82" xfId="1" applyFont="1" applyBorder="1" applyAlignment="1" applyProtection="1">
      <alignment horizontal="center" vertical="center"/>
    </xf>
    <xf numFmtId="0" fontId="15" fillId="0" borderId="83" xfId="1" applyFont="1" applyBorder="1" applyAlignment="1" applyProtection="1">
      <alignment horizontal="center" vertical="center"/>
    </xf>
    <xf numFmtId="0" fontId="15" fillId="0" borderId="87" xfId="1" applyFont="1" applyBorder="1" applyAlignment="1" applyProtection="1">
      <alignment horizontal="center" vertical="center"/>
    </xf>
    <xf numFmtId="0" fontId="15" fillId="0" borderId="53" xfId="1" applyFont="1" applyBorder="1" applyAlignment="1" applyProtection="1">
      <alignment horizontal="center" vertical="center"/>
    </xf>
    <xf numFmtId="0" fontId="15" fillId="0" borderId="78" xfId="1" applyFont="1" applyBorder="1" applyAlignment="1" applyProtection="1">
      <alignment horizontal="center" vertical="center"/>
    </xf>
    <xf numFmtId="0" fontId="15" fillId="0" borderId="84" xfId="1" applyFont="1" applyBorder="1" applyAlignment="1" applyProtection="1">
      <alignment horizontal="center" vertical="center"/>
    </xf>
    <xf numFmtId="0" fontId="15" fillId="0" borderId="54" xfId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showGridLines="0" tabSelected="1" view="pageBreakPreview" topLeftCell="A13" zoomScaleNormal="100" zoomScaleSheetLayoutView="100" workbookViewId="0">
      <selection activeCell="W17" sqref="W17"/>
    </sheetView>
  </sheetViews>
  <sheetFormatPr defaultRowHeight="19.5"/>
  <cols>
    <col min="1" max="2" width="4.375" style="11" customWidth="1"/>
    <col min="3" max="3" width="11.5" style="11" customWidth="1"/>
    <col min="4" max="6" width="4.375" style="11" customWidth="1"/>
    <col min="7" max="7" width="5.75" style="11" customWidth="1"/>
    <col min="8" max="21" width="4.375" style="11" customWidth="1"/>
    <col min="22" max="16384" width="9" style="11"/>
  </cols>
  <sheetData>
    <row r="1" spans="1:18">
      <c r="A1" s="140" t="s">
        <v>15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45" customHeight="1">
      <c r="A2" s="141" t="s">
        <v>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20.25" customHeight="1">
      <c r="N3" s="12" t="s">
        <v>19</v>
      </c>
      <c r="O3" s="135">
        <v>10</v>
      </c>
      <c r="P3" s="13" t="s">
        <v>18</v>
      </c>
      <c r="Q3" s="134"/>
      <c r="R3" s="13" t="s">
        <v>17</v>
      </c>
    </row>
    <row r="4" spans="1:18" ht="12" customHeight="1"/>
    <row r="5" spans="1:18">
      <c r="A5" s="142" t="s">
        <v>20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ht="9.75" customHeight="1"/>
    <row r="7" spans="1:18" ht="21.75" customHeight="1">
      <c r="J7" s="12" t="s">
        <v>21</v>
      </c>
      <c r="K7" s="136"/>
      <c r="L7" s="136"/>
      <c r="M7" s="136"/>
      <c r="N7" s="136"/>
      <c r="O7" s="136"/>
      <c r="P7" s="136"/>
      <c r="Q7" s="136"/>
      <c r="R7" s="136"/>
    </row>
    <row r="8" spans="1:18" ht="21.75" customHeight="1">
      <c r="K8" s="136"/>
      <c r="L8" s="136"/>
      <c r="M8" s="136"/>
      <c r="N8" s="136"/>
      <c r="O8" s="136"/>
      <c r="P8" s="136"/>
      <c r="Q8" s="136"/>
      <c r="R8" s="136"/>
    </row>
    <row r="9" spans="1:18" ht="21.75" customHeight="1">
      <c r="J9" s="12" t="s">
        <v>22</v>
      </c>
      <c r="K9" s="136"/>
      <c r="L9" s="136"/>
      <c r="M9" s="136"/>
      <c r="N9" s="136"/>
      <c r="O9" s="136"/>
      <c r="P9" s="136"/>
      <c r="Q9" s="136"/>
      <c r="R9" s="136"/>
    </row>
    <row r="10" spans="1:18" ht="21.75" customHeight="1">
      <c r="J10" s="12" t="s">
        <v>23</v>
      </c>
      <c r="K10" s="144"/>
      <c r="L10" s="144"/>
      <c r="M10" s="144"/>
      <c r="N10" s="144"/>
      <c r="O10" s="144"/>
      <c r="P10" s="144"/>
      <c r="Q10" s="144"/>
      <c r="R10" s="144"/>
    </row>
    <row r="13" spans="1:18" ht="16.5" customHeight="1">
      <c r="B13" s="137" t="s">
        <v>25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9"/>
    </row>
    <row r="14" spans="1:18" ht="16.5" customHeight="1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9"/>
    </row>
    <row r="15" spans="1:18" ht="9.75" customHeigh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9"/>
    </row>
    <row r="17" spans="1:18">
      <c r="A17" s="145" t="s">
        <v>26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9" spans="1:18" ht="22.5" customHeight="1">
      <c r="B19" s="13">
        <v>1</v>
      </c>
      <c r="C19" s="11" t="s">
        <v>27</v>
      </c>
    </row>
    <row r="20" spans="1:18" ht="42.75" customHeight="1">
      <c r="C20" s="146" t="s">
        <v>28</v>
      </c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</row>
    <row r="21" spans="1:18" ht="33.75" customHeight="1">
      <c r="C21" s="146" t="s">
        <v>29</v>
      </c>
      <c r="D21" s="147"/>
      <c r="E21" s="153" t="s">
        <v>24</v>
      </c>
      <c r="F21" s="153"/>
      <c r="G21" s="1"/>
      <c r="H21" s="14" t="s">
        <v>30</v>
      </c>
      <c r="I21" s="154"/>
      <c r="J21" s="154"/>
      <c r="K21" s="154"/>
      <c r="L21" s="154"/>
      <c r="M21" s="154"/>
      <c r="N21" s="154"/>
      <c r="O21" s="154"/>
      <c r="P21" s="154"/>
      <c r="Q21" s="155"/>
    </row>
    <row r="22" spans="1:18" ht="21" customHeight="1">
      <c r="C22" s="146"/>
      <c r="D22" s="147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2"/>
    </row>
    <row r="23" spans="1:18" ht="26.25" customHeight="1">
      <c r="C23" s="146"/>
      <c r="D23" s="147"/>
      <c r="E23" s="15"/>
      <c r="F23" s="16"/>
      <c r="G23" s="16"/>
      <c r="H23" s="17" t="s">
        <v>33</v>
      </c>
      <c r="I23" s="156"/>
      <c r="J23" s="156"/>
      <c r="K23" s="18" t="s">
        <v>31</v>
      </c>
      <c r="L23" s="156"/>
      <c r="M23" s="156"/>
      <c r="N23" s="18" t="s">
        <v>31</v>
      </c>
      <c r="O23" s="156"/>
      <c r="P23" s="156"/>
      <c r="Q23" s="19" t="s">
        <v>32</v>
      </c>
    </row>
    <row r="24" spans="1:18" ht="33" customHeight="1"/>
    <row r="25" spans="1:18" ht="22.5" customHeight="1">
      <c r="B25" s="13">
        <v>2</v>
      </c>
      <c r="C25" s="11" t="s">
        <v>34</v>
      </c>
    </row>
    <row r="26" spans="1:18" ht="29.25" customHeight="1">
      <c r="C26" s="11" t="s">
        <v>44</v>
      </c>
      <c r="J26" s="143">
        <f>J30+J32</f>
        <v>0</v>
      </c>
      <c r="K26" s="143"/>
      <c r="L26" s="143"/>
      <c r="M26" s="143"/>
      <c r="N26" s="143"/>
      <c r="O26" s="20" t="s">
        <v>35</v>
      </c>
    </row>
    <row r="27" spans="1:18" ht="29.25" customHeight="1">
      <c r="C27" s="11" t="s">
        <v>45</v>
      </c>
      <c r="J27" s="143">
        <f>J31+J33</f>
        <v>0</v>
      </c>
      <c r="K27" s="143"/>
      <c r="L27" s="143"/>
      <c r="M27" s="143"/>
      <c r="N27" s="143"/>
      <c r="O27" s="20" t="s">
        <v>35</v>
      </c>
      <c r="P27" s="21" t="s">
        <v>36</v>
      </c>
    </row>
    <row r="29" spans="1:18">
      <c r="C29" s="11" t="s">
        <v>37</v>
      </c>
    </row>
    <row r="30" spans="1:18" ht="30" customHeight="1">
      <c r="C30" s="157" t="s">
        <v>42</v>
      </c>
      <c r="D30" s="158"/>
      <c r="E30" s="159" t="s">
        <v>46</v>
      </c>
      <c r="F30" s="159"/>
      <c r="G30" s="159"/>
      <c r="H30" s="159"/>
      <c r="I30" s="159"/>
      <c r="J30" s="160"/>
      <c r="K30" s="160"/>
      <c r="L30" s="160"/>
      <c r="M30" s="160"/>
      <c r="N30" s="160"/>
      <c r="O30" s="22" t="s">
        <v>35</v>
      </c>
      <c r="P30" s="23" t="s">
        <v>38</v>
      </c>
      <c r="Q30" s="24"/>
    </row>
    <row r="31" spans="1:18" ht="30" customHeight="1">
      <c r="C31" s="158"/>
      <c r="D31" s="158"/>
      <c r="E31" s="159" t="s">
        <v>47</v>
      </c>
      <c r="F31" s="159"/>
      <c r="G31" s="159"/>
      <c r="H31" s="159"/>
      <c r="I31" s="159"/>
      <c r="J31" s="161">
        <f>第４号ー２!E10</f>
        <v>0</v>
      </c>
      <c r="K31" s="161"/>
      <c r="L31" s="161"/>
      <c r="M31" s="161"/>
      <c r="N31" s="161"/>
      <c r="O31" s="22" t="s">
        <v>35</v>
      </c>
      <c r="P31" s="23" t="s">
        <v>39</v>
      </c>
      <c r="Q31" s="24"/>
    </row>
    <row r="32" spans="1:18" ht="30" customHeight="1">
      <c r="C32" s="157" t="s">
        <v>43</v>
      </c>
      <c r="D32" s="158"/>
      <c r="E32" s="159" t="s">
        <v>46</v>
      </c>
      <c r="F32" s="159"/>
      <c r="G32" s="159"/>
      <c r="H32" s="159"/>
      <c r="I32" s="159"/>
      <c r="J32" s="160"/>
      <c r="K32" s="160"/>
      <c r="L32" s="160"/>
      <c r="M32" s="160"/>
      <c r="N32" s="160"/>
      <c r="O32" s="22" t="s">
        <v>35</v>
      </c>
      <c r="P32" s="23" t="s">
        <v>40</v>
      </c>
      <c r="Q32" s="24"/>
    </row>
    <row r="33" spans="3:17" ht="30" customHeight="1">
      <c r="C33" s="158"/>
      <c r="D33" s="158"/>
      <c r="E33" s="159" t="s">
        <v>47</v>
      </c>
      <c r="F33" s="159"/>
      <c r="G33" s="159"/>
      <c r="H33" s="159"/>
      <c r="I33" s="159"/>
      <c r="J33" s="161">
        <f>第４号ー２!E18</f>
        <v>0</v>
      </c>
      <c r="K33" s="161"/>
      <c r="L33" s="161"/>
      <c r="M33" s="161"/>
      <c r="N33" s="161"/>
      <c r="O33" s="22" t="s">
        <v>35</v>
      </c>
      <c r="P33" s="23" t="s">
        <v>41</v>
      </c>
      <c r="Q33" s="24"/>
    </row>
  </sheetData>
  <sheetProtection sheet="1" objects="1" scenarios="1"/>
  <mergeCells count="30">
    <mergeCell ref="J27:N27"/>
    <mergeCell ref="J30:N30"/>
    <mergeCell ref="J31:N31"/>
    <mergeCell ref="J32:N32"/>
    <mergeCell ref="J33:N33"/>
    <mergeCell ref="C30:D31"/>
    <mergeCell ref="C32:D33"/>
    <mergeCell ref="E30:I30"/>
    <mergeCell ref="E31:I31"/>
    <mergeCell ref="E32:I32"/>
    <mergeCell ref="E33:I33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K9:R9"/>
    <mergeCell ref="B13:R15"/>
    <mergeCell ref="A1:R1"/>
    <mergeCell ref="A2:R2"/>
    <mergeCell ref="A5:R5"/>
    <mergeCell ref="K7:R7"/>
    <mergeCell ref="K8:R8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Normal="100" zoomScaleSheetLayoutView="100" workbookViewId="0">
      <selection activeCell="G8" sqref="G8:O8"/>
    </sheetView>
  </sheetViews>
  <sheetFormatPr defaultRowHeight="24"/>
  <cols>
    <col min="1" max="1" width="4.625" style="27" customWidth="1"/>
    <col min="2" max="2" width="5.375" style="27" customWidth="1"/>
    <col min="3" max="3" width="8.375" style="27" customWidth="1"/>
    <col min="4" max="4" width="20.25" style="27" customWidth="1"/>
    <col min="5" max="5" width="17.75" style="27" customWidth="1"/>
    <col min="6" max="6" width="5.125" style="28" customWidth="1"/>
    <col min="7" max="7" width="9.75" style="27" customWidth="1"/>
    <col min="8" max="8" width="4.375" style="28" customWidth="1"/>
    <col min="9" max="10" width="5" style="28" customWidth="1"/>
    <col min="11" max="11" width="5.625" style="28" customWidth="1"/>
    <col min="12" max="15" width="4.875" style="27" customWidth="1"/>
    <col min="16" max="16384" width="9" style="27"/>
  </cols>
  <sheetData>
    <row r="1" spans="1:16" ht="23.25" customHeight="1">
      <c r="A1" s="216" t="s">
        <v>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6"/>
    </row>
    <row r="2" spans="1:16" ht="47.25" customHeight="1" thickBot="1">
      <c r="A2" s="28">
        <v>3</v>
      </c>
      <c r="B2" s="27" t="s">
        <v>144</v>
      </c>
    </row>
    <row r="3" spans="1:16" ht="37.5" customHeight="1" thickBot="1">
      <c r="B3" s="29"/>
      <c r="C3" s="221" t="s">
        <v>53</v>
      </c>
      <c r="D3" s="221"/>
      <c r="E3" s="222" t="s">
        <v>49</v>
      </c>
      <c r="F3" s="223"/>
      <c r="G3" s="221" t="s">
        <v>54</v>
      </c>
      <c r="H3" s="221"/>
      <c r="I3" s="221"/>
      <c r="J3" s="221"/>
      <c r="K3" s="221"/>
      <c r="L3" s="221"/>
      <c r="M3" s="221"/>
      <c r="N3" s="221"/>
      <c r="O3" s="228"/>
    </row>
    <row r="4" spans="1:16" ht="33.75" customHeight="1" thickBot="1">
      <c r="B4" s="240" t="s">
        <v>51</v>
      </c>
      <c r="C4" s="217" t="s">
        <v>0</v>
      </c>
      <c r="D4" s="189" t="s">
        <v>1</v>
      </c>
      <c r="E4" s="191"/>
      <c r="F4" s="193" t="s">
        <v>4</v>
      </c>
      <c r="G4" s="235"/>
      <c r="H4" s="236"/>
      <c r="I4" s="236"/>
      <c r="J4" s="236"/>
      <c r="K4" s="30" t="s">
        <v>4</v>
      </c>
      <c r="L4" s="30" t="s">
        <v>5</v>
      </c>
      <c r="M4" s="30">
        <v>1</v>
      </c>
      <c r="N4" s="30" t="s">
        <v>10</v>
      </c>
      <c r="O4" s="31">
        <v>2</v>
      </c>
    </row>
    <row r="5" spans="1:16" ht="33.75" customHeight="1" thickBot="1">
      <c r="B5" s="240"/>
      <c r="C5" s="218"/>
      <c r="D5" s="190"/>
      <c r="E5" s="192"/>
      <c r="F5" s="194"/>
      <c r="G5" s="195"/>
      <c r="H5" s="196"/>
      <c r="I5" s="196"/>
      <c r="J5" s="196"/>
      <c r="K5" s="196"/>
      <c r="L5" s="196"/>
      <c r="M5" s="196"/>
      <c r="N5" s="196"/>
      <c r="O5" s="197"/>
    </row>
    <row r="6" spans="1:16" ht="48.75" customHeight="1" thickBot="1">
      <c r="B6" s="240"/>
      <c r="C6" s="218"/>
      <c r="D6" s="32" t="s">
        <v>50</v>
      </c>
      <c r="E6" s="25"/>
      <c r="F6" s="33" t="s">
        <v>4</v>
      </c>
      <c r="G6" s="212"/>
      <c r="H6" s="212"/>
      <c r="I6" s="212"/>
      <c r="J6" s="212"/>
      <c r="K6" s="212"/>
      <c r="L6" s="212"/>
      <c r="M6" s="212"/>
      <c r="N6" s="212"/>
      <c r="O6" s="213"/>
    </row>
    <row r="7" spans="1:16" ht="33" customHeight="1" thickBot="1">
      <c r="B7" s="240"/>
      <c r="C7" s="218"/>
      <c r="D7" s="214" t="s">
        <v>2</v>
      </c>
      <c r="E7" s="171">
        <f>G7*M7</f>
        <v>0</v>
      </c>
      <c r="F7" s="173" t="s">
        <v>4</v>
      </c>
      <c r="G7" s="238"/>
      <c r="H7" s="239"/>
      <c r="I7" s="239"/>
      <c r="J7" s="239"/>
      <c r="K7" s="34" t="s">
        <v>4</v>
      </c>
      <c r="L7" s="34" t="s">
        <v>5</v>
      </c>
      <c r="M7" s="237"/>
      <c r="N7" s="237"/>
      <c r="O7" s="35" t="s">
        <v>7</v>
      </c>
    </row>
    <row r="8" spans="1:16" ht="33" customHeight="1" thickBot="1">
      <c r="B8" s="240"/>
      <c r="C8" s="218"/>
      <c r="D8" s="215"/>
      <c r="E8" s="172"/>
      <c r="F8" s="174"/>
      <c r="G8" s="175"/>
      <c r="H8" s="176"/>
      <c r="I8" s="176"/>
      <c r="J8" s="176"/>
      <c r="K8" s="176"/>
      <c r="L8" s="176"/>
      <c r="M8" s="176"/>
      <c r="N8" s="176"/>
      <c r="O8" s="177"/>
    </row>
    <row r="9" spans="1:16" ht="48.75" customHeight="1" thickTop="1" thickBot="1">
      <c r="B9" s="240"/>
      <c r="C9" s="218"/>
      <c r="D9" s="36" t="s">
        <v>52</v>
      </c>
      <c r="E9" s="2">
        <f>E4+E6+E7</f>
        <v>0</v>
      </c>
      <c r="F9" s="37" t="s">
        <v>4</v>
      </c>
      <c r="G9" s="178" t="s">
        <v>59</v>
      </c>
      <c r="H9" s="179"/>
      <c r="I9" s="179"/>
      <c r="J9" s="179"/>
      <c r="K9" s="179"/>
      <c r="L9" s="179"/>
      <c r="M9" s="179"/>
      <c r="N9" s="179"/>
      <c r="O9" s="180"/>
    </row>
    <row r="10" spans="1:16" ht="48.75" customHeight="1" thickBot="1">
      <c r="B10" s="240"/>
      <c r="C10" s="219"/>
      <c r="D10" s="38" t="s">
        <v>9</v>
      </c>
      <c r="E10" s="3">
        <f>ROUNDDOWN(E9,-3)</f>
        <v>0</v>
      </c>
      <c r="F10" s="39" t="s">
        <v>4</v>
      </c>
      <c r="G10" s="168" t="s">
        <v>61</v>
      </c>
      <c r="H10" s="169"/>
      <c r="I10" s="169"/>
      <c r="J10" s="169"/>
      <c r="K10" s="169"/>
      <c r="L10" s="169"/>
      <c r="M10" s="169"/>
      <c r="N10" s="169"/>
      <c r="O10" s="170"/>
    </row>
    <row r="11" spans="1:16" ht="21.75" customHeight="1" thickBot="1">
      <c r="B11" s="240"/>
      <c r="C11" s="220" t="s">
        <v>3</v>
      </c>
      <c r="D11" s="224" t="s">
        <v>11</v>
      </c>
      <c r="E11" s="191">
        <f>G11*K11+G12*K12+G13*K13+G14*K14</f>
        <v>0</v>
      </c>
      <c r="F11" s="193" t="s">
        <v>4</v>
      </c>
      <c r="G11" s="204"/>
      <c r="H11" s="205"/>
      <c r="I11" s="40" t="s">
        <v>4</v>
      </c>
      <c r="J11" s="41" t="s">
        <v>12</v>
      </c>
      <c r="K11" s="4"/>
      <c r="L11" s="41" t="s">
        <v>13</v>
      </c>
      <c r="M11" s="206"/>
      <c r="N11" s="207"/>
      <c r="O11" s="208"/>
    </row>
    <row r="12" spans="1:16" ht="21.75" customHeight="1" thickBot="1">
      <c r="B12" s="240"/>
      <c r="C12" s="220"/>
      <c r="D12" s="225"/>
      <c r="E12" s="232"/>
      <c r="F12" s="234"/>
      <c r="G12" s="200"/>
      <c r="H12" s="201"/>
      <c r="I12" s="42" t="s">
        <v>4</v>
      </c>
      <c r="J12" s="43" t="s">
        <v>5</v>
      </c>
      <c r="K12" s="5"/>
      <c r="L12" s="43" t="s">
        <v>7</v>
      </c>
      <c r="M12" s="183"/>
      <c r="N12" s="184"/>
      <c r="O12" s="185"/>
    </row>
    <row r="13" spans="1:16" ht="21.75" customHeight="1" thickBot="1">
      <c r="B13" s="240"/>
      <c r="C13" s="220"/>
      <c r="D13" s="226"/>
      <c r="E13" s="232"/>
      <c r="F13" s="234"/>
      <c r="G13" s="200"/>
      <c r="H13" s="201"/>
      <c r="I13" s="42" t="s">
        <v>4</v>
      </c>
      <c r="J13" s="43" t="s">
        <v>12</v>
      </c>
      <c r="K13" s="5"/>
      <c r="L13" s="43" t="s">
        <v>13</v>
      </c>
      <c r="M13" s="183"/>
      <c r="N13" s="184"/>
      <c r="O13" s="185"/>
    </row>
    <row r="14" spans="1:16" ht="21.75" customHeight="1" thickBot="1">
      <c r="B14" s="240"/>
      <c r="C14" s="220"/>
      <c r="D14" s="227"/>
      <c r="E14" s="233"/>
      <c r="F14" s="194"/>
      <c r="G14" s="202"/>
      <c r="H14" s="203"/>
      <c r="I14" s="44" t="s">
        <v>4</v>
      </c>
      <c r="J14" s="45" t="s">
        <v>12</v>
      </c>
      <c r="K14" s="6"/>
      <c r="L14" s="45" t="s">
        <v>13</v>
      </c>
      <c r="M14" s="209"/>
      <c r="N14" s="210"/>
      <c r="O14" s="211"/>
    </row>
    <row r="15" spans="1:16" ht="48.75" customHeight="1" thickBot="1">
      <c r="B15" s="240"/>
      <c r="C15" s="220"/>
      <c r="D15" s="46" t="s">
        <v>6</v>
      </c>
      <c r="E15" s="58">
        <f>G15*K15*N15</f>
        <v>0</v>
      </c>
      <c r="F15" s="47" t="s">
        <v>4</v>
      </c>
      <c r="G15" s="198"/>
      <c r="H15" s="199"/>
      <c r="I15" s="48" t="s">
        <v>4</v>
      </c>
      <c r="J15" s="49" t="s">
        <v>12</v>
      </c>
      <c r="K15" s="7"/>
      <c r="L15" s="49" t="s">
        <v>13</v>
      </c>
      <c r="M15" s="49" t="s">
        <v>12</v>
      </c>
      <c r="N15" s="7"/>
      <c r="O15" s="50" t="s">
        <v>14</v>
      </c>
    </row>
    <row r="16" spans="1:16" ht="48.75" customHeight="1" thickBot="1">
      <c r="B16" s="240"/>
      <c r="C16" s="220"/>
      <c r="D16" s="51" t="s">
        <v>8</v>
      </c>
      <c r="E16" s="59">
        <f>G16*K16</f>
        <v>0</v>
      </c>
      <c r="F16" s="52" t="s">
        <v>4</v>
      </c>
      <c r="G16" s="181"/>
      <c r="H16" s="182"/>
      <c r="I16" s="53" t="s">
        <v>4</v>
      </c>
      <c r="J16" s="54" t="s">
        <v>12</v>
      </c>
      <c r="K16" s="8"/>
      <c r="L16" s="54" t="s">
        <v>13</v>
      </c>
      <c r="M16" s="186"/>
      <c r="N16" s="187"/>
      <c r="O16" s="188"/>
    </row>
    <row r="17" spans="2:15" ht="48.75" customHeight="1" thickTop="1" thickBot="1">
      <c r="B17" s="240"/>
      <c r="C17" s="220"/>
      <c r="D17" s="36" t="s">
        <v>52</v>
      </c>
      <c r="E17" s="2">
        <f>E11+E15+E16</f>
        <v>0</v>
      </c>
      <c r="F17" s="37" t="s">
        <v>4</v>
      </c>
      <c r="G17" s="178" t="s">
        <v>60</v>
      </c>
      <c r="H17" s="179"/>
      <c r="I17" s="179"/>
      <c r="J17" s="179"/>
      <c r="K17" s="179"/>
      <c r="L17" s="179"/>
      <c r="M17" s="179"/>
      <c r="N17" s="179"/>
      <c r="O17" s="180"/>
    </row>
    <row r="18" spans="2:15" ht="48.75" customHeight="1" thickBot="1">
      <c r="B18" s="240"/>
      <c r="C18" s="220"/>
      <c r="D18" s="55" t="s">
        <v>9</v>
      </c>
      <c r="E18" s="9">
        <f>ROUNDDOWN(E17,-3)</f>
        <v>0</v>
      </c>
      <c r="F18" s="56" t="s">
        <v>4</v>
      </c>
      <c r="G18" s="229" t="s">
        <v>58</v>
      </c>
      <c r="H18" s="230"/>
      <c r="I18" s="230"/>
      <c r="J18" s="230"/>
      <c r="K18" s="230"/>
      <c r="L18" s="230"/>
      <c r="M18" s="230"/>
      <c r="N18" s="230"/>
      <c r="O18" s="231"/>
    </row>
    <row r="19" spans="2:15" ht="48.75" customHeight="1" thickTop="1" thickBot="1">
      <c r="B19" s="241"/>
      <c r="C19" s="162" t="s">
        <v>55</v>
      </c>
      <c r="D19" s="163"/>
      <c r="E19" s="10">
        <f>E9+E17</f>
        <v>0</v>
      </c>
      <c r="F19" s="57" t="s">
        <v>4</v>
      </c>
      <c r="G19" s="166"/>
      <c r="H19" s="163"/>
      <c r="I19" s="163"/>
      <c r="J19" s="163"/>
      <c r="K19" s="163"/>
      <c r="L19" s="163"/>
      <c r="M19" s="163"/>
      <c r="N19" s="163"/>
      <c r="O19" s="167"/>
    </row>
    <row r="20" spans="2:15" ht="48.75" customHeight="1" thickBot="1">
      <c r="B20" s="241"/>
      <c r="C20" s="164" t="s">
        <v>56</v>
      </c>
      <c r="D20" s="165"/>
      <c r="E20" s="3">
        <f>E10+E18</f>
        <v>0</v>
      </c>
      <c r="F20" s="39" t="s">
        <v>4</v>
      </c>
      <c r="G20" s="168" t="s">
        <v>57</v>
      </c>
      <c r="H20" s="169"/>
      <c r="I20" s="169"/>
      <c r="J20" s="169"/>
      <c r="K20" s="169"/>
      <c r="L20" s="169"/>
      <c r="M20" s="169"/>
      <c r="N20" s="169"/>
      <c r="O20" s="170"/>
    </row>
    <row r="21" spans="2:15" ht="30.75" customHeight="1">
      <c r="B21" s="27" t="s">
        <v>62</v>
      </c>
    </row>
  </sheetData>
  <sheetProtection sheet="1" objects="1" scenarios="1"/>
  <mergeCells count="41">
    <mergeCell ref="A1:O1"/>
    <mergeCell ref="C4:C10"/>
    <mergeCell ref="C11:C18"/>
    <mergeCell ref="C3:D3"/>
    <mergeCell ref="E3:F3"/>
    <mergeCell ref="D11:D14"/>
    <mergeCell ref="G3:O3"/>
    <mergeCell ref="G17:O17"/>
    <mergeCell ref="G18:O18"/>
    <mergeCell ref="E11:E14"/>
    <mergeCell ref="F11:F14"/>
    <mergeCell ref="G4:J4"/>
    <mergeCell ref="M7:N7"/>
    <mergeCell ref="G7:J7"/>
    <mergeCell ref="B4:B20"/>
    <mergeCell ref="G12:H12"/>
    <mergeCell ref="D4:D5"/>
    <mergeCell ref="E4:E5"/>
    <mergeCell ref="F4:F5"/>
    <mergeCell ref="G5:O5"/>
    <mergeCell ref="G15:H15"/>
    <mergeCell ref="G13:H13"/>
    <mergeCell ref="G14:H14"/>
    <mergeCell ref="G11:H11"/>
    <mergeCell ref="M11:O11"/>
    <mergeCell ref="M13:O13"/>
    <mergeCell ref="M14:O14"/>
    <mergeCell ref="G6:O6"/>
    <mergeCell ref="D7:D8"/>
    <mergeCell ref="C19:D19"/>
    <mergeCell ref="C20:D20"/>
    <mergeCell ref="G19:O19"/>
    <mergeCell ref="G20:O20"/>
    <mergeCell ref="E7:E8"/>
    <mergeCell ref="F7:F8"/>
    <mergeCell ref="G8:O8"/>
    <mergeCell ref="G9:O9"/>
    <mergeCell ref="G10:O10"/>
    <mergeCell ref="G16:H16"/>
    <mergeCell ref="M12:O12"/>
    <mergeCell ref="M16:O16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BJ59" sqref="BJ59"/>
    </sheetView>
  </sheetViews>
  <sheetFormatPr defaultColWidth="1.75" defaultRowHeight="12"/>
  <cols>
    <col min="1" max="61" width="1.75" style="62"/>
    <col min="62" max="62" width="47.75" style="62" customWidth="1"/>
    <col min="63" max="63" width="9.75" style="62" hidden="1" customWidth="1"/>
    <col min="64" max="64" width="9" style="62" hidden="1" customWidth="1"/>
    <col min="65" max="65" width="8.25" style="62" hidden="1" customWidth="1"/>
    <col min="66" max="66" width="7.5" style="62" hidden="1" customWidth="1"/>
    <col min="67" max="67" width="6.75" style="62" hidden="1" customWidth="1"/>
    <col min="68" max="68" width="6" style="62" hidden="1" customWidth="1"/>
    <col min="69" max="69" width="6.75" style="62" hidden="1" customWidth="1"/>
    <col min="70" max="70" width="7.5" style="62" hidden="1" customWidth="1"/>
    <col min="71" max="71" width="8.25" style="62" hidden="1" customWidth="1"/>
    <col min="72" max="72" width="9" style="62" hidden="1" customWidth="1"/>
    <col min="73" max="73" width="10.5" style="62" hidden="1" customWidth="1"/>
    <col min="74" max="96" width="1.75" style="62" hidden="1" customWidth="1"/>
    <col min="97" max="16384" width="1.75" style="62"/>
  </cols>
  <sheetData>
    <row r="1" spans="2:80" ht="6" customHeight="1">
      <c r="B1" s="60"/>
      <c r="C1" s="60"/>
      <c r="D1" s="60"/>
      <c r="E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61"/>
      <c r="Y1" s="61"/>
      <c r="Z1" s="61"/>
      <c r="AA1" s="63"/>
      <c r="AB1" s="63"/>
      <c r="AC1" s="63"/>
      <c r="AD1" s="63"/>
      <c r="AE1" s="63"/>
      <c r="AF1" s="63"/>
      <c r="AG1" s="61"/>
      <c r="AH1" s="61"/>
      <c r="AI1" s="61"/>
      <c r="AJ1" s="61"/>
      <c r="AK1" s="61"/>
      <c r="AL1" s="61"/>
      <c r="AM1" s="61"/>
      <c r="AN1" s="61"/>
      <c r="AO1" s="61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K1" s="61"/>
      <c r="BL1" s="61"/>
      <c r="BM1" s="61"/>
      <c r="BN1" s="61"/>
      <c r="BO1" s="61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</row>
    <row r="2" spans="2:80" ht="12.75" customHeight="1">
      <c r="B2" s="61"/>
      <c r="C2" s="61"/>
      <c r="D2" s="61"/>
      <c r="E2" s="61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1"/>
      <c r="Y2" s="61"/>
      <c r="Z2" s="61"/>
      <c r="AA2" s="63"/>
      <c r="AB2" s="63"/>
      <c r="AC2" s="63"/>
      <c r="AD2" s="63"/>
      <c r="AE2" s="63"/>
      <c r="AF2" s="63"/>
      <c r="AG2" s="63"/>
      <c r="AH2" s="63"/>
      <c r="AI2" s="61"/>
      <c r="AJ2" s="60"/>
      <c r="AK2" s="60"/>
      <c r="AL2" s="60"/>
      <c r="AM2" s="60"/>
      <c r="AN2" s="61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1"/>
      <c r="BK2" s="61"/>
      <c r="BL2" s="61"/>
      <c r="BM2" s="61"/>
      <c r="BN2" s="61"/>
      <c r="BO2" s="61"/>
      <c r="BP2" s="61"/>
      <c r="BU2" s="61"/>
      <c r="BV2" s="61"/>
    </row>
    <row r="3" spans="2:80">
      <c r="B3" s="61"/>
      <c r="C3" s="61"/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1"/>
      <c r="Y3" s="61"/>
      <c r="Z3" s="61"/>
      <c r="AA3" s="63"/>
      <c r="AB3" s="63"/>
      <c r="AC3" s="63"/>
      <c r="AD3" s="63"/>
      <c r="AE3" s="63"/>
      <c r="AF3" s="63"/>
      <c r="AG3" s="63"/>
      <c r="AH3" s="63"/>
      <c r="AI3" s="61"/>
      <c r="AJ3" s="60"/>
      <c r="AK3" s="60"/>
      <c r="AL3" s="60"/>
      <c r="AM3" s="60"/>
      <c r="AN3" s="61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1"/>
      <c r="BJ3" s="65" t="s">
        <v>63</v>
      </c>
      <c r="BK3" s="61"/>
      <c r="BL3" s="61"/>
      <c r="BM3" s="61"/>
      <c r="BN3" s="61"/>
      <c r="BO3" s="61"/>
      <c r="BP3" s="61"/>
      <c r="BU3" s="61"/>
      <c r="BV3" s="61"/>
    </row>
    <row r="4" spans="2:80" s="61" customFormat="1" ht="12" customHeight="1">
      <c r="BJ4" s="66" t="s">
        <v>64</v>
      </c>
      <c r="BK4" s="67" t="s">
        <v>65</v>
      </c>
      <c r="BL4" s="67" t="s">
        <v>66</v>
      </c>
      <c r="BM4" s="67" t="s">
        <v>67</v>
      </c>
      <c r="BN4" s="67" t="s">
        <v>68</v>
      </c>
      <c r="BO4" s="67" t="s">
        <v>69</v>
      </c>
      <c r="BP4" s="67" t="s">
        <v>70</v>
      </c>
      <c r="BQ4" s="67" t="s">
        <v>71</v>
      </c>
      <c r="BR4" s="67" t="s">
        <v>72</v>
      </c>
      <c r="BS4" s="67" t="s">
        <v>73</v>
      </c>
      <c r="BT4" s="67" t="s">
        <v>74</v>
      </c>
      <c r="BU4" s="67" t="s">
        <v>75</v>
      </c>
    </row>
    <row r="5" spans="2:80" ht="25.5">
      <c r="B5" s="6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9" t="s">
        <v>76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F5" s="61"/>
      <c r="BG5" s="61"/>
      <c r="BH5" s="61"/>
      <c r="BI5" s="61"/>
      <c r="BJ5" s="70">
        <f>第４号ー１!J27</f>
        <v>0</v>
      </c>
      <c r="BK5" s="71">
        <f>ROUNDDOWN($BJ$5/BK4,0)</f>
        <v>0</v>
      </c>
      <c r="BL5" s="71">
        <f>ROUNDDOWN($BJ$5/BL4,0)</f>
        <v>0</v>
      </c>
      <c r="BM5" s="71">
        <f t="shared" ref="BM5:BT5" si="0">ROUNDDOWN($BJ$5/BM4,0)</f>
        <v>0</v>
      </c>
      <c r="BN5" s="71">
        <f t="shared" si="0"/>
        <v>0</v>
      </c>
      <c r="BO5" s="71">
        <f t="shared" si="0"/>
        <v>0</v>
      </c>
      <c r="BP5" s="71">
        <f t="shared" si="0"/>
        <v>0</v>
      </c>
      <c r="BQ5" s="71">
        <f t="shared" si="0"/>
        <v>0</v>
      </c>
      <c r="BR5" s="71">
        <f t="shared" si="0"/>
        <v>0</v>
      </c>
      <c r="BS5" s="71">
        <f t="shared" si="0"/>
        <v>0</v>
      </c>
      <c r="BT5" s="71">
        <f t="shared" si="0"/>
        <v>0</v>
      </c>
      <c r="BU5" s="72">
        <f>$BJ$5/BU4</f>
        <v>0</v>
      </c>
      <c r="BV5" s="61"/>
    </row>
    <row r="6" spans="2:80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C6" s="61"/>
      <c r="AE6" s="61"/>
      <c r="AF6" s="61"/>
      <c r="AG6" s="61"/>
      <c r="AH6" s="61"/>
      <c r="AJ6" s="61"/>
      <c r="AK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F6" s="61"/>
      <c r="BG6" s="61"/>
      <c r="BH6" s="61"/>
      <c r="BI6" s="61"/>
      <c r="BK6" s="61"/>
      <c r="BL6" s="61"/>
      <c r="BM6" s="61"/>
      <c r="BN6" s="61"/>
      <c r="BO6" s="61"/>
      <c r="BP6" s="61"/>
      <c r="BU6" s="61"/>
      <c r="BV6" s="61"/>
    </row>
    <row r="7" spans="2:80" s="73" customFormat="1" ht="12" customHeight="1">
      <c r="BJ7" s="61"/>
    </row>
    <row r="8" spans="2:80" ht="12" customHeight="1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305" t="str">
        <f>IF(T8="","",IF(T8="\","","\"))</f>
        <v/>
      </c>
      <c r="R8" s="299"/>
      <c r="S8" s="299"/>
      <c r="T8" s="308" t="str">
        <f>IF(BK5&gt;0,RIGHT(BK5),IF(BL5&gt;0,"\",""))</f>
        <v/>
      </c>
      <c r="U8" s="309"/>
      <c r="V8" s="310"/>
      <c r="W8" s="317" t="str">
        <f>IF(BL5&gt;0,RIGHT(BL5),IF(BM5&gt;0,"\",""))</f>
        <v/>
      </c>
      <c r="X8" s="309"/>
      <c r="Y8" s="318"/>
      <c r="Z8" s="317" t="str">
        <f>IF(BM5&gt;0,RIGHT(BM5),IF(BN5&gt;0,"\",""))</f>
        <v/>
      </c>
      <c r="AA8" s="309"/>
      <c r="AB8" s="323"/>
      <c r="AC8" s="308" t="str">
        <f>IF(BN5&gt;0,RIGHT(BN5),IF(BO5&gt;0,"\",""))</f>
        <v/>
      </c>
      <c r="AD8" s="309"/>
      <c r="AE8" s="310"/>
      <c r="AF8" s="317" t="str">
        <f>IF(BO5&gt;0,RIGHT(BO5),IF(BP5&gt;0,"\",""))</f>
        <v/>
      </c>
      <c r="AG8" s="309"/>
      <c r="AH8" s="318"/>
      <c r="AI8" s="317" t="str">
        <f>IF(BP5&gt;0,RIGHT(BP5),IF(BQ5&gt;0,"\",""))</f>
        <v/>
      </c>
      <c r="AJ8" s="309"/>
      <c r="AK8" s="323"/>
      <c r="AL8" s="308" t="str">
        <f>IF(BQ5&gt;0,RIGHT(BQ5),IF(BR5&gt;0,"\",""))</f>
        <v/>
      </c>
      <c r="AM8" s="309"/>
      <c r="AN8" s="310"/>
      <c r="AO8" s="317" t="str">
        <f>IF(BR5&gt;0,RIGHT(BR5),IF(BS5&gt;0,"\",""))</f>
        <v/>
      </c>
      <c r="AP8" s="309"/>
      <c r="AQ8" s="318"/>
      <c r="AR8" s="317" t="str">
        <f>IF(BS5&gt;0,RIGHT(BS5),IF(BT5&gt;0,"\",""))</f>
        <v/>
      </c>
      <c r="AS8" s="309"/>
      <c r="AT8" s="323"/>
      <c r="AU8" s="308" t="str">
        <f>IF(BT5&gt;0,RIGHT(BT5),IF(BU5&gt;0,"\",""))</f>
        <v/>
      </c>
      <c r="AV8" s="309"/>
      <c r="AW8" s="310"/>
      <c r="AX8" s="299" t="str">
        <f>RIGHT($BJ$5,1)</f>
        <v>0</v>
      </c>
      <c r="AY8" s="299"/>
      <c r="AZ8" s="300"/>
      <c r="BB8" s="61"/>
      <c r="BC8" s="61"/>
      <c r="BD8" s="61"/>
      <c r="BE8" s="61"/>
      <c r="BF8" s="61"/>
      <c r="BG8" s="61"/>
      <c r="BH8" s="61"/>
      <c r="BI8" s="61"/>
      <c r="BO8" s="61"/>
      <c r="BP8" s="61"/>
    </row>
    <row r="9" spans="2:80" s="74" customFormat="1" ht="14.25" customHeight="1">
      <c r="J9" s="75" t="s">
        <v>77</v>
      </c>
      <c r="Q9" s="306"/>
      <c r="R9" s="301"/>
      <c r="S9" s="301"/>
      <c r="T9" s="311"/>
      <c r="U9" s="312"/>
      <c r="V9" s="313"/>
      <c r="W9" s="319"/>
      <c r="X9" s="312"/>
      <c r="Y9" s="320"/>
      <c r="Z9" s="319"/>
      <c r="AA9" s="312"/>
      <c r="AB9" s="324"/>
      <c r="AC9" s="311"/>
      <c r="AD9" s="312"/>
      <c r="AE9" s="313"/>
      <c r="AF9" s="319"/>
      <c r="AG9" s="312"/>
      <c r="AH9" s="320"/>
      <c r="AI9" s="319"/>
      <c r="AJ9" s="312"/>
      <c r="AK9" s="324"/>
      <c r="AL9" s="311"/>
      <c r="AM9" s="312"/>
      <c r="AN9" s="313"/>
      <c r="AO9" s="319"/>
      <c r="AP9" s="312"/>
      <c r="AQ9" s="320"/>
      <c r="AR9" s="319"/>
      <c r="AS9" s="312"/>
      <c r="AT9" s="324"/>
      <c r="AU9" s="311"/>
      <c r="AV9" s="312"/>
      <c r="AW9" s="313"/>
      <c r="AX9" s="301"/>
      <c r="AY9" s="301"/>
      <c r="AZ9" s="302"/>
    </row>
    <row r="10" spans="2:80" ht="12" customHeight="1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307"/>
      <c r="R10" s="303"/>
      <c r="S10" s="303"/>
      <c r="T10" s="314"/>
      <c r="U10" s="315"/>
      <c r="V10" s="316"/>
      <c r="W10" s="321"/>
      <c r="X10" s="315"/>
      <c r="Y10" s="322"/>
      <c r="Z10" s="321"/>
      <c r="AA10" s="315"/>
      <c r="AB10" s="325"/>
      <c r="AC10" s="314"/>
      <c r="AD10" s="315"/>
      <c r="AE10" s="316"/>
      <c r="AF10" s="321"/>
      <c r="AG10" s="315"/>
      <c r="AH10" s="322"/>
      <c r="AI10" s="321"/>
      <c r="AJ10" s="315"/>
      <c r="AK10" s="325"/>
      <c r="AL10" s="314"/>
      <c r="AM10" s="315"/>
      <c r="AN10" s="316"/>
      <c r="AO10" s="321"/>
      <c r="AP10" s="315"/>
      <c r="AQ10" s="322"/>
      <c r="AR10" s="321"/>
      <c r="AS10" s="315"/>
      <c r="AT10" s="325"/>
      <c r="AU10" s="314"/>
      <c r="AV10" s="315"/>
      <c r="AW10" s="316"/>
      <c r="AX10" s="303"/>
      <c r="AY10" s="303"/>
      <c r="AZ10" s="304"/>
      <c r="BB10" s="61"/>
      <c r="BC10" s="61"/>
      <c r="BD10" s="61"/>
      <c r="BE10" s="61"/>
      <c r="BF10" s="61"/>
      <c r="BG10" s="61"/>
      <c r="BH10" s="61"/>
      <c r="BI10" s="61"/>
      <c r="BO10" s="61"/>
      <c r="BP10" s="61"/>
    </row>
    <row r="11" spans="2:80" ht="12" customHeight="1"/>
    <row r="12" spans="2:80">
      <c r="C12" s="61"/>
      <c r="D12" s="61"/>
      <c r="E12" s="61"/>
      <c r="F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Y12" s="61"/>
      <c r="Z12" s="61"/>
      <c r="AA12" s="61"/>
      <c r="AB12" s="61"/>
      <c r="AC12" s="61"/>
      <c r="AD12" s="76"/>
      <c r="AE12" s="61"/>
      <c r="AF12" s="61"/>
      <c r="AG12" s="61"/>
      <c r="AH12" s="61"/>
      <c r="AI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Z12" s="77"/>
      <c r="BA12" s="77" t="s">
        <v>78</v>
      </c>
      <c r="BB12" s="61"/>
      <c r="BC12" s="61"/>
      <c r="BD12" s="61"/>
      <c r="BE12" s="61"/>
      <c r="BF12" s="61"/>
      <c r="BG12" s="61"/>
      <c r="BH12" s="61"/>
      <c r="BI12" s="61"/>
      <c r="BJ12" s="61"/>
      <c r="BO12" s="61"/>
      <c r="BP12" s="61"/>
    </row>
    <row r="13" spans="2:80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C13" s="61"/>
      <c r="AE13" s="61"/>
      <c r="AF13" s="61"/>
      <c r="AG13" s="61"/>
      <c r="AH13" s="61"/>
      <c r="AJ13" s="61"/>
      <c r="AK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F13" s="61"/>
      <c r="BG13" s="61"/>
      <c r="BH13" s="61"/>
      <c r="BI13" s="61"/>
      <c r="BK13" s="61"/>
      <c r="BL13" s="61"/>
      <c r="BM13" s="61"/>
      <c r="BN13" s="61"/>
      <c r="BO13" s="61"/>
      <c r="BP13" s="61"/>
      <c r="BU13" s="61"/>
      <c r="BV13" s="61"/>
    </row>
    <row r="14" spans="2:80" ht="13.5">
      <c r="G14" s="75" t="s">
        <v>79</v>
      </c>
      <c r="H14" s="75"/>
      <c r="I14" s="75"/>
      <c r="J14" s="75"/>
    </row>
    <row r="15" spans="2:80">
      <c r="B15" s="78"/>
      <c r="G15" s="281" t="s">
        <v>143</v>
      </c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</row>
    <row r="16" spans="2:80"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</row>
    <row r="17" spans="7:69"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J17" s="79"/>
    </row>
    <row r="18" spans="7:69"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J18" s="79"/>
    </row>
    <row r="19" spans="7:69"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</row>
    <row r="20" spans="7:69"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</row>
    <row r="22" spans="7:69" ht="13.5">
      <c r="G22" s="75"/>
      <c r="AJ22" s="80"/>
    </row>
    <row r="24" spans="7:69" ht="13.5">
      <c r="G24" s="81"/>
      <c r="I24" s="75" t="s">
        <v>80</v>
      </c>
    </row>
    <row r="25" spans="7:69" ht="14.25">
      <c r="G25" s="82"/>
      <c r="H25" s="75"/>
    </row>
    <row r="26" spans="7:69">
      <c r="I26" s="62" t="s">
        <v>81</v>
      </c>
    </row>
    <row r="27" spans="7:69" ht="14.25">
      <c r="I27" s="83"/>
      <c r="J27" s="84"/>
      <c r="K27" s="84"/>
      <c r="L27" s="84"/>
      <c r="M27" s="84"/>
      <c r="N27" s="84"/>
      <c r="O27" s="84"/>
      <c r="P27" s="85"/>
      <c r="Q27" s="83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6"/>
      <c r="AE27" s="84"/>
      <c r="AF27" s="84"/>
      <c r="AG27" s="85"/>
      <c r="AH27" s="83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7:69" ht="12" customHeight="1">
      <c r="I28" s="87"/>
      <c r="J28" s="282" t="s">
        <v>82</v>
      </c>
      <c r="K28" s="282"/>
      <c r="L28" s="282"/>
      <c r="M28" s="282"/>
      <c r="N28" s="282"/>
      <c r="O28" s="282"/>
      <c r="P28" s="88"/>
      <c r="Q28" s="283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6" t="s">
        <v>83</v>
      </c>
      <c r="AF28" s="286"/>
      <c r="AG28" s="287"/>
      <c r="AH28" s="289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90" t="s">
        <v>84</v>
      </c>
      <c r="AX28" s="291"/>
      <c r="AY28" s="292"/>
    </row>
    <row r="29" spans="7:69" ht="12" customHeight="1">
      <c r="I29" s="87"/>
      <c r="J29" s="282"/>
      <c r="K29" s="282"/>
      <c r="L29" s="282"/>
      <c r="M29" s="282"/>
      <c r="N29" s="282"/>
      <c r="O29" s="282"/>
      <c r="P29" s="88"/>
      <c r="Q29" s="285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6"/>
      <c r="AF29" s="286"/>
      <c r="AG29" s="288"/>
      <c r="AH29" s="285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91"/>
      <c r="AX29" s="291"/>
      <c r="AY29" s="292"/>
      <c r="BJ29" s="65"/>
    </row>
    <row r="30" spans="7:69">
      <c r="I30" s="89"/>
      <c r="J30" s="90"/>
      <c r="K30" s="90"/>
      <c r="L30" s="90"/>
      <c r="M30" s="90"/>
      <c r="N30" s="90"/>
      <c r="O30" s="90"/>
      <c r="P30" s="91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  <c r="AH30" s="89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1"/>
      <c r="BJ30" s="66"/>
      <c r="BK30" s="67">
        <v>1000000</v>
      </c>
      <c r="BL30" s="67">
        <v>100000</v>
      </c>
      <c r="BM30" s="67">
        <v>10000</v>
      </c>
      <c r="BN30" s="67">
        <v>1000</v>
      </c>
      <c r="BO30" s="67">
        <v>100</v>
      </c>
      <c r="BP30" s="67">
        <v>10</v>
      </c>
      <c r="BQ30" s="67">
        <v>1</v>
      </c>
    </row>
    <row r="31" spans="7:69" ht="18" customHeight="1">
      <c r="I31" s="83"/>
      <c r="J31" s="293" t="s">
        <v>85</v>
      </c>
      <c r="K31" s="293"/>
      <c r="L31" s="293"/>
      <c r="M31" s="293"/>
      <c r="N31" s="293"/>
      <c r="O31" s="293"/>
      <c r="P31" s="85"/>
      <c r="Q31" s="83"/>
      <c r="R31" s="295" t="s">
        <v>86</v>
      </c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85"/>
      <c r="AD31" s="83"/>
      <c r="AE31" s="293" t="s">
        <v>87</v>
      </c>
      <c r="AF31" s="293"/>
      <c r="AG31" s="293"/>
      <c r="AH31" s="293"/>
      <c r="AI31" s="293"/>
      <c r="AJ31" s="293"/>
      <c r="AK31" s="92"/>
      <c r="AL31" s="29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9"/>
      <c r="AZ31" s="93"/>
      <c r="BJ31" s="273"/>
      <c r="BK31" s="71" t="str">
        <f>IF(BJ31&lt;&gt;"",ROUNDDOWN($BJ$31/BK30,0),"")</f>
        <v/>
      </c>
      <c r="BL31" s="71" t="str">
        <f>IF(BJ31&lt;&gt;"",ROUNDDOWN($BJ$31/BL30,0),"")</f>
        <v/>
      </c>
      <c r="BM31" s="71" t="str">
        <f>IF(BJ31&lt;&gt;"",ROUNDDOWN($BJ$31/BM30,0),"")</f>
        <v/>
      </c>
      <c r="BN31" s="71" t="str">
        <f>IF(BJ31&lt;&gt;"",ROUNDDOWN($BJ$31/BN30,0),"")</f>
        <v/>
      </c>
      <c r="BO31" s="71" t="str">
        <f>IF(BJ31&lt;&gt;"",ROUNDDOWN($BJ$31/BO30,0),"")</f>
        <v/>
      </c>
      <c r="BP31" s="71" t="str">
        <f>IF(BJ31&lt;&gt;"",ROUNDDOWN($BJ$31/BP30,0),"")</f>
        <v/>
      </c>
      <c r="BQ31" s="71" t="str">
        <f>IF(BJ31&lt;&gt;"",ROUNDDOWN($BJ$31/BQ30,0),"")</f>
        <v/>
      </c>
    </row>
    <row r="32" spans="7:69" ht="12" customHeight="1">
      <c r="H32" s="82"/>
      <c r="I32" s="94"/>
      <c r="J32" s="294"/>
      <c r="K32" s="294"/>
      <c r="L32" s="294"/>
      <c r="M32" s="294"/>
      <c r="N32" s="294"/>
      <c r="O32" s="294"/>
      <c r="P32" s="95"/>
      <c r="Q32" s="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97"/>
      <c r="AD32" s="96"/>
      <c r="AE32" s="294"/>
      <c r="AF32" s="294"/>
      <c r="AG32" s="294"/>
      <c r="AH32" s="294"/>
      <c r="AI32" s="294"/>
      <c r="AJ32" s="294"/>
      <c r="AK32" s="98"/>
      <c r="AL32" s="29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80"/>
      <c r="AZ32" s="93"/>
      <c r="BJ32" s="274"/>
    </row>
    <row r="33" spans="7:97" ht="12.6" customHeight="1">
      <c r="H33" s="82"/>
      <c r="I33" s="99"/>
      <c r="J33" s="100"/>
      <c r="K33" s="100"/>
      <c r="L33" s="100"/>
      <c r="M33" s="100"/>
      <c r="N33" s="100"/>
      <c r="O33" s="100"/>
      <c r="P33" s="101"/>
      <c r="Q33" s="263"/>
      <c r="R33" s="264"/>
      <c r="S33" s="265"/>
      <c r="T33" s="269"/>
      <c r="U33" s="270"/>
      <c r="V33" s="269"/>
      <c r="W33" s="270"/>
      <c r="X33" s="269"/>
      <c r="Y33" s="270"/>
      <c r="Z33" s="269"/>
      <c r="AA33" s="270"/>
      <c r="AB33" s="269"/>
      <c r="AC33" s="270"/>
      <c r="AD33" s="269"/>
      <c r="AE33" s="270"/>
      <c r="AF33" s="269"/>
      <c r="AG33" s="270"/>
      <c r="AH33" s="269"/>
      <c r="AI33" s="270"/>
      <c r="AJ33" s="269"/>
      <c r="AK33" s="270"/>
      <c r="AL33" s="269"/>
      <c r="AM33" s="270"/>
      <c r="AN33" s="269"/>
      <c r="AO33" s="270"/>
      <c r="AP33" s="269"/>
      <c r="AQ33" s="270"/>
      <c r="AR33" s="269"/>
      <c r="AS33" s="270"/>
      <c r="AT33" s="269"/>
      <c r="AU33" s="270"/>
      <c r="AV33" s="269"/>
      <c r="AW33" s="270"/>
      <c r="AX33" s="269"/>
      <c r="AY33" s="275"/>
      <c r="AZ33" s="102"/>
    </row>
    <row r="34" spans="7:97" ht="12.75" customHeight="1">
      <c r="H34" s="82"/>
      <c r="I34" s="103"/>
      <c r="J34" s="257" t="s">
        <v>88</v>
      </c>
      <c r="K34" s="258"/>
      <c r="L34" s="258"/>
      <c r="M34" s="258"/>
      <c r="N34" s="258"/>
      <c r="O34" s="258"/>
      <c r="P34" s="104"/>
      <c r="Q34" s="266"/>
      <c r="R34" s="267"/>
      <c r="S34" s="268"/>
      <c r="T34" s="271"/>
      <c r="U34" s="272"/>
      <c r="V34" s="271"/>
      <c r="W34" s="272"/>
      <c r="X34" s="271"/>
      <c r="Y34" s="272"/>
      <c r="Z34" s="271"/>
      <c r="AA34" s="272"/>
      <c r="AB34" s="271"/>
      <c r="AC34" s="272"/>
      <c r="AD34" s="271"/>
      <c r="AE34" s="272"/>
      <c r="AF34" s="271"/>
      <c r="AG34" s="272"/>
      <c r="AH34" s="271"/>
      <c r="AI34" s="272"/>
      <c r="AJ34" s="271"/>
      <c r="AK34" s="272"/>
      <c r="AL34" s="271"/>
      <c r="AM34" s="272"/>
      <c r="AN34" s="271"/>
      <c r="AO34" s="272"/>
      <c r="AP34" s="271"/>
      <c r="AQ34" s="272"/>
      <c r="AR34" s="271"/>
      <c r="AS34" s="272"/>
      <c r="AT34" s="271"/>
      <c r="AU34" s="272"/>
      <c r="AV34" s="271"/>
      <c r="AW34" s="272"/>
      <c r="AX34" s="271"/>
      <c r="AY34" s="276"/>
      <c r="AZ34" s="82"/>
      <c r="BJ34" s="65"/>
    </row>
    <row r="35" spans="7:97" ht="12.75" customHeight="1">
      <c r="H35" s="82"/>
      <c r="I35" s="103"/>
      <c r="J35" s="258"/>
      <c r="K35" s="258"/>
      <c r="L35" s="258"/>
      <c r="M35" s="258"/>
      <c r="N35" s="258"/>
      <c r="O35" s="258"/>
      <c r="P35" s="104"/>
      <c r="Q35" s="259"/>
      <c r="R35" s="260"/>
      <c r="S35" s="255"/>
      <c r="T35" s="251"/>
      <c r="U35" s="255"/>
      <c r="V35" s="251"/>
      <c r="W35" s="255"/>
      <c r="X35" s="251"/>
      <c r="Y35" s="255"/>
      <c r="Z35" s="251"/>
      <c r="AA35" s="255"/>
      <c r="AB35" s="251"/>
      <c r="AC35" s="255"/>
      <c r="AD35" s="251"/>
      <c r="AE35" s="255"/>
      <c r="AF35" s="251"/>
      <c r="AG35" s="255"/>
      <c r="AH35" s="251"/>
      <c r="AI35" s="255"/>
      <c r="AJ35" s="251"/>
      <c r="AK35" s="255"/>
      <c r="AL35" s="251"/>
      <c r="AM35" s="255"/>
      <c r="AN35" s="251"/>
      <c r="AO35" s="255"/>
      <c r="AP35" s="251"/>
      <c r="AQ35" s="255"/>
      <c r="AR35" s="251"/>
      <c r="AS35" s="255"/>
      <c r="AT35" s="251"/>
      <c r="AU35" s="255"/>
      <c r="AV35" s="251"/>
      <c r="AW35" s="255"/>
      <c r="AX35" s="251"/>
      <c r="AY35" s="252"/>
      <c r="AZ35" s="82"/>
      <c r="BJ35" s="66"/>
    </row>
    <row r="36" spans="7:97" ht="13.5" customHeight="1">
      <c r="H36" s="82"/>
      <c r="I36" s="94"/>
      <c r="J36" s="105"/>
      <c r="K36" s="105"/>
      <c r="L36" s="105"/>
      <c r="M36" s="105"/>
      <c r="N36" s="105"/>
      <c r="O36" s="105"/>
      <c r="P36" s="95"/>
      <c r="Q36" s="261"/>
      <c r="R36" s="262"/>
      <c r="S36" s="256"/>
      <c r="T36" s="253"/>
      <c r="U36" s="256"/>
      <c r="V36" s="253"/>
      <c r="W36" s="256"/>
      <c r="X36" s="253"/>
      <c r="Y36" s="256"/>
      <c r="Z36" s="253"/>
      <c r="AA36" s="256"/>
      <c r="AB36" s="253"/>
      <c r="AC36" s="256"/>
      <c r="AD36" s="253"/>
      <c r="AE36" s="256"/>
      <c r="AF36" s="253"/>
      <c r="AG36" s="256"/>
      <c r="AH36" s="253"/>
      <c r="AI36" s="256"/>
      <c r="AJ36" s="253"/>
      <c r="AK36" s="256"/>
      <c r="AL36" s="253"/>
      <c r="AM36" s="256"/>
      <c r="AN36" s="253"/>
      <c r="AO36" s="256"/>
      <c r="AP36" s="253"/>
      <c r="AQ36" s="256"/>
      <c r="AR36" s="253"/>
      <c r="AS36" s="256"/>
      <c r="AT36" s="253"/>
      <c r="AU36" s="256"/>
      <c r="AV36" s="253"/>
      <c r="AW36" s="256"/>
      <c r="AX36" s="253"/>
      <c r="AY36" s="254"/>
      <c r="AZ36" s="82"/>
      <c r="BJ36" s="106"/>
    </row>
    <row r="37" spans="7:97" ht="13.5" customHeight="1">
      <c r="I37" s="107" t="s">
        <v>89</v>
      </c>
      <c r="L37" s="108"/>
      <c r="AO37" s="61"/>
      <c r="BH37" s="82"/>
      <c r="BJ37" s="246"/>
      <c r="BK37" s="109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</row>
    <row r="38" spans="7:97" ht="14.25">
      <c r="I38" s="107" t="s">
        <v>90</v>
      </c>
      <c r="J38" s="111"/>
      <c r="K38" s="112"/>
      <c r="L38" s="112"/>
      <c r="M38" s="112"/>
      <c r="N38" s="112"/>
      <c r="O38" s="112"/>
      <c r="P38" s="82"/>
      <c r="Q38" s="8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BJ38" s="246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10"/>
    </row>
    <row r="39" spans="7:97" ht="14.25">
      <c r="I39" s="107"/>
      <c r="J39" s="111"/>
      <c r="K39" s="112"/>
      <c r="L39" s="112"/>
      <c r="M39" s="112"/>
      <c r="N39" s="112"/>
      <c r="O39" s="112"/>
      <c r="P39" s="82"/>
      <c r="Q39" s="82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BJ39" s="246"/>
    </row>
    <row r="40" spans="7:97" ht="14.25">
      <c r="G40" s="81"/>
      <c r="I40" s="75" t="s">
        <v>91</v>
      </c>
      <c r="J40" s="112"/>
      <c r="K40" s="112"/>
      <c r="L40" s="75"/>
      <c r="M40" s="112"/>
      <c r="N40" s="112"/>
      <c r="O40" s="112"/>
      <c r="P40" s="82"/>
      <c r="Q40" s="82"/>
      <c r="BJ40" s="247"/>
    </row>
    <row r="41" spans="7:97" ht="14.25">
      <c r="G41" s="75"/>
      <c r="I41" s="107"/>
      <c r="J41" s="112"/>
      <c r="K41" s="112"/>
      <c r="L41" s="75"/>
      <c r="M41" s="112"/>
      <c r="N41" s="112"/>
      <c r="O41" s="112"/>
      <c r="P41" s="82"/>
      <c r="Q41" s="82"/>
      <c r="BK41" s="114" t="str">
        <f>MID($BJ37,1,1)</f>
        <v/>
      </c>
      <c r="BL41" s="114" t="str">
        <f>MID($BJ37,2,1)</f>
        <v/>
      </c>
      <c r="BM41" s="114" t="str">
        <f>MID($BJ37,3,1)</f>
        <v/>
      </c>
      <c r="BN41" s="114" t="str">
        <f>MID($BJ37,4,1)</f>
        <v/>
      </c>
      <c r="BO41" s="114" t="str">
        <f>MID($BJ37,5,1)</f>
        <v/>
      </c>
      <c r="BP41" s="114" t="str">
        <f>MID($BJ37,6,1)</f>
        <v/>
      </c>
      <c r="BQ41" s="114" t="str">
        <f>MID($BJ37,7,1)</f>
        <v/>
      </c>
      <c r="BR41" s="114" t="str">
        <f>MID($BJ37,8,1)</f>
        <v/>
      </c>
      <c r="BS41" s="114" t="str">
        <f>MID($BJ37,9,1)</f>
        <v/>
      </c>
      <c r="BT41" s="114" t="str">
        <f>MID($BJ37,10,1)</f>
        <v/>
      </c>
      <c r="BU41" s="114" t="str">
        <f>MID($BJ37,11,1)</f>
        <v/>
      </c>
      <c r="BV41" s="114" t="str">
        <f>MID($BJ37,12,1)</f>
        <v/>
      </c>
      <c r="BW41" s="114" t="str">
        <f>MID($BJ37,13,1)</f>
        <v/>
      </c>
      <c r="BX41" s="114" t="str">
        <f>MID($BJ37,14,1)</f>
        <v/>
      </c>
      <c r="BY41" s="114" t="str">
        <f>MID($BJ37,15,1)</f>
        <v/>
      </c>
      <c r="BZ41" s="114" t="str">
        <f>MID($BJ37,16,1)</f>
        <v/>
      </c>
      <c r="CA41" s="114" t="str">
        <f>MID($BJ37,17,1)</f>
        <v/>
      </c>
      <c r="CB41" s="114" t="str">
        <f>MID($BJ37,18,1)</f>
        <v/>
      </c>
      <c r="CC41" s="114" t="str">
        <f>MID($BJ37,19,1)</f>
        <v/>
      </c>
      <c r="CD41" s="114" t="str">
        <f>MID($BJ37,20,1)</f>
        <v/>
      </c>
      <c r="CE41" s="114" t="str">
        <f>MID($BJ37,21,1)</f>
        <v/>
      </c>
      <c r="CF41" s="114" t="str">
        <f>MID($BJ37,22,1)</f>
        <v/>
      </c>
      <c r="CG41" s="114" t="str">
        <f>MID($BJ37,23,1)</f>
        <v/>
      </c>
      <c r="CH41" s="114" t="str">
        <f>MID($BJ37,24,1)</f>
        <v/>
      </c>
      <c r="CI41" s="114" t="str">
        <f>MID($BJ37,25,1)</f>
        <v/>
      </c>
      <c r="CJ41" s="114" t="str">
        <f>MID($BJ37,26,1)</f>
        <v/>
      </c>
      <c r="CK41" s="114" t="str">
        <f>MID($BJ37,27,1)</f>
        <v/>
      </c>
      <c r="CL41" s="114" t="str">
        <f>MID($BJ37,28,1)</f>
        <v/>
      </c>
      <c r="CM41" s="114" t="str">
        <f>MID($BJ37,29,1)</f>
        <v/>
      </c>
      <c r="CN41" s="114" t="str">
        <f>MID($BJ37,30,1)</f>
        <v/>
      </c>
      <c r="CO41" s="114" t="str">
        <f>MID($BJ37,31,1)</f>
        <v/>
      </c>
      <c r="CP41" s="114" t="str">
        <f>MID($BJ37,32,1)</f>
        <v/>
      </c>
      <c r="CQ41" s="114" t="str">
        <f>MID($BJ37,33,1)</f>
        <v/>
      </c>
      <c r="CR41" s="114" t="str">
        <f>MID($BJ37,34,1)</f>
        <v/>
      </c>
    </row>
    <row r="42" spans="7:97" ht="14.25">
      <c r="J42" s="112"/>
      <c r="K42" s="112"/>
      <c r="L42" s="112"/>
      <c r="M42" s="112"/>
      <c r="N42" s="112"/>
      <c r="O42" s="112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E42" s="112"/>
      <c r="AF42" s="112"/>
      <c r="AG42" s="112"/>
      <c r="AH42" s="112"/>
      <c r="AI42" s="112"/>
      <c r="AJ42" s="112"/>
      <c r="AM42" s="116"/>
      <c r="AN42" s="116"/>
      <c r="AO42" s="116"/>
      <c r="AP42" s="116"/>
      <c r="AQ42" s="116"/>
      <c r="AR42" s="116"/>
      <c r="AS42" s="116"/>
      <c r="AT42" s="116"/>
      <c r="BK42" s="114" t="s">
        <v>92</v>
      </c>
      <c r="BL42" s="114" t="s">
        <v>93</v>
      </c>
      <c r="BM42" s="114" t="s">
        <v>94</v>
      </c>
      <c r="BN42" s="114" t="s">
        <v>95</v>
      </c>
      <c r="BO42" s="114" t="s">
        <v>96</v>
      </c>
      <c r="BP42" s="114" t="s">
        <v>97</v>
      </c>
      <c r="BQ42" s="114" t="s">
        <v>98</v>
      </c>
      <c r="BR42" s="114" t="s">
        <v>99</v>
      </c>
      <c r="BS42" s="114" t="s">
        <v>100</v>
      </c>
      <c r="BT42" s="114" t="s">
        <v>101</v>
      </c>
      <c r="BU42" s="114" t="s">
        <v>102</v>
      </c>
      <c r="BV42" s="114" t="s">
        <v>103</v>
      </c>
      <c r="BW42" s="114" t="s">
        <v>104</v>
      </c>
      <c r="BX42" s="114" t="s">
        <v>105</v>
      </c>
      <c r="BY42" s="114" t="s">
        <v>106</v>
      </c>
      <c r="BZ42" s="114" t="s">
        <v>107</v>
      </c>
      <c r="CA42" s="114" t="s">
        <v>108</v>
      </c>
      <c r="CB42" s="114" t="s">
        <v>109</v>
      </c>
      <c r="CC42" s="114" t="s">
        <v>110</v>
      </c>
      <c r="CD42" s="114" t="s">
        <v>111</v>
      </c>
      <c r="CE42" s="114" t="s">
        <v>112</v>
      </c>
      <c r="CF42" s="114" t="s">
        <v>113</v>
      </c>
      <c r="CG42" s="114" t="s">
        <v>114</v>
      </c>
      <c r="CH42" s="114" t="s">
        <v>115</v>
      </c>
      <c r="CI42" s="114" t="s">
        <v>116</v>
      </c>
      <c r="CJ42" s="114" t="s">
        <v>117</v>
      </c>
      <c r="CK42" s="114" t="s">
        <v>118</v>
      </c>
      <c r="CL42" s="114" t="s">
        <v>119</v>
      </c>
      <c r="CM42" s="114" t="s">
        <v>120</v>
      </c>
      <c r="CN42" s="114" t="s">
        <v>121</v>
      </c>
      <c r="CO42" s="114" t="s">
        <v>122</v>
      </c>
      <c r="CP42" s="114" t="s">
        <v>123</v>
      </c>
      <c r="CQ42" s="114" t="s">
        <v>124</v>
      </c>
      <c r="CR42" s="114" t="s">
        <v>125</v>
      </c>
    </row>
    <row r="43" spans="7:97" s="82" customFormat="1" ht="14.25">
      <c r="G43" s="81"/>
      <c r="I43" s="75" t="s">
        <v>126</v>
      </c>
      <c r="J43" s="117"/>
      <c r="K43" s="117"/>
      <c r="L43" s="117"/>
      <c r="M43" s="117"/>
      <c r="N43" s="117"/>
      <c r="O43" s="117"/>
      <c r="P43" s="62"/>
      <c r="Q43" s="62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62"/>
      <c r="AD43" s="62"/>
      <c r="AE43" s="117"/>
      <c r="AF43" s="117"/>
      <c r="AG43" s="117"/>
      <c r="AH43" s="117"/>
      <c r="AI43" s="117"/>
      <c r="AJ43" s="117"/>
      <c r="AK43" s="62"/>
      <c r="AL43" s="62"/>
      <c r="AM43" s="119"/>
      <c r="AN43" s="119"/>
      <c r="AO43" s="119"/>
      <c r="AP43" s="119"/>
      <c r="AQ43" s="119"/>
      <c r="AR43" s="119"/>
      <c r="AS43" s="119"/>
      <c r="AT43" s="119"/>
      <c r="AU43" s="62"/>
      <c r="AV43" s="62"/>
      <c r="AW43" s="62"/>
      <c r="AX43" s="62"/>
    </row>
    <row r="44" spans="7:97" s="82" customFormat="1" ht="12" customHeight="1">
      <c r="G44" s="62"/>
      <c r="H44" s="61"/>
      <c r="I44" s="61"/>
      <c r="J44" s="120"/>
      <c r="K44" s="121"/>
      <c r="L44" s="121"/>
      <c r="M44" s="121"/>
      <c r="N44" s="122"/>
      <c r="O44" s="121"/>
      <c r="P44" s="61"/>
      <c r="Q44" s="61"/>
      <c r="R44" s="61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2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4"/>
      <c r="AW44" s="124"/>
      <c r="AX44" s="124"/>
      <c r="AY44" s="62"/>
      <c r="AZ44" s="62"/>
      <c r="BA44" s="62"/>
      <c r="BB44" s="62"/>
    </row>
    <row r="45" spans="7:97" s="82" customFormat="1" ht="12" customHeight="1">
      <c r="G45" s="62"/>
      <c r="H45" s="61"/>
      <c r="I45" s="61"/>
      <c r="J45" s="120"/>
      <c r="K45" s="121"/>
      <c r="L45" s="121"/>
      <c r="M45" s="122"/>
      <c r="N45" s="122"/>
      <c r="O45" s="121"/>
      <c r="P45" s="61"/>
      <c r="Q45" s="61"/>
      <c r="R45" s="61"/>
      <c r="S45" s="123"/>
      <c r="T45" s="123"/>
      <c r="U45" s="123"/>
      <c r="V45" s="123"/>
      <c r="W45" s="123"/>
      <c r="X45" s="123"/>
      <c r="Y45" s="125"/>
      <c r="Z45" s="123"/>
      <c r="AA45" s="123"/>
      <c r="AB45" s="123"/>
      <c r="AC45" s="123"/>
      <c r="AD45" s="123"/>
      <c r="AE45" s="126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4"/>
      <c r="AW45" s="124"/>
      <c r="AX45" s="124"/>
      <c r="AY45" s="62"/>
      <c r="AZ45" s="62"/>
      <c r="BA45" s="62"/>
      <c r="BB45" s="62"/>
    </row>
    <row r="46" spans="7:97" s="82" customFormat="1" ht="12" customHeight="1">
      <c r="G46" s="62"/>
      <c r="H46" s="61"/>
      <c r="I46" s="61"/>
      <c r="J46" s="120"/>
      <c r="K46" s="121"/>
      <c r="L46" s="121"/>
      <c r="M46" s="122"/>
      <c r="N46" s="122"/>
      <c r="O46" s="121"/>
      <c r="P46" s="61"/>
      <c r="Q46" s="61"/>
      <c r="R46" s="61"/>
      <c r="S46" s="123"/>
      <c r="T46" s="123"/>
      <c r="U46" s="123"/>
      <c r="V46" s="123"/>
      <c r="W46" s="123"/>
      <c r="X46" s="123"/>
      <c r="Y46" s="125"/>
      <c r="Z46" s="123"/>
      <c r="AA46" s="123"/>
      <c r="AB46" s="123"/>
      <c r="AC46" s="123"/>
      <c r="AD46" s="123"/>
      <c r="AE46" s="126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4"/>
      <c r="AW46" s="124"/>
      <c r="AX46" s="124"/>
      <c r="AY46" s="62"/>
      <c r="AZ46" s="62"/>
      <c r="BA46" s="62"/>
      <c r="BB46" s="62"/>
    </row>
    <row r="47" spans="7:97" s="82" customFormat="1" ht="12" customHeight="1">
      <c r="G47" s="62"/>
      <c r="H47" s="61"/>
      <c r="I47" s="61"/>
      <c r="J47" s="120"/>
      <c r="K47" s="121"/>
      <c r="L47" s="121"/>
      <c r="M47" s="122"/>
      <c r="N47" s="122"/>
      <c r="O47" s="121"/>
      <c r="P47" s="61"/>
      <c r="Q47" s="61"/>
      <c r="R47" s="61"/>
      <c r="S47" s="123"/>
      <c r="T47" s="123"/>
      <c r="U47" s="123"/>
      <c r="V47" s="123"/>
      <c r="W47" s="123"/>
      <c r="X47" s="123"/>
      <c r="Y47" s="125"/>
      <c r="Z47" s="123"/>
      <c r="AA47" s="123"/>
      <c r="AB47" s="123"/>
      <c r="AC47" s="123"/>
      <c r="AD47" s="123"/>
      <c r="AE47" s="126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4"/>
      <c r="AW47" s="124"/>
      <c r="AX47" s="124"/>
      <c r="AY47" s="62"/>
      <c r="AZ47" s="62"/>
      <c r="BA47" s="62"/>
      <c r="BB47" s="62"/>
    </row>
    <row r="48" spans="7:97" s="82" customFormat="1" ht="12" customHeight="1">
      <c r="G48" s="62"/>
      <c r="H48" s="61"/>
      <c r="I48" s="61"/>
      <c r="J48" s="120"/>
      <c r="K48" s="121"/>
      <c r="L48" s="121"/>
      <c r="M48" s="122"/>
      <c r="N48" s="122"/>
      <c r="O48" s="121"/>
      <c r="P48" s="61"/>
      <c r="Q48" s="61"/>
      <c r="R48" s="61"/>
      <c r="S48" s="123"/>
      <c r="T48" s="123"/>
      <c r="U48" s="123"/>
      <c r="V48" s="123"/>
      <c r="W48" s="123"/>
      <c r="X48" s="123"/>
      <c r="Y48" s="125"/>
      <c r="Z48" s="123"/>
      <c r="AA48" s="123"/>
      <c r="AB48" s="123"/>
      <c r="AC48" s="123"/>
      <c r="AD48" s="123"/>
      <c r="AE48" s="126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4"/>
      <c r="AW48" s="124"/>
      <c r="AX48" s="124"/>
      <c r="AY48" s="62"/>
      <c r="AZ48" s="62"/>
      <c r="BA48" s="62"/>
      <c r="BB48" s="62"/>
    </row>
    <row r="49" spans="7:54" s="82" customFormat="1" ht="12" customHeight="1">
      <c r="G49" s="62"/>
      <c r="H49" s="127"/>
      <c r="I49" s="127"/>
      <c r="J49" s="121"/>
      <c r="K49" s="121"/>
      <c r="L49" s="121"/>
      <c r="M49" s="121"/>
      <c r="N49" s="121"/>
      <c r="O49" s="121"/>
      <c r="P49" s="61"/>
      <c r="Q49" s="61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4"/>
      <c r="AW49" s="124"/>
      <c r="AX49" s="124"/>
      <c r="AY49" s="62"/>
      <c r="AZ49" s="62"/>
      <c r="BA49" s="62"/>
      <c r="BB49" s="62"/>
    </row>
    <row r="50" spans="7:54">
      <c r="X50" s="77"/>
    </row>
    <row r="51" spans="7:54">
      <c r="G51" s="62" t="s">
        <v>127</v>
      </c>
      <c r="AN51" s="248"/>
      <c r="AO51" s="248"/>
      <c r="AR51" s="248"/>
      <c r="AS51" s="248"/>
      <c r="AV51" s="248"/>
      <c r="AW51" s="248"/>
    </row>
    <row r="52" spans="7:54">
      <c r="AK52" s="62" t="s">
        <v>128</v>
      </c>
      <c r="AN52" s="248"/>
      <c r="AO52" s="248"/>
      <c r="AP52" s="62" t="s">
        <v>129</v>
      </c>
      <c r="AR52" s="248"/>
      <c r="AS52" s="248"/>
      <c r="AT52" s="62" t="s">
        <v>130</v>
      </c>
      <c r="AV52" s="248"/>
      <c r="AW52" s="248"/>
      <c r="AX52" s="62" t="s">
        <v>131</v>
      </c>
    </row>
    <row r="54" spans="7:54" ht="12.95" customHeight="1">
      <c r="J54" s="132"/>
      <c r="K54" s="133"/>
      <c r="L54" s="249">
        <f>第４号ー１!K7</f>
        <v>0</v>
      </c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128"/>
      <c r="AZ54" s="128"/>
      <c r="BA54" s="128"/>
    </row>
    <row r="55" spans="7:54" ht="12" customHeight="1">
      <c r="G55" s="62" t="s">
        <v>132</v>
      </c>
      <c r="J55" s="133"/>
      <c r="K55" s="133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</row>
    <row r="56" spans="7:54" ht="12" customHeight="1">
      <c r="J56" s="132"/>
      <c r="K56" s="133"/>
      <c r="L56" s="249">
        <f>第４号ー１!K8</f>
        <v>0</v>
      </c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</row>
    <row r="57" spans="7:54" ht="12" customHeight="1">
      <c r="J57" s="133"/>
      <c r="K57" s="133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</row>
    <row r="58" spans="7:54" ht="12" customHeight="1">
      <c r="G58" s="62" t="s">
        <v>133</v>
      </c>
      <c r="J58" s="132"/>
      <c r="K58" s="133"/>
      <c r="L58" s="249">
        <f>第４号ー１!K9</f>
        <v>0</v>
      </c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</row>
    <row r="59" spans="7:54" ht="12" customHeight="1">
      <c r="J59" s="133"/>
      <c r="K59" s="133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</row>
    <row r="60" spans="7:54" ht="12" customHeight="1">
      <c r="J60" s="132"/>
      <c r="K60" s="133"/>
      <c r="L60" s="249">
        <f>第４号ー１!K10</f>
        <v>0</v>
      </c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</row>
    <row r="61" spans="7:54" ht="12" customHeight="1">
      <c r="J61" s="133"/>
      <c r="K61" s="133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</row>
    <row r="62" spans="7:54">
      <c r="G62" s="62" t="s">
        <v>134</v>
      </c>
    </row>
    <row r="64" spans="7:54" ht="9" customHeight="1"/>
    <row r="65" spans="5:54">
      <c r="BB65" s="77" t="s">
        <v>135</v>
      </c>
    </row>
    <row r="66" spans="5:54" s="82" customFormat="1" ht="12" customHeight="1"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B66" s="129" t="s">
        <v>136</v>
      </c>
      <c r="AC66" s="123"/>
      <c r="AD66" s="123"/>
      <c r="AE66" s="126"/>
      <c r="AF66" s="123"/>
      <c r="AG66" s="123"/>
      <c r="AH66" s="123"/>
      <c r="AI66" s="123"/>
      <c r="AJ66" s="123"/>
      <c r="AK66" s="123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</row>
    <row r="67" spans="5:54" s="82" customFormat="1" ht="12" customHeight="1">
      <c r="F67" s="90" t="s">
        <v>137</v>
      </c>
      <c r="G67" s="130"/>
      <c r="H67" s="130"/>
      <c r="I67" s="130"/>
      <c r="J67" s="131"/>
      <c r="K67" s="131"/>
      <c r="L67" s="131"/>
      <c r="M67" s="131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131"/>
      <c r="AB67" s="90" t="s">
        <v>138</v>
      </c>
      <c r="AC67" s="130"/>
      <c r="AD67" s="130"/>
      <c r="AE67" s="130"/>
      <c r="AF67" s="131"/>
      <c r="AG67" s="131"/>
      <c r="AH67" s="131"/>
      <c r="AI67" s="131"/>
      <c r="AJ67" s="131"/>
      <c r="AK67" s="131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</row>
    <row r="68" spans="5:54" s="82" customFormat="1" ht="12" customHeight="1">
      <c r="G68" s="62"/>
      <c r="H68" s="61"/>
      <c r="I68" s="61"/>
      <c r="J68" s="120"/>
      <c r="K68" s="121"/>
      <c r="L68" s="121"/>
      <c r="M68" s="122"/>
      <c r="N68" s="122"/>
      <c r="O68" s="121"/>
      <c r="P68" s="61"/>
      <c r="Q68" s="61"/>
      <c r="R68" s="61"/>
      <c r="S68" s="123"/>
      <c r="T68" s="123"/>
      <c r="U68" s="123"/>
      <c r="V68" s="123"/>
      <c r="W68" s="123"/>
      <c r="X68" s="123"/>
      <c r="Y68" s="125"/>
      <c r="Z68" s="123"/>
      <c r="AA68" s="123"/>
      <c r="AB68" s="123"/>
      <c r="AC68" s="123"/>
      <c r="AD68" s="123"/>
      <c r="AE68" s="126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4"/>
      <c r="AW68" s="124"/>
      <c r="AX68" s="124"/>
      <c r="AY68" s="62"/>
      <c r="AZ68" s="62"/>
      <c r="BA68" s="62"/>
      <c r="BB68" s="62"/>
    </row>
    <row r="69" spans="5:54">
      <c r="E69" s="62" t="s">
        <v>139</v>
      </c>
    </row>
    <row r="70" spans="5:54">
      <c r="E70" s="62" t="s">
        <v>140</v>
      </c>
    </row>
    <row r="71" spans="5:54">
      <c r="E71" s="62" t="s">
        <v>141</v>
      </c>
      <c r="AX71" s="62" t="s">
        <v>142</v>
      </c>
    </row>
    <row r="73" spans="5:54">
      <c r="BB73" s="77"/>
    </row>
    <row r="74" spans="5:54">
      <c r="AD74" s="76"/>
    </row>
  </sheetData>
  <sheetProtection sheet="1" objects="1" scenarios="1"/>
  <mergeCells count="74"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J31:O32"/>
    <mergeCell ref="R31:AB32"/>
    <mergeCell ref="AE31:AJ32"/>
    <mergeCell ref="AL31:AM32"/>
    <mergeCell ref="AN31:AO32"/>
    <mergeCell ref="G15:BB20"/>
    <mergeCell ref="J28:O29"/>
    <mergeCell ref="Q28:AD29"/>
    <mergeCell ref="AE28:AG29"/>
    <mergeCell ref="AH28:AV29"/>
    <mergeCell ref="AW28:AY29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Z35:AA36"/>
    <mergeCell ref="AN33:AO34"/>
    <mergeCell ref="AP33:AQ34"/>
    <mergeCell ref="AR33:AS34"/>
    <mergeCell ref="AT33:AU34"/>
    <mergeCell ref="Z33:AA34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第４号ー１</vt:lpstr>
      <vt:lpstr>第４号ー２</vt:lpstr>
      <vt:lpstr>請求書</vt:lpstr>
      <vt:lpstr>請求書!Print_Area</vt:lpstr>
      <vt:lpstr>第４号ー２!Print_Area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2023-09-21T06:01:35Z</cp:lastPrinted>
  <dcterms:created xsi:type="dcterms:W3CDTF">2023-08-24T10:35:25Z</dcterms:created>
  <dcterms:modified xsi:type="dcterms:W3CDTF">2023-09-21T06:01:39Z</dcterms:modified>
</cp:coreProperties>
</file>