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指導監査課\02 指導第２係\009  認可外保育施設\01 支援事業\☆R５年度\03 健康支援\003 経過報告（前期10月送付）\経過報告様式（前期）\"/>
    </mc:Choice>
  </mc:AlternateContent>
  <bookViews>
    <workbookView xWindow="0" yWindow="0" windowWidth="28800" windowHeight="12210"/>
  </bookViews>
  <sheets>
    <sheet name="第４号ー１" sheetId="2" r:id="rId1"/>
    <sheet name="第４号ー２" sheetId="1" r:id="rId2"/>
    <sheet name="請求書" sheetId="3" r:id="rId3"/>
  </sheets>
  <definedNames>
    <definedName name="Lst種別">#REF!</definedName>
    <definedName name="Lst嘱託処理">#REF!</definedName>
    <definedName name="Lst担当者">#REF!</definedName>
    <definedName name="Lst問合せ細分類">#REF!</definedName>
    <definedName name="Lst問合せ分類">#REF!</definedName>
    <definedName name="Lst臨職業務">#REF!</definedName>
    <definedName name="Lst臨職処理">#REF!</definedName>
    <definedName name="_xlnm.Print_Area" localSheetId="2">請求書!$A$1:$BH$71</definedName>
    <definedName name="_xlnm.Print_Area" localSheetId="0">第４号ー１!$A$1:$X$33</definedName>
    <definedName name="_xlnm.Print_Area" localSheetId="1">第４号ー２!$A$1:$T$21</definedName>
    <definedName name="分類コード">#REF!</definedName>
    <definedName name="問答記録テーブル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L60" i="3"/>
  <c r="L58" i="3"/>
  <c r="L54" i="3"/>
  <c r="J26" i="2" l="1"/>
  <c r="E16" i="1"/>
  <c r="E15" i="1"/>
  <c r="E11" i="1"/>
  <c r="E9" i="1"/>
  <c r="E10" i="1" s="1"/>
  <c r="E17" i="1" l="1"/>
  <c r="E18" i="1" s="1"/>
  <c r="J33" i="2" s="1"/>
  <c r="J31" i="2"/>
  <c r="CR41" i="3"/>
  <c r="CQ41" i="3"/>
  <c r="CP41" i="3"/>
  <c r="CO41" i="3"/>
  <c r="CN41" i="3"/>
  <c r="CM41" i="3"/>
  <c r="CL41" i="3"/>
  <c r="CK41" i="3"/>
  <c r="CJ41" i="3"/>
  <c r="CI41" i="3"/>
  <c r="CH41" i="3"/>
  <c r="CG41" i="3"/>
  <c r="CF41" i="3"/>
  <c r="CE41" i="3"/>
  <c r="CD41" i="3"/>
  <c r="CC41" i="3"/>
  <c r="CB41" i="3"/>
  <c r="CA41" i="3"/>
  <c r="BZ41" i="3"/>
  <c r="BY41" i="3"/>
  <c r="BX41" i="3"/>
  <c r="BW41" i="3"/>
  <c r="BV41" i="3"/>
  <c r="BU41" i="3"/>
  <c r="BT41" i="3"/>
  <c r="BS41" i="3"/>
  <c r="BR41" i="3"/>
  <c r="BQ41" i="3"/>
  <c r="BP41" i="3"/>
  <c r="BO41" i="3"/>
  <c r="BN41" i="3"/>
  <c r="BM41" i="3"/>
  <c r="BL41" i="3"/>
  <c r="BK41" i="3"/>
  <c r="BQ31" i="3"/>
  <c r="BP31" i="3"/>
  <c r="BO31" i="3"/>
  <c r="BN31" i="3"/>
  <c r="BM31" i="3"/>
  <c r="BL31" i="3"/>
  <c r="BK31" i="3"/>
  <c r="E20" i="1" l="1"/>
  <c r="J27" i="2"/>
  <c r="BJ5" i="3" s="1"/>
  <c r="BU5" i="3" s="1"/>
  <c r="E19" i="1"/>
  <c r="BS5" i="3" l="1"/>
  <c r="AR8" i="3" s="1"/>
  <c r="BN5" i="3"/>
  <c r="BQ5" i="3"/>
  <c r="AL8" i="3" s="1"/>
  <c r="AX8" i="3"/>
  <c r="BM5" i="3"/>
  <c r="BK5" i="3"/>
  <c r="BT5" i="3"/>
  <c r="AU8" i="3" s="1"/>
  <c r="BR5" i="3"/>
  <c r="BL5" i="3"/>
  <c r="BO5" i="3"/>
  <c r="BP5" i="3"/>
  <c r="AI8" i="3" s="1"/>
  <c r="Z8" i="3" l="1"/>
  <c r="AC8" i="3"/>
  <c r="AO8" i="3"/>
  <c r="T8" i="3"/>
  <c r="Q8" i="3" s="1"/>
  <c r="W8" i="3"/>
  <c r="AF8" i="3"/>
</calcChain>
</file>

<file path=xl/sharedStrings.xml><?xml version="1.0" encoding="utf-8"?>
<sst xmlns="http://schemas.openxmlformats.org/spreadsheetml/2006/main" count="195" uniqueCount="153">
  <si>
    <t>児童健康管理支援事業</t>
    <rPh sb="0" eb="10">
      <t>ジドウケンコウカンリシエンジギョウ</t>
    </rPh>
    <phoneticPr fontId="1"/>
  </si>
  <si>
    <t>嘱託医設置費用</t>
    <rPh sb="0" eb="7">
      <t>ショクタクイセッチヒヨウ</t>
    </rPh>
    <phoneticPr fontId="1"/>
  </si>
  <si>
    <t>尿検査費用</t>
    <rPh sb="0" eb="5">
      <t>ニョウケンサヒヨウ</t>
    </rPh>
    <phoneticPr fontId="1"/>
  </si>
  <si>
    <t>職員健康管理支援事業</t>
    <rPh sb="0" eb="2">
      <t>ショクイン</t>
    </rPh>
    <rPh sb="2" eb="10">
      <t>ケンコウカンリシエンジギョウ</t>
    </rPh>
    <phoneticPr fontId="1"/>
  </si>
  <si>
    <t>円</t>
    <rPh sb="0" eb="1">
      <t>エン</t>
    </rPh>
    <phoneticPr fontId="1"/>
  </si>
  <si>
    <t>×</t>
    <phoneticPr fontId="1"/>
  </si>
  <si>
    <t>調理員検便費用</t>
    <rPh sb="0" eb="3">
      <t>チョウリイン</t>
    </rPh>
    <rPh sb="3" eb="7">
      <t>ケンベンヒヨウ</t>
    </rPh>
    <phoneticPr fontId="1"/>
  </si>
  <si>
    <t>人</t>
    <rPh sb="0" eb="1">
      <t>ニン</t>
    </rPh>
    <phoneticPr fontId="1"/>
  </si>
  <si>
    <t>職員検便費用</t>
    <rPh sb="0" eb="2">
      <t>ショクイン</t>
    </rPh>
    <rPh sb="2" eb="4">
      <t>ケンベン</t>
    </rPh>
    <rPh sb="4" eb="6">
      <t>ヒヨウ</t>
    </rPh>
    <phoneticPr fontId="1"/>
  </si>
  <si>
    <t>（1,000円未満を
切り捨てた額）</t>
    <rPh sb="6" eb="7">
      <t>エン</t>
    </rPh>
    <rPh sb="7" eb="9">
      <t>ミマン</t>
    </rPh>
    <rPh sb="11" eb="12">
      <t>キ</t>
    </rPh>
    <rPh sb="13" eb="14">
      <t>ス</t>
    </rPh>
    <rPh sb="16" eb="17">
      <t>ガク</t>
    </rPh>
    <phoneticPr fontId="1"/>
  </si>
  <si>
    <t>／</t>
    <phoneticPr fontId="1"/>
  </si>
  <si>
    <t>職員健康診断
費用</t>
    <rPh sb="0" eb="2">
      <t>ショクイン</t>
    </rPh>
    <rPh sb="2" eb="4">
      <t>ケンコウ</t>
    </rPh>
    <rPh sb="4" eb="6">
      <t>シンダン</t>
    </rPh>
    <rPh sb="7" eb="9">
      <t>ヒヨウ</t>
    </rPh>
    <phoneticPr fontId="1"/>
  </si>
  <si>
    <t>×</t>
    <phoneticPr fontId="1"/>
  </si>
  <si>
    <t>人</t>
    <rPh sb="0" eb="1">
      <t>ニン</t>
    </rPh>
    <phoneticPr fontId="1"/>
  </si>
  <si>
    <t>月</t>
    <rPh sb="0" eb="1">
      <t>ツキ</t>
    </rPh>
    <phoneticPr fontId="1"/>
  </si>
  <si>
    <t>（様式第４号ー１）</t>
    <rPh sb="1" eb="3">
      <t>ヨウシキ</t>
    </rPh>
    <rPh sb="3" eb="4">
      <t>ダイ</t>
    </rPh>
    <rPh sb="5" eb="6">
      <t>ゴウ</t>
    </rPh>
    <phoneticPr fontId="1"/>
  </si>
  <si>
    <t>認可外保育施設児童支援事業補助金経過報告書</t>
    <rPh sb="0" eb="7">
      <t>ニンカガイホイクシセツ</t>
    </rPh>
    <rPh sb="7" eb="13">
      <t>ジドウシエンジギョウ</t>
    </rPh>
    <rPh sb="13" eb="16">
      <t>ホジョキン</t>
    </rPh>
    <rPh sb="16" eb="21">
      <t>ケイカホウコクショ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</si>
  <si>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</si>
  <si>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</si>
  <si>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令和５年</t>
    <rPh sb="0" eb="2">
      <t>レイワ</t>
    </rPh>
    <rPh sb="3" eb="4">
      <t>ネン</t>
    </rPh>
    <phoneticPr fontId="1"/>
  </si>
  <si>
    <t>（あて先）福岡市長</t>
    <rPh sb="3" eb="4">
      <t>サキ</t>
    </rPh>
    <rPh sb="5" eb="9">
      <t>フクオカシチョウ</t>
    </rPh>
    <phoneticPr fontId="1"/>
  </si>
  <si>
    <t>申請者の住所　</t>
    <rPh sb="0" eb="3">
      <t>シンセイシャ</t>
    </rPh>
    <rPh sb="4" eb="6">
      <t>ジュウショ</t>
    </rPh>
    <phoneticPr fontId="1"/>
  </si>
  <si>
    <t>申請者の団体名及び代表者の氏名　</t>
    <rPh sb="0" eb="3">
      <t>シンセイシャ</t>
    </rPh>
    <rPh sb="4" eb="7">
      <t>ダンタイメイ</t>
    </rPh>
    <rPh sb="7" eb="8">
      <t>オヨ</t>
    </rPh>
    <rPh sb="9" eb="12">
      <t>ダイヒョウシャ</t>
    </rPh>
    <rPh sb="13" eb="15">
      <t>シメイ</t>
    </rPh>
    <phoneticPr fontId="1"/>
  </si>
  <si>
    <t>（又は氏名）　</t>
    <rPh sb="1" eb="2">
      <t>マタ</t>
    </rPh>
    <rPh sb="3" eb="5">
      <t>シメイ</t>
    </rPh>
    <phoneticPr fontId="1"/>
  </si>
  <si>
    <t>福岡市</t>
    <rPh sb="0" eb="3">
      <t>フクオカシ</t>
    </rPh>
    <phoneticPr fontId="1"/>
  </si>
  <si>
    <t>　先に交付決定を受けました　令和５年度認可外保育施設児童支援事業の実施について、
下記のとおり経過報告します。</t>
    <rPh sb="1" eb="2">
      <t>サキ</t>
    </rPh>
    <rPh sb="3" eb="5">
      <t>コウフ</t>
    </rPh>
    <rPh sb="5" eb="7">
      <t>ケッテイ</t>
    </rPh>
    <rPh sb="8" eb="9">
      <t>ウ</t>
    </rPh>
    <rPh sb="14" eb="16">
      <t>レイワ</t>
    </rPh>
    <rPh sb="17" eb="19">
      <t>ネンド</t>
    </rPh>
    <rPh sb="19" eb="26">
      <t>ニンカガイホイクシセツ</t>
    </rPh>
    <rPh sb="26" eb="32">
      <t>ジドウシエンジギョウ</t>
    </rPh>
    <rPh sb="33" eb="35">
      <t>ジッシ</t>
    </rPh>
    <rPh sb="41" eb="43">
      <t>カキ</t>
    </rPh>
    <rPh sb="47" eb="51">
      <t>ケイカホウコク</t>
    </rPh>
    <phoneticPr fontId="1"/>
  </si>
  <si>
    <t>記</t>
    <rPh sb="0" eb="1">
      <t>キ</t>
    </rPh>
    <phoneticPr fontId="1"/>
  </si>
  <si>
    <t>事業実施保育施設</t>
    <rPh sb="0" eb="4">
      <t>ジギョウジッシ</t>
    </rPh>
    <rPh sb="4" eb="8">
      <t>ホイクシセツ</t>
    </rPh>
    <phoneticPr fontId="1"/>
  </si>
  <si>
    <t>施設名</t>
    <rPh sb="0" eb="3">
      <t>シセツメイ</t>
    </rPh>
    <phoneticPr fontId="1"/>
  </si>
  <si>
    <t>施設所在地</t>
    <rPh sb="0" eb="5">
      <t>シセツショザイチ</t>
    </rPh>
    <phoneticPr fontId="1"/>
  </si>
  <si>
    <t>区</t>
    <rPh sb="0" eb="1">
      <t>ク</t>
    </rPh>
    <phoneticPr fontId="1"/>
  </si>
  <si>
    <t>ー</t>
    <phoneticPr fontId="1"/>
  </si>
  <si>
    <t>）</t>
    <phoneticPr fontId="1"/>
  </si>
  <si>
    <t>（TEL</t>
    <phoneticPr fontId="1"/>
  </si>
  <si>
    <t>補助金の交付決定額と請求額</t>
    <rPh sb="0" eb="3">
      <t>ホジョキン</t>
    </rPh>
    <rPh sb="4" eb="6">
      <t>コウフ</t>
    </rPh>
    <rPh sb="6" eb="8">
      <t>ケッテイ</t>
    </rPh>
    <rPh sb="8" eb="9">
      <t>ガク</t>
    </rPh>
    <rPh sb="10" eb="12">
      <t>セイキュウ</t>
    </rPh>
    <rPh sb="12" eb="13">
      <t>ガク</t>
    </rPh>
    <phoneticPr fontId="1"/>
  </si>
  <si>
    <t>円</t>
    <rPh sb="0" eb="1">
      <t>エン</t>
    </rPh>
    <phoneticPr fontId="1"/>
  </si>
  <si>
    <t>・・・☆</t>
    <phoneticPr fontId="1"/>
  </si>
  <si>
    <t>　（内訳）</t>
    <rPh sb="2" eb="4">
      <t>ウチワケ</t>
    </rPh>
    <phoneticPr fontId="1"/>
  </si>
  <si>
    <t>・・・①</t>
    <phoneticPr fontId="1"/>
  </si>
  <si>
    <t>・・・②</t>
    <phoneticPr fontId="1"/>
  </si>
  <si>
    <t>・・・③</t>
    <phoneticPr fontId="1"/>
  </si>
  <si>
    <t>・・・④</t>
    <phoneticPr fontId="1"/>
  </si>
  <si>
    <t>児童健康管理
支援事業</t>
    <rPh sb="0" eb="4">
      <t>ジドウケンコウ</t>
    </rPh>
    <rPh sb="4" eb="6">
      <t>カンリ</t>
    </rPh>
    <rPh sb="7" eb="11">
      <t>シエンジギョウ</t>
    </rPh>
    <phoneticPr fontId="1"/>
  </si>
  <si>
    <t>職員健康管理
支援事業</t>
    <rPh sb="0" eb="2">
      <t>ショクイン</t>
    </rPh>
    <rPh sb="2" eb="4">
      <t>ケンコウ</t>
    </rPh>
    <rPh sb="4" eb="6">
      <t>カンリ</t>
    </rPh>
    <rPh sb="7" eb="11">
      <t>シエンジギョウ</t>
    </rPh>
    <phoneticPr fontId="1"/>
  </si>
  <si>
    <t>　補助金の交付決定額　（①＋③）</t>
    <rPh sb="1" eb="4">
      <t>ホジョキン</t>
    </rPh>
    <rPh sb="5" eb="10">
      <t>コウフケッテイガク</t>
    </rPh>
    <phoneticPr fontId="1"/>
  </si>
  <si>
    <t>　請求額　　　　　　　（②＋④）</t>
    <rPh sb="1" eb="4">
      <t>セイキュウガク</t>
    </rPh>
    <phoneticPr fontId="1"/>
  </si>
  <si>
    <t xml:space="preserve"> 交付決定額</t>
    <rPh sb="1" eb="6">
      <t>コウフケッテイガク</t>
    </rPh>
    <phoneticPr fontId="1"/>
  </si>
  <si>
    <t xml:space="preserve"> 請求額</t>
    <rPh sb="1" eb="4">
      <t>セイキュウガク</t>
    </rPh>
    <phoneticPr fontId="1"/>
  </si>
  <si>
    <t>（様式第４号ー２）</t>
    <phoneticPr fontId="1"/>
  </si>
  <si>
    <t>金　額</t>
    <rPh sb="0" eb="1">
      <t>キン</t>
    </rPh>
    <rPh sb="2" eb="3">
      <t>ガク</t>
    </rPh>
    <phoneticPr fontId="1"/>
  </si>
  <si>
    <t>歯科健康診査費用</t>
    <rPh sb="0" eb="2">
      <t>シカ</t>
    </rPh>
    <rPh sb="2" eb="4">
      <t>ケンコウ</t>
    </rPh>
    <rPh sb="4" eb="6">
      <t>シンサ</t>
    </rPh>
    <rPh sb="6" eb="8">
      <t>ヒヨウ</t>
    </rPh>
    <phoneticPr fontId="1"/>
  </si>
  <si>
    <t>支　出</t>
    <rPh sb="0" eb="1">
      <t>シ</t>
    </rPh>
    <rPh sb="2" eb="3">
      <t>デ</t>
    </rPh>
    <phoneticPr fontId="1"/>
  </si>
  <si>
    <t>小　計</t>
    <rPh sb="0" eb="1">
      <t>ショウ</t>
    </rPh>
    <rPh sb="2" eb="3">
      <t>ケイ</t>
    </rPh>
    <phoneticPr fontId="1"/>
  </si>
  <si>
    <t>区　分</t>
    <rPh sb="0" eb="1">
      <t>ク</t>
    </rPh>
    <rPh sb="2" eb="3">
      <t>ブン</t>
    </rPh>
    <phoneticPr fontId="1"/>
  </si>
  <si>
    <t>説　明</t>
    <rPh sb="0" eb="1">
      <t>セツ</t>
    </rPh>
    <rPh sb="2" eb="3">
      <t>アキラ</t>
    </rPh>
    <phoneticPr fontId="1"/>
  </si>
  <si>
    <t>計（ a + b )</t>
    <rPh sb="0" eb="1">
      <t>ケイ</t>
    </rPh>
    <phoneticPr fontId="1"/>
  </si>
  <si>
    <t>計（②＋④）</t>
    <rPh sb="0" eb="1">
      <t>ケイ</t>
    </rPh>
    <phoneticPr fontId="1"/>
  </si>
  <si>
    <t>・・・☆</t>
    <phoneticPr fontId="1"/>
  </si>
  <si>
    <t>・・・④</t>
    <phoneticPr fontId="1"/>
  </si>
  <si>
    <t>・・・a</t>
    <phoneticPr fontId="1"/>
  </si>
  <si>
    <t>・・・ｂ</t>
    <phoneticPr fontId="1"/>
  </si>
  <si>
    <t>・・・②</t>
    <phoneticPr fontId="1"/>
  </si>
  <si>
    <t>（注）☆印は、それぞれ符合します。</t>
    <rPh sb="1" eb="2">
      <t>チュウ</t>
    </rPh>
    <rPh sb="4" eb="5">
      <t>シルシ</t>
    </rPh>
    <rPh sb="11" eb="13">
      <t>フゴウ</t>
    </rPh>
    <phoneticPr fontId="1"/>
  </si>
  <si>
    <t>下のセルに直接金額を入力していただきますと、</t>
    <rPh sb="0" eb="1">
      <t>シタ</t>
    </rPh>
    <rPh sb="5" eb="7">
      <t>チョクセツ</t>
    </rPh>
    <rPh sb="7" eb="9">
      <t>キンガク</t>
    </rPh>
    <rPh sb="10" eb="12">
      <t>ニュウリョク</t>
    </rPh>
    <phoneticPr fontId="9"/>
  </si>
  <si>
    <r>
      <t>一桁ずつ</t>
    </r>
    <r>
      <rPr>
        <b/>
        <sz val="10"/>
        <color rgb="FFFF0000"/>
        <rFont val="ＭＳ ゴシック"/>
        <family val="3"/>
        <charset val="128"/>
      </rPr>
      <t>金額</t>
    </r>
    <r>
      <rPr>
        <sz val="10"/>
        <color rgb="FFFF0000"/>
        <rFont val="ＭＳ 明朝"/>
        <family val="1"/>
        <charset val="128"/>
      </rPr>
      <t>欄に転記されます。</t>
    </r>
    <rPh sb="0" eb="2">
      <t>ヒトケタ</t>
    </rPh>
    <rPh sb="4" eb="7">
      <t>キンガクラン</t>
    </rPh>
    <rPh sb="8" eb="10">
      <t>テンキ</t>
    </rPh>
    <phoneticPr fontId="9"/>
  </si>
  <si>
    <t>10000000000</t>
    <phoneticPr fontId="9"/>
  </si>
  <si>
    <t>1000000000</t>
    <phoneticPr fontId="9"/>
  </si>
  <si>
    <t>100000000</t>
    <phoneticPr fontId="9"/>
  </si>
  <si>
    <t>10000000</t>
    <phoneticPr fontId="9"/>
  </si>
  <si>
    <t>1000000</t>
    <phoneticPr fontId="9"/>
  </si>
  <si>
    <t>100000</t>
    <phoneticPr fontId="9"/>
  </si>
  <si>
    <t>10000</t>
    <phoneticPr fontId="9"/>
  </si>
  <si>
    <t>1000</t>
    <phoneticPr fontId="9"/>
  </si>
  <si>
    <t>100</t>
    <phoneticPr fontId="9"/>
  </si>
  <si>
    <t>10</t>
    <phoneticPr fontId="9"/>
  </si>
  <si>
    <t>1</t>
    <phoneticPr fontId="9"/>
  </si>
  <si>
    <t>請　　求　　書</t>
    <rPh sb="0" eb="1">
      <t>ショウ</t>
    </rPh>
    <rPh sb="3" eb="4">
      <t>モトム</t>
    </rPh>
    <rPh sb="6" eb="7">
      <t>ショ</t>
    </rPh>
    <phoneticPr fontId="9"/>
  </si>
  <si>
    <t>金　　額</t>
    <rPh sb="0" eb="1">
      <t>キン</t>
    </rPh>
    <rPh sb="3" eb="4">
      <t>ガク</t>
    </rPh>
    <phoneticPr fontId="9"/>
  </si>
  <si>
    <t>（金額の記載は、アラビア数字を用いその頭部に「￥」を記入してください。）</t>
    <rPh sb="1" eb="3">
      <t>キンガク</t>
    </rPh>
    <rPh sb="4" eb="6">
      <t>キサイ</t>
    </rPh>
    <rPh sb="12" eb="14">
      <t>スウジ</t>
    </rPh>
    <rPh sb="15" eb="16">
      <t>モチ</t>
    </rPh>
    <rPh sb="19" eb="21">
      <t>トウブ</t>
    </rPh>
    <rPh sb="26" eb="28">
      <t>キニュウ</t>
    </rPh>
    <phoneticPr fontId="9"/>
  </si>
  <si>
    <t>件　　名</t>
    <rPh sb="0" eb="1">
      <t>ケン</t>
    </rPh>
    <rPh sb="3" eb="4">
      <t>メイ</t>
    </rPh>
    <phoneticPr fontId="9"/>
  </si>
  <si>
    <t>口座振込を希望します。</t>
    <rPh sb="0" eb="2">
      <t>コウザ</t>
    </rPh>
    <rPh sb="2" eb="4">
      <t>フリコミ</t>
    </rPh>
    <rPh sb="5" eb="7">
      <t>キボウ</t>
    </rPh>
    <phoneticPr fontId="9"/>
  </si>
  <si>
    <t>（本市に２つ以上口座を登録されている方等は、以下に振込を希望する口座をご記入ください。）</t>
    <rPh sb="1" eb="3">
      <t>ホンシ</t>
    </rPh>
    <rPh sb="6" eb="8">
      <t>イジョウ</t>
    </rPh>
    <rPh sb="8" eb="10">
      <t>コウザ</t>
    </rPh>
    <rPh sb="11" eb="13">
      <t>トウロク</t>
    </rPh>
    <rPh sb="18" eb="19">
      <t>カタ</t>
    </rPh>
    <rPh sb="19" eb="20">
      <t>ナド</t>
    </rPh>
    <rPh sb="22" eb="24">
      <t>イカ</t>
    </rPh>
    <rPh sb="25" eb="27">
      <t>フリコミ</t>
    </rPh>
    <rPh sb="28" eb="30">
      <t>キボウ</t>
    </rPh>
    <rPh sb="32" eb="34">
      <t>コウザ</t>
    </rPh>
    <phoneticPr fontId="9"/>
  </si>
  <si>
    <t>金融機関名</t>
    <rPh sb="0" eb="2">
      <t>キンユウ</t>
    </rPh>
    <rPh sb="2" eb="5">
      <t>キカンメイ</t>
    </rPh>
    <phoneticPr fontId="9"/>
  </si>
  <si>
    <t>銀行</t>
    <rPh sb="0" eb="2">
      <t>ギンコウ</t>
    </rPh>
    <phoneticPr fontId="9"/>
  </si>
  <si>
    <t>本店　　　　
支店　</t>
    <rPh sb="0" eb="2">
      <t>ホンテン</t>
    </rPh>
    <rPh sb="7" eb="9">
      <t>シテン</t>
    </rPh>
    <phoneticPr fontId="9"/>
  </si>
  <si>
    <t>預金種別</t>
    <rPh sb="0" eb="1">
      <t>アズカリ</t>
    </rPh>
    <rPh sb="1" eb="2">
      <t>カネ</t>
    </rPh>
    <rPh sb="2" eb="3">
      <t>タネ</t>
    </rPh>
    <rPh sb="3" eb="4">
      <t>ベツ</t>
    </rPh>
    <phoneticPr fontId="9"/>
  </si>
  <si>
    <t>普通　・　当座</t>
    <rPh sb="0" eb="2">
      <t>フツウ</t>
    </rPh>
    <rPh sb="5" eb="7">
      <t>トウザ</t>
    </rPh>
    <phoneticPr fontId="9"/>
  </si>
  <si>
    <t>口座番号</t>
    <rPh sb="0" eb="2">
      <t>コウザ</t>
    </rPh>
    <rPh sb="2" eb="4">
      <t>バンゴウ</t>
    </rPh>
    <phoneticPr fontId="9"/>
  </si>
  <si>
    <t>口座名義
（カナ）</t>
    <rPh sb="0" eb="2">
      <t>コウザ</t>
    </rPh>
    <rPh sb="2" eb="4">
      <t>メイギ</t>
    </rPh>
    <phoneticPr fontId="9"/>
  </si>
  <si>
    <t>（記入する口座は請求者名義のものに限ります。また、口座名義等の記入にあたっては、必ず</t>
    <rPh sb="5" eb="7">
      <t>コウザ</t>
    </rPh>
    <rPh sb="8" eb="11">
      <t>セイキュウシャ</t>
    </rPh>
    <rPh sb="11" eb="13">
      <t>メイギ</t>
    </rPh>
    <rPh sb="17" eb="18">
      <t>カギ</t>
    </rPh>
    <phoneticPr fontId="9"/>
  </si>
  <si>
    <t>　預金通帳を確認のうえ、記載のとおり正確に記入してください。）</t>
    <phoneticPr fontId="9"/>
  </si>
  <si>
    <t>現金受領を希望します。</t>
    <rPh sb="0" eb="2">
      <t>ゲンキン</t>
    </rPh>
    <rPh sb="2" eb="4">
      <t>ジュリョウ</t>
    </rPh>
    <rPh sb="5" eb="7">
      <t>キボウ</t>
    </rPh>
    <phoneticPr fontId="9"/>
  </si>
  <si>
    <t>1</t>
    <phoneticPr fontId="1"/>
  </si>
  <si>
    <t>2</t>
    <phoneticPr fontId="1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</si>
  <si>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</si>
  <si>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</si>
  <si>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</si>
  <si>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</si>
  <si>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</si>
  <si>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</si>
  <si>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</si>
  <si>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</si>
  <si>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</si>
  <si>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</si>
  <si>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</si>
  <si>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</si>
  <si>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</si>
  <si>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</si>
  <si>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</si>
  <si>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</si>
  <si>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</si>
  <si>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</si>
  <si>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</si>
  <si>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</si>
  <si>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</si>
  <si>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</si>
  <si>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</si>
  <si>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</si>
  <si>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</si>
  <si>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</si>
  <si>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</si>
  <si>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</si>
  <si>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</si>
  <si>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</si>
  <si>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</si>
  <si>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</si>
  <si>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隔地払（外国送金等）を希望します。</t>
    <rPh sb="0" eb="1">
      <t>ヘダ</t>
    </rPh>
    <rPh sb="1" eb="2">
      <t>チ</t>
    </rPh>
    <rPh sb="2" eb="3">
      <t>バラ</t>
    </rPh>
    <rPh sb="4" eb="6">
      <t>ガイコク</t>
    </rPh>
    <rPh sb="6" eb="8">
      <t>ソウキン</t>
    </rPh>
    <rPh sb="8" eb="9">
      <t>ナド</t>
    </rPh>
    <rPh sb="11" eb="13">
      <t>キボウ</t>
    </rPh>
    <phoneticPr fontId="9"/>
  </si>
  <si>
    <t>上記の金額を請求します。</t>
    <rPh sb="0" eb="2">
      <t>ジョウキ</t>
    </rPh>
    <rPh sb="3" eb="5">
      <t>キンガク</t>
    </rPh>
    <rPh sb="6" eb="8">
      <t>セイキュウ</t>
    </rPh>
    <phoneticPr fontId="9"/>
  </si>
  <si>
    <t>令和</t>
    <rPh sb="0" eb="1">
      <t>レイ</t>
    </rPh>
    <rPh sb="1" eb="2">
      <t>ワ</t>
    </rPh>
    <phoneticPr fontId="9"/>
  </si>
  <si>
    <t>年</t>
    <rPh sb="0" eb="1">
      <t>ネン</t>
    </rPh>
    <phoneticPr fontId="9"/>
  </si>
  <si>
    <t>月</t>
    <rPh sb="0" eb="1">
      <t>ツキ</t>
    </rPh>
    <phoneticPr fontId="9"/>
  </si>
  <si>
    <t>日</t>
    <rPh sb="0" eb="1">
      <t>ヒ</t>
    </rPh>
    <phoneticPr fontId="9"/>
  </si>
  <si>
    <t>住所</t>
    <rPh sb="0" eb="2">
      <t>ジュウショ</t>
    </rPh>
    <phoneticPr fontId="9"/>
  </si>
  <si>
    <t>氏名</t>
    <rPh sb="0" eb="2">
      <t>シメイ</t>
    </rPh>
    <phoneticPr fontId="9"/>
  </si>
  <si>
    <t>（あて先）福岡市（区）長</t>
    <rPh sb="3" eb="4">
      <t>サキ</t>
    </rPh>
    <rPh sb="5" eb="8">
      <t>フクオカシ</t>
    </rPh>
    <rPh sb="9" eb="10">
      <t>ク</t>
    </rPh>
    <rPh sb="11" eb="12">
      <t>チョウ</t>
    </rPh>
    <phoneticPr fontId="9"/>
  </si>
  <si>
    <t>（福岡市）</t>
    <rPh sb="1" eb="4">
      <t>フクオカシ</t>
    </rPh>
    <phoneticPr fontId="9"/>
  </si>
  <si>
    <t>※法人等の場合</t>
    <rPh sb="1" eb="4">
      <t>ホウジントウ</t>
    </rPh>
    <rPh sb="5" eb="7">
      <t>バアイ</t>
    </rPh>
    <phoneticPr fontId="1"/>
  </si>
  <si>
    <t>連絡先電話番号</t>
    <rPh sb="0" eb="3">
      <t>レンラクサキ</t>
    </rPh>
    <rPh sb="3" eb="7">
      <t>デンワバンゴウ</t>
    </rPh>
    <phoneticPr fontId="9"/>
  </si>
  <si>
    <t>担当者 部署・氏名</t>
    <rPh sb="0" eb="3">
      <t>タントウシャ</t>
    </rPh>
    <rPh sb="4" eb="6">
      <t>ブショ</t>
    </rPh>
    <rPh sb="7" eb="9">
      <t>シメイ</t>
    </rPh>
    <phoneticPr fontId="9"/>
  </si>
  <si>
    <r>
      <t>（注）１　</t>
    </r>
    <r>
      <rPr>
        <sz val="10"/>
        <rFont val="ＭＳ ゴシック"/>
        <family val="3"/>
        <charset val="128"/>
      </rPr>
      <t>金額と口座番号は、右づめ</t>
    </r>
    <r>
      <rPr>
        <sz val="10"/>
        <rFont val="ＭＳ 明朝"/>
        <family val="1"/>
        <charset val="128"/>
      </rPr>
      <t>で記入してください。</t>
    </r>
    <rPh sb="1" eb="2">
      <t>チュウ</t>
    </rPh>
    <rPh sb="5" eb="7">
      <t>キンガク</t>
    </rPh>
    <rPh sb="8" eb="10">
      <t>コウザ</t>
    </rPh>
    <rPh sb="10" eb="12">
      <t>バンゴウ</t>
    </rPh>
    <rPh sb="14" eb="15">
      <t>ミギ</t>
    </rPh>
    <rPh sb="18" eb="20">
      <t>キニュウ</t>
    </rPh>
    <phoneticPr fontId="9"/>
  </si>
  <si>
    <t>　　　　　なお、ゆうちょ銀行への振込を希望される場合は、振込用の口座番号を記入してください。</t>
    <rPh sb="12" eb="14">
      <t>ギンコウ</t>
    </rPh>
    <rPh sb="16" eb="18">
      <t>フリコ</t>
    </rPh>
    <rPh sb="19" eb="21">
      <t>キボウ</t>
    </rPh>
    <rPh sb="24" eb="26">
      <t>バアイ</t>
    </rPh>
    <rPh sb="28" eb="31">
      <t>フリコミヨウ</t>
    </rPh>
    <rPh sb="32" eb="34">
      <t>コウザ</t>
    </rPh>
    <rPh sb="34" eb="36">
      <t>バンゴウ</t>
    </rPh>
    <rPh sb="37" eb="39">
      <t>キニュウ</t>
    </rPh>
    <phoneticPr fontId="9"/>
  </si>
  <si>
    <r>
      <t>　　　２　請求書の</t>
    </r>
    <r>
      <rPr>
        <sz val="10"/>
        <rFont val="ＭＳ ゴシック"/>
        <family val="3"/>
        <charset val="128"/>
      </rPr>
      <t>金額は、訂正できません</t>
    </r>
    <r>
      <rPr>
        <sz val="10"/>
        <rFont val="ＭＳ 明朝"/>
        <family val="1"/>
        <charset val="128"/>
      </rPr>
      <t>。</t>
    </r>
    <rPh sb="5" eb="8">
      <t>セイキュウショ</t>
    </rPh>
    <rPh sb="9" eb="11">
      <t>キンガク</t>
    </rPh>
    <rPh sb="13" eb="15">
      <t>テイセイ</t>
    </rPh>
    <phoneticPr fontId="9"/>
  </si>
  <si>
    <t>R3.4改正</t>
    <rPh sb="4" eb="6">
      <t>カイセイ</t>
    </rPh>
    <phoneticPr fontId="1"/>
  </si>
  <si>
    <t>認可外保育施設児童支援事業補助金
（児童健康管理支援事業、職員健康管理支援事業）</t>
    <rPh sb="0" eb="16">
      <t>ニンカガイホイクシセツジドウシエンジギョウホジョキン</t>
    </rPh>
    <rPh sb="18" eb="24">
      <t>ジドウケンコウカンリ</t>
    </rPh>
    <rPh sb="24" eb="26">
      <t>シエン</t>
    </rPh>
    <rPh sb="26" eb="28">
      <t>ジギョウ</t>
    </rPh>
    <rPh sb="29" eb="31">
      <t>ショクイン</t>
    </rPh>
    <rPh sb="31" eb="33">
      <t>ケンコウ</t>
    </rPh>
    <rPh sb="33" eb="35">
      <t>カンリ</t>
    </rPh>
    <rPh sb="35" eb="37">
      <t>シエン</t>
    </rPh>
    <rPh sb="37" eb="39">
      <t>ジギョウ</t>
    </rPh>
    <phoneticPr fontId="1"/>
  </si>
  <si>
    <t>事業支出計算書　　４月～９月の間に要した費用</t>
    <rPh sb="0" eb="2">
      <t>ジギョウ</t>
    </rPh>
    <rPh sb="2" eb="4">
      <t>シシュツ</t>
    </rPh>
    <rPh sb="4" eb="7">
      <t>ケイサンショ</t>
    </rPh>
    <rPh sb="10" eb="11">
      <t>ガツ</t>
    </rPh>
    <rPh sb="13" eb="14">
      <t>ガツ</t>
    </rPh>
    <rPh sb="15" eb="16">
      <t>アイダ</t>
    </rPh>
    <rPh sb="17" eb="18">
      <t>ヨウ</t>
    </rPh>
    <rPh sb="20" eb="22">
      <t>ヒヨウ</t>
    </rPh>
    <phoneticPr fontId="1"/>
  </si>
  <si>
    <t>株式会社　○○</t>
    <rPh sb="0" eb="4">
      <t>カブシキカイシャ</t>
    </rPh>
    <phoneticPr fontId="1"/>
  </si>
  <si>
    <t>○○保育園</t>
    <rPh sb="2" eb="5">
      <t>ホイクエン</t>
    </rPh>
    <phoneticPr fontId="1"/>
  </si>
  <si>
    <t>中央</t>
    <rPh sb="0" eb="2">
      <t>チュウオウ</t>
    </rPh>
    <phoneticPr fontId="1"/>
  </si>
  <si>
    <t>○○△－△ー△</t>
    <phoneticPr fontId="1"/>
  </si>
  <si>
    <t>福岡市中央区天神○○△ー△ー△</t>
    <rPh sb="0" eb="3">
      <t>フクオカシ</t>
    </rPh>
    <rPh sb="3" eb="5">
      <t>チュウオウ</t>
    </rPh>
    <rPh sb="5" eb="6">
      <t>ク</t>
    </rPh>
    <rPh sb="6" eb="8">
      <t>テンジン</t>
    </rPh>
    <phoneticPr fontId="1"/>
  </si>
  <si>
    <t>代表取締役　○○　○○</t>
    <rPh sb="0" eb="5">
      <t>ダイヒョウトリシマリヤク</t>
    </rPh>
    <phoneticPr fontId="1"/>
  </si>
  <si>
    <t>092</t>
    <phoneticPr fontId="1"/>
  </si>
  <si>
    <t>○○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</si>
</sst>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 &quot;¥&quot;* #,##0_ ;_ &quot;¥&quot;* \-#,##0_ ;_ &quot;¥&quot;* &quot;-&quot;_ ;_ @_ "/>
    <numFmt numFmtId="176" formatCode="#,##0_ "/>
    <numFmt numFmtId="177" formatCode="#,##0_);[Red]\(#,##0\)"/>
    <numFmt numFmtId="178" formatCode="0_);[Red]\(0\)"/>
    <numFmt numFmtId="179" formatCode="0_ "/>
  </numFmts>
  <fonts count="4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6"/>
      <name val="ＭＳ Ｐ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9"/>
      <name val="ＭＳ ゴシック"/>
      <family val="3"/>
      <charset val="128"/>
    </font>
    <font>
      <b/>
      <sz val="22"/>
      <name val="ＭＳ 明朝"/>
      <family val="1"/>
      <charset val="128"/>
    </font>
    <font>
      <b/>
      <sz val="15"/>
      <name val="ＭＳ 明朝"/>
      <family val="1"/>
      <charset val="128"/>
    </font>
    <font>
      <sz val="7"/>
      <name val="ＭＳ 明朝"/>
      <family val="1"/>
      <charset val="128"/>
    </font>
    <font>
      <sz val="28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i/>
      <sz val="1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9"/>
      <name val="ＭＳ ゴシック"/>
      <family val="3"/>
      <charset val="128"/>
    </font>
    <font>
      <sz val="19"/>
      <name val="ＭＳ Ｐゴシック"/>
      <family val="3"/>
      <charset val="128"/>
    </font>
    <font>
      <sz val="18"/>
      <name val="ＭＳ ゴシック"/>
      <family val="3"/>
      <charset val="128"/>
    </font>
    <font>
      <b/>
      <sz val="16"/>
      <name val="ＭＳ 明朝"/>
      <family val="1"/>
      <charset val="128"/>
    </font>
    <font>
      <sz val="20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0.5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9"/>
      <color indexed="8"/>
      <name val="ＭＳ 明朝"/>
      <family val="1"/>
      <charset val="128"/>
    </font>
    <font>
      <sz val="10"/>
      <name val="ＭＳ ゴシック"/>
      <family val="3"/>
      <charset val="128"/>
    </font>
    <font>
      <sz val="14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</fills>
  <borders count="1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double">
        <color auto="1"/>
      </top>
      <bottom style="dotted">
        <color auto="1"/>
      </bottom>
      <diagonal/>
    </border>
    <border>
      <left style="thin">
        <color auto="1"/>
      </left>
      <right/>
      <top style="double">
        <color auto="1"/>
      </top>
      <bottom style="dotted">
        <color auto="1"/>
      </bottom>
      <diagonal/>
    </border>
    <border>
      <left/>
      <right style="thin">
        <color auto="1"/>
      </right>
      <top style="double">
        <color auto="1"/>
      </top>
      <bottom style="dotted">
        <color auto="1"/>
      </bottom>
      <diagonal/>
    </border>
    <border>
      <left/>
      <right/>
      <top style="double">
        <color auto="1"/>
      </top>
      <bottom style="dotted">
        <color auto="1"/>
      </bottom>
      <diagonal/>
    </border>
    <border>
      <left/>
      <right style="medium">
        <color auto="1"/>
      </right>
      <top style="double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medium">
        <color auto="1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dashed">
        <color auto="1"/>
      </top>
      <bottom style="double">
        <color auto="1"/>
      </bottom>
      <diagonal/>
    </border>
    <border>
      <left/>
      <right/>
      <top style="dashed">
        <color auto="1"/>
      </top>
      <bottom style="double">
        <color auto="1"/>
      </bottom>
      <diagonal/>
    </border>
    <border>
      <left/>
      <right style="medium">
        <color auto="1"/>
      </right>
      <top style="dashed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auto="1"/>
      </top>
      <bottom style="thin">
        <color theme="1" tint="0.499984740745262"/>
      </bottom>
      <diagonal/>
    </border>
    <border>
      <left style="hair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hair">
        <color auto="1"/>
      </right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 style="hair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hair">
        <color auto="1"/>
      </right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hair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hair">
        <color auto="1"/>
      </right>
      <top/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 style="thick">
        <color rgb="FF0070C0"/>
      </left>
      <right/>
      <top style="thick">
        <color rgb="FF0070C0"/>
      </top>
      <bottom style="thick">
        <color rgb="FF0070C0"/>
      </bottom>
      <diagonal/>
    </border>
    <border>
      <left/>
      <right/>
      <top style="thick">
        <color rgb="FF0070C0"/>
      </top>
      <bottom style="thick">
        <color rgb="FF0070C0"/>
      </bottom>
      <diagonal/>
    </border>
    <border>
      <left/>
      <right style="thick">
        <color rgb="FF0070C0"/>
      </right>
      <top style="thick">
        <color rgb="FF0070C0"/>
      </top>
      <bottom style="thick">
        <color rgb="FF0070C0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330">
    <xf numFmtId="0" fontId="0" fillId="0" borderId="0" xfId="0">
      <alignment vertical="center"/>
    </xf>
    <xf numFmtId="0" fontId="3" fillId="2" borderId="58" xfId="0" applyFont="1" applyFill="1" applyBorder="1" applyAlignment="1" applyProtection="1">
      <alignment horizontal="center" vertical="center"/>
      <protection locked="0"/>
    </xf>
    <xf numFmtId="177" fontId="39" fillId="0" borderId="36" xfId="0" applyNumberFormat="1" applyFont="1" applyBorder="1" applyAlignment="1" applyProtection="1">
      <alignment horizontal="center" vertical="center"/>
    </xf>
    <xf numFmtId="177" fontId="39" fillId="0" borderId="23" xfId="0" applyNumberFormat="1" applyFont="1" applyBorder="1" applyAlignment="1" applyProtection="1">
      <alignment horizontal="center" vertical="center"/>
    </xf>
    <xf numFmtId="0" fontId="39" fillId="2" borderId="47" xfId="0" applyFont="1" applyFill="1" applyBorder="1" applyAlignment="1" applyProtection="1">
      <alignment horizontal="center" vertical="center"/>
      <protection locked="0"/>
    </xf>
    <xf numFmtId="0" fontId="39" fillId="2" borderId="40" xfId="0" applyFont="1" applyFill="1" applyBorder="1" applyAlignment="1" applyProtection="1">
      <alignment horizontal="center" vertical="center"/>
      <protection locked="0"/>
    </xf>
    <xf numFmtId="0" fontId="39" fillId="2" borderId="41" xfId="0" applyFont="1" applyFill="1" applyBorder="1" applyAlignment="1" applyProtection="1">
      <alignment horizontal="center" vertical="center"/>
      <protection locked="0"/>
    </xf>
    <xf numFmtId="0" fontId="39" fillId="2" borderId="0" xfId="0" applyFont="1" applyFill="1" applyBorder="1" applyAlignment="1" applyProtection="1">
      <alignment horizontal="center" vertical="center"/>
      <protection locked="0"/>
    </xf>
    <xf numFmtId="0" fontId="39" fillId="2" borderId="11" xfId="0" applyFont="1" applyFill="1" applyBorder="1" applyAlignment="1" applyProtection="1">
      <alignment horizontal="center" vertical="center"/>
      <protection locked="0"/>
    </xf>
    <xf numFmtId="177" fontId="39" fillId="0" borderId="17" xfId="0" applyNumberFormat="1" applyFont="1" applyBorder="1" applyAlignment="1" applyProtection="1">
      <alignment horizontal="center" vertical="center"/>
    </xf>
    <xf numFmtId="177" fontId="39" fillId="0" borderId="19" xfId="0" applyNumberFormat="1" applyFont="1" applyBorder="1" applyAlignment="1" applyProtection="1">
      <alignment horizontal="center" vertical="center"/>
    </xf>
    <xf numFmtId="0" fontId="3" fillId="0" borderId="0" xfId="0" applyFo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/>
    </xf>
    <xf numFmtId="0" fontId="3" fillId="0" borderId="58" xfId="0" applyFont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left"/>
    </xf>
    <xf numFmtId="0" fontId="3" fillId="0" borderId="56" xfId="0" applyFont="1" applyBorder="1" applyAlignment="1" applyProtection="1">
      <alignment horizontal="center" vertical="center"/>
    </xf>
    <xf numFmtId="0" fontId="3" fillId="0" borderId="56" xfId="0" applyFont="1" applyBorder="1" applyAlignment="1" applyProtection="1">
      <alignment horizontal="left" vertical="center"/>
    </xf>
    <xf numFmtId="0" fontId="3" fillId="0" borderId="57" xfId="0" applyFont="1" applyBorder="1" applyProtection="1">
      <alignment vertical="center"/>
    </xf>
    <xf numFmtId="177" fontId="39" fillId="2" borderId="30" xfId="0" applyNumberFormat="1" applyFont="1" applyFill="1" applyBorder="1" applyAlignment="1" applyProtection="1">
      <alignment horizontal="center" vertical="center"/>
      <protection locked="0"/>
    </xf>
    <xf numFmtId="0" fontId="39" fillId="0" borderId="0" xfId="0" applyFont="1" applyAlignment="1" applyProtection="1">
      <alignment vertical="center"/>
    </xf>
    <xf numFmtId="0" fontId="39" fillId="0" borderId="0" xfId="0" applyFont="1" applyProtection="1">
      <alignment vertical="center"/>
    </xf>
    <xf numFmtId="0" fontId="39" fillId="0" borderId="0" xfId="0" applyFont="1" applyAlignment="1" applyProtection="1">
      <alignment horizontal="center" vertical="center"/>
    </xf>
    <xf numFmtId="0" fontId="39" fillId="0" borderId="59" xfId="0" applyFont="1" applyBorder="1" applyAlignment="1" applyProtection="1">
      <alignment horizontal="center" vertical="center"/>
    </xf>
    <xf numFmtId="0" fontId="39" fillId="0" borderId="3" xfId="0" applyFont="1" applyBorder="1" applyAlignment="1" applyProtection="1">
      <alignment horizontal="center" vertical="center"/>
    </xf>
    <xf numFmtId="0" fontId="39" fillId="0" borderId="4" xfId="0" applyFont="1" applyBorder="1" applyAlignment="1" applyProtection="1">
      <alignment horizontal="center" vertical="center"/>
    </xf>
    <xf numFmtId="0" fontId="39" fillId="0" borderId="29" xfId="0" applyFont="1" applyBorder="1" applyAlignment="1" applyProtection="1">
      <alignment horizontal="center" vertical="center"/>
    </xf>
    <xf numFmtId="0" fontId="39" fillId="0" borderId="31" xfId="0" applyFont="1" applyBorder="1" applyAlignment="1" applyProtection="1">
      <alignment horizontal="center" vertical="center"/>
    </xf>
    <xf numFmtId="0" fontId="39" fillId="0" borderId="58" xfId="0" applyFont="1" applyBorder="1" applyAlignment="1" applyProtection="1">
      <alignment horizontal="center" vertical="center"/>
    </xf>
    <xf numFmtId="0" fontId="39" fillId="0" borderId="64" xfId="0" applyFont="1" applyBorder="1" applyAlignment="1" applyProtection="1">
      <alignment horizontal="center" vertical="center"/>
    </xf>
    <xf numFmtId="0" fontId="39" fillId="0" borderId="35" xfId="0" applyFont="1" applyBorder="1" applyAlignment="1" applyProtection="1">
      <alignment horizontal="center" vertical="center"/>
    </xf>
    <xf numFmtId="0" fontId="39" fillId="0" borderId="37" xfId="0" applyFont="1" applyBorder="1" applyAlignment="1" applyProtection="1">
      <alignment horizontal="center" vertical="center"/>
    </xf>
    <xf numFmtId="0" fontId="39" fillId="0" borderId="22" xfId="0" applyFont="1" applyBorder="1" applyAlignment="1" applyProtection="1">
      <alignment horizontal="center" vertical="center" wrapText="1"/>
    </xf>
    <xf numFmtId="0" fontId="39" fillId="0" borderId="24" xfId="0" applyFont="1" applyBorder="1" applyAlignment="1" applyProtection="1">
      <alignment horizontal="center" vertical="center"/>
    </xf>
    <xf numFmtId="0" fontId="39" fillId="0" borderId="47" xfId="0" applyFont="1" applyBorder="1" applyAlignment="1" applyProtection="1">
      <alignment horizontal="center" vertical="center"/>
    </xf>
    <xf numFmtId="0" fontId="39" fillId="0" borderId="47" xfId="0" applyFont="1" applyFill="1" applyBorder="1" applyAlignment="1" applyProtection="1">
      <alignment horizontal="center" vertical="center"/>
    </xf>
    <xf numFmtId="0" fontId="39" fillId="0" borderId="40" xfId="0" applyFont="1" applyBorder="1" applyAlignment="1" applyProtection="1">
      <alignment horizontal="center" vertical="center"/>
    </xf>
    <xf numFmtId="0" fontId="39" fillId="0" borderId="40" xfId="0" applyFont="1" applyFill="1" applyBorder="1" applyAlignment="1" applyProtection="1">
      <alignment horizontal="center" vertical="center"/>
    </xf>
    <xf numFmtId="0" fontId="39" fillId="0" borderId="41" xfId="0" applyFont="1" applyBorder="1" applyAlignment="1" applyProtection="1">
      <alignment horizontal="center" vertical="center"/>
    </xf>
    <xf numFmtId="0" fontId="39" fillId="0" borderId="41" xfId="0" applyFont="1" applyFill="1" applyBorder="1" applyAlignment="1" applyProtection="1">
      <alignment horizontal="center" vertical="center"/>
    </xf>
    <xf numFmtId="0" fontId="39" fillId="0" borderId="32" xfId="0" applyFont="1" applyBorder="1" applyAlignment="1" applyProtection="1">
      <alignment horizontal="center" vertical="center"/>
    </xf>
    <xf numFmtId="0" fontId="39" fillId="0" borderId="34" xfId="0" applyFont="1" applyBorder="1" applyAlignment="1" applyProtection="1">
      <alignment horizontal="center" vertical="center"/>
    </xf>
    <xf numFmtId="0" fontId="39" fillId="0" borderId="0" xfId="0" applyFont="1" applyBorder="1" applyAlignment="1" applyProtection="1">
      <alignment horizontal="center" vertical="center"/>
    </xf>
    <xf numFmtId="0" fontId="39" fillId="0" borderId="0" xfId="0" applyFont="1" applyFill="1" applyBorder="1" applyAlignment="1" applyProtection="1">
      <alignment horizontal="center" vertical="center"/>
    </xf>
    <xf numFmtId="0" fontId="39" fillId="0" borderId="6" xfId="0" applyFont="1" applyFill="1" applyBorder="1" applyAlignment="1" applyProtection="1">
      <alignment horizontal="center" vertical="center"/>
    </xf>
    <xf numFmtId="0" fontId="39" fillId="0" borderId="10" xfId="0" applyFont="1" applyBorder="1" applyAlignment="1" applyProtection="1">
      <alignment horizontal="center" vertical="center"/>
    </xf>
    <xf numFmtId="0" fontId="39" fillId="0" borderId="16" xfId="0" applyFont="1" applyBorder="1" applyAlignment="1" applyProtection="1">
      <alignment horizontal="center" vertical="center"/>
    </xf>
    <xf numFmtId="0" fontId="39" fillId="0" borderId="11" xfId="0" applyFont="1" applyBorder="1" applyAlignment="1" applyProtection="1">
      <alignment horizontal="center" vertical="center"/>
    </xf>
    <xf numFmtId="0" fontId="39" fillId="0" borderId="11" xfId="0" applyFont="1" applyFill="1" applyBorder="1" applyAlignment="1" applyProtection="1">
      <alignment horizontal="center" vertical="center"/>
    </xf>
    <xf numFmtId="0" fontId="39" fillId="0" borderId="0" xfId="0" applyFont="1" applyBorder="1" applyAlignment="1" applyProtection="1">
      <alignment horizontal="center" vertical="center" wrapText="1"/>
    </xf>
    <xf numFmtId="0" fontId="39" fillId="0" borderId="18" xfId="0" applyFont="1" applyBorder="1" applyAlignment="1" applyProtection="1">
      <alignment horizontal="center" vertical="center"/>
    </xf>
    <xf numFmtId="0" fontId="39" fillId="0" borderId="69" xfId="0" applyFont="1" applyBorder="1" applyAlignment="1" applyProtection="1">
      <alignment horizontal="center" vertical="center"/>
    </xf>
    <xf numFmtId="177" fontId="39" fillId="2" borderId="33" xfId="0" applyNumberFormat="1" applyFont="1" applyFill="1" applyBorder="1" applyAlignment="1" applyProtection="1">
      <alignment horizontal="center" vertical="center"/>
      <protection locked="0"/>
    </xf>
    <xf numFmtId="177" fontId="39" fillId="2" borderId="15" xfId="0" applyNumberFormat="1" applyFont="1" applyFill="1" applyBorder="1" applyAlignment="1" applyProtection="1">
      <alignment horizontal="center" vertical="center"/>
      <protection locked="0"/>
    </xf>
    <xf numFmtId="49" fontId="6" fillId="0" borderId="0" xfId="1" applyNumberFormat="1" applyFont="1" applyAlignment="1" applyProtection="1">
      <alignment horizontal="center"/>
    </xf>
    <xf numFmtId="49" fontId="6" fillId="0" borderId="0" xfId="1" applyNumberFormat="1" applyFont="1" applyProtection="1"/>
    <xf numFmtId="49" fontId="7" fillId="0" borderId="0" xfId="1" applyNumberFormat="1" applyFont="1" applyProtection="1"/>
    <xf numFmtId="49" fontId="6" fillId="0" borderId="0" xfId="1" applyNumberFormat="1" applyFont="1" applyAlignment="1" applyProtection="1">
      <alignment horizontal="right"/>
    </xf>
    <xf numFmtId="49" fontId="6" fillId="0" borderId="0" xfId="1" applyNumberFormat="1" applyFont="1" applyAlignment="1" applyProtection="1">
      <alignment horizontal="left"/>
    </xf>
    <xf numFmtId="49" fontId="8" fillId="0" borderId="70" xfId="1" applyNumberFormat="1" applyFont="1" applyBorder="1" applyProtection="1"/>
    <xf numFmtId="49" fontId="8" fillId="0" borderId="71" xfId="1" applyNumberFormat="1" applyFont="1" applyBorder="1" applyProtection="1"/>
    <xf numFmtId="178" fontId="11" fillId="3" borderId="0" xfId="1" applyNumberFormat="1" applyFont="1" applyFill="1" applyProtection="1"/>
    <xf numFmtId="49" fontId="6" fillId="0" borderId="0" xfId="1" quotePrefix="1" applyNumberFormat="1" applyFont="1" applyProtection="1"/>
    <xf numFmtId="49" fontId="12" fillId="0" borderId="0" xfId="1" applyNumberFormat="1" applyFont="1" applyAlignment="1" applyProtection="1">
      <alignment horizontal="center"/>
    </xf>
    <xf numFmtId="176" fontId="13" fillId="0" borderId="72" xfId="1" applyNumberFormat="1" applyFont="1" applyBorder="1" applyProtection="1"/>
    <xf numFmtId="0" fontId="6" fillId="3" borderId="0" xfId="1" applyFont="1" applyFill="1" applyProtection="1"/>
    <xf numFmtId="179" fontId="6" fillId="3" borderId="0" xfId="1" applyNumberFormat="1" applyFont="1" applyFill="1" applyProtection="1"/>
    <xf numFmtId="49" fontId="14" fillId="0" borderId="0" xfId="1" applyNumberFormat="1" applyFont="1" applyProtection="1"/>
    <xf numFmtId="49" fontId="16" fillId="0" borderId="0" xfId="1" applyNumberFormat="1" applyFont="1" applyProtection="1"/>
    <xf numFmtId="49" fontId="17" fillId="0" borderId="0" xfId="1" applyNumberFormat="1" applyFont="1" applyProtection="1"/>
    <xf numFmtId="49" fontId="7" fillId="0" borderId="0" xfId="1" applyNumberFormat="1" applyFont="1" applyAlignment="1" applyProtection="1">
      <alignment horizontal="center"/>
    </xf>
    <xf numFmtId="49" fontId="7" fillId="0" borderId="0" xfId="1" applyNumberFormat="1" applyFont="1" applyAlignment="1" applyProtection="1">
      <alignment horizontal="right"/>
    </xf>
    <xf numFmtId="49" fontId="7" fillId="0" borderId="0" xfId="1" quotePrefix="1" applyNumberFormat="1" applyFont="1" applyProtection="1"/>
    <xf numFmtId="42" fontId="6" fillId="0" borderId="0" xfId="1" applyNumberFormat="1" applyFont="1" applyProtection="1"/>
    <xf numFmtId="49" fontId="19" fillId="0" borderId="0" xfId="1" applyNumberFormat="1" applyFont="1" applyProtection="1"/>
    <xf numFmtId="49" fontId="17" fillId="0" borderId="0" xfId="1" applyNumberFormat="1" applyFont="1" applyAlignment="1" applyProtection="1">
      <alignment horizontal="center"/>
    </xf>
    <xf numFmtId="49" fontId="20" fillId="0" borderId="0" xfId="1" applyNumberFormat="1" applyFont="1" applyProtection="1"/>
    <xf numFmtId="49" fontId="7" fillId="0" borderId="33" xfId="1" applyNumberFormat="1" applyFont="1" applyBorder="1" applyProtection="1"/>
    <xf numFmtId="49" fontId="7" fillId="0" borderId="58" xfId="1" applyNumberFormat="1" applyFont="1" applyBorder="1" applyProtection="1"/>
    <xf numFmtId="49" fontId="7" fillId="0" borderId="34" xfId="1" applyNumberFormat="1" applyFont="1" applyBorder="1" applyProtection="1"/>
    <xf numFmtId="49" fontId="20" fillId="0" borderId="58" xfId="1" applyNumberFormat="1" applyFont="1" applyBorder="1" applyAlignment="1" applyProtection="1">
      <alignment horizontal="center"/>
    </xf>
    <xf numFmtId="49" fontId="7" fillId="0" borderId="17" xfId="1" applyNumberFormat="1" applyFont="1" applyBorder="1" applyProtection="1"/>
    <xf numFmtId="49" fontId="7" fillId="0" borderId="18" xfId="1" applyNumberFormat="1" applyFont="1" applyBorder="1" applyProtection="1"/>
    <xf numFmtId="49" fontId="7" fillId="0" borderId="30" xfId="1" applyNumberFormat="1" applyFont="1" applyBorder="1" applyProtection="1"/>
    <xf numFmtId="49" fontId="7" fillId="0" borderId="1" xfId="1" applyNumberFormat="1" applyFont="1" applyBorder="1" applyProtection="1"/>
    <xf numFmtId="49" fontId="7" fillId="0" borderId="31" xfId="1" applyNumberFormat="1" applyFont="1" applyBorder="1" applyProtection="1"/>
    <xf numFmtId="49" fontId="25" fillId="0" borderId="34" xfId="1" applyNumberFormat="1" applyFont="1" applyBorder="1" applyAlignment="1" applyProtection="1">
      <alignment horizontal="right" vertical="center"/>
    </xf>
    <xf numFmtId="0" fontId="27" fillId="0" borderId="0" xfId="1" applyFont="1" applyAlignment="1" applyProtection="1">
      <alignment horizontal="right" vertical="center"/>
    </xf>
    <xf numFmtId="49" fontId="20" fillId="0" borderId="30" xfId="1" applyNumberFormat="1" applyFont="1" applyBorder="1" applyProtection="1"/>
    <xf numFmtId="49" fontId="20" fillId="0" borderId="31" xfId="1" applyNumberFormat="1" applyFont="1" applyBorder="1" applyProtection="1"/>
    <xf numFmtId="0" fontId="22" fillId="0" borderId="30" xfId="1" applyFont="1" applyBorder="1" applyAlignment="1" applyProtection="1">
      <alignment horizontal="center" vertical="center"/>
    </xf>
    <xf numFmtId="0" fontId="22" fillId="0" borderId="31" xfId="1" applyFont="1" applyBorder="1" applyAlignment="1" applyProtection="1">
      <alignment horizontal="center" vertical="center"/>
    </xf>
    <xf numFmtId="0" fontId="26" fillId="0" borderId="31" xfId="1" applyFont="1" applyBorder="1" applyAlignment="1" applyProtection="1">
      <alignment horizontal="right" vertical="center"/>
    </xf>
    <xf numFmtId="49" fontId="20" fillId="0" borderId="33" xfId="1" applyNumberFormat="1" applyFont="1" applyBorder="1" applyProtection="1"/>
    <xf numFmtId="49" fontId="20" fillId="0" borderId="58" xfId="1" applyNumberFormat="1" applyFont="1" applyBorder="1" applyAlignment="1" applyProtection="1">
      <alignment horizontal="center" vertical="center"/>
    </xf>
    <xf numFmtId="49" fontId="20" fillId="0" borderId="34" xfId="1" applyNumberFormat="1" applyFont="1" applyBorder="1" applyProtection="1"/>
    <xf numFmtId="0" fontId="30" fillId="0" borderId="0" xfId="1" applyFont="1" applyAlignment="1" applyProtection="1">
      <alignment vertical="center"/>
    </xf>
    <xf numFmtId="49" fontId="20" fillId="0" borderId="17" xfId="1" applyNumberFormat="1" applyFont="1" applyBorder="1" applyProtection="1"/>
    <xf numFmtId="49" fontId="20" fillId="0" borderId="18" xfId="1" applyNumberFormat="1" applyFont="1" applyBorder="1" applyProtection="1"/>
    <xf numFmtId="49" fontId="20" fillId="0" borderId="1" xfId="1" applyNumberFormat="1" applyFont="1" applyBorder="1" applyAlignment="1" applyProtection="1">
      <alignment horizontal="distributed" vertical="center"/>
    </xf>
    <xf numFmtId="49" fontId="8" fillId="0" borderId="71" xfId="1" applyNumberFormat="1" applyFont="1" applyBorder="1" applyAlignment="1" applyProtection="1">
      <alignment vertical="top" wrapText="1"/>
    </xf>
    <xf numFmtId="0" fontId="31" fillId="0" borderId="0" xfId="1" applyFont="1" applyProtection="1"/>
    <xf numFmtId="49" fontId="32" fillId="0" borderId="0" xfId="1" applyNumberFormat="1" applyFont="1" applyProtection="1"/>
    <xf numFmtId="0" fontId="7" fillId="0" borderId="0" xfId="1" applyNumberFormat="1" applyFont="1" applyFill="1" applyProtection="1"/>
    <xf numFmtId="49" fontId="7" fillId="0" borderId="0" xfId="1" applyNumberFormat="1" applyFont="1" applyFill="1" applyProtection="1"/>
    <xf numFmtId="49" fontId="20" fillId="0" borderId="0" xfId="1" applyNumberFormat="1" applyFont="1" applyAlignment="1" applyProtection="1">
      <alignment horizontal="distributed" vertical="center" wrapText="1"/>
    </xf>
    <xf numFmtId="49" fontId="20" fillId="0" borderId="0" xfId="1" applyNumberFormat="1" applyFont="1" applyAlignment="1" applyProtection="1">
      <alignment horizontal="distributed" vertical="center"/>
    </xf>
    <xf numFmtId="0" fontId="22" fillId="0" borderId="0" xfId="1" applyFont="1" applyAlignment="1" applyProtection="1">
      <alignment horizontal="right" vertical="center"/>
    </xf>
    <xf numFmtId="0" fontId="7" fillId="3" borderId="0" xfId="1" applyNumberFormat="1" applyFont="1" applyFill="1" applyProtection="1"/>
    <xf numFmtId="49" fontId="24" fillId="0" borderId="0" xfId="1" applyNumberFormat="1" applyFont="1" applyAlignment="1" applyProtection="1">
      <alignment horizontal="center" vertical="center"/>
    </xf>
    <xf numFmtId="0" fontId="30" fillId="0" borderId="0" xfId="1" applyFont="1" applyAlignment="1" applyProtection="1">
      <alignment horizontal="center" vertical="center"/>
    </xf>
    <xf numFmtId="49" fontId="7" fillId="0" borderId="0" xfId="1" applyNumberFormat="1" applyFont="1" applyAlignment="1" applyProtection="1">
      <alignment horizontal="distributed" vertical="center"/>
    </xf>
    <xf numFmtId="49" fontId="23" fillId="0" borderId="0" xfId="1" applyNumberFormat="1" applyFont="1" applyAlignment="1" applyProtection="1">
      <alignment horizontal="center" vertical="center"/>
    </xf>
    <xf numFmtId="0" fontId="34" fillId="0" borderId="0" xfId="1" applyFont="1" applyAlignment="1" applyProtection="1">
      <alignment horizontal="center" vertical="center"/>
    </xf>
    <xf numFmtId="49" fontId="6" fillId="0" borderId="0" xfId="1" applyNumberFormat="1" applyFont="1" applyAlignment="1" applyProtection="1">
      <alignment horizontal="distributed" vertical="center" wrapText="1"/>
    </xf>
    <xf numFmtId="49" fontId="6" fillId="0" borderId="0" xfId="1" applyNumberFormat="1" applyFont="1" applyAlignment="1" applyProtection="1">
      <alignment horizontal="distributed" vertical="center"/>
    </xf>
    <xf numFmtId="49" fontId="6" fillId="0" borderId="0" xfId="1" applyNumberFormat="1" applyFont="1" applyAlignment="1" applyProtection="1">
      <alignment horizontal="left" vertical="center"/>
    </xf>
    <xf numFmtId="0" fontId="35" fillId="0" borderId="0" xfId="1" applyFont="1" applyProtection="1"/>
    <xf numFmtId="0" fontId="34" fillId="0" borderId="0" xfId="1" applyFont="1" applyProtection="1"/>
    <xf numFmtId="0" fontId="36" fillId="0" borderId="0" xfId="1" applyFont="1" applyProtection="1"/>
    <xf numFmtId="49" fontId="6" fillId="0" borderId="0" xfId="1" applyNumberFormat="1" applyFont="1" applyAlignment="1" applyProtection="1">
      <alignment vertical="center"/>
    </xf>
    <xf numFmtId="0" fontId="37" fillId="0" borderId="0" xfId="1" applyFont="1" applyProtection="1"/>
    <xf numFmtId="0" fontId="5" fillId="0" borderId="0" xfId="1" applyProtection="1"/>
    <xf numFmtId="0" fontId="6" fillId="0" borderId="0" xfId="1" applyFont="1" applyProtection="1"/>
    <xf numFmtId="49" fontId="6" fillId="0" borderId="1" xfId="1" applyNumberFormat="1" applyFont="1" applyBorder="1" applyProtection="1"/>
    <xf numFmtId="0" fontId="35" fillId="0" borderId="1" xfId="1" applyFont="1" applyBorder="1" applyProtection="1"/>
    <xf numFmtId="0" fontId="3" fillId="2" borderId="0" xfId="0" applyFont="1" applyFill="1" applyAlignment="1" applyProtection="1">
      <alignment horizontal="center" vertical="center"/>
      <protection locked="0"/>
    </xf>
    <xf numFmtId="0" fontId="20" fillId="0" borderId="0" xfId="1" applyNumberFormat="1" applyFont="1" applyFill="1" applyAlignment="1" applyProtection="1">
      <alignment horizontal="left" vertical="center" wrapText="1"/>
    </xf>
    <xf numFmtId="0" fontId="0" fillId="0" borderId="0" xfId="0" applyNumberFormat="1" applyFill="1" applyAlignment="1" applyProtection="1">
      <alignment vertical="center"/>
    </xf>
    <xf numFmtId="0" fontId="3" fillId="0" borderId="0" xfId="0" applyFont="1" applyAlignment="1" applyProtection="1">
      <alignment vertical="center" wrapText="1"/>
    </xf>
    <xf numFmtId="176" fontId="3" fillId="0" borderId="109" xfId="0" applyNumberFormat="1" applyFont="1" applyBorder="1" applyAlignment="1" applyProtection="1">
      <alignment horizontal="center" vertical="center"/>
    </xf>
    <xf numFmtId="176" fontId="3" fillId="0" borderId="110" xfId="0" applyNumberFormat="1" applyFont="1" applyBorder="1" applyAlignment="1" applyProtection="1">
      <alignment horizontal="center" vertical="center"/>
    </xf>
    <xf numFmtId="176" fontId="3" fillId="0" borderId="111" xfId="0" applyNumberFormat="1" applyFont="1" applyBorder="1" applyAlignment="1" applyProtection="1">
      <alignment horizontal="center" vertical="center"/>
    </xf>
    <xf numFmtId="176" fontId="3" fillId="2" borderId="58" xfId="0" applyNumberFormat="1" applyFont="1" applyFill="1" applyBorder="1" applyAlignment="1" applyProtection="1">
      <alignment horizontal="center" vertical="center"/>
      <protection locked="0"/>
    </xf>
    <xf numFmtId="176" fontId="3" fillId="2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51" xfId="0" applyFont="1" applyBorder="1" applyAlignment="1" applyProtection="1">
      <alignment horizontal="center" vertical="center" wrapText="1"/>
    </xf>
    <xf numFmtId="0" fontId="3" fillId="0" borderId="51" xfId="0" applyFont="1" applyBorder="1" applyAlignment="1" applyProtection="1">
      <alignment horizontal="center" vertical="center"/>
    </xf>
    <xf numFmtId="0" fontId="3" fillId="0" borderId="51" xfId="0" applyFont="1" applyBorder="1" applyAlignment="1" applyProtection="1">
      <alignment vertical="center"/>
    </xf>
    <xf numFmtId="0" fontId="3" fillId="0" borderId="55" xfId="0" applyFont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</xf>
    <xf numFmtId="0" fontId="3" fillId="0" borderId="55" xfId="0" applyFont="1" applyBorder="1" applyAlignment="1" applyProtection="1">
      <alignment horizontal="center" vertical="center"/>
    </xf>
    <xf numFmtId="0" fontId="3" fillId="0" borderId="57" xfId="0" applyFont="1" applyBorder="1" applyAlignment="1" applyProtection="1">
      <alignment horizontal="center" vertical="center"/>
    </xf>
    <xf numFmtId="0" fontId="3" fillId="2" borderId="56" xfId="0" applyFont="1" applyFill="1" applyBorder="1" applyAlignment="1" applyProtection="1">
      <alignment horizontal="center" vertical="center"/>
      <protection locked="0"/>
    </xf>
    <xf numFmtId="0" fontId="3" fillId="2" borderId="57" xfId="0" applyFont="1" applyFill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18" xfId="0" applyFont="1" applyBorder="1" applyAlignment="1" applyProtection="1">
      <alignment vertical="center"/>
      <protection locked="0"/>
    </xf>
    <xf numFmtId="0" fontId="3" fillId="0" borderId="58" xfId="0" applyFont="1" applyBorder="1" applyAlignment="1" applyProtection="1">
      <alignment horizontal="right" vertical="center"/>
    </xf>
    <xf numFmtId="0" fontId="3" fillId="2" borderId="58" xfId="0" applyFont="1" applyFill="1" applyBorder="1" applyAlignment="1" applyProtection="1">
      <alignment horizontal="left" vertical="center"/>
      <protection locked="0"/>
    </xf>
    <xf numFmtId="0" fontId="3" fillId="2" borderId="34" xfId="0" applyFont="1" applyFill="1" applyBorder="1" applyAlignment="1" applyProtection="1">
      <alignment horizontal="left" vertical="center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top" wrapText="1"/>
    </xf>
    <xf numFmtId="0" fontId="3" fillId="0" borderId="0" xfId="0" applyFont="1" applyAlignment="1" applyProtection="1">
      <alignment vertical="top"/>
    </xf>
    <xf numFmtId="0" fontId="0" fillId="0" borderId="0" xfId="0" applyAlignment="1" applyProtection="1">
      <alignment vertical="center"/>
    </xf>
    <xf numFmtId="0" fontId="4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9" fillId="0" borderId="0" xfId="0" applyFont="1" applyAlignment="1" applyProtection="1">
      <alignment horizontal="right" vertical="center"/>
    </xf>
    <xf numFmtId="0" fontId="39" fillId="0" borderId="4" xfId="0" applyFont="1" applyBorder="1" applyAlignment="1" applyProtection="1">
      <alignment horizontal="center" vertical="center" textRotation="255" shrinkToFit="1"/>
    </xf>
    <xf numFmtId="0" fontId="39" fillId="0" borderId="6" xfId="0" applyFont="1" applyBorder="1" applyAlignment="1" applyProtection="1">
      <alignment horizontal="center" vertical="center" textRotation="255" shrinkToFit="1"/>
    </xf>
    <xf numFmtId="0" fontId="39" fillId="0" borderId="7" xfId="0" applyFont="1" applyBorder="1" applyAlignment="1" applyProtection="1">
      <alignment horizontal="center" vertical="center" textRotation="255" shrinkToFit="1"/>
    </xf>
    <xf numFmtId="0" fontId="39" fillId="0" borderId="6" xfId="0" applyFont="1" applyBorder="1" applyAlignment="1" applyProtection="1">
      <alignment horizontal="center" vertical="center" textRotation="255"/>
    </xf>
    <xf numFmtId="0" fontId="39" fillId="0" borderId="8" xfId="0" applyFont="1" applyBorder="1" applyAlignment="1" applyProtection="1">
      <alignment horizontal="center" vertical="center"/>
    </xf>
    <xf numFmtId="0" fontId="39" fillId="0" borderId="13" xfId="0" applyFont="1" applyBorder="1" applyAlignment="1" applyProtection="1">
      <alignment horizontal="center" vertical="center" wrapText="1"/>
    </xf>
    <xf numFmtId="0" fontId="39" fillId="0" borderId="14" xfId="0" applyFont="1" applyBorder="1" applyAlignment="1" applyProtection="1">
      <alignment horizontal="center" vertical="center" wrapText="1"/>
    </xf>
    <xf numFmtId="0" fontId="39" fillId="0" borderId="2" xfId="0" applyFont="1" applyBorder="1" applyAlignment="1" applyProtection="1">
      <alignment horizontal="center" vertical="center" wrapText="1"/>
    </xf>
    <xf numFmtId="0" fontId="39" fillId="0" borderId="5" xfId="0" applyFont="1" applyBorder="1" applyAlignment="1" applyProtection="1">
      <alignment horizontal="center" vertical="center" wrapText="1"/>
    </xf>
    <xf numFmtId="0" fontId="39" fillId="0" borderId="5" xfId="0" applyFont="1" applyBorder="1" applyAlignment="1" applyProtection="1">
      <alignment horizontal="center" vertical="center"/>
    </xf>
    <xf numFmtId="0" fontId="39" fillId="0" borderId="29" xfId="0" applyFont="1" applyBorder="1" applyAlignment="1" applyProtection="1">
      <alignment horizontal="center" vertical="center"/>
    </xf>
    <xf numFmtId="0" fontId="39" fillId="0" borderId="9" xfId="0" applyFont="1" applyBorder="1" applyAlignment="1" applyProtection="1">
      <alignment horizontal="center" vertical="center"/>
    </xf>
    <xf numFmtId="0" fontId="39" fillId="0" borderId="36" xfId="0" applyFont="1" applyBorder="1" applyAlignment="1" applyProtection="1">
      <alignment horizontal="left" vertical="center"/>
    </xf>
    <xf numFmtId="0" fontId="39" fillId="0" borderId="38" xfId="0" applyFont="1" applyBorder="1" applyAlignment="1" applyProtection="1">
      <alignment horizontal="left" vertical="center"/>
    </xf>
    <xf numFmtId="0" fontId="39" fillId="0" borderId="39" xfId="0" applyFont="1" applyBorder="1" applyAlignment="1" applyProtection="1">
      <alignment horizontal="left" vertical="center"/>
    </xf>
    <xf numFmtId="0" fontId="39" fillId="0" borderId="17" xfId="0" applyFont="1" applyBorder="1" applyAlignment="1" applyProtection="1">
      <alignment horizontal="left" vertical="center"/>
    </xf>
    <xf numFmtId="0" fontId="39" fillId="0" borderId="0" xfId="0" applyFont="1" applyBorder="1" applyAlignment="1" applyProtection="1">
      <alignment horizontal="left" vertical="center"/>
    </xf>
    <xf numFmtId="0" fontId="39" fillId="0" borderId="6" xfId="0" applyFont="1" applyBorder="1" applyAlignment="1" applyProtection="1">
      <alignment horizontal="left" vertical="center"/>
    </xf>
    <xf numFmtId="177" fontId="39" fillId="2" borderId="27" xfId="0" applyNumberFormat="1" applyFont="1" applyFill="1" applyBorder="1" applyAlignment="1" applyProtection="1">
      <alignment horizontal="center" vertical="center"/>
      <protection locked="0"/>
    </xf>
    <xf numFmtId="177" fontId="39" fillId="2" borderId="17" xfId="0" applyNumberFormat="1" applyFont="1" applyFill="1" applyBorder="1" applyAlignment="1" applyProtection="1">
      <alignment horizontal="center" vertical="center"/>
      <protection locked="0"/>
    </xf>
    <xf numFmtId="177" fontId="39" fillId="2" borderId="30" xfId="0" applyNumberFormat="1" applyFont="1" applyFill="1" applyBorder="1" applyAlignment="1" applyProtection="1">
      <alignment horizontal="center" vertical="center"/>
      <protection locked="0"/>
    </xf>
    <xf numFmtId="0" fontId="39" fillId="0" borderId="28" xfId="0" applyFont="1" applyBorder="1" applyAlignment="1" applyProtection="1">
      <alignment horizontal="center" vertical="center"/>
    </xf>
    <xf numFmtId="0" fontId="39" fillId="0" borderId="18" xfId="0" applyFont="1" applyBorder="1" applyAlignment="1" applyProtection="1">
      <alignment horizontal="center" vertical="center"/>
    </xf>
    <xf numFmtId="0" fontId="39" fillId="0" borderId="31" xfId="0" applyFont="1" applyBorder="1" applyAlignment="1" applyProtection="1">
      <alignment horizontal="center" vertical="center"/>
    </xf>
    <xf numFmtId="176" fontId="39" fillId="2" borderId="27" xfId="0" applyNumberFormat="1" applyFont="1" applyFill="1" applyBorder="1" applyAlignment="1" applyProtection="1">
      <alignment horizontal="center" vertical="center" shrinkToFit="1"/>
      <protection locked="0"/>
    </xf>
    <xf numFmtId="176" fontId="39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39" fillId="2" borderId="58" xfId="0" applyFont="1" applyFill="1" applyBorder="1" applyAlignment="1" applyProtection="1">
      <alignment horizontal="center" vertical="center"/>
      <protection locked="0"/>
    </xf>
    <xf numFmtId="176" fontId="39" fillId="2" borderId="33" xfId="0" applyNumberFormat="1" applyFont="1" applyFill="1" applyBorder="1" applyAlignment="1" applyProtection="1">
      <alignment horizontal="center" vertical="center" shrinkToFit="1"/>
      <protection locked="0"/>
    </xf>
    <xf numFmtId="176" fontId="39" fillId="2" borderId="58" xfId="0" applyNumberFormat="1" applyFont="1" applyFill="1" applyBorder="1" applyAlignment="1" applyProtection="1">
      <alignment horizontal="center" vertical="center" shrinkToFit="1"/>
      <protection locked="0"/>
    </xf>
    <xf numFmtId="0" fontId="39" fillId="0" borderId="59" xfId="0" applyFont="1" applyBorder="1" applyAlignment="1" applyProtection="1">
      <alignment vertical="center" textRotation="255"/>
    </xf>
    <xf numFmtId="0" fontId="39" fillId="0" borderId="59" xfId="0" applyFont="1" applyBorder="1" applyAlignment="1" applyProtection="1">
      <alignment vertical="center"/>
    </xf>
    <xf numFmtId="177" fontId="39" fillId="2" borderId="49" xfId="0" applyNumberFormat="1" applyFont="1" applyFill="1" applyBorder="1" applyAlignment="1" applyProtection="1">
      <alignment horizontal="center" vertical="center" shrinkToFit="1"/>
      <protection locked="0"/>
    </xf>
    <xf numFmtId="177" fontId="39" fillId="0" borderId="40" xfId="0" applyNumberFormat="1" applyFont="1" applyBorder="1" applyAlignment="1" applyProtection="1">
      <alignment horizontal="center" vertical="center" shrinkToFit="1"/>
      <protection locked="0"/>
    </xf>
    <xf numFmtId="0" fontId="39" fillId="0" borderId="44" xfId="0" applyFont="1" applyBorder="1" applyAlignment="1" applyProtection="1">
      <alignment horizontal="center" vertical="center"/>
    </xf>
    <xf numFmtId="0" fontId="39" fillId="0" borderId="45" xfId="0" applyFont="1" applyBorder="1" applyAlignment="1" applyProtection="1">
      <alignment horizontal="center" vertical="center"/>
    </xf>
    <xf numFmtId="177" fontId="39" fillId="0" borderId="30" xfId="0" applyNumberFormat="1" applyFont="1" applyBorder="1" applyAlignment="1" applyProtection="1">
      <alignment horizontal="center" vertical="center"/>
      <protection locked="0"/>
    </xf>
    <xf numFmtId="176" fontId="39" fillId="2" borderId="42" xfId="0" applyNumberFormat="1" applyFont="1" applyFill="1" applyBorder="1" applyAlignment="1" applyProtection="1">
      <alignment horizontal="center" vertical="center"/>
      <protection locked="0"/>
    </xf>
    <xf numFmtId="0" fontId="39" fillId="2" borderId="41" xfId="0" applyFont="1" applyFill="1" applyBorder="1" applyAlignment="1" applyProtection="1">
      <alignment horizontal="center" vertical="center"/>
      <protection locked="0"/>
    </xf>
    <xf numFmtId="0" fontId="39" fillId="2" borderId="43" xfId="0" applyFont="1" applyFill="1" applyBorder="1" applyAlignment="1" applyProtection="1">
      <alignment horizontal="center" vertical="center"/>
      <protection locked="0"/>
    </xf>
    <xf numFmtId="177" fontId="39" fillId="2" borderId="30" xfId="0" applyNumberFormat="1" applyFont="1" applyFill="1" applyBorder="1" applyAlignment="1" applyProtection="1">
      <alignment horizontal="center" vertical="center" shrinkToFit="1"/>
      <protection locked="0"/>
    </xf>
    <xf numFmtId="177" fontId="39" fillId="0" borderId="1" xfId="0" applyNumberFormat="1" applyFont="1" applyBorder="1" applyAlignment="1" applyProtection="1">
      <alignment horizontal="center" vertical="center" shrinkToFit="1"/>
      <protection locked="0"/>
    </xf>
    <xf numFmtId="177" fontId="39" fillId="2" borderId="42" xfId="0" applyNumberFormat="1" applyFont="1" applyFill="1" applyBorder="1" applyAlignment="1" applyProtection="1">
      <alignment horizontal="center" vertical="center" shrinkToFit="1"/>
      <protection locked="0"/>
    </xf>
    <xf numFmtId="177" fontId="39" fillId="0" borderId="41" xfId="0" applyNumberFormat="1" applyFont="1" applyBorder="1" applyAlignment="1" applyProtection="1">
      <alignment horizontal="center" vertical="center" shrinkToFit="1"/>
      <protection locked="0"/>
    </xf>
    <xf numFmtId="177" fontId="39" fillId="2" borderId="46" xfId="0" applyNumberFormat="1" applyFont="1" applyFill="1" applyBorder="1" applyAlignment="1" applyProtection="1">
      <alignment horizontal="center" vertical="center" shrinkToFit="1"/>
      <protection locked="0"/>
    </xf>
    <xf numFmtId="177" fontId="39" fillId="0" borderId="47" xfId="0" applyNumberFormat="1" applyFont="1" applyBorder="1" applyAlignment="1" applyProtection="1">
      <alignment horizontal="center" vertical="center" shrinkToFit="1"/>
      <protection locked="0"/>
    </xf>
    <xf numFmtId="0" fontId="39" fillId="0" borderId="47" xfId="0" applyFont="1" applyFill="1" applyBorder="1" applyAlignment="1" applyProtection="1">
      <alignment horizontal="center" vertical="center"/>
    </xf>
    <xf numFmtId="0" fontId="39" fillId="0" borderId="47" xfId="0" applyFont="1" applyBorder="1" applyAlignment="1" applyProtection="1">
      <alignment horizontal="center" vertical="center"/>
    </xf>
    <xf numFmtId="0" fontId="39" fillId="0" borderId="48" xfId="0" applyFont="1" applyBorder="1" applyAlignment="1" applyProtection="1">
      <alignment horizontal="center" vertical="center"/>
    </xf>
    <xf numFmtId="0" fontId="39" fillId="0" borderId="40" xfId="0" applyFont="1" applyFill="1" applyBorder="1" applyAlignment="1" applyProtection="1">
      <alignment horizontal="center" vertical="center"/>
    </xf>
    <xf numFmtId="0" fontId="39" fillId="0" borderId="40" xfId="0" applyFont="1" applyBorder="1" applyAlignment="1" applyProtection="1">
      <alignment horizontal="center" vertical="center"/>
    </xf>
    <xf numFmtId="0" fontId="39" fillId="0" borderId="50" xfId="0" applyFont="1" applyBorder="1" applyAlignment="1" applyProtection="1">
      <alignment horizontal="center" vertical="center"/>
    </xf>
    <xf numFmtId="0" fontId="39" fillId="0" borderId="41" xfId="0" applyFont="1" applyFill="1" applyBorder="1" applyAlignment="1" applyProtection="1">
      <alignment horizontal="center" vertical="center"/>
    </xf>
    <xf numFmtId="0" fontId="39" fillId="0" borderId="41" xfId="0" applyFont="1" applyBorder="1" applyAlignment="1" applyProtection="1">
      <alignment horizontal="center" vertical="center"/>
    </xf>
    <xf numFmtId="0" fontId="39" fillId="0" borderId="43" xfId="0" applyFont="1" applyBorder="1" applyAlignment="1" applyProtection="1">
      <alignment horizontal="center" vertical="center"/>
    </xf>
    <xf numFmtId="0" fontId="39" fillId="0" borderId="0" xfId="0" applyFont="1" applyBorder="1" applyAlignment="1" applyProtection="1">
      <alignment horizontal="center" vertical="center"/>
    </xf>
    <xf numFmtId="0" fontId="39" fillId="0" borderId="6" xfId="0" applyFont="1" applyBorder="1" applyAlignment="1" applyProtection="1">
      <alignment horizontal="center" vertical="center"/>
    </xf>
    <xf numFmtId="0" fontId="39" fillId="0" borderId="60" xfId="0" applyFont="1" applyBorder="1" applyAlignment="1" applyProtection="1">
      <alignment horizontal="center" vertical="center"/>
    </xf>
    <xf numFmtId="0" fontId="39" fillId="0" borderId="61" xfId="0" applyFont="1" applyBorder="1" applyAlignment="1" applyProtection="1">
      <alignment horizontal="center" vertical="center"/>
    </xf>
    <xf numFmtId="0" fontId="39" fillId="0" borderId="68" xfId="0" applyFont="1" applyBorder="1" applyAlignment="1" applyProtection="1">
      <alignment horizontal="center" vertical="center"/>
    </xf>
    <xf numFmtId="0" fontId="39" fillId="0" borderId="20" xfId="0" applyFont="1" applyBorder="1" applyAlignment="1" applyProtection="1">
      <alignment horizontal="center" vertical="center"/>
    </xf>
    <xf numFmtId="0" fontId="39" fillId="0" borderId="22" xfId="0" applyFont="1" applyBorder="1" applyAlignment="1" applyProtection="1">
      <alignment horizontal="center" vertical="center"/>
    </xf>
    <xf numFmtId="0" fontId="39" fillId="0" borderId="25" xfId="0" applyFont="1" applyBorder="1" applyAlignment="1" applyProtection="1">
      <alignment horizontal="center" vertical="center"/>
    </xf>
    <xf numFmtId="0" fontId="39" fillId="0" borderId="19" xfId="0" applyFont="1" applyBorder="1" applyAlignment="1" applyProtection="1">
      <alignment horizontal="center" vertical="center"/>
    </xf>
    <xf numFmtId="0" fontId="39" fillId="0" borderId="21" xfId="0" applyFont="1" applyBorder="1" applyAlignment="1" applyProtection="1">
      <alignment horizontal="center" vertical="center"/>
    </xf>
    <xf numFmtId="0" fontId="39" fillId="0" borderId="23" xfId="0" applyFont="1" applyBorder="1" applyAlignment="1" applyProtection="1">
      <alignment horizontal="left" vertical="center"/>
    </xf>
    <xf numFmtId="0" fontId="39" fillId="0" borderId="25" xfId="0" applyFont="1" applyBorder="1" applyAlignment="1" applyProtection="1">
      <alignment horizontal="left" vertical="center"/>
    </xf>
    <xf numFmtId="0" fontId="39" fillId="0" borderId="26" xfId="0" applyFont="1" applyBorder="1" applyAlignment="1" applyProtection="1">
      <alignment horizontal="left" vertical="center"/>
    </xf>
    <xf numFmtId="177" fontId="39" fillId="2" borderId="33" xfId="0" applyNumberFormat="1" applyFont="1" applyFill="1" applyBorder="1" applyAlignment="1" applyProtection="1">
      <alignment horizontal="center" vertical="center"/>
      <protection locked="0"/>
    </xf>
    <xf numFmtId="177" fontId="39" fillId="0" borderId="62" xfId="0" applyNumberFormat="1" applyFont="1" applyBorder="1" applyAlignment="1" applyProtection="1">
      <alignment horizontal="center" vertical="center"/>
      <protection locked="0"/>
    </xf>
    <xf numFmtId="0" fontId="39" fillId="0" borderId="34" xfId="0" applyFont="1" applyBorder="1" applyAlignment="1" applyProtection="1">
      <alignment horizontal="center" vertical="center"/>
    </xf>
    <xf numFmtId="0" fontId="39" fillId="0" borderId="63" xfId="0" applyFont="1" applyBorder="1" applyAlignment="1" applyProtection="1">
      <alignment horizontal="center" vertical="center"/>
    </xf>
    <xf numFmtId="176" fontId="39" fillId="2" borderId="65" xfId="0" applyNumberFormat="1" applyFont="1" applyFill="1" applyBorder="1" applyAlignment="1" applyProtection="1">
      <alignment horizontal="center" vertical="center"/>
      <protection locked="0"/>
    </xf>
    <xf numFmtId="0" fontId="39" fillId="2" borderId="66" xfId="0" applyFont="1" applyFill="1" applyBorder="1" applyAlignment="1" applyProtection="1">
      <alignment horizontal="center" vertical="center"/>
      <protection locked="0"/>
    </xf>
    <xf numFmtId="0" fontId="39" fillId="2" borderId="67" xfId="0" applyFont="1" applyFill="1" applyBorder="1" applyAlignment="1" applyProtection="1">
      <alignment horizontal="center" vertical="center"/>
      <protection locked="0"/>
    </xf>
    <xf numFmtId="177" fontId="39" fillId="2" borderId="15" xfId="0" applyNumberFormat="1" applyFont="1" applyFill="1" applyBorder="1" applyAlignment="1" applyProtection="1">
      <alignment horizontal="center" vertical="center" shrinkToFit="1"/>
      <protection locked="0"/>
    </xf>
    <xf numFmtId="177" fontId="39" fillId="0" borderId="11" xfId="0" applyNumberFormat="1" applyFont="1" applyBorder="1" applyAlignment="1" applyProtection="1">
      <alignment horizontal="center" vertical="center" shrinkToFit="1"/>
      <protection locked="0"/>
    </xf>
    <xf numFmtId="0" fontId="39" fillId="0" borderId="11" xfId="0" applyFont="1" applyFill="1" applyBorder="1" applyAlignment="1" applyProtection="1">
      <alignment horizontal="center" vertical="center"/>
    </xf>
    <xf numFmtId="0" fontId="39" fillId="0" borderId="11" xfId="0" applyFont="1" applyBorder="1" applyAlignment="1" applyProtection="1">
      <alignment horizontal="center" vertical="center"/>
    </xf>
    <xf numFmtId="0" fontId="39" fillId="0" borderId="12" xfId="0" applyFont="1" applyBorder="1" applyAlignment="1" applyProtection="1">
      <alignment horizontal="center" vertical="center"/>
    </xf>
    <xf numFmtId="0" fontId="15" fillId="3" borderId="58" xfId="1" applyFont="1" applyFill="1" applyBorder="1" applyAlignment="1" applyProtection="1">
      <alignment horizontal="center" vertical="center"/>
    </xf>
    <xf numFmtId="0" fontId="15" fillId="3" borderId="34" xfId="1" applyFont="1" applyFill="1" applyBorder="1" applyAlignment="1" applyProtection="1">
      <alignment horizontal="center" vertical="center"/>
    </xf>
    <xf numFmtId="0" fontId="15" fillId="3" borderId="0" xfId="1" applyFont="1" applyFill="1" applyAlignment="1" applyProtection="1">
      <alignment horizontal="center" vertical="center"/>
    </xf>
    <xf numFmtId="0" fontId="15" fillId="3" borderId="18" xfId="1" applyFont="1" applyFill="1" applyBorder="1" applyAlignment="1" applyProtection="1">
      <alignment horizontal="center" vertical="center"/>
    </xf>
    <xf numFmtId="0" fontId="15" fillId="3" borderId="1" xfId="1" applyFont="1" applyFill="1" applyBorder="1" applyAlignment="1" applyProtection="1">
      <alignment horizontal="center" vertical="center"/>
    </xf>
    <xf numFmtId="0" fontId="15" fillId="3" borderId="31" xfId="1" applyFont="1" applyFill="1" applyBorder="1" applyAlignment="1" applyProtection="1">
      <alignment horizontal="center" vertical="center"/>
    </xf>
    <xf numFmtId="0" fontId="15" fillId="3" borderId="33" xfId="1" applyFont="1" applyFill="1" applyBorder="1" applyAlignment="1" applyProtection="1">
      <alignment horizontal="center" vertical="center"/>
    </xf>
    <xf numFmtId="0" fontId="15" fillId="3" borderId="17" xfId="1" applyFont="1" applyFill="1" applyBorder="1" applyAlignment="1" applyProtection="1">
      <alignment horizontal="center" vertical="center"/>
    </xf>
    <xf numFmtId="0" fontId="15" fillId="3" borderId="30" xfId="1" applyFont="1" applyFill="1" applyBorder="1" applyAlignment="1" applyProtection="1">
      <alignment horizontal="center" vertical="center"/>
    </xf>
    <xf numFmtId="0" fontId="15" fillId="3" borderId="73" xfId="1" applyFont="1" applyFill="1" applyBorder="1" applyAlignment="1" applyProtection="1">
      <alignment horizontal="center" vertical="center"/>
    </xf>
    <xf numFmtId="0" fontId="15" fillId="3" borderId="74" xfId="1" applyFont="1" applyFill="1" applyBorder="1" applyAlignment="1" applyProtection="1">
      <alignment horizontal="center" vertical="center"/>
    </xf>
    <xf numFmtId="0" fontId="15" fillId="3" borderId="75" xfId="1" applyFont="1" applyFill="1" applyBorder="1" applyAlignment="1" applyProtection="1">
      <alignment horizontal="center" vertical="center"/>
    </xf>
    <xf numFmtId="0" fontId="15" fillId="3" borderId="79" xfId="1" applyFont="1" applyFill="1" applyBorder="1" applyAlignment="1" applyProtection="1">
      <alignment horizontal="center" vertical="center"/>
    </xf>
    <xf numFmtId="0" fontId="15" fillId="3" borderId="80" xfId="1" applyFont="1" applyFill="1" applyBorder="1" applyAlignment="1" applyProtection="1">
      <alignment horizontal="center" vertical="center"/>
    </xf>
    <xf numFmtId="0" fontId="15" fillId="3" borderId="81" xfId="1" applyFont="1" applyFill="1" applyBorder="1" applyAlignment="1" applyProtection="1">
      <alignment horizontal="center" vertical="center"/>
    </xf>
    <xf numFmtId="0" fontId="15" fillId="3" borderId="85" xfId="1" applyFont="1" applyFill="1" applyBorder="1" applyAlignment="1" applyProtection="1">
      <alignment horizontal="center" vertical="center"/>
    </xf>
    <xf numFmtId="0" fontId="15" fillId="3" borderId="52" xfId="1" applyFont="1" applyFill="1" applyBorder="1" applyAlignment="1" applyProtection="1">
      <alignment horizontal="center" vertical="center"/>
    </xf>
    <xf numFmtId="0" fontId="15" fillId="3" borderId="86" xfId="1" applyFont="1" applyFill="1" applyBorder="1" applyAlignment="1" applyProtection="1">
      <alignment horizontal="center" vertical="center"/>
    </xf>
    <xf numFmtId="0" fontId="15" fillId="3" borderId="76" xfId="1" applyFont="1" applyFill="1" applyBorder="1" applyAlignment="1" applyProtection="1">
      <alignment horizontal="center" vertical="center"/>
    </xf>
    <xf numFmtId="0" fontId="15" fillId="3" borderId="77" xfId="1" applyFont="1" applyFill="1" applyBorder="1" applyAlignment="1" applyProtection="1">
      <alignment horizontal="center" vertical="center"/>
    </xf>
    <xf numFmtId="0" fontId="15" fillId="3" borderId="82" xfId="1" applyFont="1" applyFill="1" applyBorder="1" applyAlignment="1" applyProtection="1">
      <alignment horizontal="center" vertical="center"/>
    </xf>
    <xf numFmtId="0" fontId="15" fillId="3" borderId="83" xfId="1" applyFont="1" applyFill="1" applyBorder="1" applyAlignment="1" applyProtection="1">
      <alignment horizontal="center" vertical="center"/>
    </xf>
    <xf numFmtId="0" fontId="15" fillId="3" borderId="87" xfId="1" applyFont="1" applyFill="1" applyBorder="1" applyAlignment="1" applyProtection="1">
      <alignment horizontal="center" vertical="center"/>
    </xf>
    <xf numFmtId="0" fontId="15" fillId="3" borderId="53" xfId="1" applyFont="1" applyFill="1" applyBorder="1" applyAlignment="1" applyProtection="1">
      <alignment horizontal="center" vertical="center"/>
    </xf>
    <xf numFmtId="0" fontId="15" fillId="3" borderId="78" xfId="1" applyFont="1" applyFill="1" applyBorder="1" applyAlignment="1" applyProtection="1">
      <alignment horizontal="center" vertical="center"/>
    </xf>
    <xf numFmtId="0" fontId="15" fillId="3" borderId="84" xfId="1" applyFont="1" applyFill="1" applyBorder="1" applyAlignment="1" applyProtection="1">
      <alignment horizontal="center" vertical="center"/>
    </xf>
    <xf numFmtId="0" fontId="15" fillId="3" borderId="54" xfId="1" applyFont="1" applyFill="1" applyBorder="1" applyAlignment="1" applyProtection="1">
      <alignment horizontal="center" vertical="center"/>
    </xf>
    <xf numFmtId="49" fontId="20" fillId="0" borderId="58" xfId="1" applyNumberFormat="1" applyFont="1" applyBorder="1" applyAlignment="1" applyProtection="1">
      <alignment horizontal="distributed" vertical="center"/>
    </xf>
    <xf numFmtId="49" fontId="20" fillId="0" borderId="1" xfId="1" applyNumberFormat="1" applyFont="1" applyBorder="1" applyAlignment="1" applyProtection="1">
      <alignment horizontal="distributed" vertical="center"/>
    </xf>
    <xf numFmtId="49" fontId="24" fillId="0" borderId="58" xfId="1" applyNumberFormat="1" applyFont="1" applyBorder="1" applyAlignment="1" applyProtection="1">
      <alignment horizontal="center" vertical="center"/>
    </xf>
    <xf numFmtId="49" fontId="24" fillId="0" borderId="1" xfId="1" applyNumberFormat="1" applyFont="1" applyBorder="1" applyAlignment="1" applyProtection="1">
      <alignment horizontal="center" vertical="center"/>
    </xf>
    <xf numFmtId="0" fontId="26" fillId="0" borderId="88" xfId="1" applyFont="1" applyBorder="1" applyAlignment="1" applyProtection="1">
      <alignment horizontal="center" vertical="center"/>
    </xf>
    <xf numFmtId="0" fontId="26" fillId="0" borderId="89" xfId="1" applyFont="1" applyBorder="1" applyAlignment="1" applyProtection="1">
      <alignment horizontal="center" vertical="center"/>
    </xf>
    <xf numFmtId="0" fontId="26" fillId="0" borderId="91" xfId="1" applyFont="1" applyBorder="1" applyAlignment="1" applyProtection="1">
      <alignment horizontal="center" vertical="center"/>
    </xf>
    <xf numFmtId="0" fontId="26" fillId="0" borderId="92" xfId="1" applyFont="1" applyBorder="1" applyAlignment="1" applyProtection="1">
      <alignment horizontal="center" vertical="center"/>
    </xf>
    <xf numFmtId="49" fontId="18" fillId="0" borderId="0" xfId="1" applyNumberFormat="1" applyFont="1" applyAlignment="1" applyProtection="1">
      <alignment horizontal="left" vertical="center" wrapText="1" indent="2"/>
    </xf>
    <xf numFmtId="49" fontId="20" fillId="0" borderId="0" xfId="1" applyNumberFormat="1" applyFont="1" applyAlignment="1" applyProtection="1">
      <alignment horizontal="center" vertical="center"/>
    </xf>
    <xf numFmtId="49" fontId="21" fillId="0" borderId="17" xfId="1" applyNumberFormat="1" applyFont="1" applyBorder="1" applyAlignment="1" applyProtection="1">
      <alignment horizontal="center" vertical="center"/>
    </xf>
    <xf numFmtId="0" fontId="21" fillId="0" borderId="0" xfId="1" applyFont="1" applyAlignment="1" applyProtection="1">
      <alignment horizontal="center" vertical="center"/>
    </xf>
    <xf numFmtId="0" fontId="21" fillId="0" borderId="17" xfId="1" applyFont="1" applyBorder="1" applyAlignment="1" applyProtection="1">
      <alignment horizontal="center" vertical="center"/>
    </xf>
    <xf numFmtId="0" fontId="22" fillId="0" borderId="0" xfId="1" applyFont="1" applyAlignment="1" applyProtection="1">
      <alignment horizontal="right" vertical="center"/>
    </xf>
    <xf numFmtId="49" fontId="7" fillId="0" borderId="18" xfId="1" applyNumberFormat="1" applyFont="1" applyBorder="1" applyAlignment="1" applyProtection="1">
      <alignment horizontal="right" vertical="center"/>
    </xf>
    <xf numFmtId="0" fontId="22" fillId="0" borderId="18" xfId="1" applyFont="1" applyBorder="1" applyAlignment="1" applyProtection="1">
      <alignment horizontal="right" vertical="center"/>
    </xf>
    <xf numFmtId="0" fontId="21" fillId="0" borderId="17" xfId="1" applyFont="1" applyBorder="1" applyAlignment="1" applyProtection="1">
      <alignment horizontal="center" vertical="center" wrapText="1"/>
    </xf>
    <xf numFmtId="0" fontId="23" fillId="0" borderId="0" xfId="1" applyFont="1" applyAlignment="1" applyProtection="1">
      <alignment horizontal="right" vertical="center" wrapText="1"/>
    </xf>
    <xf numFmtId="0" fontId="5" fillId="0" borderId="0" xfId="1" applyProtection="1"/>
    <xf numFmtId="0" fontId="5" fillId="0" borderId="18" xfId="1" applyBorder="1" applyProtection="1"/>
    <xf numFmtId="49" fontId="28" fillId="0" borderId="71" xfId="1" applyNumberFormat="1" applyFont="1" applyBorder="1" applyAlignment="1" applyProtection="1">
      <alignment horizontal="right" vertical="center"/>
    </xf>
    <xf numFmtId="49" fontId="28" fillId="0" borderId="94" xfId="1" applyNumberFormat="1" applyFont="1" applyBorder="1" applyAlignment="1" applyProtection="1">
      <alignment horizontal="right" vertical="center"/>
    </xf>
    <xf numFmtId="0" fontId="29" fillId="0" borderId="96" xfId="1" applyNumberFormat="1" applyFont="1" applyBorder="1" applyAlignment="1" applyProtection="1">
      <alignment horizontal="center" vertical="center"/>
    </xf>
    <xf numFmtId="0" fontId="29" fillId="0" borderId="95" xfId="1" applyNumberFormat="1" applyFont="1" applyBorder="1" applyAlignment="1" applyProtection="1">
      <alignment horizontal="center" vertical="center"/>
    </xf>
    <xf numFmtId="0" fontId="29" fillId="0" borderId="100" xfId="1" applyNumberFormat="1" applyFont="1" applyBorder="1" applyAlignment="1" applyProtection="1">
      <alignment horizontal="center" vertical="center"/>
    </xf>
    <xf numFmtId="0" fontId="29" fillId="0" borderId="99" xfId="1" applyNumberFormat="1" applyFont="1" applyBorder="1" applyAlignment="1" applyProtection="1">
      <alignment horizontal="center" vertical="center"/>
    </xf>
    <xf numFmtId="0" fontId="29" fillId="0" borderId="34" xfId="1" applyNumberFormat="1" applyFont="1" applyBorder="1" applyAlignment="1" applyProtection="1">
      <alignment horizontal="center" vertical="center"/>
    </xf>
    <xf numFmtId="0" fontId="29" fillId="0" borderId="101" xfId="1" applyNumberFormat="1" applyFont="1" applyBorder="1" applyAlignment="1" applyProtection="1">
      <alignment horizontal="center" vertical="center"/>
    </xf>
    <xf numFmtId="0" fontId="26" fillId="0" borderId="90" xfId="1" applyFont="1" applyBorder="1" applyAlignment="1" applyProtection="1">
      <alignment horizontal="center" vertical="center"/>
    </xf>
    <xf numFmtId="0" fontId="26" fillId="0" borderId="93" xfId="1" applyFont="1" applyBorder="1" applyAlignment="1" applyProtection="1">
      <alignment horizontal="center" vertical="center"/>
    </xf>
    <xf numFmtId="0" fontId="29" fillId="0" borderId="105" xfId="1" applyNumberFormat="1" applyFont="1" applyBorder="1" applyAlignment="1" applyProtection="1">
      <alignment horizontal="center" vertical="center"/>
    </xf>
    <xf numFmtId="0" fontId="29" fillId="0" borderId="104" xfId="1" applyNumberFormat="1" applyFont="1" applyBorder="1" applyAlignment="1" applyProtection="1">
      <alignment horizontal="center" vertical="center"/>
    </xf>
    <xf numFmtId="0" fontId="29" fillId="0" borderId="108" xfId="1" applyNumberFormat="1" applyFont="1" applyBorder="1" applyAlignment="1" applyProtection="1">
      <alignment horizontal="center" vertical="center"/>
    </xf>
    <xf numFmtId="0" fontId="29" fillId="0" borderId="107" xfId="1" applyNumberFormat="1" applyFont="1" applyBorder="1" applyAlignment="1" applyProtection="1">
      <alignment horizontal="center" vertical="center"/>
    </xf>
    <xf numFmtId="49" fontId="20" fillId="0" borderId="0" xfId="1" applyNumberFormat="1" applyFont="1" applyAlignment="1" applyProtection="1">
      <alignment horizontal="distributed" vertical="center" wrapText="1"/>
    </xf>
    <xf numFmtId="49" fontId="20" fillId="0" borderId="0" xfId="1" applyNumberFormat="1" applyFont="1" applyAlignment="1" applyProtection="1">
      <alignment horizontal="distributed" vertical="center"/>
    </xf>
    <xf numFmtId="0" fontId="29" fillId="0" borderId="102" xfId="1" applyNumberFormat="1" applyFont="1" applyBorder="1" applyAlignment="1" applyProtection="1">
      <alignment horizontal="center" vertical="center"/>
    </xf>
    <xf numFmtId="0" fontId="29" fillId="0" borderId="103" xfId="1" applyNumberFormat="1" applyFont="1" applyBorder="1" applyAlignment="1" applyProtection="1">
      <alignment horizontal="center" vertical="center"/>
    </xf>
    <xf numFmtId="0" fontId="29" fillId="0" borderId="30" xfId="1" applyNumberFormat="1" applyFont="1" applyBorder="1" applyAlignment="1" applyProtection="1">
      <alignment horizontal="center" vertical="center"/>
    </xf>
    <xf numFmtId="0" fontId="29" fillId="0" borderId="1" xfId="1" applyNumberFormat="1" applyFont="1" applyBorder="1" applyAlignment="1" applyProtection="1">
      <alignment horizontal="center" vertical="center"/>
    </xf>
    <xf numFmtId="0" fontId="27" fillId="0" borderId="33" xfId="1" applyNumberFormat="1" applyFont="1" applyBorder="1" applyAlignment="1" applyProtection="1">
      <alignment horizontal="center" vertical="center"/>
    </xf>
    <xf numFmtId="0" fontId="27" fillId="0" borderId="58" xfId="1" applyNumberFormat="1" applyFont="1" applyBorder="1" applyAlignment="1" applyProtection="1">
      <alignment horizontal="center" vertical="center"/>
    </xf>
    <xf numFmtId="0" fontId="27" fillId="0" borderId="95" xfId="1" applyNumberFormat="1" applyFont="1" applyBorder="1" applyAlignment="1" applyProtection="1">
      <alignment horizontal="center" vertical="center"/>
    </xf>
    <xf numFmtId="0" fontId="27" fillId="0" borderId="97" xfId="1" applyNumberFormat="1" applyFont="1" applyBorder="1" applyAlignment="1" applyProtection="1">
      <alignment horizontal="center" vertical="center"/>
    </xf>
    <xf numFmtId="0" fontId="27" fillId="0" borderId="98" xfId="1" applyNumberFormat="1" applyFont="1" applyBorder="1" applyAlignment="1" applyProtection="1">
      <alignment horizontal="center" vertical="center"/>
    </xf>
    <xf numFmtId="0" fontId="27" fillId="0" borderId="99" xfId="1" applyNumberFormat="1" applyFont="1" applyBorder="1" applyAlignment="1" applyProtection="1">
      <alignment horizontal="center" vertical="center"/>
    </xf>
    <xf numFmtId="0" fontId="29" fillId="0" borderId="106" xfId="1" applyNumberFormat="1" applyFont="1" applyBorder="1" applyAlignment="1" applyProtection="1">
      <alignment horizontal="center" vertical="center"/>
    </xf>
    <xf numFmtId="0" fontId="29" fillId="0" borderId="31" xfId="1" applyNumberFormat="1" applyFont="1" applyBorder="1" applyAlignment="1" applyProtection="1">
      <alignment horizontal="center" vertical="center"/>
    </xf>
    <xf numFmtId="49" fontId="7" fillId="0" borderId="0" xfId="1" applyNumberFormat="1" applyFont="1" applyAlignment="1" applyProtection="1">
      <alignment horizontal="left"/>
    </xf>
    <xf numFmtId="49" fontId="7" fillId="0" borderId="1" xfId="1" applyNumberFormat="1" applyFont="1" applyBorder="1" applyAlignment="1" applyProtection="1">
      <alignment horizontal="left"/>
    </xf>
    <xf numFmtId="0" fontId="35" fillId="0" borderId="0" xfId="1" applyFont="1" applyAlignment="1" applyProtection="1">
      <alignment horizontal="left" wrapText="1"/>
    </xf>
    <xf numFmtId="0" fontId="35" fillId="0" borderId="1" xfId="1" applyFont="1" applyBorder="1" applyAlignment="1" applyProtection="1">
      <alignment horizontal="left" wrapText="1"/>
    </xf>
    <xf numFmtId="49" fontId="33" fillId="0" borderId="71" xfId="1" applyNumberFormat="1" applyFont="1" applyBorder="1" applyAlignment="1" applyProtection="1">
      <alignment horizontal="left" vertical="top" wrapText="1"/>
    </xf>
    <xf numFmtId="49" fontId="33" fillId="0" borderId="94" xfId="1" applyNumberFormat="1" applyFont="1" applyBorder="1" applyAlignment="1" applyProtection="1">
      <alignment horizontal="left" vertical="top" wrapText="1"/>
    </xf>
    <xf numFmtId="49" fontId="7" fillId="0" borderId="0" xfId="1" applyNumberFormat="1" applyFont="1" applyProtection="1"/>
    <xf numFmtId="0" fontId="0" fillId="0" borderId="0" xfId="0" applyNumberFormat="1" applyFill="1" applyAlignment="1" applyProtection="1">
      <alignment vertical="center"/>
    </xf>
    <xf numFmtId="0" fontId="0" fillId="0" borderId="0" xfId="0" applyAlignment="1">
      <alignment vertical="center"/>
    </xf>
    <xf numFmtId="0" fontId="0" fillId="0" borderId="0" xfId="0" applyNumberFormat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180974</xdr:colOff>
      <xdr:row>6</xdr:row>
      <xdr:rowOff>9524</xdr:rowOff>
    </xdr:from>
    <xdr:to>
      <xdr:col>23</xdr:col>
      <xdr:colOff>552449</xdr:colOff>
      <xdr:row>10</xdr:row>
      <xdr:rowOff>209550</xdr:rowOff>
    </xdr:to>
    <xdr:sp macro="" textlink="">
      <xdr:nvSpPr>
        <xdr:cNvPr id="2" name="テキスト ボックス 1"/>
        <xdr:cNvSpPr txBox="1"/>
      </xdr:nvSpPr>
      <xdr:spPr>
        <a:xfrm>
          <a:off x="7162799" y="1609724"/>
          <a:ext cx="2409825" cy="1304926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050" b="0">
              <a:solidFill>
                <a:srgbClr val="FF0000"/>
              </a:solidFill>
            </a:rPr>
            <a:t>４月に提出された「交付申請書」と同じ内容で記入してください。</a:t>
          </a:r>
        </a:p>
        <a:p>
          <a:pPr algn="l"/>
          <a:r>
            <a:rPr kumimoji="1" lang="ja-JP" altLang="en-US" sz="1050" b="0">
              <a:solidFill>
                <a:srgbClr val="FF0000"/>
              </a:solidFill>
            </a:rPr>
            <a:t>会社等の代表者の場合は、「代表取締役」などの職名の記入もお願いします。</a:t>
          </a:r>
          <a:endParaRPr kumimoji="1" lang="ja-JP" altLang="en-US" sz="105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17</xdr:col>
      <xdr:colOff>171451</xdr:colOff>
      <xdr:row>7</xdr:row>
      <xdr:rowOff>257175</xdr:rowOff>
    </xdr:from>
    <xdr:to>
      <xdr:col>19</xdr:col>
      <xdr:colOff>180975</xdr:colOff>
      <xdr:row>7</xdr:row>
      <xdr:rowOff>266700</xdr:rowOff>
    </xdr:to>
    <xdr:cxnSp macro="">
      <xdr:nvCxnSpPr>
        <xdr:cNvPr id="5" name="直線矢印コネクタ 4"/>
        <xdr:cNvCxnSpPr/>
      </xdr:nvCxnSpPr>
      <xdr:spPr>
        <a:xfrm flipH="1">
          <a:off x="6486526" y="2133600"/>
          <a:ext cx="676274" cy="9525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180975</xdr:colOff>
      <xdr:row>1</xdr:row>
      <xdr:rowOff>552450</xdr:rowOff>
    </xdr:from>
    <xdr:to>
      <xdr:col>23</xdr:col>
      <xdr:colOff>161924</xdr:colOff>
      <xdr:row>3</xdr:row>
      <xdr:rowOff>38101</xdr:rowOff>
    </xdr:to>
    <xdr:sp macro="" textlink="">
      <xdr:nvSpPr>
        <xdr:cNvPr id="9" name="テキスト ボックス 8"/>
        <xdr:cNvSpPr txBox="1"/>
      </xdr:nvSpPr>
      <xdr:spPr>
        <a:xfrm>
          <a:off x="7162800" y="800100"/>
          <a:ext cx="2019299" cy="314326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050" b="0">
              <a:solidFill>
                <a:srgbClr val="FF0000"/>
              </a:solidFill>
            </a:rPr>
            <a:t>10/1</a:t>
          </a:r>
          <a:r>
            <a:rPr kumimoji="1" lang="ja-JP" altLang="en-US" sz="1050" b="0">
              <a:solidFill>
                <a:srgbClr val="FF0000"/>
              </a:solidFill>
            </a:rPr>
            <a:t>～</a:t>
          </a:r>
          <a:r>
            <a:rPr kumimoji="1" lang="en-US" altLang="ja-JP" sz="1050" b="0">
              <a:solidFill>
                <a:srgbClr val="FF0000"/>
              </a:solidFill>
            </a:rPr>
            <a:t>10/10</a:t>
          </a:r>
          <a:r>
            <a:rPr kumimoji="1" lang="ja-JP" altLang="en-US" sz="1050" b="0">
              <a:solidFill>
                <a:srgbClr val="FF0000"/>
              </a:solidFill>
            </a:rPr>
            <a:t>までの日付で記入</a:t>
          </a:r>
          <a:endParaRPr kumimoji="1" lang="en-US" altLang="ja-JP" sz="1050" b="0">
            <a:solidFill>
              <a:srgbClr val="FF0000"/>
            </a:solidFill>
          </a:endParaRPr>
        </a:p>
        <a:p>
          <a:pPr algn="l"/>
          <a:endParaRPr kumimoji="1" lang="en-US" altLang="ja-JP" sz="1050" b="0">
            <a:solidFill>
              <a:srgbClr val="FF0000"/>
            </a:solidFill>
          </a:endParaRPr>
        </a:p>
      </xdr:txBody>
    </xdr:sp>
    <xdr:clientData/>
  </xdr:twoCellAnchor>
  <xdr:twoCellAnchor>
    <xdr:from>
      <xdr:col>17</xdr:col>
      <xdr:colOff>238127</xdr:colOff>
      <xdr:row>2</xdr:row>
      <xdr:rowOff>133351</xdr:rowOff>
    </xdr:from>
    <xdr:to>
      <xdr:col>19</xdr:col>
      <xdr:colOff>180975</xdr:colOff>
      <xdr:row>2</xdr:row>
      <xdr:rowOff>138113</xdr:rowOff>
    </xdr:to>
    <xdr:cxnSp macro="">
      <xdr:nvCxnSpPr>
        <xdr:cNvPr id="11" name="直線矢印コネクタ 10"/>
        <xdr:cNvCxnSpPr>
          <a:stCxn id="9" idx="1"/>
        </xdr:cNvCxnSpPr>
      </xdr:nvCxnSpPr>
      <xdr:spPr>
        <a:xfrm flipH="1" flipV="1">
          <a:off x="6553202" y="952501"/>
          <a:ext cx="609598" cy="476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190500</xdr:colOff>
      <xdr:row>19</xdr:row>
      <xdr:rowOff>76200</xdr:rowOff>
    </xdr:from>
    <xdr:to>
      <xdr:col>22</xdr:col>
      <xdr:colOff>161925</xdr:colOff>
      <xdr:row>22</xdr:row>
      <xdr:rowOff>142876</xdr:rowOff>
    </xdr:to>
    <xdr:sp macro="" textlink="">
      <xdr:nvSpPr>
        <xdr:cNvPr id="13" name="テキスト ボックス 12"/>
        <xdr:cNvSpPr txBox="1"/>
      </xdr:nvSpPr>
      <xdr:spPr>
        <a:xfrm>
          <a:off x="7172325" y="4848225"/>
          <a:ext cx="1323975" cy="1304926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050" b="0">
              <a:solidFill>
                <a:srgbClr val="FF0000"/>
              </a:solidFill>
            </a:rPr>
            <a:t>・施設名</a:t>
          </a:r>
          <a:r>
            <a:rPr kumimoji="1" lang="en-US" altLang="ja-JP" sz="1050" b="0">
              <a:solidFill>
                <a:srgbClr val="FF0000"/>
              </a:solidFill>
            </a:rPr>
            <a:t/>
          </a:r>
          <a:br>
            <a:rPr kumimoji="1" lang="en-US" altLang="ja-JP" sz="1050" b="0">
              <a:solidFill>
                <a:srgbClr val="FF0000"/>
              </a:solidFill>
            </a:rPr>
          </a:br>
          <a:r>
            <a:rPr kumimoji="1" lang="ja-JP" altLang="en-US" sz="1050" b="0">
              <a:solidFill>
                <a:srgbClr val="FF0000"/>
              </a:solidFill>
            </a:rPr>
            <a:t>・施設所在地</a:t>
          </a:r>
          <a:endParaRPr kumimoji="1" lang="en-US" altLang="ja-JP" sz="1050" b="0">
            <a:solidFill>
              <a:srgbClr val="FF0000"/>
            </a:solidFill>
          </a:endParaRPr>
        </a:p>
        <a:p>
          <a:pPr algn="l"/>
          <a:r>
            <a:rPr kumimoji="1" lang="ja-JP" altLang="en-US" sz="1050" b="0">
              <a:solidFill>
                <a:srgbClr val="FF0000"/>
              </a:solidFill>
            </a:rPr>
            <a:t>・施設電話番号</a:t>
          </a:r>
          <a:endParaRPr kumimoji="1" lang="en-US" altLang="ja-JP" sz="1050" b="0">
            <a:solidFill>
              <a:srgbClr val="FF0000"/>
            </a:solidFill>
          </a:endParaRPr>
        </a:p>
        <a:p>
          <a:pPr algn="l"/>
          <a:r>
            <a:rPr kumimoji="1" lang="ja-JP" altLang="en-US" sz="1050" b="0">
              <a:solidFill>
                <a:srgbClr val="FF0000"/>
              </a:solidFill>
            </a:rPr>
            <a:t>を記入</a:t>
          </a:r>
          <a:endParaRPr kumimoji="1" lang="ja-JP" altLang="en-US" sz="105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17</xdr:col>
      <xdr:colOff>200025</xdr:colOff>
      <xdr:row>1</xdr:row>
      <xdr:rowOff>0</xdr:rowOff>
    </xdr:from>
    <xdr:to>
      <xdr:col>23</xdr:col>
      <xdr:colOff>171450</xdr:colOff>
      <xdr:row>1</xdr:row>
      <xdr:rowOff>419100</xdr:rowOff>
    </xdr:to>
    <xdr:sp macro="" textlink="">
      <xdr:nvSpPr>
        <xdr:cNvPr id="15" name="テキスト ボックス 14"/>
        <xdr:cNvSpPr txBox="1"/>
      </xdr:nvSpPr>
      <xdr:spPr>
        <a:xfrm>
          <a:off x="6515100" y="247650"/>
          <a:ext cx="2676525" cy="41910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200" b="0">
              <a:solidFill>
                <a:srgbClr val="FF0000"/>
              </a:solidFill>
            </a:rPr>
            <a:t>※</a:t>
          </a:r>
          <a:r>
            <a:rPr kumimoji="1" lang="ja-JP" altLang="en-US" sz="1200" b="0">
              <a:solidFill>
                <a:srgbClr val="FF0000"/>
              </a:solidFill>
            </a:rPr>
            <a:t>黄色のセルのみ入力してください。</a:t>
          </a:r>
          <a:endParaRPr kumimoji="1" lang="en-US" altLang="ja-JP" sz="1200" b="0">
            <a:solidFill>
              <a:srgbClr val="FF0000"/>
            </a:solidFill>
          </a:endParaRPr>
        </a:p>
        <a:p>
          <a:pPr algn="l"/>
          <a:endParaRPr kumimoji="1" lang="en-US" altLang="ja-JP" sz="1200" b="0">
            <a:solidFill>
              <a:srgbClr val="FF0000"/>
            </a:solidFill>
          </a:endParaRPr>
        </a:p>
      </xdr:txBody>
    </xdr:sp>
    <xdr:clientData/>
  </xdr:twoCellAnchor>
  <xdr:twoCellAnchor>
    <xdr:from>
      <xdr:col>17</xdr:col>
      <xdr:colOff>95250</xdr:colOff>
      <xdr:row>20</xdr:row>
      <xdr:rowOff>152400</xdr:rowOff>
    </xdr:from>
    <xdr:to>
      <xdr:col>19</xdr:col>
      <xdr:colOff>190499</xdr:colOff>
      <xdr:row>20</xdr:row>
      <xdr:rowOff>161925</xdr:rowOff>
    </xdr:to>
    <xdr:cxnSp macro="">
      <xdr:nvCxnSpPr>
        <xdr:cNvPr id="16" name="直線矢印コネクタ 15"/>
        <xdr:cNvCxnSpPr/>
      </xdr:nvCxnSpPr>
      <xdr:spPr>
        <a:xfrm flipH="1">
          <a:off x="6410325" y="5467350"/>
          <a:ext cx="761999" cy="9525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180975</xdr:colOff>
      <xdr:row>30</xdr:row>
      <xdr:rowOff>9525</xdr:rowOff>
    </xdr:from>
    <xdr:to>
      <xdr:col>22</xdr:col>
      <xdr:colOff>238125</xdr:colOff>
      <xdr:row>31</xdr:row>
      <xdr:rowOff>361950</xdr:rowOff>
    </xdr:to>
    <xdr:sp macro="" textlink="">
      <xdr:nvSpPr>
        <xdr:cNvPr id="18" name="テキスト ボックス 17"/>
        <xdr:cNvSpPr txBox="1"/>
      </xdr:nvSpPr>
      <xdr:spPr>
        <a:xfrm>
          <a:off x="7162800" y="8686800"/>
          <a:ext cx="1409700" cy="73342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050" b="0">
              <a:solidFill>
                <a:srgbClr val="FF0000"/>
              </a:solidFill>
            </a:rPr>
            <a:t>「交付決定通知書」の額を記入</a:t>
          </a:r>
        </a:p>
      </xdr:txBody>
    </xdr:sp>
    <xdr:clientData/>
  </xdr:twoCellAnchor>
  <xdr:twoCellAnchor>
    <xdr:from>
      <xdr:col>13</xdr:col>
      <xdr:colOff>161925</xdr:colOff>
      <xdr:row>29</xdr:row>
      <xdr:rowOff>238125</xdr:rowOff>
    </xdr:from>
    <xdr:to>
      <xdr:col>19</xdr:col>
      <xdr:colOff>190502</xdr:colOff>
      <xdr:row>30</xdr:row>
      <xdr:rowOff>152401</xdr:rowOff>
    </xdr:to>
    <xdr:cxnSp macro="">
      <xdr:nvCxnSpPr>
        <xdr:cNvPr id="19" name="直線矢印コネクタ 18"/>
        <xdr:cNvCxnSpPr/>
      </xdr:nvCxnSpPr>
      <xdr:spPr>
        <a:xfrm flipH="1" flipV="1">
          <a:off x="5143500" y="8534400"/>
          <a:ext cx="2028827" cy="295276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171450</xdr:colOff>
      <xdr:row>31</xdr:row>
      <xdr:rowOff>95250</xdr:rowOff>
    </xdr:from>
    <xdr:to>
      <xdr:col>19</xdr:col>
      <xdr:colOff>180976</xdr:colOff>
      <xdr:row>31</xdr:row>
      <xdr:rowOff>200025</xdr:rowOff>
    </xdr:to>
    <xdr:cxnSp macro="">
      <xdr:nvCxnSpPr>
        <xdr:cNvPr id="21" name="直線矢印コネクタ 20"/>
        <xdr:cNvCxnSpPr/>
      </xdr:nvCxnSpPr>
      <xdr:spPr>
        <a:xfrm flipH="1">
          <a:off x="5153025" y="9153525"/>
          <a:ext cx="2009776" cy="104775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171450</xdr:colOff>
      <xdr:row>24</xdr:row>
      <xdr:rowOff>152399</xdr:rowOff>
    </xdr:from>
    <xdr:to>
      <xdr:col>22</xdr:col>
      <xdr:colOff>609600</xdr:colOff>
      <xdr:row>27</xdr:row>
      <xdr:rowOff>200025</xdr:rowOff>
    </xdr:to>
    <xdr:sp macro="" textlink="">
      <xdr:nvSpPr>
        <xdr:cNvPr id="26" name="テキスト ボックス 25"/>
        <xdr:cNvSpPr txBox="1"/>
      </xdr:nvSpPr>
      <xdr:spPr>
        <a:xfrm>
          <a:off x="7153275" y="6915149"/>
          <a:ext cx="1790700" cy="1076326"/>
        </a:xfrm>
        <a:prstGeom prst="rect">
          <a:avLst/>
        </a:prstGeom>
        <a:solidFill>
          <a:schemeClr val="lt1"/>
        </a:solidFill>
        <a:ln w="9525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050" b="0">
              <a:solidFill>
                <a:srgbClr val="0070C0"/>
              </a:solidFill>
            </a:rPr>
            <a:t>入力不可。</a:t>
          </a:r>
          <a:endParaRPr kumimoji="1" lang="en-US" altLang="ja-JP" sz="1050" b="0">
            <a:solidFill>
              <a:srgbClr val="0070C0"/>
            </a:solidFill>
          </a:endParaRPr>
        </a:p>
        <a:p>
          <a:pPr algn="l"/>
          <a:r>
            <a:rPr kumimoji="1" lang="ja-JP" altLang="en-US" sz="1050" b="0">
              <a:solidFill>
                <a:srgbClr val="0070C0"/>
              </a:solidFill>
            </a:rPr>
            <a:t>「第４号ー２」のシートに入力すると、自動的に数字がはいります。</a:t>
          </a:r>
        </a:p>
      </xdr:txBody>
    </xdr:sp>
    <xdr:clientData/>
  </xdr:twoCellAnchor>
  <xdr:twoCellAnchor>
    <xdr:from>
      <xdr:col>14</xdr:col>
      <xdr:colOff>47625</xdr:colOff>
      <xdr:row>26</xdr:row>
      <xdr:rowOff>38100</xdr:rowOff>
    </xdr:from>
    <xdr:to>
      <xdr:col>19</xdr:col>
      <xdr:colOff>161925</xdr:colOff>
      <xdr:row>26</xdr:row>
      <xdr:rowOff>85725</xdr:rowOff>
    </xdr:to>
    <xdr:cxnSp macro="">
      <xdr:nvCxnSpPr>
        <xdr:cNvPr id="28" name="直線矢印コネクタ 27"/>
        <xdr:cNvCxnSpPr/>
      </xdr:nvCxnSpPr>
      <xdr:spPr>
        <a:xfrm flipH="1" flipV="1">
          <a:off x="5362575" y="7458075"/>
          <a:ext cx="1781175" cy="47625"/>
        </a:xfrm>
        <a:prstGeom prst="straightConnector1">
          <a:avLst/>
        </a:prstGeom>
        <a:ln w="19050">
          <a:solidFill>
            <a:srgbClr val="0070C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171450</xdr:colOff>
      <xdr:row>26</xdr:row>
      <xdr:rowOff>76200</xdr:rowOff>
    </xdr:from>
    <xdr:to>
      <xdr:col>19</xdr:col>
      <xdr:colOff>161925</xdr:colOff>
      <xdr:row>30</xdr:row>
      <xdr:rowOff>142875</xdr:rowOff>
    </xdr:to>
    <xdr:cxnSp macro="">
      <xdr:nvCxnSpPr>
        <xdr:cNvPr id="33" name="直線矢印コネクタ 32"/>
        <xdr:cNvCxnSpPr/>
      </xdr:nvCxnSpPr>
      <xdr:spPr>
        <a:xfrm flipH="1">
          <a:off x="5153025" y="7496175"/>
          <a:ext cx="1990725" cy="1323975"/>
        </a:xfrm>
        <a:prstGeom prst="straightConnector1">
          <a:avLst/>
        </a:prstGeom>
        <a:ln w="19050">
          <a:solidFill>
            <a:srgbClr val="0070C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142875</xdr:colOff>
      <xdr:row>26</xdr:row>
      <xdr:rowOff>76200</xdr:rowOff>
    </xdr:from>
    <xdr:to>
      <xdr:col>19</xdr:col>
      <xdr:colOff>171450</xdr:colOff>
      <xdr:row>32</xdr:row>
      <xdr:rowOff>171450</xdr:rowOff>
    </xdr:to>
    <xdr:cxnSp macro="">
      <xdr:nvCxnSpPr>
        <xdr:cNvPr id="35" name="直線矢印コネクタ 34"/>
        <xdr:cNvCxnSpPr/>
      </xdr:nvCxnSpPr>
      <xdr:spPr>
        <a:xfrm flipH="1">
          <a:off x="5124450" y="7496175"/>
          <a:ext cx="2028825" cy="2114550"/>
        </a:xfrm>
        <a:prstGeom prst="straightConnector1">
          <a:avLst/>
        </a:prstGeom>
        <a:ln w="19050">
          <a:solidFill>
            <a:srgbClr val="0070C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47626</xdr:colOff>
      <xdr:row>1</xdr:row>
      <xdr:rowOff>9525</xdr:rowOff>
    </xdr:from>
    <xdr:to>
      <xdr:col>17</xdr:col>
      <xdr:colOff>371476</xdr:colOff>
      <xdr:row>2</xdr:row>
      <xdr:rowOff>66675</xdr:rowOff>
    </xdr:to>
    <xdr:sp macro="" textlink="">
      <xdr:nvSpPr>
        <xdr:cNvPr id="2" name="テキスト ボックス 1"/>
        <xdr:cNvSpPr txBox="1"/>
      </xdr:nvSpPr>
      <xdr:spPr>
        <a:xfrm>
          <a:off x="4733926" y="304800"/>
          <a:ext cx="5448300" cy="65722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200" b="0">
              <a:solidFill>
                <a:srgbClr val="FF0000"/>
              </a:solidFill>
            </a:rPr>
            <a:t>※</a:t>
          </a:r>
          <a:r>
            <a:rPr kumimoji="1" lang="ja-JP" altLang="en-US" sz="1200" b="0">
              <a:solidFill>
                <a:srgbClr val="FF0000"/>
              </a:solidFill>
            </a:rPr>
            <a:t>黄色のセルのみ入力してください。</a:t>
          </a:r>
          <a:endParaRPr kumimoji="1" lang="en-US" altLang="ja-JP" sz="1200" b="0">
            <a:solidFill>
              <a:srgbClr val="FF0000"/>
            </a:solidFill>
          </a:endParaRPr>
        </a:p>
        <a:p>
          <a:pPr algn="l"/>
          <a:r>
            <a:rPr kumimoji="1" lang="ja-JP" altLang="en-US" sz="1200" b="0">
              <a:solidFill>
                <a:srgbClr val="FF0000"/>
              </a:solidFill>
            </a:rPr>
            <a:t>　９月に提出した費用報告書の内容（修正後）を参考に記入してください。</a:t>
          </a:r>
          <a:endParaRPr kumimoji="1" lang="en-US" altLang="ja-JP" sz="1200" b="0">
            <a:solidFill>
              <a:srgbClr val="FF0000"/>
            </a:solidFill>
          </a:endParaRPr>
        </a:p>
        <a:p>
          <a:pPr algn="l"/>
          <a:endParaRPr kumimoji="1" lang="en-US" altLang="ja-JP" sz="1200" b="0">
            <a:solidFill>
              <a:srgbClr val="FF0000"/>
            </a:solidFill>
          </a:endParaRPr>
        </a:p>
        <a:p>
          <a:pPr algn="l"/>
          <a:endParaRPr kumimoji="1" lang="en-US" altLang="ja-JP" sz="1200" b="0">
            <a:solidFill>
              <a:srgbClr val="FF0000"/>
            </a:solidFill>
          </a:endParaRPr>
        </a:p>
      </xdr:txBody>
    </xdr:sp>
    <xdr:clientData/>
  </xdr:twoCellAnchor>
  <xdr:twoCellAnchor>
    <xdr:from>
      <xdr:col>15</xdr:col>
      <xdr:colOff>495300</xdr:colOff>
      <xdr:row>3</xdr:row>
      <xdr:rowOff>57149</xdr:rowOff>
    </xdr:from>
    <xdr:to>
      <xdr:col>19</xdr:col>
      <xdr:colOff>447675</xdr:colOff>
      <xdr:row>4</xdr:row>
      <xdr:rowOff>333375</xdr:rowOff>
    </xdr:to>
    <xdr:sp macro="" textlink="">
      <xdr:nvSpPr>
        <xdr:cNvPr id="4" name="テキスト ボックス 3"/>
        <xdr:cNvSpPr txBox="1"/>
      </xdr:nvSpPr>
      <xdr:spPr>
        <a:xfrm>
          <a:off x="8934450" y="1428749"/>
          <a:ext cx="2695575" cy="704851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050" b="0">
              <a:solidFill>
                <a:srgbClr val="FF0000"/>
              </a:solidFill>
            </a:rPr>
            <a:t>（年額）</a:t>
          </a:r>
          <a:r>
            <a:rPr kumimoji="1" lang="en-US" altLang="ja-JP" sz="1050" b="0">
              <a:solidFill>
                <a:srgbClr val="FF0000"/>
              </a:solidFill>
            </a:rPr>
            <a:t>×</a:t>
          </a:r>
          <a:r>
            <a:rPr kumimoji="1" lang="ja-JP" altLang="en-US" sz="1050" b="0">
              <a:solidFill>
                <a:srgbClr val="FF0000"/>
              </a:solidFill>
            </a:rPr>
            <a:t>　</a:t>
          </a:r>
          <a:r>
            <a:rPr kumimoji="1" lang="en-US" altLang="ja-JP" sz="1050" b="0">
              <a:solidFill>
                <a:srgbClr val="FF0000"/>
              </a:solidFill>
            </a:rPr>
            <a:t>1/2</a:t>
          </a:r>
          <a:r>
            <a:rPr kumimoji="1" lang="ja-JP" altLang="en-US" sz="1050" b="0">
              <a:solidFill>
                <a:srgbClr val="FF0000"/>
              </a:solidFill>
            </a:rPr>
            <a:t>　の場合は、上段に記入。</a:t>
          </a:r>
          <a:endParaRPr kumimoji="1" lang="en-US" altLang="ja-JP" sz="1050" b="0">
            <a:solidFill>
              <a:srgbClr val="FF0000"/>
            </a:solidFill>
          </a:endParaRPr>
        </a:p>
        <a:p>
          <a:pPr algn="l"/>
          <a:r>
            <a:rPr kumimoji="1" lang="ja-JP" altLang="en-US" sz="1050" b="0">
              <a:solidFill>
                <a:srgbClr val="FF0000"/>
              </a:solidFill>
            </a:rPr>
            <a:t>それ以外の計算の場合は、下段に記入。</a:t>
          </a:r>
          <a:endParaRPr kumimoji="1" lang="en-US" altLang="ja-JP" sz="1050" b="0">
            <a:solidFill>
              <a:srgbClr val="FF0000"/>
            </a:solidFill>
          </a:endParaRPr>
        </a:p>
      </xdr:txBody>
    </xdr:sp>
    <xdr:clientData/>
  </xdr:twoCellAnchor>
  <xdr:twoCellAnchor>
    <xdr:from>
      <xdr:col>15</xdr:col>
      <xdr:colOff>66675</xdr:colOff>
      <xdr:row>3</xdr:row>
      <xdr:rowOff>400050</xdr:rowOff>
    </xdr:from>
    <xdr:to>
      <xdr:col>15</xdr:col>
      <xdr:colOff>466725</xdr:colOff>
      <xdr:row>3</xdr:row>
      <xdr:rowOff>409575</xdr:rowOff>
    </xdr:to>
    <xdr:cxnSp macro="">
      <xdr:nvCxnSpPr>
        <xdr:cNvPr id="6" name="直線矢印コネクタ 5"/>
        <xdr:cNvCxnSpPr/>
      </xdr:nvCxnSpPr>
      <xdr:spPr>
        <a:xfrm flipH="1">
          <a:off x="8505825" y="1771650"/>
          <a:ext cx="400050" cy="9525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12</xdr:row>
      <xdr:rowOff>38100</xdr:rowOff>
    </xdr:from>
    <xdr:to>
      <xdr:col>19</xdr:col>
      <xdr:colOff>419100</xdr:colOff>
      <xdr:row>14</xdr:row>
      <xdr:rowOff>257175</xdr:rowOff>
    </xdr:to>
    <xdr:sp macro="" textlink="">
      <xdr:nvSpPr>
        <xdr:cNvPr id="8" name="テキスト ボックス 7"/>
        <xdr:cNvSpPr txBox="1"/>
      </xdr:nvSpPr>
      <xdr:spPr>
        <a:xfrm>
          <a:off x="9810750" y="5514975"/>
          <a:ext cx="1790700" cy="771525"/>
        </a:xfrm>
        <a:prstGeom prst="rect">
          <a:avLst/>
        </a:prstGeom>
        <a:solidFill>
          <a:schemeClr val="lt1"/>
        </a:solidFill>
        <a:ln w="9525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050" b="0">
              <a:solidFill>
                <a:srgbClr val="0070C0"/>
              </a:solidFill>
            </a:rPr>
            <a:t>入力不可。</a:t>
          </a:r>
          <a:endParaRPr kumimoji="1" lang="en-US" altLang="ja-JP" sz="1050" b="0">
            <a:solidFill>
              <a:srgbClr val="0070C0"/>
            </a:solidFill>
          </a:endParaRPr>
        </a:p>
        <a:p>
          <a:pPr algn="l"/>
          <a:r>
            <a:rPr kumimoji="1" lang="ja-JP" altLang="en-US" sz="1050" b="0">
              <a:solidFill>
                <a:srgbClr val="0070C0"/>
              </a:solidFill>
            </a:rPr>
            <a:t>自動的に数字がはいります。</a:t>
          </a:r>
        </a:p>
      </xdr:txBody>
    </xdr:sp>
    <xdr:clientData/>
  </xdr:twoCellAnchor>
  <xdr:twoCellAnchor>
    <xdr:from>
      <xdr:col>15</xdr:col>
      <xdr:colOff>57150</xdr:colOff>
      <xdr:row>9</xdr:row>
      <xdr:rowOff>47626</xdr:rowOff>
    </xdr:from>
    <xdr:to>
      <xdr:col>17</xdr:col>
      <xdr:colOff>0</xdr:colOff>
      <xdr:row>13</xdr:row>
      <xdr:rowOff>147638</xdr:rowOff>
    </xdr:to>
    <xdr:cxnSp macro="">
      <xdr:nvCxnSpPr>
        <xdr:cNvPr id="9" name="直線矢印コネクタ 8"/>
        <xdr:cNvCxnSpPr>
          <a:stCxn id="8" idx="1"/>
        </xdr:cNvCxnSpPr>
      </xdr:nvCxnSpPr>
      <xdr:spPr>
        <a:xfrm flipH="1" flipV="1">
          <a:off x="8496300" y="4352926"/>
          <a:ext cx="1314450" cy="1547812"/>
        </a:xfrm>
        <a:prstGeom prst="straightConnector1">
          <a:avLst/>
        </a:prstGeom>
        <a:ln w="19050">
          <a:solidFill>
            <a:srgbClr val="0070C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85728</xdr:colOff>
      <xdr:row>13</xdr:row>
      <xdr:rowOff>147638</xdr:rowOff>
    </xdr:from>
    <xdr:to>
      <xdr:col>17</xdr:col>
      <xdr:colOff>0</xdr:colOff>
      <xdr:row>17</xdr:row>
      <xdr:rowOff>1</xdr:rowOff>
    </xdr:to>
    <xdr:cxnSp macro="">
      <xdr:nvCxnSpPr>
        <xdr:cNvPr id="12" name="直線矢印コネクタ 11"/>
        <xdr:cNvCxnSpPr>
          <a:stCxn id="8" idx="1"/>
        </xdr:cNvCxnSpPr>
      </xdr:nvCxnSpPr>
      <xdr:spPr>
        <a:xfrm flipH="1">
          <a:off x="8524878" y="5900738"/>
          <a:ext cx="1285872" cy="1985963"/>
        </a:xfrm>
        <a:prstGeom prst="straightConnector1">
          <a:avLst/>
        </a:prstGeom>
        <a:ln w="19050">
          <a:solidFill>
            <a:srgbClr val="0070C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38100</xdr:colOff>
      <xdr:row>13</xdr:row>
      <xdr:rowOff>147638</xdr:rowOff>
    </xdr:from>
    <xdr:to>
      <xdr:col>17</xdr:col>
      <xdr:colOff>0</xdr:colOff>
      <xdr:row>19</xdr:row>
      <xdr:rowOff>28575</xdr:rowOff>
    </xdr:to>
    <xdr:cxnSp macro="">
      <xdr:nvCxnSpPr>
        <xdr:cNvPr id="16" name="直線矢印コネクタ 15"/>
        <xdr:cNvCxnSpPr>
          <a:stCxn id="8" idx="1"/>
        </xdr:cNvCxnSpPr>
      </xdr:nvCxnSpPr>
      <xdr:spPr>
        <a:xfrm flipH="1">
          <a:off x="8477250" y="5900738"/>
          <a:ext cx="1333500" cy="3252787"/>
        </a:xfrm>
        <a:prstGeom prst="straightConnector1">
          <a:avLst/>
        </a:prstGeom>
        <a:ln w="19050">
          <a:solidFill>
            <a:srgbClr val="0070C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1</xdr:row>
      <xdr:rowOff>95250</xdr:rowOff>
    </xdr:from>
    <xdr:to>
      <xdr:col>54</xdr:col>
      <xdr:colOff>66675</xdr:colOff>
      <xdr:row>63</xdr:row>
      <xdr:rowOff>66675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609600" y="171450"/>
          <a:ext cx="6657975" cy="100584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76200</xdr:colOff>
      <xdr:row>12</xdr:row>
      <xdr:rowOff>66675</xdr:rowOff>
    </xdr:from>
    <xdr:to>
      <xdr:col>54</xdr:col>
      <xdr:colOff>66675</xdr:colOff>
      <xdr:row>12</xdr:row>
      <xdr:rowOff>66675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>
          <a:off x="609600" y="2028825"/>
          <a:ext cx="6657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20</xdr:row>
      <xdr:rowOff>85725</xdr:rowOff>
    </xdr:from>
    <xdr:to>
      <xdr:col>54</xdr:col>
      <xdr:colOff>57150</xdr:colOff>
      <xdr:row>20</xdr:row>
      <xdr:rowOff>85725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>
          <a:off x="600075" y="3286125"/>
          <a:ext cx="6657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85725</xdr:colOff>
      <xdr:row>49</xdr:row>
      <xdr:rowOff>95250</xdr:rowOff>
    </xdr:from>
    <xdr:to>
      <xdr:col>54</xdr:col>
      <xdr:colOff>76200</xdr:colOff>
      <xdr:row>49</xdr:row>
      <xdr:rowOff>95250</xdr:rowOff>
    </xdr:to>
    <xdr:sp macro="" textlink="">
      <xdr:nvSpPr>
        <xdr:cNvPr id="5" name="Line 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 bwMode="auto">
        <a:xfrm>
          <a:off x="619125" y="8115300"/>
          <a:ext cx="6657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6</xdr:col>
      <xdr:colOff>19052</xdr:colOff>
      <xdr:row>21</xdr:row>
      <xdr:rowOff>1</xdr:rowOff>
    </xdr:from>
    <xdr:to>
      <xdr:col>28</xdr:col>
      <xdr:colOff>3702</xdr:colOff>
      <xdr:row>22</xdr:row>
      <xdr:rowOff>31599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9152" y="3352801"/>
          <a:ext cx="2918350" cy="203048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22</xdr:row>
      <xdr:rowOff>12700</xdr:rowOff>
    </xdr:from>
    <xdr:to>
      <xdr:col>8</xdr:col>
      <xdr:colOff>12700</xdr:colOff>
      <xdr:row>24</xdr:row>
      <xdr:rowOff>152400</xdr:rowOff>
    </xdr:to>
    <xdr:sp macro="" textlink="">
      <xdr:nvSpPr>
        <xdr:cNvPr id="7" name="Check Box 1" hidden="1">
          <a:extLst>
            <a:ext uri="{63B3BB69-23CF-44E3-9099-C40C66FF867C}">
              <a14:compatExt xmlns:a14="http://schemas.microsoft.com/office/drawing/2010/main" spid="_x0000_s2049"/>
            </a:ex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/>
      </xdr:nvSpPr>
      <xdr:spPr bwMode="auto">
        <a:xfrm>
          <a:off x="762000" y="3536950"/>
          <a:ext cx="317500" cy="46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38</xdr:row>
      <xdr:rowOff>50800</xdr:rowOff>
    </xdr:from>
    <xdr:to>
      <xdr:col>8</xdr:col>
      <xdr:colOff>12700</xdr:colOff>
      <xdr:row>40</xdr:row>
      <xdr:rowOff>152400</xdr:rowOff>
    </xdr:to>
    <xdr:sp macro="" textlink="">
      <xdr:nvSpPr>
        <xdr:cNvPr id="8" name="Check Box 2" hidden="1">
          <a:extLst>
            <a:ext uri="{63B3BB69-23CF-44E3-9099-C40C66FF867C}">
              <a14:compatExt xmlns:a14="http://schemas.microsoft.com/office/drawing/2010/main" spid="_x0000_s2050"/>
            </a:ex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/>
      </xdr:nvSpPr>
      <xdr:spPr bwMode="auto">
        <a:xfrm>
          <a:off x="762000" y="6251575"/>
          <a:ext cx="317500" cy="46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41</xdr:row>
      <xdr:rowOff>38100</xdr:rowOff>
    </xdr:from>
    <xdr:to>
      <xdr:col>8</xdr:col>
      <xdr:colOff>12700</xdr:colOff>
      <xdr:row>43</xdr:row>
      <xdr:rowOff>146050</xdr:rowOff>
    </xdr:to>
    <xdr:sp macro="" textlink="">
      <xdr:nvSpPr>
        <xdr:cNvPr id="9" name="Check Box 3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762000" y="6781800"/>
          <a:ext cx="317500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22</xdr:row>
          <xdr:rowOff>0</xdr:rowOff>
        </xdr:from>
        <xdr:to>
          <xdr:col>7</xdr:col>
          <xdr:colOff>123825</xdr:colOff>
          <xdr:row>24</xdr:row>
          <xdr:rowOff>161925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38</xdr:row>
          <xdr:rowOff>47625</xdr:rowOff>
        </xdr:from>
        <xdr:to>
          <xdr:col>7</xdr:col>
          <xdr:colOff>123825</xdr:colOff>
          <xdr:row>40</xdr:row>
          <xdr:rowOff>152400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41</xdr:row>
          <xdr:rowOff>47625</xdr:rowOff>
        </xdr:from>
        <xdr:to>
          <xdr:col>7</xdr:col>
          <xdr:colOff>123825</xdr:colOff>
          <xdr:row>43</xdr:row>
          <xdr:rowOff>142875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37</xdr:col>
      <xdr:colOff>95249</xdr:colOff>
      <xdr:row>1</xdr:row>
      <xdr:rowOff>19050</xdr:rowOff>
    </xdr:from>
    <xdr:to>
      <xdr:col>59</xdr:col>
      <xdr:colOff>85724</xdr:colOff>
      <xdr:row>6</xdr:row>
      <xdr:rowOff>142875</xdr:rowOff>
    </xdr:to>
    <xdr:sp macro="" textlink="">
      <xdr:nvSpPr>
        <xdr:cNvPr id="13" name="テキスト ボックス 12"/>
        <xdr:cNvSpPr txBox="1"/>
      </xdr:nvSpPr>
      <xdr:spPr>
        <a:xfrm>
          <a:off x="5029199" y="95250"/>
          <a:ext cx="2924175" cy="1066800"/>
        </a:xfrm>
        <a:prstGeom prst="rect">
          <a:avLst/>
        </a:prstGeom>
        <a:solidFill>
          <a:schemeClr val="lt1"/>
        </a:solidFill>
        <a:ln w="9525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 b="0">
              <a:solidFill>
                <a:srgbClr val="0070C0"/>
              </a:solidFill>
            </a:rPr>
            <a:t>入力不可。</a:t>
          </a:r>
          <a:endParaRPr kumimoji="1" lang="en-US" altLang="ja-JP" sz="1100" b="0">
            <a:solidFill>
              <a:srgbClr val="0070C0"/>
            </a:solidFill>
          </a:endParaRPr>
        </a:p>
        <a:p>
          <a:pPr algn="l"/>
          <a:r>
            <a:rPr kumimoji="1" lang="ja-JP" altLang="en-US" sz="1100" b="0">
              <a:solidFill>
                <a:srgbClr val="0070C0"/>
              </a:solidFill>
            </a:rPr>
            <a:t>「第４号ー１」「</a:t>
          </a:r>
          <a:r>
            <a:rPr kumimoji="1" lang="ja-JP" altLang="ja-JP" sz="1100" b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第４号ー</a:t>
          </a:r>
          <a:r>
            <a:rPr kumimoji="1" lang="ja-JP" altLang="en-US" sz="1100" b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２」</a:t>
          </a:r>
          <a:r>
            <a:rPr kumimoji="1" lang="ja-JP" altLang="en-US" sz="1100" b="0">
              <a:solidFill>
                <a:srgbClr val="0070C0"/>
              </a:solidFill>
            </a:rPr>
            <a:t>のシートに入力すると、自動的に入力されます。</a:t>
          </a:r>
          <a:endParaRPr kumimoji="1" lang="en-US" altLang="ja-JP" sz="1100" b="0">
            <a:solidFill>
              <a:srgbClr val="0070C0"/>
            </a:solidFill>
          </a:endParaRPr>
        </a:p>
        <a:p>
          <a:pPr algn="l"/>
          <a:r>
            <a:rPr kumimoji="1" lang="ja-JP" altLang="en-US" sz="1100" b="0">
              <a:solidFill>
                <a:srgbClr val="0070C0"/>
              </a:solidFill>
            </a:rPr>
            <a:t>内容に誤りがないか、確認してください。</a:t>
          </a:r>
        </a:p>
      </xdr:txBody>
    </xdr:sp>
    <xdr:clientData/>
  </xdr:twoCellAnchor>
  <xdr:twoCellAnchor>
    <xdr:from>
      <xdr:col>27</xdr:col>
      <xdr:colOff>104775</xdr:colOff>
      <xdr:row>27</xdr:row>
      <xdr:rowOff>133349</xdr:rowOff>
    </xdr:from>
    <xdr:to>
      <xdr:col>36</xdr:col>
      <xdr:colOff>66675</xdr:colOff>
      <xdr:row>30</xdr:row>
      <xdr:rowOff>209550</xdr:rowOff>
    </xdr:to>
    <xdr:sp macro="" textlink="">
      <xdr:nvSpPr>
        <xdr:cNvPr id="14" name="テキスト ボックス 13"/>
        <xdr:cNvSpPr txBox="1"/>
      </xdr:nvSpPr>
      <xdr:spPr>
        <a:xfrm>
          <a:off x="3705225" y="4495799"/>
          <a:ext cx="1162050" cy="533401"/>
        </a:xfrm>
        <a:prstGeom prst="rect">
          <a:avLst/>
        </a:prstGeom>
        <a:solidFill>
          <a:schemeClr val="lt1"/>
        </a:solidFill>
        <a:ln w="9525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200" b="1">
              <a:solidFill>
                <a:srgbClr val="0070C0"/>
              </a:solidFill>
            </a:rPr>
            <a:t>口座入力不要。</a:t>
          </a:r>
        </a:p>
      </xdr:txBody>
    </xdr:sp>
    <xdr:clientData/>
  </xdr:twoCellAnchor>
  <xdr:twoCellAnchor>
    <xdr:from>
      <xdr:col>40</xdr:col>
      <xdr:colOff>19050</xdr:colOff>
      <xdr:row>44</xdr:row>
      <xdr:rowOff>9525</xdr:rowOff>
    </xdr:from>
    <xdr:to>
      <xdr:col>48</xdr:col>
      <xdr:colOff>114300</xdr:colOff>
      <xdr:row>47</xdr:row>
      <xdr:rowOff>85726</xdr:rowOff>
    </xdr:to>
    <xdr:sp macro="" textlink="">
      <xdr:nvSpPr>
        <xdr:cNvPr id="16" name="テキスト ボックス 15"/>
        <xdr:cNvSpPr txBox="1"/>
      </xdr:nvSpPr>
      <xdr:spPr>
        <a:xfrm>
          <a:off x="5353050" y="7267575"/>
          <a:ext cx="1162050" cy="533401"/>
        </a:xfrm>
        <a:prstGeom prst="rect">
          <a:avLst/>
        </a:prstGeom>
        <a:solidFill>
          <a:schemeClr val="lt1"/>
        </a:solidFill>
        <a:ln w="9525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200" b="1">
              <a:solidFill>
                <a:srgbClr val="0070C0"/>
              </a:solidFill>
            </a:rPr>
            <a:t>日付入力不要。</a:t>
          </a:r>
        </a:p>
      </xdr:txBody>
    </xdr:sp>
    <xdr:clientData/>
  </xdr:twoCellAnchor>
  <xdr:twoCellAnchor>
    <xdr:from>
      <xdr:col>35</xdr:col>
      <xdr:colOff>19050</xdr:colOff>
      <xdr:row>49</xdr:row>
      <xdr:rowOff>114300</xdr:rowOff>
    </xdr:from>
    <xdr:to>
      <xdr:col>51</xdr:col>
      <xdr:colOff>95250</xdr:colOff>
      <xdr:row>53</xdr:row>
      <xdr:rowOff>19050</xdr:rowOff>
    </xdr:to>
    <xdr:sp macro="" textlink="">
      <xdr:nvSpPr>
        <xdr:cNvPr id="17" name="楕円 16"/>
        <xdr:cNvSpPr/>
      </xdr:nvSpPr>
      <xdr:spPr>
        <a:xfrm>
          <a:off x="4686300" y="8134350"/>
          <a:ext cx="2209800" cy="514350"/>
        </a:xfrm>
        <a:prstGeom prst="ellipse">
          <a:avLst/>
        </a:prstGeom>
        <a:noFill/>
        <a:ln w="285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57150</xdr:colOff>
      <xdr:row>47</xdr:row>
      <xdr:rowOff>85726</xdr:rowOff>
    </xdr:from>
    <xdr:to>
      <xdr:col>44</xdr:col>
      <xdr:colOff>66675</xdr:colOff>
      <xdr:row>49</xdr:row>
      <xdr:rowOff>114300</xdr:rowOff>
    </xdr:to>
    <xdr:cxnSp macro="">
      <xdr:nvCxnSpPr>
        <xdr:cNvPr id="18" name="直線矢印コネクタ 17"/>
        <xdr:cNvCxnSpPr>
          <a:stCxn id="16" idx="2"/>
          <a:endCxn id="17" idx="0"/>
        </xdr:cNvCxnSpPr>
      </xdr:nvCxnSpPr>
      <xdr:spPr>
        <a:xfrm flipH="1">
          <a:off x="5791200" y="7800976"/>
          <a:ext cx="142875" cy="333374"/>
        </a:xfrm>
        <a:prstGeom prst="straightConnector1">
          <a:avLst/>
        </a:prstGeom>
        <a:ln w="19050">
          <a:solidFill>
            <a:srgbClr val="0070C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showGridLines="0" tabSelected="1" view="pageBreakPreview" topLeftCell="C16" zoomScaleNormal="100" zoomScaleSheetLayoutView="100" workbookViewId="0">
      <selection activeCell="Z20" sqref="Z20"/>
    </sheetView>
  </sheetViews>
  <sheetFormatPr defaultRowHeight="19.5" x14ac:dyDescent="0.4"/>
  <cols>
    <col min="1" max="2" width="4.375" style="11" customWidth="1"/>
    <col min="3" max="3" width="11.5" style="11" customWidth="1"/>
    <col min="4" max="6" width="4.375" style="11" customWidth="1"/>
    <col min="7" max="7" width="5.75" style="11" customWidth="1"/>
    <col min="8" max="21" width="4.375" style="11" customWidth="1"/>
    <col min="22" max="16384" width="9" style="11"/>
  </cols>
  <sheetData>
    <row r="1" spans="1:18" x14ac:dyDescent="0.4">
      <c r="A1" s="162" t="s">
        <v>15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</row>
    <row r="2" spans="1:18" ht="45" customHeight="1" x14ac:dyDescent="0.4">
      <c r="A2" s="163" t="s">
        <v>16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</row>
    <row r="3" spans="1:18" ht="20.25" customHeight="1" x14ac:dyDescent="0.4">
      <c r="N3" s="12" t="s">
        <v>19</v>
      </c>
      <c r="O3" s="132">
        <v>10</v>
      </c>
      <c r="P3" s="13" t="s">
        <v>18</v>
      </c>
      <c r="Q3" s="132">
        <v>10</v>
      </c>
      <c r="R3" s="13" t="s">
        <v>17</v>
      </c>
    </row>
    <row r="4" spans="1:18" ht="12" customHeight="1" x14ac:dyDescent="0.4"/>
    <row r="5" spans="1:18" x14ac:dyDescent="0.4">
      <c r="A5" s="164" t="s">
        <v>20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</row>
    <row r="6" spans="1:18" ht="9.75" customHeight="1" x14ac:dyDescent="0.4"/>
    <row r="7" spans="1:18" ht="21.75" customHeight="1" x14ac:dyDescent="0.4">
      <c r="J7" s="12" t="s">
        <v>21</v>
      </c>
      <c r="K7" s="158" t="s">
        <v>149</v>
      </c>
      <c r="L7" s="158"/>
      <c r="M7" s="158"/>
      <c r="N7" s="158"/>
      <c r="O7" s="158"/>
      <c r="P7" s="158"/>
      <c r="Q7" s="158"/>
      <c r="R7" s="158"/>
    </row>
    <row r="8" spans="1:18" ht="21.75" customHeight="1" x14ac:dyDescent="0.4">
      <c r="K8" s="158"/>
      <c r="L8" s="158"/>
      <c r="M8" s="158"/>
      <c r="N8" s="158"/>
      <c r="O8" s="158"/>
      <c r="P8" s="158"/>
      <c r="Q8" s="158"/>
      <c r="R8" s="158"/>
    </row>
    <row r="9" spans="1:18" ht="21.75" customHeight="1" x14ac:dyDescent="0.4">
      <c r="J9" s="12" t="s">
        <v>22</v>
      </c>
      <c r="K9" s="158" t="s">
        <v>145</v>
      </c>
      <c r="L9" s="158"/>
      <c r="M9" s="158"/>
      <c r="N9" s="158"/>
      <c r="O9" s="158"/>
      <c r="P9" s="158"/>
      <c r="Q9" s="158"/>
      <c r="R9" s="158"/>
    </row>
    <row r="10" spans="1:18" ht="21.75" customHeight="1" x14ac:dyDescent="0.4">
      <c r="J10" s="12" t="s">
        <v>23</v>
      </c>
      <c r="K10" s="145" t="s">
        <v>150</v>
      </c>
      <c r="L10" s="145"/>
      <c r="M10" s="145"/>
      <c r="N10" s="145"/>
      <c r="O10" s="145"/>
      <c r="P10" s="145"/>
      <c r="Q10" s="145"/>
      <c r="R10" s="145"/>
    </row>
    <row r="13" spans="1:18" ht="16.5" customHeight="1" x14ac:dyDescent="0.4">
      <c r="B13" s="159" t="s">
        <v>25</v>
      </c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1"/>
    </row>
    <row r="14" spans="1:18" ht="16.5" customHeight="1" x14ac:dyDescent="0.4">
      <c r="B14" s="160"/>
      <c r="C14" s="160"/>
      <c r="D14" s="160"/>
      <c r="E14" s="160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1"/>
    </row>
    <row r="15" spans="1:18" ht="9.75" customHeight="1" x14ac:dyDescent="0.4">
      <c r="B15" s="160"/>
      <c r="C15" s="160"/>
      <c r="D15" s="160"/>
      <c r="E15" s="160"/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1"/>
    </row>
    <row r="17" spans="1:21" x14ac:dyDescent="0.4">
      <c r="A17" s="146" t="s">
        <v>26</v>
      </c>
      <c r="B17" s="146"/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U17" s="135"/>
    </row>
    <row r="19" spans="1:21" ht="22.5" customHeight="1" x14ac:dyDescent="0.4">
      <c r="B19" s="13">
        <v>1</v>
      </c>
      <c r="C19" s="11" t="s">
        <v>27</v>
      </c>
    </row>
    <row r="20" spans="1:21" ht="42.75" customHeight="1" x14ac:dyDescent="0.4">
      <c r="C20" s="147" t="s">
        <v>28</v>
      </c>
      <c r="D20" s="148"/>
      <c r="E20" s="149" t="s">
        <v>146</v>
      </c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50"/>
    </row>
    <row r="21" spans="1:21" ht="33.75" customHeight="1" x14ac:dyDescent="0.4">
      <c r="C21" s="147" t="s">
        <v>29</v>
      </c>
      <c r="D21" s="148"/>
      <c r="E21" s="154" t="s">
        <v>24</v>
      </c>
      <c r="F21" s="154"/>
      <c r="G21" s="1" t="s">
        <v>147</v>
      </c>
      <c r="H21" s="14" t="s">
        <v>30</v>
      </c>
      <c r="I21" s="155" t="s">
        <v>148</v>
      </c>
      <c r="J21" s="155"/>
      <c r="K21" s="155"/>
      <c r="L21" s="155"/>
      <c r="M21" s="155"/>
      <c r="N21" s="155"/>
      <c r="O21" s="155"/>
      <c r="P21" s="155"/>
      <c r="Q21" s="156"/>
    </row>
    <row r="22" spans="1:21" ht="21" customHeight="1" x14ac:dyDescent="0.4">
      <c r="C22" s="147"/>
      <c r="D22" s="148"/>
      <c r="E22" s="151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3"/>
    </row>
    <row r="23" spans="1:21" ht="26.25" customHeight="1" x14ac:dyDescent="0.4">
      <c r="C23" s="147"/>
      <c r="D23" s="148"/>
      <c r="E23" s="15"/>
      <c r="F23" s="16"/>
      <c r="G23" s="16"/>
      <c r="H23" s="17" t="s">
        <v>33</v>
      </c>
      <c r="I23" s="157" t="s">
        <v>151</v>
      </c>
      <c r="J23" s="157"/>
      <c r="K23" s="18" t="s">
        <v>31</v>
      </c>
      <c r="L23" s="157" t="s">
        <v>152</v>
      </c>
      <c r="M23" s="157"/>
      <c r="N23" s="18" t="s">
        <v>31</v>
      </c>
      <c r="O23" s="157" t="s">
        <v>152</v>
      </c>
      <c r="P23" s="157"/>
      <c r="Q23" s="19" t="s">
        <v>32</v>
      </c>
    </row>
    <row r="24" spans="1:21" ht="33" customHeight="1" x14ac:dyDescent="0.4"/>
    <row r="25" spans="1:21" ht="22.5" customHeight="1" thickBot="1" x14ac:dyDescent="0.45">
      <c r="B25" s="13">
        <v>2</v>
      </c>
      <c r="C25" s="11" t="s">
        <v>34</v>
      </c>
    </row>
    <row r="26" spans="1:21" ht="29.25" customHeight="1" thickTop="1" thickBot="1" x14ac:dyDescent="0.45">
      <c r="C26" s="11" t="s">
        <v>44</v>
      </c>
      <c r="J26" s="136">
        <f>J30+J32</f>
        <v>216000</v>
      </c>
      <c r="K26" s="137"/>
      <c r="L26" s="137"/>
      <c r="M26" s="137"/>
      <c r="N26" s="138"/>
      <c r="O26" s="20" t="s">
        <v>35</v>
      </c>
    </row>
    <row r="27" spans="1:21" ht="29.25" customHeight="1" thickTop="1" thickBot="1" x14ac:dyDescent="0.45">
      <c r="C27" s="11" t="s">
        <v>45</v>
      </c>
      <c r="J27" s="136">
        <f>J31+J33</f>
        <v>138000</v>
      </c>
      <c r="K27" s="137"/>
      <c r="L27" s="137"/>
      <c r="M27" s="137"/>
      <c r="N27" s="138"/>
      <c r="O27" s="20" t="s">
        <v>35</v>
      </c>
      <c r="P27" s="21" t="s">
        <v>36</v>
      </c>
    </row>
    <row r="28" spans="1:21" ht="20.25" thickTop="1" x14ac:dyDescent="0.4"/>
    <row r="29" spans="1:21" x14ac:dyDescent="0.4">
      <c r="C29" s="11" t="s">
        <v>37</v>
      </c>
    </row>
    <row r="30" spans="1:21" ht="30" customHeight="1" thickBot="1" x14ac:dyDescent="0.45">
      <c r="C30" s="141" t="s">
        <v>42</v>
      </c>
      <c r="D30" s="142"/>
      <c r="E30" s="143" t="s">
        <v>46</v>
      </c>
      <c r="F30" s="143"/>
      <c r="G30" s="143"/>
      <c r="H30" s="143"/>
      <c r="I30" s="143"/>
      <c r="J30" s="139">
        <v>151000</v>
      </c>
      <c r="K30" s="139"/>
      <c r="L30" s="139"/>
      <c r="M30" s="139"/>
      <c r="N30" s="139"/>
      <c r="O30" s="22" t="s">
        <v>35</v>
      </c>
      <c r="P30" s="23" t="s">
        <v>38</v>
      </c>
      <c r="Q30" s="24"/>
    </row>
    <row r="31" spans="1:21" ht="30" customHeight="1" thickTop="1" thickBot="1" x14ac:dyDescent="0.45">
      <c r="C31" s="142"/>
      <c r="D31" s="142"/>
      <c r="E31" s="143" t="s">
        <v>47</v>
      </c>
      <c r="F31" s="143"/>
      <c r="G31" s="143"/>
      <c r="H31" s="143"/>
      <c r="I31" s="144"/>
      <c r="J31" s="136">
        <f>第４号ー２!E10</f>
        <v>90000</v>
      </c>
      <c r="K31" s="137"/>
      <c r="L31" s="137"/>
      <c r="M31" s="137"/>
      <c r="N31" s="138"/>
      <c r="O31" s="22" t="s">
        <v>35</v>
      </c>
      <c r="P31" s="23" t="s">
        <v>39</v>
      </c>
      <c r="Q31" s="24"/>
    </row>
    <row r="32" spans="1:21" ht="30" customHeight="1" thickTop="1" thickBot="1" x14ac:dyDescent="0.45">
      <c r="C32" s="141" t="s">
        <v>43</v>
      </c>
      <c r="D32" s="142"/>
      <c r="E32" s="143" t="s">
        <v>46</v>
      </c>
      <c r="F32" s="143"/>
      <c r="G32" s="143"/>
      <c r="H32" s="143"/>
      <c r="I32" s="143"/>
      <c r="J32" s="140">
        <v>65000</v>
      </c>
      <c r="K32" s="140"/>
      <c r="L32" s="140"/>
      <c r="M32" s="140"/>
      <c r="N32" s="140"/>
      <c r="O32" s="22" t="s">
        <v>35</v>
      </c>
      <c r="P32" s="23" t="s">
        <v>40</v>
      </c>
      <c r="Q32" s="24"/>
    </row>
    <row r="33" spans="3:17" ht="30" customHeight="1" thickTop="1" thickBot="1" x14ac:dyDescent="0.45">
      <c r="C33" s="142"/>
      <c r="D33" s="142"/>
      <c r="E33" s="143" t="s">
        <v>47</v>
      </c>
      <c r="F33" s="143"/>
      <c r="G33" s="143"/>
      <c r="H33" s="143"/>
      <c r="I33" s="144"/>
      <c r="J33" s="136">
        <f>第４号ー２!E18</f>
        <v>48000</v>
      </c>
      <c r="K33" s="137"/>
      <c r="L33" s="137"/>
      <c r="M33" s="137"/>
      <c r="N33" s="138"/>
      <c r="O33" s="22" t="s">
        <v>35</v>
      </c>
      <c r="P33" s="23" t="s">
        <v>41</v>
      </c>
      <c r="Q33" s="24"/>
    </row>
    <row r="34" spans="3:17" ht="20.25" thickTop="1" x14ac:dyDescent="0.4"/>
  </sheetData>
  <mergeCells count="30">
    <mergeCell ref="K9:R9"/>
    <mergeCell ref="B13:R15"/>
    <mergeCell ref="A1:R1"/>
    <mergeCell ref="A2:R2"/>
    <mergeCell ref="A5:R5"/>
    <mergeCell ref="K7:R7"/>
    <mergeCell ref="K8:R8"/>
    <mergeCell ref="J26:N26"/>
    <mergeCell ref="K10:R10"/>
    <mergeCell ref="A17:R17"/>
    <mergeCell ref="C20:D20"/>
    <mergeCell ref="C21:D23"/>
    <mergeCell ref="E20:Q20"/>
    <mergeCell ref="E22:Q22"/>
    <mergeCell ref="E21:F21"/>
    <mergeCell ref="I21:Q21"/>
    <mergeCell ref="I23:J23"/>
    <mergeCell ref="L23:M23"/>
    <mergeCell ref="O23:P23"/>
    <mergeCell ref="C30:D31"/>
    <mergeCell ref="C32:D33"/>
    <mergeCell ref="E30:I30"/>
    <mergeCell ref="E31:I31"/>
    <mergeCell ref="E32:I32"/>
    <mergeCell ref="E33:I33"/>
    <mergeCell ref="J27:N27"/>
    <mergeCell ref="J30:N30"/>
    <mergeCell ref="J31:N31"/>
    <mergeCell ref="J32:N32"/>
    <mergeCell ref="J33:N33"/>
  </mergeCells>
  <phoneticPr fontId="1"/>
  <pageMargins left="0.31496062992125984" right="0.31496062992125984" top="0.74803149606299213" bottom="0.74803149606299213" header="0.31496062992125984" footer="0.31496062992125984"/>
  <pageSetup paperSize="9" scale="6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showGridLines="0" view="pageBreakPreview" zoomScaleNormal="100" zoomScaleSheetLayoutView="100" workbookViewId="0">
      <selection activeCell="S16" sqref="S16"/>
    </sheetView>
  </sheetViews>
  <sheetFormatPr defaultRowHeight="24" x14ac:dyDescent="0.4"/>
  <cols>
    <col min="1" max="1" width="4.625" style="27" customWidth="1"/>
    <col min="2" max="2" width="5.375" style="27" customWidth="1"/>
    <col min="3" max="3" width="8.375" style="27" customWidth="1"/>
    <col min="4" max="4" width="20.25" style="27" customWidth="1"/>
    <col min="5" max="5" width="17.75" style="27" customWidth="1"/>
    <col min="6" max="6" width="5.125" style="28" customWidth="1"/>
    <col min="7" max="7" width="9.75" style="27" customWidth="1"/>
    <col min="8" max="8" width="4.375" style="28" customWidth="1"/>
    <col min="9" max="10" width="5" style="28" customWidth="1"/>
    <col min="11" max="11" width="5.625" style="28" customWidth="1"/>
    <col min="12" max="15" width="4.875" style="27" customWidth="1"/>
    <col min="16" max="16384" width="9" style="27"/>
  </cols>
  <sheetData>
    <row r="1" spans="1:16" ht="23.25" customHeight="1" x14ac:dyDescent="0.4">
      <c r="A1" s="165" t="s">
        <v>48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26"/>
    </row>
    <row r="2" spans="1:16" ht="47.25" customHeight="1" thickBot="1" x14ac:dyDescent="0.45">
      <c r="A2" s="28">
        <v>3</v>
      </c>
      <c r="B2" s="27" t="s">
        <v>144</v>
      </c>
    </row>
    <row r="3" spans="1:16" ht="37.5" customHeight="1" thickBot="1" x14ac:dyDescent="0.45">
      <c r="B3" s="29"/>
      <c r="C3" s="170" t="s">
        <v>53</v>
      </c>
      <c r="D3" s="170"/>
      <c r="E3" s="171" t="s">
        <v>49</v>
      </c>
      <c r="F3" s="172"/>
      <c r="G3" s="170" t="s">
        <v>54</v>
      </c>
      <c r="H3" s="170"/>
      <c r="I3" s="170"/>
      <c r="J3" s="170"/>
      <c r="K3" s="170"/>
      <c r="L3" s="170"/>
      <c r="M3" s="170"/>
      <c r="N3" s="170"/>
      <c r="O3" s="177"/>
    </row>
    <row r="4" spans="1:16" ht="33.75" customHeight="1" thickBot="1" x14ac:dyDescent="0.45">
      <c r="B4" s="195" t="s">
        <v>51</v>
      </c>
      <c r="C4" s="166" t="s">
        <v>0</v>
      </c>
      <c r="D4" s="199" t="s">
        <v>1</v>
      </c>
      <c r="E4" s="184">
        <v>60000</v>
      </c>
      <c r="F4" s="187" t="s">
        <v>4</v>
      </c>
      <c r="G4" s="190">
        <v>120000</v>
      </c>
      <c r="H4" s="191"/>
      <c r="I4" s="191"/>
      <c r="J4" s="191"/>
      <c r="K4" s="30" t="s">
        <v>4</v>
      </c>
      <c r="L4" s="30" t="s">
        <v>5</v>
      </c>
      <c r="M4" s="30">
        <v>1</v>
      </c>
      <c r="N4" s="30" t="s">
        <v>10</v>
      </c>
      <c r="O4" s="31">
        <v>2</v>
      </c>
    </row>
    <row r="5" spans="1:16" ht="33.75" customHeight="1" thickBot="1" x14ac:dyDescent="0.45">
      <c r="B5" s="195"/>
      <c r="C5" s="167"/>
      <c r="D5" s="200"/>
      <c r="E5" s="201"/>
      <c r="F5" s="189"/>
      <c r="G5" s="202"/>
      <c r="H5" s="203"/>
      <c r="I5" s="203"/>
      <c r="J5" s="203"/>
      <c r="K5" s="203"/>
      <c r="L5" s="203"/>
      <c r="M5" s="203"/>
      <c r="N5" s="203"/>
      <c r="O5" s="204"/>
    </row>
    <row r="6" spans="1:16" ht="48.75" customHeight="1" thickBot="1" x14ac:dyDescent="0.45">
      <c r="B6" s="195"/>
      <c r="C6" s="167"/>
      <c r="D6" s="32" t="s">
        <v>50</v>
      </c>
      <c r="E6" s="25">
        <v>18080</v>
      </c>
      <c r="F6" s="33" t="s">
        <v>4</v>
      </c>
      <c r="G6" s="220"/>
      <c r="H6" s="220"/>
      <c r="I6" s="220"/>
      <c r="J6" s="220"/>
      <c r="K6" s="220"/>
      <c r="L6" s="220"/>
      <c r="M6" s="220"/>
      <c r="N6" s="220"/>
      <c r="O6" s="221"/>
    </row>
    <row r="7" spans="1:16" ht="33" customHeight="1" thickBot="1" x14ac:dyDescent="0.45">
      <c r="B7" s="195"/>
      <c r="C7" s="167"/>
      <c r="D7" s="222" t="s">
        <v>2</v>
      </c>
      <c r="E7" s="233">
        <f>G7*M7</f>
        <v>12650</v>
      </c>
      <c r="F7" s="235" t="s">
        <v>4</v>
      </c>
      <c r="G7" s="193">
        <v>575</v>
      </c>
      <c r="H7" s="194"/>
      <c r="I7" s="194"/>
      <c r="J7" s="194"/>
      <c r="K7" s="34" t="s">
        <v>4</v>
      </c>
      <c r="L7" s="34" t="s">
        <v>5</v>
      </c>
      <c r="M7" s="192">
        <v>22</v>
      </c>
      <c r="N7" s="192"/>
      <c r="O7" s="35" t="s">
        <v>7</v>
      </c>
    </row>
    <row r="8" spans="1:16" ht="33" customHeight="1" thickBot="1" x14ac:dyDescent="0.45">
      <c r="B8" s="195"/>
      <c r="C8" s="167"/>
      <c r="D8" s="223"/>
      <c r="E8" s="234"/>
      <c r="F8" s="236"/>
      <c r="G8" s="237"/>
      <c r="H8" s="238"/>
      <c r="I8" s="238"/>
      <c r="J8" s="238"/>
      <c r="K8" s="238"/>
      <c r="L8" s="238"/>
      <c r="M8" s="238"/>
      <c r="N8" s="238"/>
      <c r="O8" s="239"/>
    </row>
    <row r="9" spans="1:16" ht="48.75" customHeight="1" thickTop="1" thickBot="1" x14ac:dyDescent="0.45">
      <c r="B9" s="195"/>
      <c r="C9" s="167"/>
      <c r="D9" s="36" t="s">
        <v>52</v>
      </c>
      <c r="E9" s="2">
        <f>E4+E6+E7</f>
        <v>90730</v>
      </c>
      <c r="F9" s="37" t="s">
        <v>4</v>
      </c>
      <c r="G9" s="178" t="s">
        <v>59</v>
      </c>
      <c r="H9" s="179"/>
      <c r="I9" s="179"/>
      <c r="J9" s="179"/>
      <c r="K9" s="179"/>
      <c r="L9" s="179"/>
      <c r="M9" s="179"/>
      <c r="N9" s="179"/>
      <c r="O9" s="180"/>
    </row>
    <row r="10" spans="1:16" ht="48.75" customHeight="1" thickBot="1" x14ac:dyDescent="0.45">
      <c r="B10" s="195"/>
      <c r="C10" s="168"/>
      <c r="D10" s="38" t="s">
        <v>9</v>
      </c>
      <c r="E10" s="3">
        <f>ROUNDDOWN(E9,-3)</f>
        <v>90000</v>
      </c>
      <c r="F10" s="39" t="s">
        <v>4</v>
      </c>
      <c r="G10" s="230" t="s">
        <v>61</v>
      </c>
      <c r="H10" s="231"/>
      <c r="I10" s="231"/>
      <c r="J10" s="231"/>
      <c r="K10" s="231"/>
      <c r="L10" s="231"/>
      <c r="M10" s="231"/>
      <c r="N10" s="231"/>
      <c r="O10" s="232"/>
    </row>
    <row r="11" spans="1:16" ht="21.75" customHeight="1" thickBot="1" x14ac:dyDescent="0.45">
      <c r="B11" s="195"/>
      <c r="C11" s="169" t="s">
        <v>3</v>
      </c>
      <c r="D11" s="173" t="s">
        <v>11</v>
      </c>
      <c r="E11" s="184">
        <f>G11*K11+G12*K12+G13*K13+G14*K14</f>
        <v>33500</v>
      </c>
      <c r="F11" s="187" t="s">
        <v>4</v>
      </c>
      <c r="G11" s="209">
        <v>6500</v>
      </c>
      <c r="H11" s="210"/>
      <c r="I11" s="40" t="s">
        <v>4</v>
      </c>
      <c r="J11" s="41" t="s">
        <v>12</v>
      </c>
      <c r="K11" s="4">
        <v>3</v>
      </c>
      <c r="L11" s="41" t="s">
        <v>13</v>
      </c>
      <c r="M11" s="211"/>
      <c r="N11" s="212"/>
      <c r="O11" s="213"/>
    </row>
    <row r="12" spans="1:16" ht="21.75" customHeight="1" thickBot="1" x14ac:dyDescent="0.45">
      <c r="B12" s="195"/>
      <c r="C12" s="169"/>
      <c r="D12" s="174"/>
      <c r="E12" s="185"/>
      <c r="F12" s="188"/>
      <c r="G12" s="197">
        <v>7000</v>
      </c>
      <c r="H12" s="198"/>
      <c r="I12" s="42" t="s">
        <v>4</v>
      </c>
      <c r="J12" s="43" t="s">
        <v>5</v>
      </c>
      <c r="K12" s="5">
        <v>2</v>
      </c>
      <c r="L12" s="43" t="s">
        <v>7</v>
      </c>
      <c r="M12" s="214"/>
      <c r="N12" s="215"/>
      <c r="O12" s="216"/>
    </row>
    <row r="13" spans="1:16" ht="21.75" customHeight="1" thickBot="1" x14ac:dyDescent="0.45">
      <c r="B13" s="195"/>
      <c r="C13" s="169"/>
      <c r="D13" s="175"/>
      <c r="E13" s="185"/>
      <c r="F13" s="188"/>
      <c r="G13" s="197"/>
      <c r="H13" s="198"/>
      <c r="I13" s="42" t="s">
        <v>4</v>
      </c>
      <c r="J13" s="43" t="s">
        <v>12</v>
      </c>
      <c r="K13" s="5"/>
      <c r="L13" s="43" t="s">
        <v>13</v>
      </c>
      <c r="M13" s="214"/>
      <c r="N13" s="215"/>
      <c r="O13" s="216"/>
    </row>
    <row r="14" spans="1:16" ht="21.75" customHeight="1" thickBot="1" x14ac:dyDescent="0.45">
      <c r="B14" s="195"/>
      <c r="C14" s="169"/>
      <c r="D14" s="176"/>
      <c r="E14" s="186"/>
      <c r="F14" s="189"/>
      <c r="G14" s="207"/>
      <c r="H14" s="208"/>
      <c r="I14" s="44" t="s">
        <v>4</v>
      </c>
      <c r="J14" s="45" t="s">
        <v>12</v>
      </c>
      <c r="K14" s="6"/>
      <c r="L14" s="45" t="s">
        <v>13</v>
      </c>
      <c r="M14" s="217"/>
      <c r="N14" s="218"/>
      <c r="O14" s="219"/>
    </row>
    <row r="15" spans="1:16" ht="48.75" customHeight="1" thickBot="1" x14ac:dyDescent="0.45">
      <c r="B15" s="195"/>
      <c r="C15" s="169"/>
      <c r="D15" s="46" t="s">
        <v>6</v>
      </c>
      <c r="E15" s="58">
        <f>G15*K15*N15</f>
        <v>9000</v>
      </c>
      <c r="F15" s="47" t="s">
        <v>4</v>
      </c>
      <c r="G15" s="205">
        <v>1500</v>
      </c>
      <c r="H15" s="206"/>
      <c r="I15" s="48" t="s">
        <v>4</v>
      </c>
      <c r="J15" s="49" t="s">
        <v>12</v>
      </c>
      <c r="K15" s="7">
        <v>1</v>
      </c>
      <c r="L15" s="49" t="s">
        <v>13</v>
      </c>
      <c r="M15" s="49" t="s">
        <v>12</v>
      </c>
      <c r="N15" s="7">
        <v>6</v>
      </c>
      <c r="O15" s="50" t="s">
        <v>14</v>
      </c>
    </row>
    <row r="16" spans="1:16" ht="48.75" customHeight="1" thickBot="1" x14ac:dyDescent="0.45">
      <c r="B16" s="195"/>
      <c r="C16" s="169"/>
      <c r="D16" s="51" t="s">
        <v>8</v>
      </c>
      <c r="E16" s="59">
        <f>G16*K16</f>
        <v>6000</v>
      </c>
      <c r="F16" s="52" t="s">
        <v>4</v>
      </c>
      <c r="G16" s="240">
        <v>1500</v>
      </c>
      <c r="H16" s="241"/>
      <c r="I16" s="53" t="s">
        <v>4</v>
      </c>
      <c r="J16" s="54" t="s">
        <v>12</v>
      </c>
      <c r="K16" s="8">
        <v>4</v>
      </c>
      <c r="L16" s="54" t="s">
        <v>13</v>
      </c>
      <c r="M16" s="242"/>
      <c r="N16" s="243"/>
      <c r="O16" s="244"/>
    </row>
    <row r="17" spans="2:15" ht="48.75" customHeight="1" thickTop="1" thickBot="1" x14ac:dyDescent="0.45">
      <c r="B17" s="195"/>
      <c r="C17" s="169"/>
      <c r="D17" s="36" t="s">
        <v>52</v>
      </c>
      <c r="E17" s="2">
        <f>E11+E15+E16</f>
        <v>48500</v>
      </c>
      <c r="F17" s="37" t="s">
        <v>4</v>
      </c>
      <c r="G17" s="178" t="s">
        <v>60</v>
      </c>
      <c r="H17" s="179"/>
      <c r="I17" s="179"/>
      <c r="J17" s="179"/>
      <c r="K17" s="179"/>
      <c r="L17" s="179"/>
      <c r="M17" s="179"/>
      <c r="N17" s="179"/>
      <c r="O17" s="180"/>
    </row>
    <row r="18" spans="2:15" ht="48.75" customHeight="1" thickBot="1" x14ac:dyDescent="0.45">
      <c r="B18" s="195"/>
      <c r="C18" s="169"/>
      <c r="D18" s="55" t="s">
        <v>9</v>
      </c>
      <c r="E18" s="9">
        <f>ROUNDDOWN(E17,-3)</f>
        <v>48000</v>
      </c>
      <c r="F18" s="56" t="s">
        <v>4</v>
      </c>
      <c r="G18" s="181" t="s">
        <v>58</v>
      </c>
      <c r="H18" s="182"/>
      <c r="I18" s="182"/>
      <c r="J18" s="182"/>
      <c r="K18" s="182"/>
      <c r="L18" s="182"/>
      <c r="M18" s="182"/>
      <c r="N18" s="182"/>
      <c r="O18" s="183"/>
    </row>
    <row r="19" spans="2:15" ht="48.75" customHeight="1" thickTop="1" thickBot="1" x14ac:dyDescent="0.45">
      <c r="B19" s="196"/>
      <c r="C19" s="224" t="s">
        <v>55</v>
      </c>
      <c r="D19" s="225"/>
      <c r="E19" s="10">
        <f>E9+E17</f>
        <v>139230</v>
      </c>
      <c r="F19" s="57" t="s">
        <v>4</v>
      </c>
      <c r="G19" s="228"/>
      <c r="H19" s="225"/>
      <c r="I19" s="225"/>
      <c r="J19" s="225"/>
      <c r="K19" s="225"/>
      <c r="L19" s="225"/>
      <c r="M19" s="225"/>
      <c r="N19" s="225"/>
      <c r="O19" s="229"/>
    </row>
    <row r="20" spans="2:15" ht="48.75" customHeight="1" thickBot="1" x14ac:dyDescent="0.45">
      <c r="B20" s="196"/>
      <c r="C20" s="226" t="s">
        <v>56</v>
      </c>
      <c r="D20" s="227"/>
      <c r="E20" s="3">
        <f>E10+E18</f>
        <v>138000</v>
      </c>
      <c r="F20" s="39" t="s">
        <v>4</v>
      </c>
      <c r="G20" s="230" t="s">
        <v>57</v>
      </c>
      <c r="H20" s="231"/>
      <c r="I20" s="231"/>
      <c r="J20" s="231"/>
      <c r="K20" s="231"/>
      <c r="L20" s="231"/>
      <c r="M20" s="231"/>
      <c r="N20" s="231"/>
      <c r="O20" s="232"/>
    </row>
    <row r="21" spans="2:15" ht="30.75" customHeight="1" x14ac:dyDescent="0.4">
      <c r="B21" s="27" t="s">
        <v>62</v>
      </c>
    </row>
  </sheetData>
  <mergeCells count="41">
    <mergeCell ref="C19:D19"/>
    <mergeCell ref="C20:D20"/>
    <mergeCell ref="G19:O19"/>
    <mergeCell ref="G20:O20"/>
    <mergeCell ref="E7:E8"/>
    <mergeCell ref="F7:F8"/>
    <mergeCell ref="G8:O8"/>
    <mergeCell ref="G9:O9"/>
    <mergeCell ref="G10:O10"/>
    <mergeCell ref="G16:H16"/>
    <mergeCell ref="M12:O12"/>
    <mergeCell ref="M16:O16"/>
    <mergeCell ref="D4:D5"/>
    <mergeCell ref="E4:E5"/>
    <mergeCell ref="F4:F5"/>
    <mergeCell ref="G5:O5"/>
    <mergeCell ref="G15:H15"/>
    <mergeCell ref="G13:H13"/>
    <mergeCell ref="G14:H14"/>
    <mergeCell ref="G11:H11"/>
    <mergeCell ref="M11:O11"/>
    <mergeCell ref="M13:O13"/>
    <mergeCell ref="M14:O14"/>
    <mergeCell ref="G6:O6"/>
    <mergeCell ref="D7:D8"/>
    <mergeCell ref="A1:O1"/>
    <mergeCell ref="C4:C10"/>
    <mergeCell ref="C11:C18"/>
    <mergeCell ref="C3:D3"/>
    <mergeCell ref="E3:F3"/>
    <mergeCell ref="D11:D14"/>
    <mergeCell ref="G3:O3"/>
    <mergeCell ref="G17:O17"/>
    <mergeCell ref="G18:O18"/>
    <mergeCell ref="E11:E14"/>
    <mergeCell ref="F11:F14"/>
    <mergeCell ref="G4:J4"/>
    <mergeCell ref="M7:N7"/>
    <mergeCell ref="G7:J7"/>
    <mergeCell ref="B4:B20"/>
    <mergeCell ref="G12:H12"/>
  </mergeCells>
  <phoneticPr fontId="1"/>
  <pageMargins left="0.31496062992125984" right="0.31496062992125984" top="0.74803149606299213" bottom="0.74803149606299213" header="0.31496062992125984" footer="0.31496062992125984"/>
  <pageSetup paperSize="9" scale="5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CS74"/>
  <sheetViews>
    <sheetView showGridLines="0" view="pageBreakPreview" zoomScaleNormal="100" zoomScaleSheetLayoutView="100" workbookViewId="0">
      <selection activeCell="BJ30" sqref="BJ30"/>
    </sheetView>
  </sheetViews>
  <sheetFormatPr defaultColWidth="1.75" defaultRowHeight="12" x14ac:dyDescent="0.15"/>
  <cols>
    <col min="1" max="61" width="1.75" style="62"/>
    <col min="62" max="62" width="47.75" style="62" customWidth="1"/>
    <col min="63" max="63" width="9.75" style="62" hidden="1" customWidth="1"/>
    <col min="64" max="64" width="9" style="62" hidden="1" customWidth="1"/>
    <col min="65" max="65" width="8.25" style="62" hidden="1" customWidth="1"/>
    <col min="66" max="66" width="7.5" style="62" hidden="1" customWidth="1"/>
    <col min="67" max="67" width="6.75" style="62" hidden="1" customWidth="1"/>
    <col min="68" max="68" width="6" style="62" hidden="1" customWidth="1"/>
    <col min="69" max="69" width="6.75" style="62" hidden="1" customWidth="1"/>
    <col min="70" max="70" width="7.5" style="62" hidden="1" customWidth="1"/>
    <col min="71" max="71" width="8.25" style="62" hidden="1" customWidth="1"/>
    <col min="72" max="72" width="9" style="62" hidden="1" customWidth="1"/>
    <col min="73" max="73" width="10.5" style="62" hidden="1" customWidth="1"/>
    <col min="74" max="96" width="1.75" style="62" hidden="1" customWidth="1"/>
    <col min="97" max="16384" width="1.75" style="62"/>
  </cols>
  <sheetData>
    <row r="1" spans="2:80" ht="6" customHeight="1" x14ac:dyDescent="0.15">
      <c r="B1" s="60"/>
      <c r="C1" s="60"/>
      <c r="D1" s="60"/>
      <c r="E1" s="61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1"/>
      <c r="X1" s="61"/>
      <c r="Y1" s="61"/>
      <c r="Z1" s="61"/>
      <c r="AA1" s="63"/>
      <c r="AB1" s="63"/>
      <c r="AC1" s="63"/>
      <c r="AD1" s="63"/>
      <c r="AE1" s="63"/>
      <c r="AF1" s="63"/>
      <c r="AG1" s="61"/>
      <c r="AH1" s="61"/>
      <c r="AI1" s="61"/>
      <c r="AJ1" s="61"/>
      <c r="AK1" s="61"/>
      <c r="AL1" s="61"/>
      <c r="AM1" s="61"/>
      <c r="AN1" s="61"/>
      <c r="AO1" s="61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K1" s="61"/>
      <c r="BL1" s="61"/>
      <c r="BM1" s="61"/>
      <c r="BN1" s="61"/>
      <c r="BO1" s="61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  <c r="CA1" s="60"/>
      <c r="CB1" s="60"/>
    </row>
    <row r="2" spans="2:80" ht="12.75" customHeight="1" x14ac:dyDescent="0.15">
      <c r="B2" s="61"/>
      <c r="C2" s="61"/>
      <c r="D2" s="61"/>
      <c r="E2" s="61"/>
      <c r="F2" s="61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1"/>
      <c r="X2" s="61"/>
      <c r="Y2" s="61"/>
      <c r="Z2" s="61"/>
      <c r="AA2" s="63"/>
      <c r="AB2" s="63"/>
      <c r="AC2" s="63"/>
      <c r="AD2" s="63"/>
      <c r="AE2" s="63"/>
      <c r="AF2" s="63"/>
      <c r="AG2" s="63"/>
      <c r="AH2" s="63"/>
      <c r="AI2" s="61"/>
      <c r="AJ2" s="60"/>
      <c r="AK2" s="60"/>
      <c r="AL2" s="60"/>
      <c r="AM2" s="60"/>
      <c r="AN2" s="61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1"/>
      <c r="BK2" s="61"/>
      <c r="BL2" s="61"/>
      <c r="BM2" s="61"/>
      <c r="BN2" s="61"/>
      <c r="BO2" s="61"/>
      <c r="BP2" s="61"/>
      <c r="BU2" s="61"/>
      <c r="BV2" s="61"/>
    </row>
    <row r="3" spans="2:80" x14ac:dyDescent="0.15">
      <c r="B3" s="61"/>
      <c r="C3" s="61"/>
      <c r="D3" s="61"/>
      <c r="E3" s="61"/>
      <c r="F3" s="61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1"/>
      <c r="X3" s="61"/>
      <c r="Y3" s="61"/>
      <c r="Z3" s="61"/>
      <c r="AA3" s="63"/>
      <c r="AB3" s="63"/>
      <c r="AC3" s="63"/>
      <c r="AD3" s="63"/>
      <c r="AE3" s="63"/>
      <c r="AF3" s="63"/>
      <c r="AG3" s="63"/>
      <c r="AH3" s="63"/>
      <c r="AI3" s="61"/>
      <c r="AJ3" s="60"/>
      <c r="AK3" s="60"/>
      <c r="AL3" s="60"/>
      <c r="AM3" s="60"/>
      <c r="AN3" s="61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1"/>
      <c r="BJ3" s="65" t="s">
        <v>63</v>
      </c>
      <c r="BK3" s="61"/>
      <c r="BL3" s="61"/>
      <c r="BM3" s="61"/>
      <c r="BN3" s="61"/>
      <c r="BO3" s="61"/>
      <c r="BP3" s="61"/>
      <c r="BU3" s="61"/>
      <c r="BV3" s="61"/>
    </row>
    <row r="4" spans="2:80" s="61" customFormat="1" ht="12" customHeight="1" x14ac:dyDescent="0.15">
      <c r="BJ4" s="66" t="s">
        <v>64</v>
      </c>
      <c r="BK4" s="67" t="s">
        <v>65</v>
      </c>
      <c r="BL4" s="67" t="s">
        <v>66</v>
      </c>
      <c r="BM4" s="67" t="s">
        <v>67</v>
      </c>
      <c r="BN4" s="67" t="s">
        <v>68</v>
      </c>
      <c r="BO4" s="67" t="s">
        <v>69</v>
      </c>
      <c r="BP4" s="67" t="s">
        <v>70</v>
      </c>
      <c r="BQ4" s="67" t="s">
        <v>71</v>
      </c>
      <c r="BR4" s="67" t="s">
        <v>72</v>
      </c>
      <c r="BS4" s="67" t="s">
        <v>73</v>
      </c>
      <c r="BT4" s="67" t="s">
        <v>74</v>
      </c>
      <c r="BU4" s="67" t="s">
        <v>75</v>
      </c>
    </row>
    <row r="5" spans="2:80" ht="25.5" x14ac:dyDescent="0.25">
      <c r="B5" s="68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9" t="s">
        <v>76</v>
      </c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F5" s="61"/>
      <c r="BG5" s="61"/>
      <c r="BH5" s="61"/>
      <c r="BI5" s="61"/>
      <c r="BJ5" s="70">
        <f>第４号ー１!J27</f>
        <v>138000</v>
      </c>
      <c r="BK5" s="71">
        <f>ROUNDDOWN($BJ$5/BK4,0)</f>
        <v>0</v>
      </c>
      <c r="BL5" s="71">
        <f>ROUNDDOWN($BJ$5/BL4,0)</f>
        <v>0</v>
      </c>
      <c r="BM5" s="71">
        <f t="shared" ref="BM5:BT5" si="0">ROUNDDOWN($BJ$5/BM4,0)</f>
        <v>0</v>
      </c>
      <c r="BN5" s="71">
        <f t="shared" si="0"/>
        <v>0</v>
      </c>
      <c r="BO5" s="71">
        <f t="shared" si="0"/>
        <v>0</v>
      </c>
      <c r="BP5" s="71">
        <f t="shared" si="0"/>
        <v>1</v>
      </c>
      <c r="BQ5" s="71">
        <f t="shared" si="0"/>
        <v>13</v>
      </c>
      <c r="BR5" s="71">
        <f t="shared" si="0"/>
        <v>138</v>
      </c>
      <c r="BS5" s="71">
        <f t="shared" si="0"/>
        <v>1380</v>
      </c>
      <c r="BT5" s="71">
        <f t="shared" si="0"/>
        <v>13800</v>
      </c>
      <c r="BU5" s="72">
        <f>$BJ$5/BU4</f>
        <v>138000</v>
      </c>
      <c r="BV5" s="61"/>
    </row>
    <row r="6" spans="2:80" x14ac:dyDescent="0.15"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C6" s="61"/>
      <c r="AE6" s="61"/>
      <c r="AF6" s="61"/>
      <c r="AG6" s="61"/>
      <c r="AH6" s="61"/>
      <c r="AJ6" s="61"/>
      <c r="AK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F6" s="61"/>
      <c r="BG6" s="61"/>
      <c r="BH6" s="61"/>
      <c r="BI6" s="61"/>
      <c r="BK6" s="61"/>
      <c r="BL6" s="61"/>
      <c r="BM6" s="61"/>
      <c r="BN6" s="61"/>
      <c r="BO6" s="61"/>
      <c r="BP6" s="61"/>
      <c r="BU6" s="61"/>
      <c r="BV6" s="61"/>
    </row>
    <row r="7" spans="2:80" s="73" customFormat="1" ht="12" customHeight="1" x14ac:dyDescent="0.15">
      <c r="BJ7" s="61"/>
    </row>
    <row r="8" spans="2:80" ht="12" customHeight="1" x14ac:dyDescent="0.15"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251" t="str">
        <f>IF(T8="","",IF(T8="\","","\"))</f>
        <v/>
      </c>
      <c r="R8" s="245"/>
      <c r="S8" s="245"/>
      <c r="T8" s="254" t="str">
        <f>IF(BK5&gt;0,RIGHT(BK5),IF(BL5&gt;0,"\",""))</f>
        <v/>
      </c>
      <c r="U8" s="255"/>
      <c r="V8" s="256"/>
      <c r="W8" s="263" t="str">
        <f>IF(BL5&gt;0,RIGHT(BL5),IF(BM5&gt;0,"\",""))</f>
        <v/>
      </c>
      <c r="X8" s="255"/>
      <c r="Y8" s="264"/>
      <c r="Z8" s="263" t="str">
        <f>IF(BM5&gt;0,RIGHT(BM5),IF(BN5&gt;0,"\",""))</f>
        <v/>
      </c>
      <c r="AA8" s="255"/>
      <c r="AB8" s="269"/>
      <c r="AC8" s="254" t="str">
        <f>IF(BN5&gt;0,RIGHT(BN5),IF(BO5&gt;0,"\",""))</f>
        <v/>
      </c>
      <c r="AD8" s="255"/>
      <c r="AE8" s="256"/>
      <c r="AF8" s="263" t="str">
        <f>IF(BO5&gt;0,RIGHT(BO5),IF(BP5&gt;0,"\",""))</f>
        <v>\</v>
      </c>
      <c r="AG8" s="255"/>
      <c r="AH8" s="264"/>
      <c r="AI8" s="263" t="str">
        <f>IF(BP5&gt;0,RIGHT(BP5),IF(BQ5&gt;0,"\",""))</f>
        <v>1</v>
      </c>
      <c r="AJ8" s="255"/>
      <c r="AK8" s="269"/>
      <c r="AL8" s="254" t="str">
        <f>IF(BQ5&gt;0,RIGHT(BQ5),IF(BR5&gt;0,"\",""))</f>
        <v>3</v>
      </c>
      <c r="AM8" s="255"/>
      <c r="AN8" s="256"/>
      <c r="AO8" s="263" t="str">
        <f>IF(BR5&gt;0,RIGHT(BR5),IF(BS5&gt;0,"\",""))</f>
        <v>8</v>
      </c>
      <c r="AP8" s="255"/>
      <c r="AQ8" s="264"/>
      <c r="AR8" s="263" t="str">
        <f>IF(BS5&gt;0,RIGHT(BS5),IF(BT5&gt;0,"\",""))</f>
        <v>0</v>
      </c>
      <c r="AS8" s="255"/>
      <c r="AT8" s="269"/>
      <c r="AU8" s="254" t="str">
        <f>IF(BT5&gt;0,RIGHT(BT5),IF(BU5&gt;0,"\",""))</f>
        <v>0</v>
      </c>
      <c r="AV8" s="255"/>
      <c r="AW8" s="256"/>
      <c r="AX8" s="245" t="str">
        <f>RIGHT($BJ$5,1)</f>
        <v>0</v>
      </c>
      <c r="AY8" s="245"/>
      <c r="AZ8" s="246"/>
      <c r="BB8" s="61"/>
      <c r="BC8" s="61"/>
      <c r="BD8" s="61"/>
      <c r="BE8" s="61"/>
      <c r="BF8" s="61"/>
      <c r="BG8" s="61"/>
      <c r="BH8" s="61"/>
      <c r="BI8" s="61"/>
      <c r="BO8" s="61"/>
      <c r="BP8" s="61"/>
    </row>
    <row r="9" spans="2:80" s="74" customFormat="1" ht="14.25" customHeight="1" x14ac:dyDescent="0.15">
      <c r="J9" s="75" t="s">
        <v>77</v>
      </c>
      <c r="Q9" s="252"/>
      <c r="R9" s="247"/>
      <c r="S9" s="247"/>
      <c r="T9" s="257"/>
      <c r="U9" s="258"/>
      <c r="V9" s="259"/>
      <c r="W9" s="265"/>
      <c r="X9" s="258"/>
      <c r="Y9" s="266"/>
      <c r="Z9" s="265"/>
      <c r="AA9" s="258"/>
      <c r="AB9" s="270"/>
      <c r="AC9" s="257"/>
      <c r="AD9" s="258"/>
      <c r="AE9" s="259"/>
      <c r="AF9" s="265"/>
      <c r="AG9" s="258"/>
      <c r="AH9" s="266"/>
      <c r="AI9" s="265"/>
      <c r="AJ9" s="258"/>
      <c r="AK9" s="270"/>
      <c r="AL9" s="257"/>
      <c r="AM9" s="258"/>
      <c r="AN9" s="259"/>
      <c r="AO9" s="265"/>
      <c r="AP9" s="258"/>
      <c r="AQ9" s="266"/>
      <c r="AR9" s="265"/>
      <c r="AS9" s="258"/>
      <c r="AT9" s="270"/>
      <c r="AU9" s="257"/>
      <c r="AV9" s="258"/>
      <c r="AW9" s="259"/>
      <c r="AX9" s="247"/>
      <c r="AY9" s="247"/>
      <c r="AZ9" s="248"/>
    </row>
    <row r="10" spans="2:80" ht="12" customHeight="1" x14ac:dyDescent="0.15"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253"/>
      <c r="R10" s="249"/>
      <c r="S10" s="249"/>
      <c r="T10" s="260"/>
      <c r="U10" s="261"/>
      <c r="V10" s="262"/>
      <c r="W10" s="267"/>
      <c r="X10" s="261"/>
      <c r="Y10" s="268"/>
      <c r="Z10" s="267"/>
      <c r="AA10" s="261"/>
      <c r="AB10" s="271"/>
      <c r="AC10" s="260"/>
      <c r="AD10" s="261"/>
      <c r="AE10" s="262"/>
      <c r="AF10" s="267"/>
      <c r="AG10" s="261"/>
      <c r="AH10" s="268"/>
      <c r="AI10" s="267"/>
      <c r="AJ10" s="261"/>
      <c r="AK10" s="271"/>
      <c r="AL10" s="260"/>
      <c r="AM10" s="261"/>
      <c r="AN10" s="262"/>
      <c r="AO10" s="267"/>
      <c r="AP10" s="261"/>
      <c r="AQ10" s="268"/>
      <c r="AR10" s="267"/>
      <c r="AS10" s="261"/>
      <c r="AT10" s="271"/>
      <c r="AU10" s="260"/>
      <c r="AV10" s="261"/>
      <c r="AW10" s="262"/>
      <c r="AX10" s="249"/>
      <c r="AY10" s="249"/>
      <c r="AZ10" s="250"/>
      <c r="BB10" s="61"/>
      <c r="BC10" s="61"/>
      <c r="BD10" s="61"/>
      <c r="BE10" s="61"/>
      <c r="BF10" s="61"/>
      <c r="BG10" s="61"/>
      <c r="BH10" s="61"/>
      <c r="BI10" s="61"/>
      <c r="BO10" s="61"/>
      <c r="BP10" s="61"/>
    </row>
    <row r="11" spans="2:80" ht="12" customHeight="1" x14ac:dyDescent="0.15"/>
    <row r="12" spans="2:80" x14ac:dyDescent="0.15">
      <c r="C12" s="61"/>
      <c r="D12" s="61"/>
      <c r="E12" s="61"/>
      <c r="F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Y12" s="61"/>
      <c r="Z12" s="61"/>
      <c r="AA12" s="61"/>
      <c r="AB12" s="61"/>
      <c r="AC12" s="61"/>
      <c r="AD12" s="76"/>
      <c r="AE12" s="61"/>
      <c r="AF12" s="61"/>
      <c r="AG12" s="61"/>
      <c r="AH12" s="61"/>
      <c r="AI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Z12" s="77"/>
      <c r="BA12" s="77" t="s">
        <v>78</v>
      </c>
      <c r="BB12" s="61"/>
      <c r="BC12" s="61"/>
      <c r="BD12" s="61"/>
      <c r="BE12" s="61"/>
      <c r="BF12" s="61"/>
      <c r="BG12" s="61"/>
      <c r="BH12" s="61"/>
      <c r="BI12" s="61"/>
      <c r="BJ12" s="61"/>
      <c r="BO12" s="61"/>
      <c r="BP12" s="61"/>
    </row>
    <row r="13" spans="2:80" x14ac:dyDescent="0.15"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C13" s="61"/>
      <c r="AE13" s="61"/>
      <c r="AF13" s="61"/>
      <c r="AG13" s="61"/>
      <c r="AH13" s="61"/>
      <c r="AJ13" s="61"/>
      <c r="AK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F13" s="61"/>
      <c r="BG13" s="61"/>
      <c r="BH13" s="61"/>
      <c r="BI13" s="61"/>
      <c r="BK13" s="61"/>
      <c r="BL13" s="61"/>
      <c r="BM13" s="61"/>
      <c r="BN13" s="61"/>
      <c r="BO13" s="61"/>
      <c r="BP13" s="61"/>
      <c r="BU13" s="61"/>
      <c r="BV13" s="61"/>
    </row>
    <row r="14" spans="2:80" ht="13.5" x14ac:dyDescent="0.15">
      <c r="G14" s="75" t="s">
        <v>79</v>
      </c>
      <c r="H14" s="75"/>
      <c r="I14" s="75"/>
      <c r="J14" s="75"/>
    </row>
    <row r="15" spans="2:80" x14ac:dyDescent="0.15">
      <c r="B15" s="78"/>
      <c r="G15" s="280" t="s">
        <v>143</v>
      </c>
      <c r="H15" s="280"/>
      <c r="I15" s="280"/>
      <c r="J15" s="280"/>
      <c r="K15" s="280"/>
      <c r="L15" s="280"/>
      <c r="M15" s="280"/>
      <c r="N15" s="280"/>
      <c r="O15" s="280"/>
      <c r="P15" s="280"/>
      <c r="Q15" s="280"/>
      <c r="R15" s="280"/>
      <c r="S15" s="280"/>
      <c r="T15" s="280"/>
      <c r="U15" s="280"/>
      <c r="V15" s="280"/>
      <c r="W15" s="280"/>
      <c r="X15" s="280"/>
      <c r="Y15" s="280"/>
      <c r="Z15" s="280"/>
      <c r="AA15" s="280"/>
      <c r="AB15" s="280"/>
      <c r="AC15" s="280"/>
      <c r="AD15" s="280"/>
      <c r="AE15" s="280"/>
      <c r="AF15" s="280"/>
      <c r="AG15" s="280"/>
      <c r="AH15" s="280"/>
      <c r="AI15" s="280"/>
      <c r="AJ15" s="280"/>
      <c r="AK15" s="280"/>
      <c r="AL15" s="280"/>
      <c r="AM15" s="280"/>
      <c r="AN15" s="280"/>
      <c r="AO15" s="280"/>
      <c r="AP15" s="280"/>
      <c r="AQ15" s="280"/>
      <c r="AR15" s="280"/>
      <c r="AS15" s="280"/>
      <c r="AT15" s="280"/>
      <c r="AU15" s="280"/>
      <c r="AV15" s="280"/>
      <c r="AW15" s="280"/>
      <c r="AX15" s="280"/>
      <c r="AY15" s="280"/>
      <c r="AZ15" s="280"/>
      <c r="BA15" s="280"/>
      <c r="BB15" s="280"/>
    </row>
    <row r="16" spans="2:80" x14ac:dyDescent="0.15">
      <c r="G16" s="280"/>
      <c r="H16" s="280"/>
      <c r="I16" s="280"/>
      <c r="J16" s="280"/>
      <c r="K16" s="280"/>
      <c r="L16" s="280"/>
      <c r="M16" s="280"/>
      <c r="N16" s="280"/>
      <c r="O16" s="280"/>
      <c r="P16" s="280"/>
      <c r="Q16" s="280"/>
      <c r="R16" s="280"/>
      <c r="S16" s="280"/>
      <c r="T16" s="280"/>
      <c r="U16" s="280"/>
      <c r="V16" s="280"/>
      <c r="W16" s="280"/>
      <c r="X16" s="280"/>
      <c r="Y16" s="280"/>
      <c r="Z16" s="280"/>
      <c r="AA16" s="280"/>
      <c r="AB16" s="280"/>
      <c r="AC16" s="280"/>
      <c r="AD16" s="280"/>
      <c r="AE16" s="280"/>
      <c r="AF16" s="280"/>
      <c r="AG16" s="280"/>
      <c r="AH16" s="280"/>
      <c r="AI16" s="280"/>
      <c r="AJ16" s="280"/>
      <c r="AK16" s="280"/>
      <c r="AL16" s="280"/>
      <c r="AM16" s="280"/>
      <c r="AN16" s="280"/>
      <c r="AO16" s="280"/>
      <c r="AP16" s="280"/>
      <c r="AQ16" s="280"/>
      <c r="AR16" s="280"/>
      <c r="AS16" s="280"/>
      <c r="AT16" s="280"/>
      <c r="AU16" s="280"/>
      <c r="AV16" s="280"/>
      <c r="AW16" s="280"/>
      <c r="AX16" s="280"/>
      <c r="AY16" s="280"/>
      <c r="AZ16" s="280"/>
      <c r="BA16" s="280"/>
      <c r="BB16" s="280"/>
    </row>
    <row r="17" spans="7:69" x14ac:dyDescent="0.15">
      <c r="G17" s="280"/>
      <c r="H17" s="280"/>
      <c r="I17" s="280"/>
      <c r="J17" s="280"/>
      <c r="K17" s="280"/>
      <c r="L17" s="280"/>
      <c r="M17" s="280"/>
      <c r="N17" s="280"/>
      <c r="O17" s="280"/>
      <c r="P17" s="280"/>
      <c r="Q17" s="280"/>
      <c r="R17" s="280"/>
      <c r="S17" s="280"/>
      <c r="T17" s="280"/>
      <c r="U17" s="280"/>
      <c r="V17" s="280"/>
      <c r="W17" s="280"/>
      <c r="X17" s="280"/>
      <c r="Y17" s="280"/>
      <c r="Z17" s="280"/>
      <c r="AA17" s="280"/>
      <c r="AB17" s="280"/>
      <c r="AC17" s="280"/>
      <c r="AD17" s="280"/>
      <c r="AE17" s="280"/>
      <c r="AF17" s="280"/>
      <c r="AG17" s="280"/>
      <c r="AH17" s="280"/>
      <c r="AI17" s="280"/>
      <c r="AJ17" s="280"/>
      <c r="AK17" s="280"/>
      <c r="AL17" s="280"/>
      <c r="AM17" s="280"/>
      <c r="AN17" s="280"/>
      <c r="AO17" s="280"/>
      <c r="AP17" s="280"/>
      <c r="AQ17" s="280"/>
      <c r="AR17" s="280"/>
      <c r="AS17" s="280"/>
      <c r="AT17" s="280"/>
      <c r="AU17" s="280"/>
      <c r="AV17" s="280"/>
      <c r="AW17" s="280"/>
      <c r="AX17" s="280"/>
      <c r="AY17" s="280"/>
      <c r="AZ17" s="280"/>
      <c r="BA17" s="280"/>
      <c r="BB17" s="280"/>
      <c r="BJ17" s="79"/>
    </row>
    <row r="18" spans="7:69" x14ac:dyDescent="0.15">
      <c r="G18" s="280"/>
      <c r="H18" s="280"/>
      <c r="I18" s="280"/>
      <c r="J18" s="280"/>
      <c r="K18" s="280"/>
      <c r="L18" s="280"/>
      <c r="M18" s="280"/>
      <c r="N18" s="280"/>
      <c r="O18" s="280"/>
      <c r="P18" s="280"/>
      <c r="Q18" s="280"/>
      <c r="R18" s="280"/>
      <c r="S18" s="280"/>
      <c r="T18" s="280"/>
      <c r="U18" s="280"/>
      <c r="V18" s="280"/>
      <c r="W18" s="280"/>
      <c r="X18" s="280"/>
      <c r="Y18" s="280"/>
      <c r="Z18" s="280"/>
      <c r="AA18" s="280"/>
      <c r="AB18" s="280"/>
      <c r="AC18" s="280"/>
      <c r="AD18" s="280"/>
      <c r="AE18" s="280"/>
      <c r="AF18" s="280"/>
      <c r="AG18" s="280"/>
      <c r="AH18" s="280"/>
      <c r="AI18" s="280"/>
      <c r="AJ18" s="280"/>
      <c r="AK18" s="280"/>
      <c r="AL18" s="280"/>
      <c r="AM18" s="280"/>
      <c r="AN18" s="280"/>
      <c r="AO18" s="280"/>
      <c r="AP18" s="280"/>
      <c r="AQ18" s="280"/>
      <c r="AR18" s="280"/>
      <c r="AS18" s="280"/>
      <c r="AT18" s="280"/>
      <c r="AU18" s="280"/>
      <c r="AV18" s="280"/>
      <c r="AW18" s="280"/>
      <c r="AX18" s="280"/>
      <c r="AY18" s="280"/>
      <c r="AZ18" s="280"/>
      <c r="BA18" s="280"/>
      <c r="BB18" s="280"/>
      <c r="BJ18" s="79"/>
    </row>
    <row r="19" spans="7:69" x14ac:dyDescent="0.15">
      <c r="G19" s="280"/>
      <c r="H19" s="280"/>
      <c r="I19" s="280"/>
      <c r="J19" s="280"/>
      <c r="K19" s="280"/>
      <c r="L19" s="280"/>
      <c r="M19" s="280"/>
      <c r="N19" s="280"/>
      <c r="O19" s="280"/>
      <c r="P19" s="280"/>
      <c r="Q19" s="280"/>
      <c r="R19" s="280"/>
      <c r="S19" s="280"/>
      <c r="T19" s="280"/>
      <c r="U19" s="280"/>
      <c r="V19" s="280"/>
      <c r="W19" s="280"/>
      <c r="X19" s="280"/>
      <c r="Y19" s="280"/>
      <c r="Z19" s="280"/>
      <c r="AA19" s="280"/>
      <c r="AB19" s="280"/>
      <c r="AC19" s="280"/>
      <c r="AD19" s="280"/>
      <c r="AE19" s="280"/>
      <c r="AF19" s="280"/>
      <c r="AG19" s="280"/>
      <c r="AH19" s="280"/>
      <c r="AI19" s="280"/>
      <c r="AJ19" s="280"/>
      <c r="AK19" s="280"/>
      <c r="AL19" s="280"/>
      <c r="AM19" s="280"/>
      <c r="AN19" s="280"/>
      <c r="AO19" s="280"/>
      <c r="AP19" s="280"/>
      <c r="AQ19" s="280"/>
      <c r="AR19" s="280"/>
      <c r="AS19" s="280"/>
      <c r="AT19" s="280"/>
      <c r="AU19" s="280"/>
      <c r="AV19" s="280"/>
      <c r="AW19" s="280"/>
      <c r="AX19" s="280"/>
      <c r="AY19" s="280"/>
      <c r="AZ19" s="280"/>
      <c r="BA19" s="280"/>
      <c r="BB19" s="280"/>
    </row>
    <row r="20" spans="7:69" x14ac:dyDescent="0.15">
      <c r="G20" s="280"/>
      <c r="H20" s="280"/>
      <c r="I20" s="280"/>
      <c r="J20" s="280"/>
      <c r="K20" s="280"/>
      <c r="L20" s="280"/>
      <c r="M20" s="280"/>
      <c r="N20" s="280"/>
      <c r="O20" s="280"/>
      <c r="P20" s="280"/>
      <c r="Q20" s="280"/>
      <c r="R20" s="280"/>
      <c r="S20" s="280"/>
      <c r="T20" s="280"/>
      <c r="U20" s="280"/>
      <c r="V20" s="280"/>
      <c r="W20" s="280"/>
      <c r="X20" s="280"/>
      <c r="Y20" s="280"/>
      <c r="Z20" s="280"/>
      <c r="AA20" s="280"/>
      <c r="AB20" s="280"/>
      <c r="AC20" s="280"/>
      <c r="AD20" s="280"/>
      <c r="AE20" s="280"/>
      <c r="AF20" s="280"/>
      <c r="AG20" s="280"/>
      <c r="AH20" s="280"/>
      <c r="AI20" s="280"/>
      <c r="AJ20" s="280"/>
      <c r="AK20" s="280"/>
      <c r="AL20" s="280"/>
      <c r="AM20" s="280"/>
      <c r="AN20" s="280"/>
      <c r="AO20" s="280"/>
      <c r="AP20" s="280"/>
      <c r="AQ20" s="280"/>
      <c r="AR20" s="280"/>
      <c r="AS20" s="280"/>
      <c r="AT20" s="280"/>
      <c r="AU20" s="280"/>
      <c r="AV20" s="280"/>
      <c r="AW20" s="280"/>
      <c r="AX20" s="280"/>
      <c r="AY20" s="280"/>
      <c r="AZ20" s="280"/>
      <c r="BA20" s="280"/>
      <c r="BB20" s="280"/>
    </row>
    <row r="22" spans="7:69" ht="13.5" x14ac:dyDescent="0.15">
      <c r="G22" s="75"/>
      <c r="AJ22" s="80"/>
    </row>
    <row r="24" spans="7:69" ht="13.5" x14ac:dyDescent="0.15">
      <c r="G24" s="81"/>
      <c r="I24" s="75" t="s">
        <v>80</v>
      </c>
    </row>
    <row r="25" spans="7:69" ht="14.25" x14ac:dyDescent="0.15">
      <c r="G25" s="82"/>
      <c r="H25" s="75"/>
    </row>
    <row r="26" spans="7:69" x14ac:dyDescent="0.15">
      <c r="I26" s="62" t="s">
        <v>81</v>
      </c>
    </row>
    <row r="27" spans="7:69" ht="14.25" x14ac:dyDescent="0.15">
      <c r="I27" s="83"/>
      <c r="J27" s="84"/>
      <c r="K27" s="84"/>
      <c r="L27" s="84"/>
      <c r="M27" s="84"/>
      <c r="N27" s="84"/>
      <c r="O27" s="84"/>
      <c r="P27" s="85"/>
      <c r="Q27" s="83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6"/>
      <c r="AE27" s="84"/>
      <c r="AF27" s="84"/>
      <c r="AG27" s="85"/>
      <c r="AH27" s="83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5"/>
    </row>
    <row r="28" spans="7:69" ht="12" customHeight="1" x14ac:dyDescent="0.15">
      <c r="I28" s="87"/>
      <c r="J28" s="281" t="s">
        <v>82</v>
      </c>
      <c r="K28" s="281"/>
      <c r="L28" s="281"/>
      <c r="M28" s="281"/>
      <c r="N28" s="281"/>
      <c r="O28" s="281"/>
      <c r="P28" s="88"/>
      <c r="Q28" s="282"/>
      <c r="R28" s="283"/>
      <c r="S28" s="283"/>
      <c r="T28" s="283"/>
      <c r="U28" s="283"/>
      <c r="V28" s="283"/>
      <c r="W28" s="283"/>
      <c r="X28" s="283"/>
      <c r="Y28" s="283"/>
      <c r="Z28" s="283"/>
      <c r="AA28" s="283"/>
      <c r="AB28" s="283"/>
      <c r="AC28" s="283"/>
      <c r="AD28" s="283"/>
      <c r="AE28" s="285" t="s">
        <v>83</v>
      </c>
      <c r="AF28" s="285"/>
      <c r="AG28" s="286"/>
      <c r="AH28" s="288"/>
      <c r="AI28" s="283"/>
      <c r="AJ28" s="283"/>
      <c r="AK28" s="283"/>
      <c r="AL28" s="283"/>
      <c r="AM28" s="283"/>
      <c r="AN28" s="283"/>
      <c r="AO28" s="283"/>
      <c r="AP28" s="283"/>
      <c r="AQ28" s="283"/>
      <c r="AR28" s="283"/>
      <c r="AS28" s="283"/>
      <c r="AT28" s="283"/>
      <c r="AU28" s="283"/>
      <c r="AV28" s="283"/>
      <c r="AW28" s="289" t="s">
        <v>84</v>
      </c>
      <c r="AX28" s="290"/>
      <c r="AY28" s="291"/>
    </row>
    <row r="29" spans="7:69" ht="12" customHeight="1" x14ac:dyDescent="0.15">
      <c r="I29" s="87"/>
      <c r="J29" s="281"/>
      <c r="K29" s="281"/>
      <c r="L29" s="281"/>
      <c r="M29" s="281"/>
      <c r="N29" s="281"/>
      <c r="O29" s="281"/>
      <c r="P29" s="88"/>
      <c r="Q29" s="284"/>
      <c r="R29" s="283"/>
      <c r="S29" s="283"/>
      <c r="T29" s="283"/>
      <c r="U29" s="283"/>
      <c r="V29" s="283"/>
      <c r="W29" s="283"/>
      <c r="X29" s="283"/>
      <c r="Y29" s="283"/>
      <c r="Z29" s="283"/>
      <c r="AA29" s="283"/>
      <c r="AB29" s="283"/>
      <c r="AC29" s="283"/>
      <c r="AD29" s="283"/>
      <c r="AE29" s="285"/>
      <c r="AF29" s="285"/>
      <c r="AG29" s="287"/>
      <c r="AH29" s="284"/>
      <c r="AI29" s="283"/>
      <c r="AJ29" s="283"/>
      <c r="AK29" s="283"/>
      <c r="AL29" s="283"/>
      <c r="AM29" s="283"/>
      <c r="AN29" s="283"/>
      <c r="AO29" s="283"/>
      <c r="AP29" s="283"/>
      <c r="AQ29" s="283"/>
      <c r="AR29" s="283"/>
      <c r="AS29" s="283"/>
      <c r="AT29" s="283"/>
      <c r="AU29" s="283"/>
      <c r="AV29" s="283"/>
      <c r="AW29" s="290"/>
      <c r="AX29" s="290"/>
      <c r="AY29" s="291"/>
      <c r="BJ29" s="65"/>
    </row>
    <row r="30" spans="7:69" x14ac:dyDescent="0.15">
      <c r="I30" s="89"/>
      <c r="J30" s="90"/>
      <c r="K30" s="90"/>
      <c r="L30" s="90"/>
      <c r="M30" s="90"/>
      <c r="N30" s="90"/>
      <c r="O30" s="90"/>
      <c r="P30" s="91"/>
      <c r="Q30" s="89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1"/>
      <c r="AH30" s="89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1"/>
      <c r="BJ30" s="66"/>
      <c r="BK30" s="67">
        <v>1000000</v>
      </c>
      <c r="BL30" s="67">
        <v>100000</v>
      </c>
      <c r="BM30" s="67">
        <v>10000</v>
      </c>
      <c r="BN30" s="67">
        <v>1000</v>
      </c>
      <c r="BO30" s="67">
        <v>100</v>
      </c>
      <c r="BP30" s="67">
        <v>10</v>
      </c>
      <c r="BQ30" s="67">
        <v>1</v>
      </c>
    </row>
    <row r="31" spans="7:69" ht="18" customHeight="1" x14ac:dyDescent="0.15">
      <c r="I31" s="83"/>
      <c r="J31" s="272" t="s">
        <v>85</v>
      </c>
      <c r="K31" s="272"/>
      <c r="L31" s="272"/>
      <c r="M31" s="272"/>
      <c r="N31" s="272"/>
      <c r="O31" s="272"/>
      <c r="P31" s="85"/>
      <c r="Q31" s="83"/>
      <c r="R31" s="274" t="s">
        <v>86</v>
      </c>
      <c r="S31" s="274"/>
      <c r="T31" s="274"/>
      <c r="U31" s="274"/>
      <c r="V31" s="274"/>
      <c r="W31" s="274"/>
      <c r="X31" s="274"/>
      <c r="Y31" s="274"/>
      <c r="Z31" s="274"/>
      <c r="AA31" s="274"/>
      <c r="AB31" s="274"/>
      <c r="AC31" s="85"/>
      <c r="AD31" s="83"/>
      <c r="AE31" s="272" t="s">
        <v>87</v>
      </c>
      <c r="AF31" s="272"/>
      <c r="AG31" s="272"/>
      <c r="AH31" s="272"/>
      <c r="AI31" s="272"/>
      <c r="AJ31" s="272"/>
      <c r="AK31" s="92"/>
      <c r="AL31" s="276"/>
      <c r="AM31" s="277"/>
      <c r="AN31" s="277"/>
      <c r="AO31" s="277"/>
      <c r="AP31" s="277"/>
      <c r="AQ31" s="277"/>
      <c r="AR31" s="277"/>
      <c r="AS31" s="277"/>
      <c r="AT31" s="277"/>
      <c r="AU31" s="277"/>
      <c r="AV31" s="277"/>
      <c r="AW31" s="277"/>
      <c r="AX31" s="277"/>
      <c r="AY31" s="300"/>
      <c r="AZ31" s="93"/>
      <c r="BJ31" s="292"/>
      <c r="BK31" s="71" t="str">
        <f>IF(BJ31&lt;&gt;"",ROUNDDOWN($BJ$31/BK30,0),"")</f>
        <v/>
      </c>
      <c r="BL31" s="71" t="str">
        <f>IF(BJ31&lt;&gt;"",ROUNDDOWN($BJ$31/BL30,0),"")</f>
        <v/>
      </c>
      <c r="BM31" s="71" t="str">
        <f>IF(BJ31&lt;&gt;"",ROUNDDOWN($BJ$31/BM30,0),"")</f>
        <v/>
      </c>
      <c r="BN31" s="71" t="str">
        <f>IF(BJ31&lt;&gt;"",ROUNDDOWN($BJ$31/BN30,0),"")</f>
        <v/>
      </c>
      <c r="BO31" s="71" t="str">
        <f>IF(BJ31&lt;&gt;"",ROUNDDOWN($BJ$31/BO30,0),"")</f>
        <v/>
      </c>
      <c r="BP31" s="71" t="str">
        <f>IF(BJ31&lt;&gt;"",ROUNDDOWN($BJ$31/BP30,0),"")</f>
        <v/>
      </c>
      <c r="BQ31" s="71" t="str">
        <f>IF(BJ31&lt;&gt;"",ROUNDDOWN($BJ$31/BQ30,0),"")</f>
        <v/>
      </c>
    </row>
    <row r="32" spans="7:69" ht="12" customHeight="1" x14ac:dyDescent="0.15">
      <c r="H32" s="82"/>
      <c r="I32" s="94"/>
      <c r="J32" s="273"/>
      <c r="K32" s="273"/>
      <c r="L32" s="273"/>
      <c r="M32" s="273"/>
      <c r="N32" s="273"/>
      <c r="O32" s="273"/>
      <c r="P32" s="95"/>
      <c r="Q32" s="96"/>
      <c r="R32" s="275"/>
      <c r="S32" s="275"/>
      <c r="T32" s="275"/>
      <c r="U32" s="275"/>
      <c r="V32" s="275"/>
      <c r="W32" s="275"/>
      <c r="X32" s="275"/>
      <c r="Y32" s="275"/>
      <c r="Z32" s="275"/>
      <c r="AA32" s="275"/>
      <c r="AB32" s="275"/>
      <c r="AC32" s="97"/>
      <c r="AD32" s="96"/>
      <c r="AE32" s="273"/>
      <c r="AF32" s="273"/>
      <c r="AG32" s="273"/>
      <c r="AH32" s="273"/>
      <c r="AI32" s="273"/>
      <c r="AJ32" s="273"/>
      <c r="AK32" s="98"/>
      <c r="AL32" s="278"/>
      <c r="AM32" s="279"/>
      <c r="AN32" s="279"/>
      <c r="AO32" s="279"/>
      <c r="AP32" s="279"/>
      <c r="AQ32" s="279"/>
      <c r="AR32" s="279"/>
      <c r="AS32" s="279"/>
      <c r="AT32" s="279"/>
      <c r="AU32" s="279"/>
      <c r="AV32" s="279"/>
      <c r="AW32" s="279"/>
      <c r="AX32" s="279"/>
      <c r="AY32" s="301"/>
      <c r="AZ32" s="93"/>
      <c r="BJ32" s="293"/>
    </row>
    <row r="33" spans="7:97" ht="12.6" customHeight="1" x14ac:dyDescent="0.15">
      <c r="H33" s="82"/>
      <c r="I33" s="99"/>
      <c r="J33" s="100"/>
      <c r="K33" s="100"/>
      <c r="L33" s="100"/>
      <c r="M33" s="100"/>
      <c r="N33" s="100"/>
      <c r="O33" s="100"/>
      <c r="P33" s="101"/>
      <c r="Q33" s="312"/>
      <c r="R33" s="313"/>
      <c r="S33" s="314"/>
      <c r="T33" s="294"/>
      <c r="U33" s="295"/>
      <c r="V33" s="294"/>
      <c r="W33" s="295"/>
      <c r="X33" s="294"/>
      <c r="Y33" s="295"/>
      <c r="Z33" s="294"/>
      <c r="AA33" s="295"/>
      <c r="AB33" s="294"/>
      <c r="AC33" s="295"/>
      <c r="AD33" s="294"/>
      <c r="AE33" s="295"/>
      <c r="AF33" s="294"/>
      <c r="AG33" s="295"/>
      <c r="AH33" s="294"/>
      <c r="AI33" s="295"/>
      <c r="AJ33" s="294"/>
      <c r="AK33" s="295"/>
      <c r="AL33" s="294"/>
      <c r="AM33" s="295"/>
      <c r="AN33" s="294"/>
      <c r="AO33" s="295"/>
      <c r="AP33" s="294"/>
      <c r="AQ33" s="295"/>
      <c r="AR33" s="294"/>
      <c r="AS33" s="295"/>
      <c r="AT33" s="294"/>
      <c r="AU33" s="295"/>
      <c r="AV33" s="294"/>
      <c r="AW33" s="295"/>
      <c r="AX33" s="294"/>
      <c r="AY33" s="298"/>
      <c r="AZ33" s="102"/>
    </row>
    <row r="34" spans="7:97" ht="12.75" customHeight="1" x14ac:dyDescent="0.15">
      <c r="H34" s="82"/>
      <c r="I34" s="103"/>
      <c r="J34" s="306" t="s">
        <v>88</v>
      </c>
      <c r="K34" s="307"/>
      <c r="L34" s="307"/>
      <c r="M34" s="307"/>
      <c r="N34" s="307"/>
      <c r="O34" s="307"/>
      <c r="P34" s="104"/>
      <c r="Q34" s="315"/>
      <c r="R34" s="316"/>
      <c r="S34" s="317"/>
      <c r="T34" s="296"/>
      <c r="U34" s="297"/>
      <c r="V34" s="296"/>
      <c r="W34" s="297"/>
      <c r="X34" s="296"/>
      <c r="Y34" s="297"/>
      <c r="Z34" s="296"/>
      <c r="AA34" s="297"/>
      <c r="AB34" s="296"/>
      <c r="AC34" s="297"/>
      <c r="AD34" s="296"/>
      <c r="AE34" s="297"/>
      <c r="AF34" s="296"/>
      <c r="AG34" s="297"/>
      <c r="AH34" s="296"/>
      <c r="AI34" s="297"/>
      <c r="AJ34" s="296"/>
      <c r="AK34" s="297"/>
      <c r="AL34" s="296"/>
      <c r="AM34" s="297"/>
      <c r="AN34" s="296"/>
      <c r="AO34" s="297"/>
      <c r="AP34" s="296"/>
      <c r="AQ34" s="297"/>
      <c r="AR34" s="296"/>
      <c r="AS34" s="297"/>
      <c r="AT34" s="296"/>
      <c r="AU34" s="297"/>
      <c r="AV34" s="296"/>
      <c r="AW34" s="297"/>
      <c r="AX34" s="296"/>
      <c r="AY34" s="299"/>
      <c r="AZ34" s="82"/>
      <c r="BJ34" s="65"/>
    </row>
    <row r="35" spans="7:97" ht="12.75" customHeight="1" x14ac:dyDescent="0.15">
      <c r="H35" s="82"/>
      <c r="I35" s="103"/>
      <c r="J35" s="307"/>
      <c r="K35" s="307"/>
      <c r="L35" s="307"/>
      <c r="M35" s="307"/>
      <c r="N35" s="307"/>
      <c r="O35" s="307"/>
      <c r="P35" s="104"/>
      <c r="Q35" s="308"/>
      <c r="R35" s="309"/>
      <c r="S35" s="303"/>
      <c r="T35" s="302"/>
      <c r="U35" s="303"/>
      <c r="V35" s="302"/>
      <c r="W35" s="303"/>
      <c r="X35" s="302"/>
      <c r="Y35" s="303"/>
      <c r="Z35" s="302"/>
      <c r="AA35" s="303"/>
      <c r="AB35" s="302"/>
      <c r="AC35" s="303"/>
      <c r="AD35" s="302"/>
      <c r="AE35" s="303"/>
      <c r="AF35" s="302"/>
      <c r="AG35" s="303"/>
      <c r="AH35" s="302"/>
      <c r="AI35" s="303"/>
      <c r="AJ35" s="302"/>
      <c r="AK35" s="303"/>
      <c r="AL35" s="302"/>
      <c r="AM35" s="303"/>
      <c r="AN35" s="302"/>
      <c r="AO35" s="303"/>
      <c r="AP35" s="302"/>
      <c r="AQ35" s="303"/>
      <c r="AR35" s="302"/>
      <c r="AS35" s="303"/>
      <c r="AT35" s="302"/>
      <c r="AU35" s="303"/>
      <c r="AV35" s="302"/>
      <c r="AW35" s="303"/>
      <c r="AX35" s="302"/>
      <c r="AY35" s="318"/>
      <c r="AZ35" s="82"/>
      <c r="BJ35" s="66"/>
    </row>
    <row r="36" spans="7:97" ht="13.5" customHeight="1" x14ac:dyDescent="0.15">
      <c r="H36" s="82"/>
      <c r="I36" s="94"/>
      <c r="J36" s="105"/>
      <c r="K36" s="105"/>
      <c r="L36" s="105"/>
      <c r="M36" s="105"/>
      <c r="N36" s="105"/>
      <c r="O36" s="105"/>
      <c r="P36" s="95"/>
      <c r="Q36" s="310"/>
      <c r="R36" s="311"/>
      <c r="S36" s="305"/>
      <c r="T36" s="304"/>
      <c r="U36" s="305"/>
      <c r="V36" s="304"/>
      <c r="W36" s="305"/>
      <c r="X36" s="304"/>
      <c r="Y36" s="305"/>
      <c r="Z36" s="304"/>
      <c r="AA36" s="305"/>
      <c r="AB36" s="304"/>
      <c r="AC36" s="305"/>
      <c r="AD36" s="304"/>
      <c r="AE36" s="305"/>
      <c r="AF36" s="304"/>
      <c r="AG36" s="305"/>
      <c r="AH36" s="304"/>
      <c r="AI36" s="305"/>
      <c r="AJ36" s="304"/>
      <c r="AK36" s="305"/>
      <c r="AL36" s="304"/>
      <c r="AM36" s="305"/>
      <c r="AN36" s="304"/>
      <c r="AO36" s="305"/>
      <c r="AP36" s="304"/>
      <c r="AQ36" s="305"/>
      <c r="AR36" s="304"/>
      <c r="AS36" s="305"/>
      <c r="AT36" s="304"/>
      <c r="AU36" s="305"/>
      <c r="AV36" s="304"/>
      <c r="AW36" s="305"/>
      <c r="AX36" s="304"/>
      <c r="AY36" s="319"/>
      <c r="AZ36" s="82"/>
      <c r="BJ36" s="106"/>
    </row>
    <row r="37" spans="7:97" ht="13.5" customHeight="1" x14ac:dyDescent="0.15">
      <c r="I37" s="107" t="s">
        <v>89</v>
      </c>
      <c r="L37" s="108"/>
      <c r="AO37" s="61"/>
      <c r="BH37" s="82"/>
      <c r="BJ37" s="324"/>
      <c r="BK37" s="109"/>
      <c r="BL37" s="110"/>
      <c r="BM37" s="110"/>
      <c r="BN37" s="110"/>
      <c r="BO37" s="110"/>
      <c r="BP37" s="110"/>
      <c r="BQ37" s="110"/>
      <c r="BR37" s="110"/>
      <c r="BS37" s="110"/>
      <c r="BT37" s="110"/>
      <c r="BU37" s="110"/>
      <c r="BV37" s="110"/>
      <c r="BW37" s="110"/>
      <c r="BX37" s="110"/>
      <c r="BY37" s="110"/>
      <c r="BZ37" s="110"/>
      <c r="CA37" s="110"/>
      <c r="CB37" s="110"/>
      <c r="CC37" s="110"/>
      <c r="CD37" s="110"/>
      <c r="CE37" s="110"/>
      <c r="CF37" s="110"/>
      <c r="CG37" s="110"/>
      <c r="CH37" s="110"/>
      <c r="CI37" s="110"/>
      <c r="CJ37" s="110"/>
      <c r="CK37" s="110"/>
      <c r="CL37" s="110"/>
      <c r="CM37" s="110"/>
      <c r="CN37" s="110"/>
      <c r="CO37" s="110"/>
      <c r="CP37" s="110"/>
      <c r="CQ37" s="110"/>
      <c r="CR37" s="110"/>
      <c r="CS37" s="110"/>
    </row>
    <row r="38" spans="7:97" ht="14.25" x14ac:dyDescent="0.15">
      <c r="I38" s="107" t="s">
        <v>90</v>
      </c>
      <c r="J38" s="111"/>
      <c r="K38" s="112"/>
      <c r="L38" s="112"/>
      <c r="M38" s="112"/>
      <c r="N38" s="112"/>
      <c r="O38" s="112"/>
      <c r="P38" s="82"/>
      <c r="Q38" s="82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13"/>
      <c r="AI38" s="113"/>
      <c r="AJ38" s="113"/>
      <c r="AK38" s="113"/>
      <c r="AL38" s="113"/>
      <c r="AM38" s="113"/>
      <c r="AN38" s="113"/>
      <c r="AO38" s="113"/>
      <c r="AP38" s="113"/>
      <c r="AQ38" s="113"/>
      <c r="AR38" s="113"/>
      <c r="AS38" s="113"/>
      <c r="AT38" s="113"/>
      <c r="AU38" s="113"/>
      <c r="AV38" s="113"/>
      <c r="AW38" s="113"/>
      <c r="AX38" s="113"/>
      <c r="BJ38" s="324"/>
      <c r="BK38" s="109"/>
      <c r="BL38" s="109"/>
      <c r="BM38" s="109"/>
      <c r="BN38" s="109"/>
      <c r="BO38" s="109"/>
      <c r="BP38" s="109"/>
      <c r="BQ38" s="109"/>
      <c r="BR38" s="109"/>
      <c r="BS38" s="109"/>
      <c r="BT38" s="109"/>
      <c r="BU38" s="109"/>
      <c r="BV38" s="109"/>
      <c r="BW38" s="109"/>
      <c r="BX38" s="109"/>
      <c r="BY38" s="109"/>
      <c r="BZ38" s="109"/>
      <c r="CA38" s="109"/>
      <c r="CB38" s="109"/>
      <c r="CC38" s="109"/>
      <c r="CD38" s="109"/>
      <c r="CE38" s="109"/>
      <c r="CF38" s="109"/>
      <c r="CG38" s="109"/>
      <c r="CH38" s="109"/>
      <c r="CI38" s="109"/>
      <c r="CJ38" s="109"/>
      <c r="CK38" s="109"/>
      <c r="CL38" s="109"/>
      <c r="CM38" s="109"/>
      <c r="CN38" s="109"/>
      <c r="CO38" s="109"/>
      <c r="CP38" s="109"/>
      <c r="CQ38" s="109"/>
      <c r="CR38" s="109"/>
      <c r="CS38" s="110"/>
    </row>
    <row r="39" spans="7:97" ht="14.25" x14ac:dyDescent="0.15">
      <c r="I39" s="107"/>
      <c r="J39" s="111"/>
      <c r="K39" s="112"/>
      <c r="L39" s="112"/>
      <c r="M39" s="112"/>
      <c r="N39" s="112"/>
      <c r="O39" s="112"/>
      <c r="P39" s="82"/>
      <c r="Q39" s="82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  <c r="AH39" s="113"/>
      <c r="AI39" s="113"/>
      <c r="AJ39" s="113"/>
      <c r="AK39" s="113"/>
      <c r="AL39" s="113"/>
      <c r="AM39" s="113"/>
      <c r="AN39" s="113"/>
      <c r="AO39" s="113"/>
      <c r="AP39" s="113"/>
      <c r="AQ39" s="113"/>
      <c r="AR39" s="113"/>
      <c r="AS39" s="113"/>
      <c r="AT39" s="113"/>
      <c r="AU39" s="113"/>
      <c r="AV39" s="113"/>
      <c r="AW39" s="113"/>
      <c r="AX39" s="113"/>
      <c r="BJ39" s="324"/>
    </row>
    <row r="40" spans="7:97" ht="14.25" x14ac:dyDescent="0.15">
      <c r="G40" s="81"/>
      <c r="I40" s="75" t="s">
        <v>91</v>
      </c>
      <c r="J40" s="112"/>
      <c r="K40" s="112"/>
      <c r="L40" s="75"/>
      <c r="M40" s="112"/>
      <c r="N40" s="112"/>
      <c r="O40" s="112"/>
      <c r="P40" s="82"/>
      <c r="Q40" s="82"/>
      <c r="BJ40" s="325"/>
    </row>
    <row r="41" spans="7:97" ht="14.25" x14ac:dyDescent="0.15">
      <c r="G41" s="75"/>
      <c r="I41" s="107"/>
      <c r="J41" s="112"/>
      <c r="K41" s="112"/>
      <c r="L41" s="75"/>
      <c r="M41" s="112"/>
      <c r="N41" s="112"/>
      <c r="O41" s="112"/>
      <c r="P41" s="82"/>
      <c r="Q41" s="82"/>
      <c r="BK41" s="114" t="str">
        <f>MID($BJ37,1,1)</f>
        <v/>
      </c>
      <c r="BL41" s="114" t="str">
        <f>MID($BJ37,2,1)</f>
        <v/>
      </c>
      <c r="BM41" s="114" t="str">
        <f>MID($BJ37,3,1)</f>
        <v/>
      </c>
      <c r="BN41" s="114" t="str">
        <f>MID($BJ37,4,1)</f>
        <v/>
      </c>
      <c r="BO41" s="114" t="str">
        <f>MID($BJ37,5,1)</f>
        <v/>
      </c>
      <c r="BP41" s="114" t="str">
        <f>MID($BJ37,6,1)</f>
        <v/>
      </c>
      <c r="BQ41" s="114" t="str">
        <f>MID($BJ37,7,1)</f>
        <v/>
      </c>
      <c r="BR41" s="114" t="str">
        <f>MID($BJ37,8,1)</f>
        <v/>
      </c>
      <c r="BS41" s="114" t="str">
        <f>MID($BJ37,9,1)</f>
        <v/>
      </c>
      <c r="BT41" s="114" t="str">
        <f>MID($BJ37,10,1)</f>
        <v/>
      </c>
      <c r="BU41" s="114" t="str">
        <f>MID($BJ37,11,1)</f>
        <v/>
      </c>
      <c r="BV41" s="114" t="str">
        <f>MID($BJ37,12,1)</f>
        <v/>
      </c>
      <c r="BW41" s="114" t="str">
        <f>MID($BJ37,13,1)</f>
        <v/>
      </c>
      <c r="BX41" s="114" t="str">
        <f>MID($BJ37,14,1)</f>
        <v/>
      </c>
      <c r="BY41" s="114" t="str">
        <f>MID($BJ37,15,1)</f>
        <v/>
      </c>
      <c r="BZ41" s="114" t="str">
        <f>MID($BJ37,16,1)</f>
        <v/>
      </c>
      <c r="CA41" s="114" t="str">
        <f>MID($BJ37,17,1)</f>
        <v/>
      </c>
      <c r="CB41" s="114" t="str">
        <f>MID($BJ37,18,1)</f>
        <v/>
      </c>
      <c r="CC41" s="114" t="str">
        <f>MID($BJ37,19,1)</f>
        <v/>
      </c>
      <c r="CD41" s="114" t="str">
        <f>MID($BJ37,20,1)</f>
        <v/>
      </c>
      <c r="CE41" s="114" t="str">
        <f>MID($BJ37,21,1)</f>
        <v/>
      </c>
      <c r="CF41" s="114" t="str">
        <f>MID($BJ37,22,1)</f>
        <v/>
      </c>
      <c r="CG41" s="114" t="str">
        <f>MID($BJ37,23,1)</f>
        <v/>
      </c>
      <c r="CH41" s="114" t="str">
        <f>MID($BJ37,24,1)</f>
        <v/>
      </c>
      <c r="CI41" s="114" t="str">
        <f>MID($BJ37,25,1)</f>
        <v/>
      </c>
      <c r="CJ41" s="114" t="str">
        <f>MID($BJ37,26,1)</f>
        <v/>
      </c>
      <c r="CK41" s="114" t="str">
        <f>MID($BJ37,27,1)</f>
        <v/>
      </c>
      <c r="CL41" s="114" t="str">
        <f>MID($BJ37,28,1)</f>
        <v/>
      </c>
      <c r="CM41" s="114" t="str">
        <f>MID($BJ37,29,1)</f>
        <v/>
      </c>
      <c r="CN41" s="114" t="str">
        <f>MID($BJ37,30,1)</f>
        <v/>
      </c>
      <c r="CO41" s="114" t="str">
        <f>MID($BJ37,31,1)</f>
        <v/>
      </c>
      <c r="CP41" s="114" t="str">
        <f>MID($BJ37,32,1)</f>
        <v/>
      </c>
      <c r="CQ41" s="114" t="str">
        <f>MID($BJ37,33,1)</f>
        <v/>
      </c>
      <c r="CR41" s="114" t="str">
        <f>MID($BJ37,34,1)</f>
        <v/>
      </c>
    </row>
    <row r="42" spans="7:97" ht="14.25" x14ac:dyDescent="0.15">
      <c r="J42" s="112"/>
      <c r="K42" s="112"/>
      <c r="L42" s="112"/>
      <c r="M42" s="112"/>
      <c r="N42" s="112"/>
      <c r="O42" s="112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E42" s="112"/>
      <c r="AF42" s="112"/>
      <c r="AG42" s="112"/>
      <c r="AH42" s="112"/>
      <c r="AI42" s="112"/>
      <c r="AJ42" s="112"/>
      <c r="AM42" s="116"/>
      <c r="AN42" s="116"/>
      <c r="AO42" s="116"/>
      <c r="AP42" s="116"/>
      <c r="AQ42" s="116"/>
      <c r="AR42" s="116"/>
      <c r="AS42" s="116"/>
      <c r="AT42" s="116"/>
      <c r="BK42" s="114" t="s">
        <v>92</v>
      </c>
      <c r="BL42" s="114" t="s">
        <v>93</v>
      </c>
      <c r="BM42" s="114" t="s">
        <v>94</v>
      </c>
      <c r="BN42" s="114" t="s">
        <v>95</v>
      </c>
      <c r="BO42" s="114" t="s">
        <v>96</v>
      </c>
      <c r="BP42" s="114" t="s">
        <v>97</v>
      </c>
      <c r="BQ42" s="114" t="s">
        <v>98</v>
      </c>
      <c r="BR42" s="114" t="s">
        <v>99</v>
      </c>
      <c r="BS42" s="114" t="s">
        <v>100</v>
      </c>
      <c r="BT42" s="114" t="s">
        <v>101</v>
      </c>
      <c r="BU42" s="114" t="s">
        <v>102</v>
      </c>
      <c r="BV42" s="114" t="s">
        <v>103</v>
      </c>
      <c r="BW42" s="114" t="s">
        <v>104</v>
      </c>
      <c r="BX42" s="114" t="s">
        <v>105</v>
      </c>
      <c r="BY42" s="114" t="s">
        <v>106</v>
      </c>
      <c r="BZ42" s="114" t="s">
        <v>107</v>
      </c>
      <c r="CA42" s="114" t="s">
        <v>108</v>
      </c>
      <c r="CB42" s="114" t="s">
        <v>109</v>
      </c>
      <c r="CC42" s="114" t="s">
        <v>110</v>
      </c>
      <c r="CD42" s="114" t="s">
        <v>111</v>
      </c>
      <c r="CE42" s="114" t="s">
        <v>112</v>
      </c>
      <c r="CF42" s="114" t="s">
        <v>113</v>
      </c>
      <c r="CG42" s="114" t="s">
        <v>114</v>
      </c>
      <c r="CH42" s="114" t="s">
        <v>115</v>
      </c>
      <c r="CI42" s="114" t="s">
        <v>116</v>
      </c>
      <c r="CJ42" s="114" t="s">
        <v>117</v>
      </c>
      <c r="CK42" s="114" t="s">
        <v>118</v>
      </c>
      <c r="CL42" s="114" t="s">
        <v>119</v>
      </c>
      <c r="CM42" s="114" t="s">
        <v>120</v>
      </c>
      <c r="CN42" s="114" t="s">
        <v>121</v>
      </c>
      <c r="CO42" s="114" t="s">
        <v>122</v>
      </c>
      <c r="CP42" s="114" t="s">
        <v>123</v>
      </c>
      <c r="CQ42" s="114" t="s">
        <v>124</v>
      </c>
      <c r="CR42" s="114" t="s">
        <v>125</v>
      </c>
    </row>
    <row r="43" spans="7:97" s="82" customFormat="1" ht="14.25" x14ac:dyDescent="0.15">
      <c r="G43" s="81"/>
      <c r="I43" s="75" t="s">
        <v>126</v>
      </c>
      <c r="J43" s="117"/>
      <c r="K43" s="117"/>
      <c r="L43" s="117"/>
      <c r="M43" s="117"/>
      <c r="N43" s="117"/>
      <c r="O43" s="117"/>
      <c r="P43" s="62"/>
      <c r="Q43" s="62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  <c r="AC43" s="62"/>
      <c r="AD43" s="62"/>
      <c r="AE43" s="117"/>
      <c r="AF43" s="117"/>
      <c r="AG43" s="117"/>
      <c r="AH43" s="117"/>
      <c r="AI43" s="117"/>
      <c r="AJ43" s="117"/>
      <c r="AK43" s="62"/>
      <c r="AL43" s="62"/>
      <c r="AM43" s="119"/>
      <c r="AN43" s="119"/>
      <c r="AO43" s="119"/>
      <c r="AP43" s="119"/>
      <c r="AQ43" s="119"/>
      <c r="AR43" s="119"/>
      <c r="AS43" s="119"/>
      <c r="AT43" s="119"/>
      <c r="AU43" s="62"/>
      <c r="AV43" s="62"/>
      <c r="AW43" s="62"/>
      <c r="AX43" s="62"/>
    </row>
    <row r="44" spans="7:97" s="82" customFormat="1" ht="12" customHeight="1" x14ac:dyDescent="0.15">
      <c r="G44" s="62"/>
      <c r="H44" s="61"/>
      <c r="I44" s="61"/>
      <c r="J44" s="120"/>
      <c r="K44" s="121"/>
      <c r="L44" s="121"/>
      <c r="M44" s="121"/>
      <c r="N44" s="122"/>
      <c r="O44" s="121"/>
      <c r="P44" s="61"/>
      <c r="Q44" s="61"/>
      <c r="R44" s="61"/>
      <c r="S44" s="123"/>
      <c r="T44" s="123"/>
      <c r="U44" s="123"/>
      <c r="V44" s="123"/>
      <c r="W44" s="123"/>
      <c r="X44" s="123"/>
      <c r="Y44" s="123"/>
      <c r="Z44" s="123"/>
      <c r="AA44" s="123"/>
      <c r="AB44" s="123"/>
      <c r="AC44" s="123"/>
      <c r="AD44" s="123"/>
      <c r="AE44" s="122"/>
      <c r="AF44" s="123"/>
      <c r="AG44" s="123"/>
      <c r="AH44" s="123"/>
      <c r="AI44" s="123"/>
      <c r="AJ44" s="123"/>
      <c r="AK44" s="123"/>
      <c r="AL44" s="123"/>
      <c r="AM44" s="123"/>
      <c r="AN44" s="123"/>
      <c r="AO44" s="123"/>
      <c r="AP44" s="123"/>
      <c r="AQ44" s="123"/>
      <c r="AR44" s="123"/>
      <c r="AS44" s="123"/>
      <c r="AT44" s="123"/>
      <c r="AU44" s="123"/>
      <c r="AV44" s="124"/>
      <c r="AW44" s="124"/>
      <c r="AX44" s="124"/>
      <c r="AY44" s="62"/>
      <c r="AZ44" s="62"/>
      <c r="BA44" s="62"/>
      <c r="BB44" s="62"/>
    </row>
    <row r="45" spans="7:97" s="82" customFormat="1" ht="12" customHeight="1" x14ac:dyDescent="0.15">
      <c r="G45" s="62"/>
      <c r="H45" s="61"/>
      <c r="I45" s="61"/>
      <c r="J45" s="120"/>
      <c r="K45" s="121"/>
      <c r="L45" s="121"/>
      <c r="M45" s="122"/>
      <c r="N45" s="122"/>
      <c r="O45" s="121"/>
      <c r="P45" s="61"/>
      <c r="Q45" s="61"/>
      <c r="R45" s="61"/>
      <c r="S45" s="123"/>
      <c r="T45" s="123"/>
      <c r="U45" s="123"/>
      <c r="V45" s="123"/>
      <c r="W45" s="123"/>
      <c r="X45" s="123"/>
      <c r="Y45" s="125"/>
      <c r="Z45" s="123"/>
      <c r="AA45" s="123"/>
      <c r="AB45" s="123"/>
      <c r="AC45" s="123"/>
      <c r="AD45" s="123"/>
      <c r="AE45" s="126"/>
      <c r="AF45" s="123"/>
      <c r="AG45" s="123"/>
      <c r="AH45" s="123"/>
      <c r="AI45" s="123"/>
      <c r="AJ45" s="123"/>
      <c r="AK45" s="123"/>
      <c r="AL45" s="123"/>
      <c r="AM45" s="123"/>
      <c r="AN45" s="123"/>
      <c r="AO45" s="123"/>
      <c r="AP45" s="123"/>
      <c r="AQ45" s="123"/>
      <c r="AR45" s="123"/>
      <c r="AS45" s="123"/>
      <c r="AT45" s="123"/>
      <c r="AU45" s="123"/>
      <c r="AV45" s="124"/>
      <c r="AW45" s="124"/>
      <c r="AX45" s="124"/>
      <c r="AY45" s="62"/>
      <c r="AZ45" s="62"/>
      <c r="BA45" s="62"/>
      <c r="BB45" s="62"/>
    </row>
    <row r="46" spans="7:97" s="82" customFormat="1" ht="12" customHeight="1" x14ac:dyDescent="0.15">
      <c r="G46" s="62"/>
      <c r="H46" s="61"/>
      <c r="I46" s="61"/>
      <c r="J46" s="120"/>
      <c r="K46" s="121"/>
      <c r="L46" s="121"/>
      <c r="M46" s="122"/>
      <c r="N46" s="122"/>
      <c r="O46" s="121"/>
      <c r="P46" s="61"/>
      <c r="Q46" s="61"/>
      <c r="R46" s="61"/>
      <c r="S46" s="123"/>
      <c r="T46" s="123"/>
      <c r="U46" s="123"/>
      <c r="V46" s="123"/>
      <c r="W46" s="123"/>
      <c r="X46" s="123"/>
      <c r="Y46" s="125"/>
      <c r="Z46" s="123"/>
      <c r="AA46" s="123"/>
      <c r="AB46" s="123"/>
      <c r="AC46" s="123"/>
      <c r="AD46" s="123"/>
      <c r="AE46" s="126"/>
      <c r="AF46" s="123"/>
      <c r="AG46" s="123"/>
      <c r="AH46" s="123"/>
      <c r="AI46" s="123"/>
      <c r="AJ46" s="123"/>
      <c r="AK46" s="123"/>
      <c r="AL46" s="123"/>
      <c r="AM46" s="123"/>
      <c r="AN46" s="123"/>
      <c r="AO46" s="123"/>
      <c r="AP46" s="123"/>
      <c r="AQ46" s="123"/>
      <c r="AR46" s="123"/>
      <c r="AS46" s="123"/>
      <c r="AT46" s="123"/>
      <c r="AU46" s="123"/>
      <c r="AV46" s="124"/>
      <c r="AW46" s="124"/>
      <c r="AX46" s="124"/>
      <c r="AY46" s="62"/>
      <c r="AZ46" s="62"/>
      <c r="BA46" s="62"/>
      <c r="BB46" s="62"/>
    </row>
    <row r="47" spans="7:97" s="82" customFormat="1" ht="12" customHeight="1" x14ac:dyDescent="0.15">
      <c r="G47" s="62"/>
      <c r="H47" s="61"/>
      <c r="I47" s="61"/>
      <c r="J47" s="120"/>
      <c r="K47" s="121"/>
      <c r="L47" s="121"/>
      <c r="M47" s="122"/>
      <c r="N47" s="122"/>
      <c r="O47" s="121"/>
      <c r="P47" s="61"/>
      <c r="Q47" s="61"/>
      <c r="R47" s="61"/>
      <c r="S47" s="123"/>
      <c r="T47" s="123"/>
      <c r="U47" s="123"/>
      <c r="V47" s="123"/>
      <c r="W47" s="123"/>
      <c r="X47" s="123"/>
      <c r="Y47" s="125"/>
      <c r="Z47" s="123"/>
      <c r="AA47" s="123"/>
      <c r="AB47" s="123"/>
      <c r="AC47" s="123"/>
      <c r="AD47" s="123"/>
      <c r="AE47" s="126"/>
      <c r="AF47" s="123"/>
      <c r="AG47" s="123"/>
      <c r="AH47" s="123"/>
      <c r="AI47" s="123"/>
      <c r="AJ47" s="123"/>
      <c r="AK47" s="123"/>
      <c r="AL47" s="123"/>
      <c r="AM47" s="123"/>
      <c r="AN47" s="123"/>
      <c r="AO47" s="123"/>
      <c r="AP47" s="123"/>
      <c r="AQ47" s="123"/>
      <c r="AR47" s="123"/>
      <c r="AS47" s="123"/>
      <c r="AT47" s="123"/>
      <c r="AU47" s="123"/>
      <c r="AV47" s="124"/>
      <c r="AW47" s="124"/>
      <c r="AX47" s="124"/>
      <c r="AY47" s="62"/>
      <c r="AZ47" s="62"/>
      <c r="BA47" s="62"/>
      <c r="BB47" s="62"/>
    </row>
    <row r="48" spans="7:97" s="82" customFormat="1" ht="12" customHeight="1" x14ac:dyDescent="0.15">
      <c r="G48" s="62"/>
      <c r="H48" s="61"/>
      <c r="I48" s="61"/>
      <c r="J48" s="120"/>
      <c r="K48" s="121"/>
      <c r="L48" s="121"/>
      <c r="M48" s="122"/>
      <c r="N48" s="122"/>
      <c r="O48" s="121"/>
      <c r="P48" s="61"/>
      <c r="Q48" s="61"/>
      <c r="R48" s="61"/>
      <c r="S48" s="123"/>
      <c r="T48" s="123"/>
      <c r="U48" s="123"/>
      <c r="V48" s="123"/>
      <c r="W48" s="123"/>
      <c r="X48" s="123"/>
      <c r="Y48" s="125"/>
      <c r="Z48" s="123"/>
      <c r="AA48" s="123"/>
      <c r="AB48" s="123"/>
      <c r="AC48" s="123"/>
      <c r="AD48" s="123"/>
      <c r="AE48" s="126"/>
      <c r="AF48" s="123"/>
      <c r="AG48" s="123"/>
      <c r="AH48" s="123"/>
      <c r="AI48" s="123"/>
      <c r="AJ48" s="123"/>
      <c r="AK48" s="123"/>
      <c r="AL48" s="123"/>
      <c r="AM48" s="123"/>
      <c r="AN48" s="123"/>
      <c r="AO48" s="123"/>
      <c r="AP48" s="123"/>
      <c r="AQ48" s="123"/>
      <c r="AR48" s="123"/>
      <c r="AS48" s="123"/>
      <c r="AT48" s="123"/>
      <c r="AU48" s="123"/>
      <c r="AV48" s="124"/>
      <c r="AW48" s="124"/>
      <c r="AX48" s="124"/>
      <c r="AY48" s="62"/>
      <c r="AZ48" s="62"/>
      <c r="BA48" s="62"/>
      <c r="BB48" s="62"/>
    </row>
    <row r="49" spans="7:54" s="82" customFormat="1" ht="12" customHeight="1" x14ac:dyDescent="0.15">
      <c r="G49" s="62"/>
      <c r="H49" s="127"/>
      <c r="I49" s="127"/>
      <c r="J49" s="121"/>
      <c r="K49" s="121"/>
      <c r="L49" s="121"/>
      <c r="M49" s="121"/>
      <c r="N49" s="121"/>
      <c r="O49" s="121"/>
      <c r="P49" s="61"/>
      <c r="Q49" s="61"/>
      <c r="R49" s="123"/>
      <c r="S49" s="123"/>
      <c r="T49" s="123"/>
      <c r="U49" s="123"/>
      <c r="V49" s="123"/>
      <c r="W49" s="123"/>
      <c r="X49" s="123"/>
      <c r="Y49" s="123"/>
      <c r="Z49" s="123"/>
      <c r="AA49" s="123"/>
      <c r="AB49" s="123"/>
      <c r="AC49" s="123"/>
      <c r="AD49" s="123"/>
      <c r="AE49" s="123"/>
      <c r="AF49" s="123"/>
      <c r="AG49" s="123"/>
      <c r="AH49" s="123"/>
      <c r="AI49" s="123"/>
      <c r="AJ49" s="123"/>
      <c r="AK49" s="123"/>
      <c r="AL49" s="123"/>
      <c r="AM49" s="123"/>
      <c r="AN49" s="123"/>
      <c r="AO49" s="123"/>
      <c r="AP49" s="123"/>
      <c r="AQ49" s="123"/>
      <c r="AR49" s="123"/>
      <c r="AS49" s="123"/>
      <c r="AT49" s="123"/>
      <c r="AU49" s="123"/>
      <c r="AV49" s="124"/>
      <c r="AW49" s="124"/>
      <c r="AX49" s="124"/>
      <c r="AY49" s="62"/>
      <c r="AZ49" s="62"/>
      <c r="BA49" s="62"/>
      <c r="BB49" s="62"/>
    </row>
    <row r="50" spans="7:54" x14ac:dyDescent="0.15">
      <c r="X50" s="77"/>
    </row>
    <row r="51" spans="7:54" x14ac:dyDescent="0.15">
      <c r="G51" s="62" t="s">
        <v>127</v>
      </c>
      <c r="AN51" s="326"/>
      <c r="AO51" s="326"/>
      <c r="AR51" s="326"/>
      <c r="AS51" s="326"/>
      <c r="AV51" s="326"/>
      <c r="AW51" s="326"/>
    </row>
    <row r="52" spans="7:54" x14ac:dyDescent="0.15">
      <c r="AK52" s="62" t="s">
        <v>128</v>
      </c>
      <c r="AN52" s="326"/>
      <c r="AO52" s="326"/>
      <c r="AP52" s="62" t="s">
        <v>129</v>
      </c>
      <c r="AR52" s="326"/>
      <c r="AS52" s="326"/>
      <c r="AT52" s="62" t="s">
        <v>130</v>
      </c>
      <c r="AV52" s="326"/>
      <c r="AW52" s="326"/>
      <c r="AX52" s="62" t="s">
        <v>131</v>
      </c>
    </row>
    <row r="54" spans="7:54" ht="12.95" customHeight="1" x14ac:dyDescent="0.15">
      <c r="J54" s="133"/>
      <c r="K54" s="134"/>
      <c r="L54" s="327" t="str">
        <f>第４号ー１!K7</f>
        <v>福岡市中央区天神○○△ー△ー△</v>
      </c>
      <c r="M54" s="328"/>
      <c r="N54" s="328"/>
      <c r="O54" s="328"/>
      <c r="P54" s="328"/>
      <c r="Q54" s="328"/>
      <c r="R54" s="328"/>
      <c r="S54" s="328"/>
      <c r="T54" s="328"/>
      <c r="U54" s="328"/>
      <c r="V54" s="328"/>
      <c r="W54" s="328"/>
      <c r="X54" s="328"/>
      <c r="Y54" s="328"/>
      <c r="Z54" s="328"/>
      <c r="AA54" s="328"/>
      <c r="AB54" s="328"/>
      <c r="AC54" s="328"/>
      <c r="AD54" s="328"/>
      <c r="AE54" s="328"/>
      <c r="AF54" s="328"/>
      <c r="AG54" s="328"/>
      <c r="AH54" s="328"/>
      <c r="AI54" s="328"/>
      <c r="AJ54" s="328"/>
      <c r="AK54" s="328"/>
      <c r="AL54" s="328"/>
      <c r="AM54" s="328"/>
      <c r="AN54" s="328"/>
      <c r="AO54" s="328"/>
      <c r="AP54" s="328"/>
      <c r="AQ54" s="328"/>
      <c r="AR54" s="328"/>
      <c r="AS54" s="328"/>
      <c r="AT54" s="328"/>
      <c r="AU54" s="328"/>
      <c r="AV54" s="328"/>
      <c r="AW54" s="328"/>
      <c r="AX54" s="328"/>
      <c r="AY54" s="128"/>
      <c r="AZ54" s="128"/>
      <c r="BA54" s="128"/>
    </row>
    <row r="55" spans="7:54" ht="12" customHeight="1" x14ac:dyDescent="0.15">
      <c r="G55" s="62" t="s">
        <v>132</v>
      </c>
      <c r="J55" s="134"/>
      <c r="K55" s="134"/>
      <c r="L55" s="328"/>
      <c r="M55" s="328"/>
      <c r="N55" s="328"/>
      <c r="O55" s="328"/>
      <c r="P55" s="328"/>
      <c r="Q55" s="328"/>
      <c r="R55" s="328"/>
      <c r="S55" s="328"/>
      <c r="T55" s="328"/>
      <c r="U55" s="328"/>
      <c r="V55" s="328"/>
      <c r="W55" s="328"/>
      <c r="X55" s="328"/>
      <c r="Y55" s="328"/>
      <c r="Z55" s="328"/>
      <c r="AA55" s="328"/>
      <c r="AB55" s="328"/>
      <c r="AC55" s="328"/>
      <c r="AD55" s="328"/>
      <c r="AE55" s="328"/>
      <c r="AF55" s="328"/>
      <c r="AG55" s="328"/>
      <c r="AH55" s="328"/>
      <c r="AI55" s="328"/>
      <c r="AJ55" s="328"/>
      <c r="AK55" s="328"/>
      <c r="AL55" s="328"/>
      <c r="AM55" s="328"/>
      <c r="AN55" s="328"/>
      <c r="AO55" s="328"/>
      <c r="AP55" s="328"/>
      <c r="AQ55" s="328"/>
      <c r="AR55" s="328"/>
      <c r="AS55" s="328"/>
      <c r="AT55" s="328"/>
      <c r="AU55" s="328"/>
      <c r="AV55" s="328"/>
      <c r="AW55" s="328"/>
      <c r="AX55" s="328"/>
    </row>
    <row r="56" spans="7:54" ht="12" customHeight="1" x14ac:dyDescent="0.15">
      <c r="J56" s="133"/>
      <c r="K56" s="134"/>
      <c r="L56" s="327"/>
      <c r="M56" s="329"/>
      <c r="N56" s="329"/>
      <c r="O56" s="329"/>
      <c r="P56" s="329"/>
      <c r="Q56" s="329"/>
      <c r="R56" s="329"/>
      <c r="S56" s="329"/>
      <c r="T56" s="329"/>
      <c r="U56" s="329"/>
      <c r="V56" s="329"/>
      <c r="W56" s="329"/>
      <c r="X56" s="329"/>
      <c r="Y56" s="329"/>
      <c r="Z56" s="329"/>
      <c r="AA56" s="329"/>
      <c r="AB56" s="329"/>
      <c r="AC56" s="329"/>
      <c r="AD56" s="329"/>
      <c r="AE56" s="329"/>
      <c r="AF56" s="329"/>
      <c r="AG56" s="329"/>
      <c r="AH56" s="329"/>
      <c r="AI56" s="329"/>
      <c r="AJ56" s="329"/>
      <c r="AK56" s="329"/>
      <c r="AL56" s="329"/>
      <c r="AM56" s="329"/>
      <c r="AN56" s="329"/>
      <c r="AO56" s="329"/>
      <c r="AP56" s="329"/>
      <c r="AQ56" s="329"/>
      <c r="AR56" s="329"/>
      <c r="AS56" s="329"/>
      <c r="AT56" s="329"/>
      <c r="AU56" s="329"/>
      <c r="AV56" s="329"/>
      <c r="AW56" s="329"/>
      <c r="AX56" s="329"/>
    </row>
    <row r="57" spans="7:54" ht="12" customHeight="1" x14ac:dyDescent="0.15">
      <c r="J57" s="134"/>
      <c r="K57" s="134"/>
      <c r="L57" s="329"/>
      <c r="M57" s="329"/>
      <c r="N57" s="329"/>
      <c r="O57" s="329"/>
      <c r="P57" s="329"/>
      <c r="Q57" s="329"/>
      <c r="R57" s="329"/>
      <c r="S57" s="329"/>
      <c r="T57" s="329"/>
      <c r="U57" s="329"/>
      <c r="V57" s="329"/>
      <c r="W57" s="329"/>
      <c r="X57" s="329"/>
      <c r="Y57" s="329"/>
      <c r="Z57" s="329"/>
      <c r="AA57" s="329"/>
      <c r="AB57" s="329"/>
      <c r="AC57" s="329"/>
      <c r="AD57" s="329"/>
      <c r="AE57" s="329"/>
      <c r="AF57" s="329"/>
      <c r="AG57" s="329"/>
      <c r="AH57" s="329"/>
      <c r="AI57" s="329"/>
      <c r="AJ57" s="329"/>
      <c r="AK57" s="329"/>
      <c r="AL57" s="329"/>
      <c r="AM57" s="329"/>
      <c r="AN57" s="329"/>
      <c r="AO57" s="329"/>
      <c r="AP57" s="329"/>
      <c r="AQ57" s="329"/>
      <c r="AR57" s="329"/>
      <c r="AS57" s="329"/>
      <c r="AT57" s="329"/>
      <c r="AU57" s="329"/>
      <c r="AV57" s="329"/>
      <c r="AW57" s="329"/>
      <c r="AX57" s="329"/>
    </row>
    <row r="58" spans="7:54" ht="12" customHeight="1" x14ac:dyDescent="0.15">
      <c r="G58" s="62" t="s">
        <v>133</v>
      </c>
      <c r="J58" s="133"/>
      <c r="K58" s="134"/>
      <c r="L58" s="327" t="str">
        <f>第４号ー１!K9</f>
        <v>株式会社　○○</v>
      </c>
      <c r="M58" s="328"/>
      <c r="N58" s="328"/>
      <c r="O58" s="328"/>
      <c r="P58" s="328"/>
      <c r="Q58" s="328"/>
      <c r="R58" s="328"/>
      <c r="S58" s="328"/>
      <c r="T58" s="328"/>
      <c r="U58" s="328"/>
      <c r="V58" s="328"/>
      <c r="W58" s="328"/>
      <c r="X58" s="328"/>
      <c r="Y58" s="328"/>
      <c r="Z58" s="328"/>
      <c r="AA58" s="328"/>
      <c r="AB58" s="328"/>
      <c r="AC58" s="328"/>
      <c r="AD58" s="328"/>
      <c r="AE58" s="328"/>
      <c r="AF58" s="328"/>
      <c r="AG58" s="328"/>
      <c r="AH58" s="328"/>
      <c r="AI58" s="328"/>
      <c r="AJ58" s="328"/>
      <c r="AK58" s="328"/>
      <c r="AL58" s="328"/>
      <c r="AM58" s="328"/>
      <c r="AN58" s="328"/>
      <c r="AO58" s="328"/>
      <c r="AP58" s="328"/>
      <c r="AQ58" s="328"/>
      <c r="AR58" s="328"/>
      <c r="AS58" s="328"/>
      <c r="AT58" s="328"/>
      <c r="AU58" s="328"/>
      <c r="AV58" s="328"/>
      <c r="AW58" s="328"/>
      <c r="AX58" s="328"/>
    </row>
    <row r="59" spans="7:54" ht="12" customHeight="1" x14ac:dyDescent="0.15">
      <c r="J59" s="134"/>
      <c r="K59" s="134"/>
      <c r="L59" s="328"/>
      <c r="M59" s="328"/>
      <c r="N59" s="328"/>
      <c r="O59" s="328"/>
      <c r="P59" s="328"/>
      <c r="Q59" s="328"/>
      <c r="R59" s="328"/>
      <c r="S59" s="328"/>
      <c r="T59" s="328"/>
      <c r="U59" s="328"/>
      <c r="V59" s="328"/>
      <c r="W59" s="328"/>
      <c r="X59" s="328"/>
      <c r="Y59" s="328"/>
      <c r="Z59" s="328"/>
      <c r="AA59" s="328"/>
      <c r="AB59" s="328"/>
      <c r="AC59" s="328"/>
      <c r="AD59" s="328"/>
      <c r="AE59" s="328"/>
      <c r="AF59" s="328"/>
      <c r="AG59" s="328"/>
      <c r="AH59" s="328"/>
      <c r="AI59" s="328"/>
      <c r="AJ59" s="328"/>
      <c r="AK59" s="328"/>
      <c r="AL59" s="328"/>
      <c r="AM59" s="328"/>
      <c r="AN59" s="328"/>
      <c r="AO59" s="328"/>
      <c r="AP59" s="328"/>
      <c r="AQ59" s="328"/>
      <c r="AR59" s="328"/>
      <c r="AS59" s="328"/>
      <c r="AT59" s="328"/>
      <c r="AU59" s="328"/>
      <c r="AV59" s="328"/>
      <c r="AW59" s="328"/>
      <c r="AX59" s="328"/>
    </row>
    <row r="60" spans="7:54" ht="12" customHeight="1" x14ac:dyDescent="0.15">
      <c r="J60" s="133"/>
      <c r="K60" s="134"/>
      <c r="L60" s="327" t="str">
        <f>第４号ー１!K10</f>
        <v>代表取締役　○○　○○</v>
      </c>
      <c r="M60" s="328"/>
      <c r="N60" s="328"/>
      <c r="O60" s="328"/>
      <c r="P60" s="328"/>
      <c r="Q60" s="328"/>
      <c r="R60" s="328"/>
      <c r="S60" s="328"/>
      <c r="T60" s="328"/>
      <c r="U60" s="328"/>
      <c r="V60" s="328"/>
      <c r="W60" s="328"/>
      <c r="X60" s="328"/>
      <c r="Y60" s="328"/>
      <c r="Z60" s="328"/>
      <c r="AA60" s="328"/>
      <c r="AB60" s="328"/>
      <c r="AC60" s="328"/>
      <c r="AD60" s="328"/>
      <c r="AE60" s="328"/>
      <c r="AF60" s="328"/>
      <c r="AG60" s="328"/>
      <c r="AH60" s="328"/>
      <c r="AI60" s="328"/>
      <c r="AJ60" s="328"/>
      <c r="AK60" s="328"/>
      <c r="AL60" s="328"/>
      <c r="AM60" s="328"/>
      <c r="AN60" s="328"/>
      <c r="AO60" s="328"/>
      <c r="AP60" s="328"/>
      <c r="AQ60" s="328"/>
      <c r="AR60" s="328"/>
      <c r="AS60" s="328"/>
      <c r="AT60" s="328"/>
      <c r="AU60" s="328"/>
      <c r="AV60" s="328"/>
      <c r="AW60" s="328"/>
      <c r="AX60" s="328"/>
    </row>
    <row r="61" spans="7:54" ht="12" customHeight="1" x14ac:dyDescent="0.15">
      <c r="J61" s="134"/>
      <c r="K61" s="134"/>
      <c r="L61" s="328"/>
      <c r="M61" s="328"/>
      <c r="N61" s="328"/>
      <c r="O61" s="328"/>
      <c r="P61" s="328"/>
      <c r="Q61" s="328"/>
      <c r="R61" s="328"/>
      <c r="S61" s="328"/>
      <c r="T61" s="328"/>
      <c r="U61" s="328"/>
      <c r="V61" s="328"/>
      <c r="W61" s="328"/>
      <c r="X61" s="328"/>
      <c r="Y61" s="328"/>
      <c r="Z61" s="328"/>
      <c r="AA61" s="328"/>
      <c r="AB61" s="328"/>
      <c r="AC61" s="328"/>
      <c r="AD61" s="328"/>
      <c r="AE61" s="328"/>
      <c r="AF61" s="328"/>
      <c r="AG61" s="328"/>
      <c r="AH61" s="328"/>
      <c r="AI61" s="328"/>
      <c r="AJ61" s="328"/>
      <c r="AK61" s="328"/>
      <c r="AL61" s="328"/>
      <c r="AM61" s="328"/>
      <c r="AN61" s="328"/>
      <c r="AO61" s="328"/>
      <c r="AP61" s="328"/>
      <c r="AQ61" s="328"/>
      <c r="AR61" s="328"/>
      <c r="AS61" s="328"/>
      <c r="AT61" s="328"/>
      <c r="AU61" s="328"/>
      <c r="AV61" s="328"/>
      <c r="AW61" s="328"/>
      <c r="AX61" s="328"/>
    </row>
    <row r="62" spans="7:54" x14ac:dyDescent="0.15">
      <c r="G62" s="62" t="s">
        <v>134</v>
      </c>
    </row>
    <row r="64" spans="7:54" ht="9" customHeight="1" x14ac:dyDescent="0.15"/>
    <row r="65" spans="5:54" x14ac:dyDescent="0.15">
      <c r="BB65" s="77" t="s">
        <v>135</v>
      </c>
    </row>
    <row r="66" spans="5:54" s="82" customFormat="1" ht="12" customHeight="1" x14ac:dyDescent="0.15">
      <c r="N66" s="320"/>
      <c r="O66" s="320"/>
      <c r="P66" s="320"/>
      <c r="Q66" s="320"/>
      <c r="R66" s="320"/>
      <c r="S66" s="320"/>
      <c r="T66" s="320"/>
      <c r="U66" s="320"/>
      <c r="V66" s="320"/>
      <c r="W66" s="320"/>
      <c r="X66" s="320"/>
      <c r="Y66" s="320"/>
      <c r="Z66" s="320"/>
      <c r="AB66" s="129" t="s">
        <v>136</v>
      </c>
      <c r="AC66" s="123"/>
      <c r="AD66" s="123"/>
      <c r="AE66" s="126"/>
      <c r="AF66" s="123"/>
      <c r="AG66" s="123"/>
      <c r="AH66" s="123"/>
      <c r="AI66" s="123"/>
      <c r="AJ66" s="123"/>
      <c r="AK66" s="123"/>
      <c r="AL66" s="322"/>
      <c r="AM66" s="322"/>
      <c r="AN66" s="322"/>
      <c r="AO66" s="322"/>
      <c r="AP66" s="322"/>
      <c r="AQ66" s="322"/>
      <c r="AR66" s="322"/>
      <c r="AS66" s="322"/>
      <c r="AT66" s="322"/>
      <c r="AU66" s="322"/>
      <c r="AV66" s="322"/>
      <c r="AW66" s="322"/>
      <c r="AX66" s="322"/>
      <c r="AY66" s="322"/>
      <c r="AZ66" s="322"/>
      <c r="BA66" s="322"/>
      <c r="BB66" s="322"/>
    </row>
    <row r="67" spans="5:54" s="82" customFormat="1" ht="12" customHeight="1" x14ac:dyDescent="0.15">
      <c r="F67" s="90" t="s">
        <v>137</v>
      </c>
      <c r="G67" s="130"/>
      <c r="H67" s="130"/>
      <c r="I67" s="130"/>
      <c r="J67" s="131"/>
      <c r="K67" s="131"/>
      <c r="L67" s="131"/>
      <c r="M67" s="131"/>
      <c r="N67" s="321"/>
      <c r="O67" s="321"/>
      <c r="P67" s="321"/>
      <c r="Q67" s="321"/>
      <c r="R67" s="321"/>
      <c r="S67" s="321"/>
      <c r="T67" s="321"/>
      <c r="U67" s="321"/>
      <c r="V67" s="321"/>
      <c r="W67" s="321"/>
      <c r="X67" s="321"/>
      <c r="Y67" s="321"/>
      <c r="Z67" s="321"/>
      <c r="AA67" s="131"/>
      <c r="AB67" s="90" t="s">
        <v>138</v>
      </c>
      <c r="AC67" s="130"/>
      <c r="AD67" s="130"/>
      <c r="AE67" s="130"/>
      <c r="AF67" s="131"/>
      <c r="AG67" s="131"/>
      <c r="AH67" s="131"/>
      <c r="AI67" s="131"/>
      <c r="AJ67" s="131"/>
      <c r="AK67" s="131"/>
      <c r="AL67" s="323"/>
      <c r="AM67" s="323"/>
      <c r="AN67" s="323"/>
      <c r="AO67" s="323"/>
      <c r="AP67" s="323"/>
      <c r="AQ67" s="323"/>
      <c r="AR67" s="323"/>
      <c r="AS67" s="323"/>
      <c r="AT67" s="323"/>
      <c r="AU67" s="323"/>
      <c r="AV67" s="323"/>
      <c r="AW67" s="323"/>
      <c r="AX67" s="323"/>
      <c r="AY67" s="323"/>
      <c r="AZ67" s="323"/>
      <c r="BA67" s="323"/>
      <c r="BB67" s="323"/>
    </row>
    <row r="68" spans="5:54" s="82" customFormat="1" ht="12" customHeight="1" x14ac:dyDescent="0.15">
      <c r="G68" s="62"/>
      <c r="H68" s="61"/>
      <c r="I68" s="61"/>
      <c r="J68" s="120"/>
      <c r="K68" s="121"/>
      <c r="L68" s="121"/>
      <c r="M68" s="122"/>
      <c r="N68" s="122"/>
      <c r="O68" s="121"/>
      <c r="P68" s="61"/>
      <c r="Q68" s="61"/>
      <c r="R68" s="61"/>
      <c r="S68" s="123"/>
      <c r="T68" s="123"/>
      <c r="U68" s="123"/>
      <c r="V68" s="123"/>
      <c r="W68" s="123"/>
      <c r="X68" s="123"/>
      <c r="Y68" s="125"/>
      <c r="Z68" s="123"/>
      <c r="AA68" s="123"/>
      <c r="AB68" s="123"/>
      <c r="AC68" s="123"/>
      <c r="AD68" s="123"/>
      <c r="AE68" s="126"/>
      <c r="AF68" s="123"/>
      <c r="AG68" s="123"/>
      <c r="AH68" s="123"/>
      <c r="AI68" s="123"/>
      <c r="AJ68" s="123"/>
      <c r="AK68" s="123"/>
      <c r="AL68" s="123"/>
      <c r="AM68" s="123"/>
      <c r="AN68" s="123"/>
      <c r="AO68" s="123"/>
      <c r="AP68" s="123"/>
      <c r="AQ68" s="123"/>
      <c r="AR68" s="123"/>
      <c r="AS68" s="123"/>
      <c r="AT68" s="123"/>
      <c r="AU68" s="123"/>
      <c r="AV68" s="124"/>
      <c r="AW68" s="124"/>
      <c r="AX68" s="124"/>
      <c r="AY68" s="62"/>
      <c r="AZ68" s="62"/>
      <c r="BA68" s="62"/>
      <c r="BB68" s="62"/>
    </row>
    <row r="69" spans="5:54" x14ac:dyDescent="0.15">
      <c r="E69" s="62" t="s">
        <v>139</v>
      </c>
    </row>
    <row r="70" spans="5:54" x14ac:dyDescent="0.15">
      <c r="E70" s="62" t="s">
        <v>140</v>
      </c>
    </row>
    <row r="71" spans="5:54" x14ac:dyDescent="0.15">
      <c r="E71" s="62" t="s">
        <v>141</v>
      </c>
      <c r="AX71" s="62" t="s">
        <v>142</v>
      </c>
    </row>
    <row r="73" spans="5:54" x14ac:dyDescent="0.15">
      <c r="BB73" s="77"/>
    </row>
    <row r="74" spans="5:54" x14ac:dyDescent="0.15">
      <c r="AD74" s="76"/>
    </row>
  </sheetData>
  <mergeCells count="74">
    <mergeCell ref="N66:Z67"/>
    <mergeCell ref="AL66:BB67"/>
    <mergeCell ref="BJ37:BJ40"/>
    <mergeCell ref="AN51:AO52"/>
    <mergeCell ref="AR51:AS52"/>
    <mergeCell ref="AV51:AW52"/>
    <mergeCell ref="L54:AX55"/>
    <mergeCell ref="L56:AX57"/>
    <mergeCell ref="L58:AX59"/>
    <mergeCell ref="L60:AX61"/>
    <mergeCell ref="AX35:AY36"/>
    <mergeCell ref="AB35:AC36"/>
    <mergeCell ref="AD35:AE36"/>
    <mergeCell ref="AF35:AG36"/>
    <mergeCell ref="AH35:AI36"/>
    <mergeCell ref="AJ35:AK36"/>
    <mergeCell ref="AL35:AM36"/>
    <mergeCell ref="AN35:AO36"/>
    <mergeCell ref="AP35:AQ36"/>
    <mergeCell ref="AR35:AS36"/>
    <mergeCell ref="AT35:AU36"/>
    <mergeCell ref="AV35:AW36"/>
    <mergeCell ref="J34:O35"/>
    <mergeCell ref="Q35:S36"/>
    <mergeCell ref="T35:U36"/>
    <mergeCell ref="V35:W36"/>
    <mergeCell ref="X35:Y36"/>
    <mergeCell ref="Q33:S34"/>
    <mergeCell ref="T33:U34"/>
    <mergeCell ref="V33:W34"/>
    <mergeCell ref="X33:Y34"/>
    <mergeCell ref="Z35:AA36"/>
    <mergeCell ref="AN33:AO34"/>
    <mergeCell ref="AP33:AQ34"/>
    <mergeCell ref="AR33:AS34"/>
    <mergeCell ref="AT33:AU34"/>
    <mergeCell ref="Z33:AA34"/>
    <mergeCell ref="BJ31:BJ32"/>
    <mergeCell ref="AV33:AW34"/>
    <mergeCell ref="AX33:AY34"/>
    <mergeCell ref="AB33:AC34"/>
    <mergeCell ref="AD33:AE34"/>
    <mergeCell ref="AF33:AG34"/>
    <mergeCell ref="AH33:AI34"/>
    <mergeCell ref="AJ33:AK34"/>
    <mergeCell ref="AL33:AM34"/>
    <mergeCell ref="AP31:AQ32"/>
    <mergeCell ref="AR31:AS32"/>
    <mergeCell ref="AT31:AU32"/>
    <mergeCell ref="AV31:AW32"/>
    <mergeCell ref="AX31:AY32"/>
    <mergeCell ref="G15:BB20"/>
    <mergeCell ref="J28:O29"/>
    <mergeCell ref="Q28:AD29"/>
    <mergeCell ref="AE28:AG29"/>
    <mergeCell ref="AH28:AV29"/>
    <mergeCell ref="AW28:AY29"/>
    <mergeCell ref="J31:O32"/>
    <mergeCell ref="R31:AB32"/>
    <mergeCell ref="AE31:AJ32"/>
    <mergeCell ref="AL31:AM32"/>
    <mergeCell ref="AN31:AO32"/>
    <mergeCell ref="AX8:AZ10"/>
    <mergeCell ref="Q8:S10"/>
    <mergeCell ref="T8:V10"/>
    <mergeCell ref="W8:Y10"/>
    <mergeCell ref="Z8:AB10"/>
    <mergeCell ref="AC8:AE10"/>
    <mergeCell ref="AF8:AH10"/>
    <mergeCell ref="AI8:AK10"/>
    <mergeCell ref="AL8:AN10"/>
    <mergeCell ref="AO8:AQ10"/>
    <mergeCell ref="AR8:AT10"/>
    <mergeCell ref="AU8:AW10"/>
  </mergeCells>
  <phoneticPr fontId="1"/>
  <dataValidations count="1">
    <dataValidation imeMode="on" allowBlank="1" showInputMessage="1" showErrorMessage="1" promptTitle="全角入力" prompt="_x000a_必ず全角文字で入力してください。" sqref="AV31 AX31 AK31:AK32 AL31 AN31 AP31 AR31 AT31 Q33 Q35"/>
  </dataValidations>
  <pageMargins left="0.19685039370078741" right="0.19685039370078741" top="0.31496062992125984" bottom="0.19685039370078741" header="0.27559055118110237" footer="0.19685039370078741"/>
  <pageSetup paperSize="9" scale="86" orientation="portrait" r:id="rId1"/>
  <headerFooter alignWithMargins="0">
    <oddHeader>&amp;C&amp;"HG丸ｺﾞｼｯｸM-PRO,標準"&amp;14&amp;KFF0000　　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5</xdr:col>
                    <xdr:colOff>104775</xdr:colOff>
                    <xdr:row>22</xdr:row>
                    <xdr:rowOff>0</xdr:rowOff>
                  </from>
                  <to>
                    <xdr:col>7</xdr:col>
                    <xdr:colOff>123825</xdr:colOff>
                    <xdr:row>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5</xdr:col>
                    <xdr:colOff>104775</xdr:colOff>
                    <xdr:row>38</xdr:row>
                    <xdr:rowOff>47625</xdr:rowOff>
                  </from>
                  <to>
                    <xdr:col>7</xdr:col>
                    <xdr:colOff>123825</xdr:colOff>
                    <xdr:row>40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5</xdr:col>
                    <xdr:colOff>104775</xdr:colOff>
                    <xdr:row>41</xdr:row>
                    <xdr:rowOff>47625</xdr:rowOff>
                  </from>
                  <to>
                    <xdr:col>7</xdr:col>
                    <xdr:colOff>123825</xdr:colOff>
                    <xdr:row>43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第４号ー１</vt:lpstr>
      <vt:lpstr>第４号ー２</vt:lpstr>
      <vt:lpstr>請求書</vt:lpstr>
      <vt:lpstr>請求書!Print_Area</vt:lpstr>
      <vt:lpstr>第４号ー１!Print_Area</vt:lpstr>
      <vt:lpstr>第４号ー２!Print_Area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cp:lastPrinted>2023-09-21T06:10:30Z</cp:lastPrinted>
  <dcterms:created xsi:type="dcterms:W3CDTF">2023-08-24T10:35:25Z</dcterms:created>
  <dcterms:modified xsi:type="dcterms:W3CDTF">2023-09-21T06:10:49Z</dcterms:modified>
</cp:coreProperties>
</file>