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01 部内共有\50_施設運営\13_電力関係\余剰電力売却\R7検討(R8分)\臨海工場\0_元データ\"/>
    </mc:Choice>
  </mc:AlternateContent>
  <bookViews>
    <workbookView xWindow="0" yWindow="0" windowWidth="16080" windowHeight="10590"/>
  </bookViews>
  <sheets>
    <sheet name="内訳書 (金抜き)" sheetId="3" r:id="rId1"/>
    <sheet name="内訳書 " sheetId="2" r:id="rId2"/>
  </sheets>
  <externalReferences>
    <externalReference r:id="rId3"/>
  </externalReferences>
  <definedNames>
    <definedName name="_B001" localSheetId="1">#REF!</definedName>
    <definedName name="_B001" localSheetId="0">#REF!</definedName>
    <definedName name="_B001">#REF!</definedName>
    <definedName name="AA" localSheetId="1">#REF!</definedName>
    <definedName name="AA" localSheetId="0">#REF!</definedName>
    <definedName name="AA">#REF!</definedName>
    <definedName name="BB" localSheetId="1">#REF!</definedName>
    <definedName name="BB" localSheetId="0">#REF!</definedName>
    <definedName name="BB">#REF!</definedName>
    <definedName name="CC" localSheetId="1">#REF!</definedName>
    <definedName name="CC" localSheetId="0">#REF!</definedName>
    <definedName name="CC">#REF!</definedName>
    <definedName name="_xlnm.Print_Area" localSheetId="1">'内訳書 '!$A$1:$K$77</definedName>
    <definedName name="_xlnm.Print_Area" localSheetId="0">'内訳書 (金抜き)'!$A$1:$F$43</definedName>
    <definedName name="その他の季昼間料金" localSheetId="1">#REF!</definedName>
    <definedName name="その他の季昼間料金" localSheetId="0">#REF!</definedName>
    <definedName name="その他の季昼間料金">#REF!</definedName>
    <definedName name="夏季昼間料金" localSheetId="1">#REF!</definedName>
    <definedName name="夏季昼間料金" localSheetId="0">#REF!</definedName>
    <definedName name="夏季昼間料金">#REF!</definedName>
    <definedName name="契約業者運転他" localSheetId="1">#REF!</definedName>
    <definedName name="契約業者運転他" localSheetId="0">#REF!</definedName>
    <definedName name="契約業者運転他">#REF!</definedName>
    <definedName name="契約業者管理係" localSheetId="1">#REF!</definedName>
    <definedName name="契約業者管理係" localSheetId="0">#REF!</definedName>
    <definedName name="契約業者管理係">#REF!</definedName>
    <definedName name="年１" localSheetId="1">#REF!</definedName>
    <definedName name="年１" localSheetId="0">#REF!</definedName>
    <definedName name="年１">#REF!</definedName>
    <definedName name="年２" localSheetId="1">#REF!</definedName>
    <definedName name="年２" localSheetId="0">#REF!</definedName>
    <definedName name="年２">#REF!</definedName>
    <definedName name="年３" localSheetId="1">#REF!</definedName>
    <definedName name="年３" localSheetId="0">#REF!</definedName>
    <definedName name="年３">#REF!</definedName>
    <definedName name="年４" localSheetId="1">#REF!</definedName>
    <definedName name="年４" localSheetId="0">#REF!</definedName>
    <definedName name="年４">#REF!</definedName>
    <definedName name="年５" localSheetId="1">#REF!</definedName>
    <definedName name="年５" localSheetId="0">#REF!</definedName>
    <definedName name="年５">#REF!</definedName>
    <definedName name="年６" localSheetId="1">#REF!</definedName>
    <definedName name="年６" localSheetId="0">#REF!</definedName>
    <definedName name="年６">#REF!</definedName>
    <definedName name="夜間料金" localSheetId="1">#REF!</definedName>
    <definedName name="夜間料金" localSheetId="0">#REF!</definedName>
    <definedName name="夜間料金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2" l="1"/>
  <c r="J44" i="2"/>
  <c r="J47" i="2"/>
  <c r="J17" i="2"/>
  <c r="J14" i="2"/>
  <c r="J11" i="2"/>
  <c r="D39" i="3" l="1"/>
  <c r="D38" i="3"/>
  <c r="D40" i="3" s="1"/>
  <c r="D36" i="3"/>
  <c r="D35" i="3"/>
  <c r="D37" i="3" s="1"/>
  <c r="D33" i="3"/>
  <c r="D32" i="3"/>
  <c r="D34" i="3" s="1"/>
  <c r="D30" i="3"/>
  <c r="D29" i="3"/>
  <c r="D31" i="3" s="1"/>
  <c r="D27" i="3"/>
  <c r="D26" i="3"/>
  <c r="D24" i="3"/>
  <c r="D23" i="3"/>
  <c r="D21" i="3"/>
  <c r="D20" i="3"/>
  <c r="D22" i="3" s="1"/>
  <c r="D18" i="3"/>
  <c r="D17" i="3"/>
  <c r="D19" i="3" s="1"/>
  <c r="D15" i="3"/>
  <c r="D14" i="3"/>
  <c r="D16" i="3" s="1"/>
  <c r="D12" i="3"/>
  <c r="D11" i="3"/>
  <c r="D13" i="3" s="1"/>
  <c r="D9" i="3"/>
  <c r="D8" i="3"/>
  <c r="D10" i="3" s="1"/>
  <c r="D6" i="3"/>
  <c r="D42" i="3" s="1"/>
  <c r="D5" i="3"/>
  <c r="D25" i="3" l="1"/>
  <c r="D28" i="3"/>
  <c r="D7" i="3"/>
  <c r="D41" i="3"/>
  <c r="D43" i="3" s="1"/>
  <c r="K12" i="2" l="1"/>
  <c r="E10" i="2"/>
  <c r="K15" i="2" l="1"/>
  <c r="I47" i="2"/>
  <c r="K45" i="2"/>
  <c r="J41" i="2"/>
  <c r="K42" i="2" s="1"/>
  <c r="J38" i="2"/>
  <c r="K39" i="2" s="1"/>
  <c r="J35" i="2"/>
  <c r="K36" i="2" s="1"/>
  <c r="J32" i="2"/>
  <c r="K33" i="2" s="1"/>
  <c r="J29" i="2"/>
  <c r="K30" i="2" s="1"/>
  <c r="J26" i="2"/>
  <c r="K27" i="2" s="1"/>
  <c r="J23" i="2"/>
  <c r="K24" i="2" s="1"/>
  <c r="J20" i="2"/>
  <c r="K21" i="2" s="1"/>
  <c r="E19" i="2"/>
  <c r="F19" i="2" s="1"/>
  <c r="K18" i="2"/>
  <c r="E11" i="2"/>
  <c r="E32" i="2" s="1"/>
  <c r="F32" i="2" s="1"/>
  <c r="E37" i="2"/>
  <c r="F37" i="2" s="1"/>
  <c r="E22" i="2" l="1"/>
  <c r="F22" i="2" s="1"/>
  <c r="E28" i="2"/>
  <c r="F28" i="2" s="1"/>
  <c r="E14" i="2"/>
  <c r="F14" i="2" s="1"/>
  <c r="E29" i="2"/>
  <c r="F29" i="2" s="1"/>
  <c r="E44" i="2"/>
  <c r="F44" i="2" s="1"/>
  <c r="E23" i="2"/>
  <c r="F23" i="2" s="1"/>
  <c r="F24" i="2" s="1"/>
  <c r="G24" i="2" s="1"/>
  <c r="E41" i="2"/>
  <c r="F41" i="2" s="1"/>
  <c r="E13" i="2"/>
  <c r="F13" i="2" s="1"/>
  <c r="F15" i="2" s="1"/>
  <c r="G15" i="2" s="1"/>
  <c r="E43" i="2"/>
  <c r="F43" i="2" s="1"/>
  <c r="E35" i="2"/>
  <c r="F35" i="2" s="1"/>
  <c r="E40" i="2"/>
  <c r="F40" i="2" s="1"/>
  <c r="E17" i="2"/>
  <c r="F17" i="2" s="1"/>
  <c r="E34" i="2"/>
  <c r="F34" i="2" s="1"/>
  <c r="E20" i="2"/>
  <c r="F20" i="2" s="1"/>
  <c r="E38" i="2"/>
  <c r="F38" i="2" s="1"/>
  <c r="F39" i="2"/>
  <c r="G39" i="2" s="1"/>
  <c r="F21" i="2"/>
  <c r="G21" i="2" s="1"/>
  <c r="E25" i="2"/>
  <c r="F25" i="2" s="1"/>
  <c r="F10" i="2"/>
  <c r="E26" i="2"/>
  <c r="F26" i="2" s="1"/>
  <c r="E31" i="2"/>
  <c r="F31" i="2" s="1"/>
  <c r="F33" i="2" s="1"/>
  <c r="G33" i="2" s="1"/>
  <c r="E16" i="2"/>
  <c r="F16" i="2" s="1"/>
  <c r="F11" i="2"/>
  <c r="F46" i="2" l="1"/>
  <c r="F47" i="2"/>
  <c r="F42" i="2"/>
  <c r="G42" i="2" s="1"/>
  <c r="F45" i="2"/>
  <c r="G45" i="2" s="1"/>
  <c r="F18" i="2"/>
  <c r="G18" i="2" s="1"/>
  <c r="F30" i="2"/>
  <c r="G30" i="2" s="1"/>
  <c r="F36" i="2"/>
  <c r="G36" i="2" s="1"/>
  <c r="F12" i="2"/>
  <c r="G12" i="2" s="1"/>
  <c r="F27" i="2"/>
  <c r="G27" i="2" s="1"/>
  <c r="F48" i="2" l="1"/>
  <c r="G48" i="2"/>
</calcChain>
</file>

<file path=xl/comments1.xml><?xml version="1.0" encoding="utf-8"?>
<comments xmlns="http://schemas.openxmlformats.org/spreadsheetml/2006/main">
  <authors>
    <author>FINE_User</author>
  </authors>
  <commentList>
    <comment ref="D4" authorId="0" shapeId="0">
      <text>
        <r>
          <rPr>
            <sz val="9"/>
            <color indexed="81"/>
            <rFont val="MS P ゴシック"/>
            <family val="3"/>
            <charset val="128"/>
          </rPr>
          <t>単価を入力すると、下表は自動で数値が入ります。</t>
        </r>
      </text>
    </comment>
  </commentList>
</comments>
</file>

<file path=xl/sharedStrings.xml><?xml version="1.0" encoding="utf-8"?>
<sst xmlns="http://schemas.openxmlformats.org/spreadsheetml/2006/main" count="144" uniqueCount="42">
  <si>
    <t>様式第２-２号</t>
    <rPh sb="0" eb="2">
      <t>ヨウシキ</t>
    </rPh>
    <rPh sb="2" eb="3">
      <t>ダイ</t>
    </rPh>
    <rPh sb="6" eb="7">
      <t>ゴウ</t>
    </rPh>
    <phoneticPr fontId="3"/>
  </si>
  <si>
    <t>平日・昼間</t>
    <rPh sb="0" eb="2">
      <t>ヘイジツ</t>
    </rPh>
    <rPh sb="3" eb="5">
      <t>ヒルマ</t>
    </rPh>
    <phoneticPr fontId="3"/>
  </si>
  <si>
    <t>夏季</t>
    <rPh sb="0" eb="2">
      <t>カキ</t>
    </rPh>
    <phoneticPr fontId="3"/>
  </si>
  <si>
    <t>円/kW</t>
    <rPh sb="0" eb="1">
      <t>エン</t>
    </rPh>
    <phoneticPr fontId="3"/>
  </si>
  <si>
    <t>その他季</t>
    <rPh sb="2" eb="3">
      <t>タ</t>
    </rPh>
    <rPh sb="3" eb="4">
      <t>キ</t>
    </rPh>
    <phoneticPr fontId="3"/>
  </si>
  <si>
    <t>夜間・休日</t>
    <rPh sb="0" eb="2">
      <t>ヤカン</t>
    </rPh>
    <rPh sb="3" eb="5">
      <t>キュウジツ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</si>
  <si>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</si>
  <si>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</si>
  <si>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売電電力量</t>
    <rPh sb="0" eb="2">
      <t>バイデン</t>
    </rPh>
    <rPh sb="2" eb="4">
      <t>デンリョク</t>
    </rPh>
    <rPh sb="4" eb="5">
      <t>リョウ</t>
    </rPh>
    <phoneticPr fontId="3"/>
  </si>
  <si>
    <t>電力料金単価</t>
    <rPh sb="0" eb="2">
      <t>デンリョク</t>
    </rPh>
    <rPh sb="2" eb="4">
      <t>リョウキン</t>
    </rPh>
    <rPh sb="4" eb="6">
      <t>タンカ</t>
    </rPh>
    <phoneticPr fontId="3"/>
  </si>
  <si>
    <t>電力料金小計</t>
    <rPh sb="0" eb="2">
      <t>デンリョク</t>
    </rPh>
    <rPh sb="2" eb="4">
      <t>リョウキン</t>
    </rPh>
    <rPh sb="4" eb="6">
      <t>ショウケイ</t>
    </rPh>
    <phoneticPr fontId="3"/>
  </si>
  <si>
    <t>（kWh）</t>
  </si>
  <si>
    <t>（円／kWh）</t>
    <rPh sb="1" eb="2">
      <t>エン</t>
    </rPh>
    <phoneticPr fontId="3"/>
  </si>
  <si>
    <t>（円）</t>
    <rPh sb="1" eb="2">
      <t>エン</t>
    </rPh>
    <phoneticPr fontId="3"/>
  </si>
  <si>
    <t>平日昼間</t>
    <rPh sb="0" eb="2">
      <t>ヘイジツ</t>
    </rPh>
    <rPh sb="2" eb="4">
      <t>チュウカン</t>
    </rPh>
    <phoneticPr fontId="3"/>
  </si>
  <si>
    <t>夜間･休日</t>
    <rPh sb="0" eb="2">
      <t>ヤカン</t>
    </rPh>
    <rPh sb="3" eb="5">
      <t>キュウジツ</t>
    </rPh>
    <phoneticPr fontId="3"/>
  </si>
  <si>
    <t>計</t>
    <rPh sb="0" eb="1">
      <t>ケイ</t>
    </rPh>
    <phoneticPr fontId="3"/>
  </si>
  <si>
    <t>-</t>
    <phoneticPr fontId="3"/>
  </si>
  <si>
    <t>合　　計</t>
    <rPh sb="0" eb="1">
      <t>ゴウ</t>
    </rPh>
    <rPh sb="3" eb="4">
      <t>ケイ</t>
    </rPh>
    <phoneticPr fontId="3"/>
  </si>
  <si>
    <t>注１：発電側課金制度に基づくkW課金についての計算式は以下のとおり</t>
    <rPh sb="8" eb="10">
      <t>セイド</t>
    </rPh>
    <rPh sb="11" eb="12">
      <t>モト</t>
    </rPh>
    <rPh sb="16" eb="18">
      <t>カキン</t>
    </rPh>
    <rPh sb="23" eb="25">
      <t>ケイサン</t>
    </rPh>
    <rPh sb="25" eb="26">
      <t>シキ</t>
    </rPh>
    <rPh sb="27" eb="29">
      <t>イカ</t>
    </rPh>
    <phoneticPr fontId="3"/>
  </si>
  <si>
    <t>入 札 金 額 内 訳 書</t>
    <rPh sb="0" eb="1">
      <t>イ</t>
    </rPh>
    <rPh sb="2" eb="3">
      <t>サツ</t>
    </rPh>
    <rPh sb="4" eb="5">
      <t>カネ</t>
    </rPh>
    <rPh sb="6" eb="7">
      <t>ガク</t>
    </rPh>
    <rPh sb="8" eb="9">
      <t>ナイ</t>
    </rPh>
    <rPh sb="10" eb="11">
      <t>ヤク</t>
    </rPh>
    <rPh sb="12" eb="13">
      <t>ショ</t>
    </rPh>
    <phoneticPr fontId="3"/>
  </si>
  <si>
    <t>α</t>
    <phoneticPr fontId="3"/>
  </si>
  <si>
    <t>⇒参考</t>
    <rPh sb="1" eb="3">
      <t>サンコウ</t>
    </rPh>
    <phoneticPr fontId="3"/>
  </si>
  <si>
    <t>入札金額</t>
    <rPh sb="0" eb="4">
      <t>ニュウサツキンガク</t>
    </rPh>
    <phoneticPr fontId="3"/>
  </si>
  <si>
    <t>βーα</t>
  </si>
  <si>
    <t>注３：本件についての入札金額は下図のβ-αの費用から消費税相当額を引いた金額とする</t>
    <rPh sb="3" eb="5">
      <t>ホンケン</t>
    </rPh>
    <rPh sb="10" eb="14">
      <t>ニュウサツキンガク</t>
    </rPh>
    <rPh sb="15" eb="17">
      <t>カズ</t>
    </rPh>
    <rPh sb="22" eb="24">
      <t>ヒヨウ</t>
    </rPh>
    <rPh sb="26" eb="29">
      <t>ショウヒゼイ</t>
    </rPh>
    <rPh sb="29" eb="31">
      <t>ソウトウ</t>
    </rPh>
    <rPh sb="31" eb="32">
      <t>ガク</t>
    </rPh>
    <rPh sb="33" eb="34">
      <t>ヒ</t>
    </rPh>
    <rPh sb="36" eb="38">
      <t>キンガク</t>
    </rPh>
    <phoneticPr fontId="3"/>
  </si>
  <si>
    <t>発電側課金額
kW課金
（税込）（円）</t>
    <phoneticPr fontId="3"/>
  </si>
  <si>
    <t>発電側課金額
kWh課金
（税込）（円）</t>
    <rPh sb="0" eb="5">
      <t>ハツデンガワカキン</t>
    </rPh>
    <rPh sb="5" eb="6">
      <t>ガク</t>
    </rPh>
    <phoneticPr fontId="3"/>
  </si>
  <si>
    <t>発電側課金小計
（税込）（円）</t>
    <rPh sb="0" eb="3">
      <t>ハツデンガワ</t>
    </rPh>
    <rPh sb="3" eb="5">
      <t>カキン</t>
    </rPh>
    <rPh sb="5" eb="7">
      <t>ショウケイ</t>
    </rPh>
    <phoneticPr fontId="3"/>
  </si>
  <si>
    <t>（税込）（円）</t>
    <rPh sb="1" eb="3">
      <t>ゼイコ</t>
    </rPh>
    <rPh sb="5" eb="6">
      <t>エン</t>
    </rPh>
    <phoneticPr fontId="3"/>
  </si>
  <si>
    <t>注２：発電側課金制度に基づくkWh課金についての単価は0.23円（税込）とする</t>
    <rPh sb="24" eb="26">
      <t>タンカ</t>
    </rPh>
    <rPh sb="31" eb="32">
      <t>エン</t>
    </rPh>
    <phoneticPr fontId="3"/>
  </si>
  <si>
    <t>（税抜）</t>
    <rPh sb="1" eb="3">
      <t>ゼイヌ</t>
    </rPh>
    <phoneticPr fontId="3"/>
  </si>
  <si>
    <t>電力料金</t>
    <rPh sb="0" eb="2">
      <t>デンリョク</t>
    </rPh>
    <rPh sb="2" eb="4">
      <t>リョウキン</t>
    </rPh>
    <phoneticPr fontId="3"/>
  </si>
  <si>
    <t>電 力 料 金 月 別 内 訳 書</t>
    <rPh sb="0" eb="1">
      <t>デン</t>
    </rPh>
    <rPh sb="2" eb="3">
      <t>チカラ</t>
    </rPh>
    <rPh sb="4" eb="5">
      <t>リョウ</t>
    </rPh>
    <rPh sb="6" eb="7">
      <t>キン</t>
    </rPh>
    <rPh sb="8" eb="9">
      <t>ツキ</t>
    </rPh>
    <rPh sb="10" eb="11">
      <t>ベツ</t>
    </rPh>
    <rPh sb="12" eb="13">
      <t>ナイ</t>
    </rPh>
    <rPh sb="14" eb="15">
      <t>ヤク</t>
    </rPh>
    <rPh sb="16" eb="17">
      <t>ショ</t>
    </rPh>
    <phoneticPr fontId="3"/>
  </si>
  <si>
    <t>(金額については外税表記)</t>
    <rPh sb="1" eb="3">
      <t>キンガク</t>
    </rPh>
    <rPh sb="8" eb="9">
      <t>ソト</t>
    </rPh>
    <rPh sb="9" eb="10">
      <t>ゼイ</t>
    </rPh>
    <rPh sb="10" eb="12">
      <t>ヒョウキ</t>
    </rPh>
    <phoneticPr fontId="3"/>
  </si>
  <si>
    <t>　　 臨海工場対象kW　15,808kW　×　46.54  円 ）　＝　735,704 円/月</t>
    <rPh sb="3" eb="5">
      <t>リンカイ</t>
    </rPh>
    <rPh sb="5" eb="7">
      <t>コウジョウ</t>
    </rPh>
    <rPh sb="7" eb="9">
      <t>タイショウ</t>
    </rPh>
    <rPh sb="30" eb="31">
      <t>エン</t>
    </rPh>
    <rPh sb="44" eb="45">
      <t>エン</t>
    </rPh>
    <rPh sb="46" eb="47">
      <t>ツキ</t>
    </rPh>
    <phoneticPr fontId="3"/>
  </si>
  <si>
    <t>　　kW課金単価　85.1　-　38.56(A-1割引)　 ＝ 46.54 円 （税込）</t>
    <rPh sb="4" eb="6">
      <t>カキン</t>
    </rPh>
    <rPh sb="6" eb="8">
      <t>タンカ</t>
    </rPh>
    <rPh sb="41" eb="43">
      <t>ゼイコ</t>
    </rPh>
    <phoneticPr fontId="3"/>
  </si>
  <si>
    <t>電力料金合計</t>
    <rPh sb="0" eb="2">
      <t>デンリョク</t>
    </rPh>
    <rPh sb="2" eb="4">
      <t>リョウキン</t>
    </rPh>
    <rPh sb="4" eb="6">
      <t>ゴウケイ</t>
    </rPh>
    <phoneticPr fontId="3"/>
  </si>
  <si>
    <t>①＋②円</t>
    <rPh sb="3" eb="4">
      <t>エン</t>
    </rPh>
    <phoneticPr fontId="3"/>
  </si>
  <si>
    <t>令和8年
（2026年）</t>
    <rPh sb="0" eb="2">
      <t>レイワ</t>
    </rPh>
    <rPh sb="3" eb="4">
      <t>ネン</t>
    </rPh>
    <rPh sb="10" eb="11">
      <t>ネン</t>
    </rPh>
    <phoneticPr fontId="3"/>
  </si>
  <si>
    <t>令和9年
（2027年）</t>
    <rPh sb="0" eb="2">
      <t>レイワ</t>
    </rPh>
    <rPh sb="3" eb="4">
      <t>ネン</t>
    </rPh>
    <rPh sb="4" eb="5">
      <t>ヘイネン</t>
    </rPh>
    <rPh sb="10" eb="11">
      <t>ネン</t>
    </rPh>
    <phoneticPr fontId="3"/>
  </si>
  <si>
    <t>令和8年
（2025年）</t>
    <rPh sb="0" eb="2">
      <t>レイワ</t>
    </rPh>
    <rPh sb="3" eb="4">
      <t>ネン</t>
    </rPh>
    <rPh sb="10" eb="11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</si>
</sst>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76" formatCode="#,##0.00_);[Red]\(#,##0.00\)"/>
    <numFmt numFmtId="177" formatCode="#,##0_ ;[Red]\-#,##0\ "/>
    <numFmt numFmtId="178" formatCode="#,##0_);[Red]\(#,##0\)"/>
    <numFmt numFmtId="179" formatCode="#,##0;[Red]&quot;▲ &quot;#,##0"/>
    <numFmt numFmtId="180" formatCode="#,##0.0;[Red]&quot;▲ &quot;#,##0.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0" fillId="0" borderId="7" xfId="0" applyFont="1" applyBorder="1" applyAlignment="1">
      <alignment horizontal="center"/>
    </xf>
    <xf numFmtId="0" fontId="4" fillId="0" borderId="8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0" fillId="0" borderId="0" xfId="0" applyFont="1" applyAlignment="1">
      <alignment horizontal="center"/>
    </xf>
    <xf numFmtId="0" fontId="7" fillId="0" borderId="0" xfId="0" applyFont="1"/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177" fontId="8" fillId="0" borderId="20" xfId="1" applyNumberFormat="1" applyFont="1" applyBorder="1" applyAlignment="1">
      <alignment vertical="center"/>
    </xf>
    <xf numFmtId="178" fontId="8" fillId="0" borderId="21" xfId="0" applyNumberFormat="1" applyFont="1" applyBorder="1"/>
    <xf numFmtId="177" fontId="8" fillId="0" borderId="12" xfId="1" applyNumberFormat="1" applyFont="1" applyBorder="1" applyAlignment="1">
      <alignment vertical="center"/>
    </xf>
    <xf numFmtId="177" fontId="0" fillId="0" borderId="0" xfId="0" applyNumberFormat="1" applyFont="1"/>
    <xf numFmtId="0" fontId="7" fillId="0" borderId="23" xfId="0" applyFont="1" applyBorder="1" applyAlignment="1">
      <alignment horizontal="center"/>
    </xf>
    <xf numFmtId="177" fontId="8" fillId="0" borderId="23" xfId="1" applyNumberFormat="1" applyFont="1" applyBorder="1" applyAlignment="1">
      <alignment vertical="center"/>
    </xf>
    <xf numFmtId="179" fontId="8" fillId="0" borderId="21" xfId="0" applyNumberFormat="1" applyFont="1" applyBorder="1" applyAlignment="1">
      <alignment vertical="center"/>
    </xf>
    <xf numFmtId="177" fontId="8" fillId="0" borderId="22" xfId="1" applyNumberFormat="1" applyFont="1" applyBorder="1" applyAlignment="1">
      <alignment vertical="center"/>
    </xf>
    <xf numFmtId="0" fontId="7" fillId="0" borderId="8" xfId="0" applyFont="1" applyBorder="1" applyAlignment="1">
      <alignment horizontal="center"/>
    </xf>
    <xf numFmtId="177" fontId="8" fillId="0" borderId="9" xfId="1" applyNumberFormat="1" applyFont="1" applyBorder="1" applyAlignment="1">
      <alignment vertical="center"/>
    </xf>
    <xf numFmtId="178" fontId="8" fillId="0" borderId="18" xfId="0" applyNumberFormat="1" applyFont="1" applyBorder="1" applyAlignment="1">
      <alignment vertical="center"/>
    </xf>
    <xf numFmtId="177" fontId="8" fillId="0" borderId="16" xfId="1" applyNumberFormat="1" applyFont="1" applyBorder="1" applyAlignment="1">
      <alignment vertical="center"/>
    </xf>
    <xf numFmtId="0" fontId="0" fillId="0" borderId="0" xfId="0" applyFont="1" applyBorder="1"/>
    <xf numFmtId="179" fontId="8" fillId="0" borderId="27" xfId="0" applyNumberFormat="1" applyFont="1" applyBorder="1" applyAlignment="1">
      <alignment vertical="center"/>
    </xf>
    <xf numFmtId="0" fontId="0" fillId="0" borderId="28" xfId="0" applyFont="1" applyBorder="1"/>
    <xf numFmtId="176" fontId="6" fillId="2" borderId="2" xfId="0" applyNumberFormat="1" applyFont="1" applyFill="1" applyBorder="1" applyAlignment="1" applyProtection="1">
      <alignment vertical="center" shrinkToFit="1"/>
      <protection locked="0"/>
    </xf>
    <xf numFmtId="176" fontId="6" fillId="2" borderId="5" xfId="0" applyNumberFormat="1" applyFont="1" applyFill="1" applyBorder="1" applyAlignment="1" applyProtection="1">
      <alignment vertical="center" shrinkToFit="1"/>
      <protection locked="0"/>
    </xf>
    <xf numFmtId="176" fontId="6" fillId="2" borderId="9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178" fontId="8" fillId="0" borderId="24" xfId="0" applyNumberFormat="1" applyFont="1" applyBorder="1"/>
    <xf numFmtId="179" fontId="8" fillId="0" borderId="26" xfId="0" applyNumberFormat="1" applyFont="1" applyBorder="1" applyAlignment="1">
      <alignment vertical="center"/>
    </xf>
    <xf numFmtId="178" fontId="8" fillId="0" borderId="27" xfId="0" applyNumberFormat="1" applyFont="1" applyBorder="1" applyAlignment="1">
      <alignment vertical="center"/>
    </xf>
    <xf numFmtId="178" fontId="8" fillId="0" borderId="26" xfId="0" applyNumberFormat="1" applyFont="1" applyBorder="1"/>
    <xf numFmtId="0" fontId="0" fillId="0" borderId="29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8" fillId="0" borderId="0" xfId="0" applyFont="1" applyAlignment="1"/>
    <xf numFmtId="0" fontId="0" fillId="0" borderId="0" xfId="0" applyFont="1" applyAlignment="1"/>
    <xf numFmtId="43" fontId="8" fillId="0" borderId="30" xfId="1" applyNumberFormat="1" applyFont="1" applyBorder="1" applyAlignment="1">
      <alignment horizontal="right" vertical="center"/>
    </xf>
    <xf numFmtId="43" fontId="8" fillId="0" borderId="31" xfId="1" applyNumberFormat="1" applyFont="1" applyBorder="1" applyAlignment="1">
      <alignment horizontal="right" vertical="center"/>
    </xf>
    <xf numFmtId="43" fontId="8" fillId="0" borderId="32" xfId="1" quotePrefix="1" applyNumberFormat="1" applyFont="1" applyBorder="1" applyAlignment="1">
      <alignment horizontal="right" vertical="center"/>
    </xf>
    <xf numFmtId="43" fontId="8" fillId="0" borderId="30" xfId="1" quotePrefix="1" applyNumberFormat="1" applyFont="1" applyBorder="1" applyAlignment="1">
      <alignment horizontal="right" vertical="center"/>
    </xf>
    <xf numFmtId="43" fontId="8" fillId="0" borderId="31" xfId="1" quotePrefix="1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77" fontId="8" fillId="0" borderId="35" xfId="1" applyNumberFormat="1" applyFont="1" applyBorder="1" applyAlignment="1">
      <alignment vertical="center"/>
    </xf>
    <xf numFmtId="177" fontId="8" fillId="0" borderId="36" xfId="1" applyNumberFormat="1" applyFont="1" applyBorder="1" applyAlignment="1">
      <alignment vertical="center"/>
    </xf>
    <xf numFmtId="177" fontId="8" fillId="0" borderId="37" xfId="1" applyNumberFormat="1" applyFont="1" applyBorder="1" applyAlignment="1">
      <alignment vertical="center"/>
    </xf>
    <xf numFmtId="177" fontId="9" fillId="0" borderId="38" xfId="1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177" fontId="8" fillId="0" borderId="39" xfId="1" applyNumberFormat="1" applyFont="1" applyBorder="1" applyAlignment="1">
      <alignment vertical="center"/>
    </xf>
    <xf numFmtId="177" fontId="8" fillId="0" borderId="41" xfId="1" applyNumberFormat="1" applyFont="1" applyBorder="1" applyAlignment="1">
      <alignment vertical="center"/>
    </xf>
    <xf numFmtId="177" fontId="8" fillId="0" borderId="40" xfId="1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77" fontId="8" fillId="0" borderId="42" xfId="1" applyNumberFormat="1" applyFont="1" applyBorder="1" applyAlignment="1">
      <alignment vertical="center"/>
    </xf>
    <xf numFmtId="0" fontId="12" fillId="0" borderId="0" xfId="0" applyFont="1" applyAlignment="1">
      <alignment horizontal="right" vertical="center" shrinkToFit="1"/>
    </xf>
    <xf numFmtId="177" fontId="8" fillId="0" borderId="44" xfId="1" applyNumberFormat="1" applyFont="1" applyBorder="1" applyAlignment="1">
      <alignment vertical="center"/>
    </xf>
    <xf numFmtId="177" fontId="8" fillId="0" borderId="46" xfId="1" applyNumberFormat="1" applyFont="1" applyBorder="1" applyAlignment="1">
      <alignment vertical="center"/>
    </xf>
    <xf numFmtId="177" fontId="8" fillId="0" borderId="47" xfId="1" applyNumberFormat="1" applyFont="1" applyBorder="1" applyAlignment="1">
      <alignment vertical="center"/>
    </xf>
    <xf numFmtId="180" fontId="0" fillId="0" borderId="0" xfId="0" applyNumberFormat="1" applyFont="1"/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43" fontId="8" fillId="0" borderId="43" xfId="1" applyNumberFormat="1" applyFont="1" applyBorder="1" applyAlignment="1">
      <alignment horizontal="right" vertical="center"/>
    </xf>
    <xf numFmtId="178" fontId="8" fillId="0" borderId="21" xfId="0" applyNumberFormat="1" applyFont="1" applyBorder="1" applyAlignment="1">
      <alignment vertical="center"/>
    </xf>
    <xf numFmtId="43" fontId="8" fillId="0" borderId="45" xfId="1" applyNumberFormat="1" applyFont="1" applyBorder="1" applyAlignment="1">
      <alignment horizontal="right" vertical="center"/>
    </xf>
    <xf numFmtId="43" fontId="8" fillId="0" borderId="10" xfId="1" quotePrefix="1" applyNumberFormat="1" applyFont="1" applyBorder="1" applyAlignment="1">
      <alignment horizontal="right" vertical="center"/>
    </xf>
    <xf numFmtId="178" fontId="8" fillId="0" borderId="49" xfId="0" applyNumberFormat="1" applyFont="1" applyBorder="1" applyAlignment="1">
      <alignment vertical="center"/>
    </xf>
    <xf numFmtId="43" fontId="8" fillId="0" borderId="43" xfId="1" quotePrefix="1" applyNumberFormat="1" applyFont="1" applyBorder="1" applyAlignment="1">
      <alignment horizontal="right" vertical="center"/>
    </xf>
    <xf numFmtId="43" fontId="8" fillId="0" borderId="45" xfId="1" quotePrefix="1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4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7" fillId="0" borderId="16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 shrinkToFit="1"/>
    </xf>
    <xf numFmtId="0" fontId="7" fillId="0" borderId="16" xfId="0" applyFont="1" applyFill="1" applyBorder="1" applyAlignment="1">
      <alignment horizontal="center" vertical="center" wrapText="1" shrinkToFit="1"/>
    </xf>
    <xf numFmtId="0" fontId="7" fillId="0" borderId="24" xfId="0" applyFont="1" applyFill="1" applyBorder="1" applyAlignment="1">
      <alignment horizontal="center" vertical="center" wrapText="1" shrinkToFit="1"/>
    </xf>
    <xf numFmtId="0" fontId="7" fillId="0" borderId="27" xfId="0" applyFont="1" applyFill="1" applyBorder="1" applyAlignment="1">
      <alignment horizontal="center" vertical="center" wrapText="1" shrinkToFit="1"/>
    </xf>
    <xf numFmtId="0" fontId="0" fillId="0" borderId="0" xfId="0" applyFont="1" applyAlignment="1"/>
    <xf numFmtId="0" fontId="5" fillId="0" borderId="1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515813</xdr:colOff>
      <xdr:row>56</xdr:row>
      <xdr:rowOff>107423</xdr:rowOff>
    </xdr:from>
    <xdr:to>
      <xdr:col>9</xdr:col>
      <xdr:colOff>442727</xdr:colOff>
      <xdr:row>75</xdr:row>
      <xdr:rowOff>107423</xdr:rowOff>
    </xdr:to>
    <xdr:grpSp>
      <xdr:nvGrpSpPr>
        <xdr:cNvPr id="7" name="グループ化 6"/>
        <xdr:cNvGrpSpPr/>
      </xdr:nvGrpSpPr>
      <xdr:grpSpPr>
        <a:xfrm>
          <a:off x="515813" y="12120129"/>
          <a:ext cx="8510620" cy="3193676"/>
          <a:chOff x="13379824" y="10869706"/>
          <a:chExt cx="8551194" cy="3193676"/>
        </a:xfrm>
      </xdr:grpSpPr>
      <xdr:pic>
        <xdr:nvPicPr>
          <xdr:cNvPr id="5" name="図 4"/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9524"/>
          <a:stretch/>
        </xdr:blipFill>
        <xdr:spPr>
          <a:xfrm>
            <a:off x="13379824" y="10869706"/>
            <a:ext cx="8551194" cy="3193676"/>
          </a:xfrm>
          <a:prstGeom prst="rect">
            <a:avLst/>
          </a:prstGeom>
        </xdr:spPr>
      </xdr:pic>
      <xdr:sp macro="" textlink="">
        <xdr:nvSpPr>
          <xdr:cNvPr id="6" name="正方形/長方形 5"/>
          <xdr:cNvSpPr/>
        </xdr:nvSpPr>
        <xdr:spPr>
          <a:xfrm>
            <a:off x="13514298" y="11721355"/>
            <a:ext cx="1086970" cy="21291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200" b="1">
                <a:solidFill>
                  <a:sysClr val="windowText" lastClr="000000"/>
                </a:solidFill>
                <a:latin typeface="HGｺﾞｼｯｸM" panose="020B0609000000000000" pitchFamily="49" charset="-128"/>
                <a:ea typeface="HGｺﾞｼｯｸM" panose="020B0609000000000000" pitchFamily="49" charset="-128"/>
              </a:rPr>
              <a:t>(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HGｺﾞｼｯｸM" panose="020B0609000000000000" pitchFamily="49" charset="-128"/>
                <a:ea typeface="HGｺﾞｼｯｸM" panose="020B0609000000000000" pitchFamily="49" charset="-128"/>
              </a:rPr>
              <a:t>臨海工場</a:t>
            </a:r>
            <a:r>
              <a:rPr kumimoji="1" lang="en-US" altLang="ja-JP" sz="1200" b="1">
                <a:solidFill>
                  <a:sysClr val="windowText" lastClr="000000"/>
                </a:solidFill>
                <a:latin typeface="HGｺﾞｼｯｸM" panose="020B0609000000000000" pitchFamily="49" charset="-128"/>
                <a:ea typeface="HGｺﾞｼｯｸM" panose="020B0609000000000000" pitchFamily="49" charset="-128"/>
              </a:rPr>
              <a:t>)</a:t>
            </a:r>
            <a:endParaRPr kumimoji="1" lang="ja-JP" altLang="en-US" sz="1200" b="1">
              <a:solidFill>
                <a:sysClr val="windowText" lastClr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3%20&#38651;&#21147;&#38306;&#36899;&#65288;&#22770;&#38651;&#12539;&#36023;&#38651;&#12539;&#33258;&#24049;&#35351;&#36865;&#12539;FIT&#65289;\&#9316;&#22770;&#38651;&#38306;&#20418;\&#9733;&#22770;&#38651;&#20837;&#26413;\R8.4&#65374;\&#36215;&#26696;&#65289;&#20837;&#26413;&#12539;&#20844;&#21578;\&#35373;&#35336;&#26360;\&#12304;&#20462;&#27491;&#29256;&#12305;&#33256;&#28023;&#24037;&#22580;&#22770;&#38651;&#35373;&#35336;&#26360;&#65288;R8.4~&#65289;&#9312;&#36215;&#26696;&#26178;&#35373;&#353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鑑 (決裁欄有)"/>
      <sheetName val="設計書鑑"/>
      <sheetName val="内訳書"/>
      <sheetName val="内訳書 (金抜き)"/>
      <sheetName val="売電計画 (売電設計用)"/>
      <sheetName val="採用単価"/>
      <sheetName val="内訳書 (見積時参考資料)"/>
    </sheetNames>
    <sheetDataSet>
      <sheetData sheetId="0"/>
      <sheetData sheetId="1"/>
      <sheetData sheetId="2"/>
      <sheetData sheetId="3"/>
      <sheetData sheetId="4">
        <row r="21">
          <cell r="AK21">
            <v>2527392</v>
          </cell>
        </row>
        <row r="22">
          <cell r="AK22">
            <v>2888448</v>
          </cell>
        </row>
        <row r="38">
          <cell r="AK38">
            <v>2211468</v>
          </cell>
        </row>
        <row r="39">
          <cell r="AK39">
            <v>3384900</v>
          </cell>
        </row>
        <row r="55">
          <cell r="AK55">
            <v>778092</v>
          </cell>
        </row>
        <row r="56">
          <cell r="AK56">
            <v>736308</v>
          </cell>
        </row>
        <row r="72">
          <cell r="AK72">
            <v>2268448</v>
          </cell>
        </row>
        <row r="73">
          <cell r="AK73">
            <v>2368160</v>
          </cell>
        </row>
        <row r="89">
          <cell r="AK89">
            <v>2181200</v>
          </cell>
        </row>
        <row r="90">
          <cell r="AK90">
            <v>2455408</v>
          </cell>
        </row>
        <row r="106">
          <cell r="AK106">
            <v>2422084</v>
          </cell>
        </row>
        <row r="107">
          <cell r="AK107">
            <v>2993756</v>
          </cell>
        </row>
        <row r="123">
          <cell r="AK123">
            <v>2738008</v>
          </cell>
        </row>
        <row r="124">
          <cell r="AK124">
            <v>2858360</v>
          </cell>
        </row>
        <row r="140">
          <cell r="AK140">
            <v>2224992</v>
          </cell>
        </row>
        <row r="141">
          <cell r="AK141">
            <v>2542848</v>
          </cell>
        </row>
        <row r="157">
          <cell r="AK157">
            <v>2632700</v>
          </cell>
        </row>
        <row r="158">
          <cell r="AK158">
            <v>2963668</v>
          </cell>
        </row>
        <row r="174">
          <cell r="AK174">
            <v>2006704</v>
          </cell>
        </row>
        <row r="175">
          <cell r="AK175">
            <v>2629904</v>
          </cell>
        </row>
        <row r="191">
          <cell r="AK191">
            <v>2316776</v>
          </cell>
        </row>
        <row r="192">
          <cell r="AK192">
            <v>2738008</v>
          </cell>
        </row>
        <row r="208">
          <cell r="AK208">
            <v>2457728</v>
          </cell>
        </row>
        <row r="209">
          <cell r="AK209">
            <v>2565760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O43"/>
  <sheetViews>
    <sheetView tabSelected="1" view="pageBreakPreview" zoomScale="85" zoomScaleNormal="100" zoomScaleSheetLayoutView="85" workbookViewId="0">
      <selection activeCell="E14" sqref="E14"/>
    </sheetView>
  </sheetViews>
  <sheetFormatPr defaultRowHeight="13.5"/>
  <cols>
    <col min="1" max="1" width="10.75" style="13" customWidth="1"/>
    <col min="2" max="2" width="9.375" style="14" customWidth="1"/>
    <col min="3" max="3" width="14.625" style="14" customWidth="1"/>
    <col min="4" max="6" width="14.625" style="1" customWidth="1"/>
    <col min="7" max="7" width="14.625" style="1" hidden="1" customWidth="1"/>
    <col min="8" max="8" width="12.125" style="1" customWidth="1"/>
    <col min="9" max="9" width="9.375" style="1" customWidth="1"/>
    <col min="10" max="10" width="12.75" style="1" customWidth="1"/>
    <col min="11" max="11" width="13.125" style="1" customWidth="1"/>
    <col min="12" max="12" width="12.5" style="1" customWidth="1"/>
    <col min="13" max="13" width="20.625" style="1" customWidth="1"/>
    <col min="14" max="14" width="20.75" style="1" customWidth="1"/>
    <col min="15" max="15" width="15.625" style="1" customWidth="1"/>
    <col min="16" max="16" width="13.5" style="1" customWidth="1"/>
    <col min="17" max="17" width="4.625" style="1" customWidth="1"/>
    <col min="18" max="256" width="9" style="1"/>
    <col min="257" max="257" width="10.75" style="1" customWidth="1"/>
    <col min="258" max="258" width="9.375" style="1" customWidth="1"/>
    <col min="259" max="262" width="14.625" style="1" customWidth="1"/>
    <col min="263" max="263" width="0" style="1" hidden="1" customWidth="1"/>
    <col min="264" max="264" width="12.125" style="1" customWidth="1"/>
    <col min="265" max="265" width="9.375" style="1" customWidth="1"/>
    <col min="266" max="266" width="12.75" style="1" customWidth="1"/>
    <col min="267" max="267" width="13.125" style="1" customWidth="1"/>
    <col min="268" max="268" width="12.5" style="1" customWidth="1"/>
    <col min="269" max="269" width="20.625" style="1" customWidth="1"/>
    <col min="270" max="270" width="20.75" style="1" customWidth="1"/>
    <col min="271" max="271" width="15.625" style="1" customWidth="1"/>
    <col min="272" max="272" width="13.5" style="1" customWidth="1"/>
    <col min="273" max="273" width="4.625" style="1" customWidth="1"/>
    <col min="274" max="512" width="9" style="1"/>
    <col min="513" max="513" width="10.75" style="1" customWidth="1"/>
    <col min="514" max="514" width="9.375" style="1" customWidth="1"/>
    <col min="515" max="518" width="14.625" style="1" customWidth="1"/>
    <col min="519" max="519" width="0" style="1" hidden="1" customWidth="1"/>
    <col min="520" max="520" width="12.125" style="1" customWidth="1"/>
    <col min="521" max="521" width="9.375" style="1" customWidth="1"/>
    <col min="522" max="522" width="12.75" style="1" customWidth="1"/>
    <col min="523" max="523" width="13.125" style="1" customWidth="1"/>
    <col min="524" max="524" width="12.5" style="1" customWidth="1"/>
    <col min="525" max="525" width="20.625" style="1" customWidth="1"/>
    <col min="526" max="526" width="20.75" style="1" customWidth="1"/>
    <col min="527" max="527" width="15.625" style="1" customWidth="1"/>
    <col min="528" max="528" width="13.5" style="1" customWidth="1"/>
    <col min="529" max="529" width="4.625" style="1" customWidth="1"/>
    <col min="530" max="768" width="9" style="1"/>
    <col min="769" max="769" width="10.75" style="1" customWidth="1"/>
    <col min="770" max="770" width="9.375" style="1" customWidth="1"/>
    <col min="771" max="774" width="14.625" style="1" customWidth="1"/>
    <col min="775" max="775" width="0" style="1" hidden="1" customWidth="1"/>
    <col min="776" max="776" width="12.125" style="1" customWidth="1"/>
    <col min="777" max="777" width="9.375" style="1" customWidth="1"/>
    <col min="778" max="778" width="12.75" style="1" customWidth="1"/>
    <col min="779" max="779" width="13.125" style="1" customWidth="1"/>
    <col min="780" max="780" width="12.5" style="1" customWidth="1"/>
    <col min="781" max="781" width="20.625" style="1" customWidth="1"/>
    <col min="782" max="782" width="20.75" style="1" customWidth="1"/>
    <col min="783" max="783" width="15.625" style="1" customWidth="1"/>
    <col min="784" max="784" width="13.5" style="1" customWidth="1"/>
    <col min="785" max="785" width="4.625" style="1" customWidth="1"/>
    <col min="786" max="1024" width="9" style="1"/>
    <col min="1025" max="1025" width="10.75" style="1" customWidth="1"/>
    <col min="1026" max="1026" width="9.375" style="1" customWidth="1"/>
    <col min="1027" max="1030" width="14.625" style="1" customWidth="1"/>
    <col min="1031" max="1031" width="0" style="1" hidden="1" customWidth="1"/>
    <col min="1032" max="1032" width="12.125" style="1" customWidth="1"/>
    <col min="1033" max="1033" width="9.375" style="1" customWidth="1"/>
    <col min="1034" max="1034" width="12.75" style="1" customWidth="1"/>
    <col min="1035" max="1035" width="13.125" style="1" customWidth="1"/>
    <col min="1036" max="1036" width="12.5" style="1" customWidth="1"/>
    <col min="1037" max="1037" width="20.625" style="1" customWidth="1"/>
    <col min="1038" max="1038" width="20.75" style="1" customWidth="1"/>
    <col min="1039" max="1039" width="15.625" style="1" customWidth="1"/>
    <col min="1040" max="1040" width="13.5" style="1" customWidth="1"/>
    <col min="1041" max="1041" width="4.625" style="1" customWidth="1"/>
    <col min="1042" max="1280" width="9" style="1"/>
    <col min="1281" max="1281" width="10.75" style="1" customWidth="1"/>
    <col min="1282" max="1282" width="9.375" style="1" customWidth="1"/>
    <col min="1283" max="1286" width="14.625" style="1" customWidth="1"/>
    <col min="1287" max="1287" width="0" style="1" hidden="1" customWidth="1"/>
    <col min="1288" max="1288" width="12.125" style="1" customWidth="1"/>
    <col min="1289" max="1289" width="9.375" style="1" customWidth="1"/>
    <col min="1290" max="1290" width="12.75" style="1" customWidth="1"/>
    <col min="1291" max="1291" width="13.125" style="1" customWidth="1"/>
    <col min="1292" max="1292" width="12.5" style="1" customWidth="1"/>
    <col min="1293" max="1293" width="20.625" style="1" customWidth="1"/>
    <col min="1294" max="1294" width="20.75" style="1" customWidth="1"/>
    <col min="1295" max="1295" width="15.625" style="1" customWidth="1"/>
    <col min="1296" max="1296" width="13.5" style="1" customWidth="1"/>
    <col min="1297" max="1297" width="4.625" style="1" customWidth="1"/>
    <col min="1298" max="1536" width="9" style="1"/>
    <col min="1537" max="1537" width="10.75" style="1" customWidth="1"/>
    <col min="1538" max="1538" width="9.375" style="1" customWidth="1"/>
    <col min="1539" max="1542" width="14.625" style="1" customWidth="1"/>
    <col min="1543" max="1543" width="0" style="1" hidden="1" customWidth="1"/>
    <col min="1544" max="1544" width="12.125" style="1" customWidth="1"/>
    <col min="1545" max="1545" width="9.375" style="1" customWidth="1"/>
    <col min="1546" max="1546" width="12.75" style="1" customWidth="1"/>
    <col min="1547" max="1547" width="13.125" style="1" customWidth="1"/>
    <col min="1548" max="1548" width="12.5" style="1" customWidth="1"/>
    <col min="1549" max="1549" width="20.625" style="1" customWidth="1"/>
    <col min="1550" max="1550" width="20.75" style="1" customWidth="1"/>
    <col min="1551" max="1551" width="15.625" style="1" customWidth="1"/>
    <col min="1552" max="1552" width="13.5" style="1" customWidth="1"/>
    <col min="1553" max="1553" width="4.625" style="1" customWidth="1"/>
    <col min="1554" max="1792" width="9" style="1"/>
    <col min="1793" max="1793" width="10.75" style="1" customWidth="1"/>
    <col min="1794" max="1794" width="9.375" style="1" customWidth="1"/>
    <col min="1795" max="1798" width="14.625" style="1" customWidth="1"/>
    <col min="1799" max="1799" width="0" style="1" hidden="1" customWidth="1"/>
    <col min="1800" max="1800" width="12.125" style="1" customWidth="1"/>
    <col min="1801" max="1801" width="9.375" style="1" customWidth="1"/>
    <col min="1802" max="1802" width="12.75" style="1" customWidth="1"/>
    <col min="1803" max="1803" width="13.125" style="1" customWidth="1"/>
    <col min="1804" max="1804" width="12.5" style="1" customWidth="1"/>
    <col min="1805" max="1805" width="20.625" style="1" customWidth="1"/>
    <col min="1806" max="1806" width="20.75" style="1" customWidth="1"/>
    <col min="1807" max="1807" width="15.625" style="1" customWidth="1"/>
    <col min="1808" max="1808" width="13.5" style="1" customWidth="1"/>
    <col min="1809" max="1809" width="4.625" style="1" customWidth="1"/>
    <col min="1810" max="2048" width="9" style="1"/>
    <col min="2049" max="2049" width="10.75" style="1" customWidth="1"/>
    <col min="2050" max="2050" width="9.375" style="1" customWidth="1"/>
    <col min="2051" max="2054" width="14.625" style="1" customWidth="1"/>
    <col min="2055" max="2055" width="0" style="1" hidden="1" customWidth="1"/>
    <col min="2056" max="2056" width="12.125" style="1" customWidth="1"/>
    <col min="2057" max="2057" width="9.375" style="1" customWidth="1"/>
    <col min="2058" max="2058" width="12.75" style="1" customWidth="1"/>
    <col min="2059" max="2059" width="13.125" style="1" customWidth="1"/>
    <col min="2060" max="2060" width="12.5" style="1" customWidth="1"/>
    <col min="2061" max="2061" width="20.625" style="1" customWidth="1"/>
    <col min="2062" max="2062" width="20.75" style="1" customWidth="1"/>
    <col min="2063" max="2063" width="15.625" style="1" customWidth="1"/>
    <col min="2064" max="2064" width="13.5" style="1" customWidth="1"/>
    <col min="2065" max="2065" width="4.625" style="1" customWidth="1"/>
    <col min="2066" max="2304" width="9" style="1"/>
    <col min="2305" max="2305" width="10.75" style="1" customWidth="1"/>
    <col min="2306" max="2306" width="9.375" style="1" customWidth="1"/>
    <col min="2307" max="2310" width="14.625" style="1" customWidth="1"/>
    <col min="2311" max="2311" width="0" style="1" hidden="1" customWidth="1"/>
    <col min="2312" max="2312" width="12.125" style="1" customWidth="1"/>
    <col min="2313" max="2313" width="9.375" style="1" customWidth="1"/>
    <col min="2314" max="2314" width="12.75" style="1" customWidth="1"/>
    <col min="2315" max="2315" width="13.125" style="1" customWidth="1"/>
    <col min="2316" max="2316" width="12.5" style="1" customWidth="1"/>
    <col min="2317" max="2317" width="20.625" style="1" customWidth="1"/>
    <col min="2318" max="2318" width="20.75" style="1" customWidth="1"/>
    <col min="2319" max="2319" width="15.625" style="1" customWidth="1"/>
    <col min="2320" max="2320" width="13.5" style="1" customWidth="1"/>
    <col min="2321" max="2321" width="4.625" style="1" customWidth="1"/>
    <col min="2322" max="2560" width="9" style="1"/>
    <col min="2561" max="2561" width="10.75" style="1" customWidth="1"/>
    <col min="2562" max="2562" width="9.375" style="1" customWidth="1"/>
    <col min="2563" max="2566" width="14.625" style="1" customWidth="1"/>
    <col min="2567" max="2567" width="0" style="1" hidden="1" customWidth="1"/>
    <col min="2568" max="2568" width="12.125" style="1" customWidth="1"/>
    <col min="2569" max="2569" width="9.375" style="1" customWidth="1"/>
    <col min="2570" max="2570" width="12.75" style="1" customWidth="1"/>
    <col min="2571" max="2571" width="13.125" style="1" customWidth="1"/>
    <col min="2572" max="2572" width="12.5" style="1" customWidth="1"/>
    <col min="2573" max="2573" width="20.625" style="1" customWidth="1"/>
    <col min="2574" max="2574" width="20.75" style="1" customWidth="1"/>
    <col min="2575" max="2575" width="15.625" style="1" customWidth="1"/>
    <col min="2576" max="2576" width="13.5" style="1" customWidth="1"/>
    <col min="2577" max="2577" width="4.625" style="1" customWidth="1"/>
    <col min="2578" max="2816" width="9" style="1"/>
    <col min="2817" max="2817" width="10.75" style="1" customWidth="1"/>
    <col min="2818" max="2818" width="9.375" style="1" customWidth="1"/>
    <col min="2819" max="2822" width="14.625" style="1" customWidth="1"/>
    <col min="2823" max="2823" width="0" style="1" hidden="1" customWidth="1"/>
    <col min="2824" max="2824" width="12.125" style="1" customWidth="1"/>
    <col min="2825" max="2825" width="9.375" style="1" customWidth="1"/>
    <col min="2826" max="2826" width="12.75" style="1" customWidth="1"/>
    <col min="2827" max="2827" width="13.125" style="1" customWidth="1"/>
    <col min="2828" max="2828" width="12.5" style="1" customWidth="1"/>
    <col min="2829" max="2829" width="20.625" style="1" customWidth="1"/>
    <col min="2830" max="2830" width="20.75" style="1" customWidth="1"/>
    <col min="2831" max="2831" width="15.625" style="1" customWidth="1"/>
    <col min="2832" max="2832" width="13.5" style="1" customWidth="1"/>
    <col min="2833" max="2833" width="4.625" style="1" customWidth="1"/>
    <col min="2834" max="3072" width="9" style="1"/>
    <col min="3073" max="3073" width="10.75" style="1" customWidth="1"/>
    <col min="3074" max="3074" width="9.375" style="1" customWidth="1"/>
    <col min="3075" max="3078" width="14.625" style="1" customWidth="1"/>
    <col min="3079" max="3079" width="0" style="1" hidden="1" customWidth="1"/>
    <col min="3080" max="3080" width="12.125" style="1" customWidth="1"/>
    <col min="3081" max="3081" width="9.375" style="1" customWidth="1"/>
    <col min="3082" max="3082" width="12.75" style="1" customWidth="1"/>
    <col min="3083" max="3083" width="13.125" style="1" customWidth="1"/>
    <col min="3084" max="3084" width="12.5" style="1" customWidth="1"/>
    <col min="3085" max="3085" width="20.625" style="1" customWidth="1"/>
    <col min="3086" max="3086" width="20.75" style="1" customWidth="1"/>
    <col min="3087" max="3087" width="15.625" style="1" customWidth="1"/>
    <col min="3088" max="3088" width="13.5" style="1" customWidth="1"/>
    <col min="3089" max="3089" width="4.625" style="1" customWidth="1"/>
    <col min="3090" max="3328" width="9" style="1"/>
    <col min="3329" max="3329" width="10.75" style="1" customWidth="1"/>
    <col min="3330" max="3330" width="9.375" style="1" customWidth="1"/>
    <col min="3331" max="3334" width="14.625" style="1" customWidth="1"/>
    <col min="3335" max="3335" width="0" style="1" hidden="1" customWidth="1"/>
    <col min="3336" max="3336" width="12.125" style="1" customWidth="1"/>
    <col min="3337" max="3337" width="9.375" style="1" customWidth="1"/>
    <col min="3338" max="3338" width="12.75" style="1" customWidth="1"/>
    <col min="3339" max="3339" width="13.125" style="1" customWidth="1"/>
    <col min="3340" max="3340" width="12.5" style="1" customWidth="1"/>
    <col min="3341" max="3341" width="20.625" style="1" customWidth="1"/>
    <col min="3342" max="3342" width="20.75" style="1" customWidth="1"/>
    <col min="3343" max="3343" width="15.625" style="1" customWidth="1"/>
    <col min="3344" max="3344" width="13.5" style="1" customWidth="1"/>
    <col min="3345" max="3345" width="4.625" style="1" customWidth="1"/>
    <col min="3346" max="3584" width="9" style="1"/>
    <col min="3585" max="3585" width="10.75" style="1" customWidth="1"/>
    <col min="3586" max="3586" width="9.375" style="1" customWidth="1"/>
    <col min="3587" max="3590" width="14.625" style="1" customWidth="1"/>
    <col min="3591" max="3591" width="0" style="1" hidden="1" customWidth="1"/>
    <col min="3592" max="3592" width="12.125" style="1" customWidth="1"/>
    <col min="3593" max="3593" width="9.375" style="1" customWidth="1"/>
    <col min="3594" max="3594" width="12.75" style="1" customWidth="1"/>
    <col min="3595" max="3595" width="13.125" style="1" customWidth="1"/>
    <col min="3596" max="3596" width="12.5" style="1" customWidth="1"/>
    <col min="3597" max="3597" width="20.625" style="1" customWidth="1"/>
    <col min="3598" max="3598" width="20.75" style="1" customWidth="1"/>
    <col min="3599" max="3599" width="15.625" style="1" customWidth="1"/>
    <col min="3600" max="3600" width="13.5" style="1" customWidth="1"/>
    <col min="3601" max="3601" width="4.625" style="1" customWidth="1"/>
    <col min="3602" max="3840" width="9" style="1"/>
    <col min="3841" max="3841" width="10.75" style="1" customWidth="1"/>
    <col min="3842" max="3842" width="9.375" style="1" customWidth="1"/>
    <col min="3843" max="3846" width="14.625" style="1" customWidth="1"/>
    <col min="3847" max="3847" width="0" style="1" hidden="1" customWidth="1"/>
    <col min="3848" max="3848" width="12.125" style="1" customWidth="1"/>
    <col min="3849" max="3849" width="9.375" style="1" customWidth="1"/>
    <col min="3850" max="3850" width="12.75" style="1" customWidth="1"/>
    <col min="3851" max="3851" width="13.125" style="1" customWidth="1"/>
    <col min="3852" max="3852" width="12.5" style="1" customWidth="1"/>
    <col min="3853" max="3853" width="20.625" style="1" customWidth="1"/>
    <col min="3854" max="3854" width="20.75" style="1" customWidth="1"/>
    <col min="3855" max="3855" width="15.625" style="1" customWidth="1"/>
    <col min="3856" max="3856" width="13.5" style="1" customWidth="1"/>
    <col min="3857" max="3857" width="4.625" style="1" customWidth="1"/>
    <col min="3858" max="4096" width="9" style="1"/>
    <col min="4097" max="4097" width="10.75" style="1" customWidth="1"/>
    <col min="4098" max="4098" width="9.375" style="1" customWidth="1"/>
    <col min="4099" max="4102" width="14.625" style="1" customWidth="1"/>
    <col min="4103" max="4103" width="0" style="1" hidden="1" customWidth="1"/>
    <col min="4104" max="4104" width="12.125" style="1" customWidth="1"/>
    <col min="4105" max="4105" width="9.375" style="1" customWidth="1"/>
    <col min="4106" max="4106" width="12.75" style="1" customWidth="1"/>
    <col min="4107" max="4107" width="13.125" style="1" customWidth="1"/>
    <col min="4108" max="4108" width="12.5" style="1" customWidth="1"/>
    <col min="4109" max="4109" width="20.625" style="1" customWidth="1"/>
    <col min="4110" max="4110" width="20.75" style="1" customWidth="1"/>
    <col min="4111" max="4111" width="15.625" style="1" customWidth="1"/>
    <col min="4112" max="4112" width="13.5" style="1" customWidth="1"/>
    <col min="4113" max="4113" width="4.625" style="1" customWidth="1"/>
    <col min="4114" max="4352" width="9" style="1"/>
    <col min="4353" max="4353" width="10.75" style="1" customWidth="1"/>
    <col min="4354" max="4354" width="9.375" style="1" customWidth="1"/>
    <col min="4355" max="4358" width="14.625" style="1" customWidth="1"/>
    <col min="4359" max="4359" width="0" style="1" hidden="1" customWidth="1"/>
    <col min="4360" max="4360" width="12.125" style="1" customWidth="1"/>
    <col min="4361" max="4361" width="9.375" style="1" customWidth="1"/>
    <col min="4362" max="4362" width="12.75" style="1" customWidth="1"/>
    <col min="4363" max="4363" width="13.125" style="1" customWidth="1"/>
    <col min="4364" max="4364" width="12.5" style="1" customWidth="1"/>
    <col min="4365" max="4365" width="20.625" style="1" customWidth="1"/>
    <col min="4366" max="4366" width="20.75" style="1" customWidth="1"/>
    <col min="4367" max="4367" width="15.625" style="1" customWidth="1"/>
    <col min="4368" max="4368" width="13.5" style="1" customWidth="1"/>
    <col min="4369" max="4369" width="4.625" style="1" customWidth="1"/>
    <col min="4370" max="4608" width="9" style="1"/>
    <col min="4609" max="4609" width="10.75" style="1" customWidth="1"/>
    <col min="4610" max="4610" width="9.375" style="1" customWidth="1"/>
    <col min="4611" max="4614" width="14.625" style="1" customWidth="1"/>
    <col min="4615" max="4615" width="0" style="1" hidden="1" customWidth="1"/>
    <col min="4616" max="4616" width="12.125" style="1" customWidth="1"/>
    <col min="4617" max="4617" width="9.375" style="1" customWidth="1"/>
    <col min="4618" max="4618" width="12.75" style="1" customWidth="1"/>
    <col min="4619" max="4619" width="13.125" style="1" customWidth="1"/>
    <col min="4620" max="4620" width="12.5" style="1" customWidth="1"/>
    <col min="4621" max="4621" width="20.625" style="1" customWidth="1"/>
    <col min="4622" max="4622" width="20.75" style="1" customWidth="1"/>
    <col min="4623" max="4623" width="15.625" style="1" customWidth="1"/>
    <col min="4624" max="4624" width="13.5" style="1" customWidth="1"/>
    <col min="4625" max="4625" width="4.625" style="1" customWidth="1"/>
    <col min="4626" max="4864" width="9" style="1"/>
    <col min="4865" max="4865" width="10.75" style="1" customWidth="1"/>
    <col min="4866" max="4866" width="9.375" style="1" customWidth="1"/>
    <col min="4867" max="4870" width="14.625" style="1" customWidth="1"/>
    <col min="4871" max="4871" width="0" style="1" hidden="1" customWidth="1"/>
    <col min="4872" max="4872" width="12.125" style="1" customWidth="1"/>
    <col min="4873" max="4873" width="9.375" style="1" customWidth="1"/>
    <col min="4874" max="4874" width="12.75" style="1" customWidth="1"/>
    <col min="4875" max="4875" width="13.125" style="1" customWidth="1"/>
    <col min="4876" max="4876" width="12.5" style="1" customWidth="1"/>
    <col min="4877" max="4877" width="20.625" style="1" customWidth="1"/>
    <col min="4878" max="4878" width="20.75" style="1" customWidth="1"/>
    <col min="4879" max="4879" width="15.625" style="1" customWidth="1"/>
    <col min="4880" max="4880" width="13.5" style="1" customWidth="1"/>
    <col min="4881" max="4881" width="4.625" style="1" customWidth="1"/>
    <col min="4882" max="5120" width="9" style="1"/>
    <col min="5121" max="5121" width="10.75" style="1" customWidth="1"/>
    <col min="5122" max="5122" width="9.375" style="1" customWidth="1"/>
    <col min="5123" max="5126" width="14.625" style="1" customWidth="1"/>
    <col min="5127" max="5127" width="0" style="1" hidden="1" customWidth="1"/>
    <col min="5128" max="5128" width="12.125" style="1" customWidth="1"/>
    <col min="5129" max="5129" width="9.375" style="1" customWidth="1"/>
    <col min="5130" max="5130" width="12.75" style="1" customWidth="1"/>
    <col min="5131" max="5131" width="13.125" style="1" customWidth="1"/>
    <col min="5132" max="5132" width="12.5" style="1" customWidth="1"/>
    <col min="5133" max="5133" width="20.625" style="1" customWidth="1"/>
    <col min="5134" max="5134" width="20.75" style="1" customWidth="1"/>
    <col min="5135" max="5135" width="15.625" style="1" customWidth="1"/>
    <col min="5136" max="5136" width="13.5" style="1" customWidth="1"/>
    <col min="5137" max="5137" width="4.625" style="1" customWidth="1"/>
    <col min="5138" max="5376" width="9" style="1"/>
    <col min="5377" max="5377" width="10.75" style="1" customWidth="1"/>
    <col min="5378" max="5378" width="9.375" style="1" customWidth="1"/>
    <col min="5379" max="5382" width="14.625" style="1" customWidth="1"/>
    <col min="5383" max="5383" width="0" style="1" hidden="1" customWidth="1"/>
    <col min="5384" max="5384" width="12.125" style="1" customWidth="1"/>
    <col min="5385" max="5385" width="9.375" style="1" customWidth="1"/>
    <col min="5386" max="5386" width="12.75" style="1" customWidth="1"/>
    <col min="5387" max="5387" width="13.125" style="1" customWidth="1"/>
    <col min="5388" max="5388" width="12.5" style="1" customWidth="1"/>
    <col min="5389" max="5389" width="20.625" style="1" customWidth="1"/>
    <col min="5390" max="5390" width="20.75" style="1" customWidth="1"/>
    <col min="5391" max="5391" width="15.625" style="1" customWidth="1"/>
    <col min="5392" max="5392" width="13.5" style="1" customWidth="1"/>
    <col min="5393" max="5393" width="4.625" style="1" customWidth="1"/>
    <col min="5394" max="5632" width="9" style="1"/>
    <col min="5633" max="5633" width="10.75" style="1" customWidth="1"/>
    <col min="5634" max="5634" width="9.375" style="1" customWidth="1"/>
    <col min="5635" max="5638" width="14.625" style="1" customWidth="1"/>
    <col min="5639" max="5639" width="0" style="1" hidden="1" customWidth="1"/>
    <col min="5640" max="5640" width="12.125" style="1" customWidth="1"/>
    <col min="5641" max="5641" width="9.375" style="1" customWidth="1"/>
    <col min="5642" max="5642" width="12.75" style="1" customWidth="1"/>
    <col min="5643" max="5643" width="13.125" style="1" customWidth="1"/>
    <col min="5644" max="5644" width="12.5" style="1" customWidth="1"/>
    <col min="5645" max="5645" width="20.625" style="1" customWidth="1"/>
    <col min="5646" max="5646" width="20.75" style="1" customWidth="1"/>
    <col min="5647" max="5647" width="15.625" style="1" customWidth="1"/>
    <col min="5648" max="5648" width="13.5" style="1" customWidth="1"/>
    <col min="5649" max="5649" width="4.625" style="1" customWidth="1"/>
    <col min="5650" max="5888" width="9" style="1"/>
    <col min="5889" max="5889" width="10.75" style="1" customWidth="1"/>
    <col min="5890" max="5890" width="9.375" style="1" customWidth="1"/>
    <col min="5891" max="5894" width="14.625" style="1" customWidth="1"/>
    <col min="5895" max="5895" width="0" style="1" hidden="1" customWidth="1"/>
    <col min="5896" max="5896" width="12.125" style="1" customWidth="1"/>
    <col min="5897" max="5897" width="9.375" style="1" customWidth="1"/>
    <col min="5898" max="5898" width="12.75" style="1" customWidth="1"/>
    <col min="5899" max="5899" width="13.125" style="1" customWidth="1"/>
    <col min="5900" max="5900" width="12.5" style="1" customWidth="1"/>
    <col min="5901" max="5901" width="20.625" style="1" customWidth="1"/>
    <col min="5902" max="5902" width="20.75" style="1" customWidth="1"/>
    <col min="5903" max="5903" width="15.625" style="1" customWidth="1"/>
    <col min="5904" max="5904" width="13.5" style="1" customWidth="1"/>
    <col min="5905" max="5905" width="4.625" style="1" customWidth="1"/>
    <col min="5906" max="6144" width="9" style="1"/>
    <col min="6145" max="6145" width="10.75" style="1" customWidth="1"/>
    <col min="6146" max="6146" width="9.375" style="1" customWidth="1"/>
    <col min="6147" max="6150" width="14.625" style="1" customWidth="1"/>
    <col min="6151" max="6151" width="0" style="1" hidden="1" customWidth="1"/>
    <col min="6152" max="6152" width="12.125" style="1" customWidth="1"/>
    <col min="6153" max="6153" width="9.375" style="1" customWidth="1"/>
    <col min="6154" max="6154" width="12.75" style="1" customWidth="1"/>
    <col min="6155" max="6155" width="13.125" style="1" customWidth="1"/>
    <col min="6156" max="6156" width="12.5" style="1" customWidth="1"/>
    <col min="6157" max="6157" width="20.625" style="1" customWidth="1"/>
    <col min="6158" max="6158" width="20.75" style="1" customWidth="1"/>
    <col min="6159" max="6159" width="15.625" style="1" customWidth="1"/>
    <col min="6160" max="6160" width="13.5" style="1" customWidth="1"/>
    <col min="6161" max="6161" width="4.625" style="1" customWidth="1"/>
    <col min="6162" max="6400" width="9" style="1"/>
    <col min="6401" max="6401" width="10.75" style="1" customWidth="1"/>
    <col min="6402" max="6402" width="9.375" style="1" customWidth="1"/>
    <col min="6403" max="6406" width="14.625" style="1" customWidth="1"/>
    <col min="6407" max="6407" width="0" style="1" hidden="1" customWidth="1"/>
    <col min="6408" max="6408" width="12.125" style="1" customWidth="1"/>
    <col min="6409" max="6409" width="9.375" style="1" customWidth="1"/>
    <col min="6410" max="6410" width="12.75" style="1" customWidth="1"/>
    <col min="6411" max="6411" width="13.125" style="1" customWidth="1"/>
    <col min="6412" max="6412" width="12.5" style="1" customWidth="1"/>
    <col min="6413" max="6413" width="20.625" style="1" customWidth="1"/>
    <col min="6414" max="6414" width="20.75" style="1" customWidth="1"/>
    <col min="6415" max="6415" width="15.625" style="1" customWidth="1"/>
    <col min="6416" max="6416" width="13.5" style="1" customWidth="1"/>
    <col min="6417" max="6417" width="4.625" style="1" customWidth="1"/>
    <col min="6418" max="6656" width="9" style="1"/>
    <col min="6657" max="6657" width="10.75" style="1" customWidth="1"/>
    <col min="6658" max="6658" width="9.375" style="1" customWidth="1"/>
    <col min="6659" max="6662" width="14.625" style="1" customWidth="1"/>
    <col min="6663" max="6663" width="0" style="1" hidden="1" customWidth="1"/>
    <col min="6664" max="6664" width="12.125" style="1" customWidth="1"/>
    <col min="6665" max="6665" width="9.375" style="1" customWidth="1"/>
    <col min="6666" max="6666" width="12.75" style="1" customWidth="1"/>
    <col min="6667" max="6667" width="13.125" style="1" customWidth="1"/>
    <col min="6668" max="6668" width="12.5" style="1" customWidth="1"/>
    <col min="6669" max="6669" width="20.625" style="1" customWidth="1"/>
    <col min="6670" max="6670" width="20.75" style="1" customWidth="1"/>
    <col min="6671" max="6671" width="15.625" style="1" customWidth="1"/>
    <col min="6672" max="6672" width="13.5" style="1" customWidth="1"/>
    <col min="6673" max="6673" width="4.625" style="1" customWidth="1"/>
    <col min="6674" max="6912" width="9" style="1"/>
    <col min="6913" max="6913" width="10.75" style="1" customWidth="1"/>
    <col min="6914" max="6914" width="9.375" style="1" customWidth="1"/>
    <col min="6915" max="6918" width="14.625" style="1" customWidth="1"/>
    <col min="6919" max="6919" width="0" style="1" hidden="1" customWidth="1"/>
    <col min="6920" max="6920" width="12.125" style="1" customWidth="1"/>
    <col min="6921" max="6921" width="9.375" style="1" customWidth="1"/>
    <col min="6922" max="6922" width="12.75" style="1" customWidth="1"/>
    <col min="6923" max="6923" width="13.125" style="1" customWidth="1"/>
    <col min="6924" max="6924" width="12.5" style="1" customWidth="1"/>
    <col min="6925" max="6925" width="20.625" style="1" customWidth="1"/>
    <col min="6926" max="6926" width="20.75" style="1" customWidth="1"/>
    <col min="6927" max="6927" width="15.625" style="1" customWidth="1"/>
    <col min="6928" max="6928" width="13.5" style="1" customWidth="1"/>
    <col min="6929" max="6929" width="4.625" style="1" customWidth="1"/>
    <col min="6930" max="7168" width="9" style="1"/>
    <col min="7169" max="7169" width="10.75" style="1" customWidth="1"/>
    <col min="7170" max="7170" width="9.375" style="1" customWidth="1"/>
    <col min="7171" max="7174" width="14.625" style="1" customWidth="1"/>
    <col min="7175" max="7175" width="0" style="1" hidden="1" customWidth="1"/>
    <col min="7176" max="7176" width="12.125" style="1" customWidth="1"/>
    <col min="7177" max="7177" width="9.375" style="1" customWidth="1"/>
    <col min="7178" max="7178" width="12.75" style="1" customWidth="1"/>
    <col min="7179" max="7179" width="13.125" style="1" customWidth="1"/>
    <col min="7180" max="7180" width="12.5" style="1" customWidth="1"/>
    <col min="7181" max="7181" width="20.625" style="1" customWidth="1"/>
    <col min="7182" max="7182" width="20.75" style="1" customWidth="1"/>
    <col min="7183" max="7183" width="15.625" style="1" customWidth="1"/>
    <col min="7184" max="7184" width="13.5" style="1" customWidth="1"/>
    <col min="7185" max="7185" width="4.625" style="1" customWidth="1"/>
    <col min="7186" max="7424" width="9" style="1"/>
    <col min="7425" max="7425" width="10.75" style="1" customWidth="1"/>
    <col min="7426" max="7426" width="9.375" style="1" customWidth="1"/>
    <col min="7427" max="7430" width="14.625" style="1" customWidth="1"/>
    <col min="7431" max="7431" width="0" style="1" hidden="1" customWidth="1"/>
    <col min="7432" max="7432" width="12.125" style="1" customWidth="1"/>
    <col min="7433" max="7433" width="9.375" style="1" customWidth="1"/>
    <col min="7434" max="7434" width="12.75" style="1" customWidth="1"/>
    <col min="7435" max="7435" width="13.125" style="1" customWidth="1"/>
    <col min="7436" max="7436" width="12.5" style="1" customWidth="1"/>
    <col min="7437" max="7437" width="20.625" style="1" customWidth="1"/>
    <col min="7438" max="7438" width="20.75" style="1" customWidth="1"/>
    <col min="7439" max="7439" width="15.625" style="1" customWidth="1"/>
    <col min="7440" max="7440" width="13.5" style="1" customWidth="1"/>
    <col min="7441" max="7441" width="4.625" style="1" customWidth="1"/>
    <col min="7442" max="7680" width="9" style="1"/>
    <col min="7681" max="7681" width="10.75" style="1" customWidth="1"/>
    <col min="7682" max="7682" width="9.375" style="1" customWidth="1"/>
    <col min="7683" max="7686" width="14.625" style="1" customWidth="1"/>
    <col min="7687" max="7687" width="0" style="1" hidden="1" customWidth="1"/>
    <col min="7688" max="7688" width="12.125" style="1" customWidth="1"/>
    <col min="7689" max="7689" width="9.375" style="1" customWidth="1"/>
    <col min="7690" max="7690" width="12.75" style="1" customWidth="1"/>
    <col min="7691" max="7691" width="13.125" style="1" customWidth="1"/>
    <col min="7692" max="7692" width="12.5" style="1" customWidth="1"/>
    <col min="7693" max="7693" width="20.625" style="1" customWidth="1"/>
    <col min="7694" max="7694" width="20.75" style="1" customWidth="1"/>
    <col min="7695" max="7695" width="15.625" style="1" customWidth="1"/>
    <col min="7696" max="7696" width="13.5" style="1" customWidth="1"/>
    <col min="7697" max="7697" width="4.625" style="1" customWidth="1"/>
    <col min="7698" max="7936" width="9" style="1"/>
    <col min="7937" max="7937" width="10.75" style="1" customWidth="1"/>
    <col min="7938" max="7938" width="9.375" style="1" customWidth="1"/>
    <col min="7939" max="7942" width="14.625" style="1" customWidth="1"/>
    <col min="7943" max="7943" width="0" style="1" hidden="1" customWidth="1"/>
    <col min="7944" max="7944" width="12.125" style="1" customWidth="1"/>
    <col min="7945" max="7945" width="9.375" style="1" customWidth="1"/>
    <col min="7946" max="7946" width="12.75" style="1" customWidth="1"/>
    <col min="7947" max="7947" width="13.125" style="1" customWidth="1"/>
    <col min="7948" max="7948" width="12.5" style="1" customWidth="1"/>
    <col min="7949" max="7949" width="20.625" style="1" customWidth="1"/>
    <col min="7950" max="7950" width="20.75" style="1" customWidth="1"/>
    <col min="7951" max="7951" width="15.625" style="1" customWidth="1"/>
    <col min="7952" max="7952" width="13.5" style="1" customWidth="1"/>
    <col min="7953" max="7953" width="4.625" style="1" customWidth="1"/>
    <col min="7954" max="8192" width="9" style="1"/>
    <col min="8193" max="8193" width="10.75" style="1" customWidth="1"/>
    <col min="8194" max="8194" width="9.375" style="1" customWidth="1"/>
    <col min="8195" max="8198" width="14.625" style="1" customWidth="1"/>
    <col min="8199" max="8199" width="0" style="1" hidden="1" customWidth="1"/>
    <col min="8200" max="8200" width="12.125" style="1" customWidth="1"/>
    <col min="8201" max="8201" width="9.375" style="1" customWidth="1"/>
    <col min="8202" max="8202" width="12.75" style="1" customWidth="1"/>
    <col min="8203" max="8203" width="13.125" style="1" customWidth="1"/>
    <col min="8204" max="8204" width="12.5" style="1" customWidth="1"/>
    <col min="8205" max="8205" width="20.625" style="1" customWidth="1"/>
    <col min="8206" max="8206" width="20.75" style="1" customWidth="1"/>
    <col min="8207" max="8207" width="15.625" style="1" customWidth="1"/>
    <col min="8208" max="8208" width="13.5" style="1" customWidth="1"/>
    <col min="8209" max="8209" width="4.625" style="1" customWidth="1"/>
    <col min="8210" max="8448" width="9" style="1"/>
    <col min="8449" max="8449" width="10.75" style="1" customWidth="1"/>
    <col min="8450" max="8450" width="9.375" style="1" customWidth="1"/>
    <col min="8451" max="8454" width="14.625" style="1" customWidth="1"/>
    <col min="8455" max="8455" width="0" style="1" hidden="1" customWidth="1"/>
    <col min="8456" max="8456" width="12.125" style="1" customWidth="1"/>
    <col min="8457" max="8457" width="9.375" style="1" customWidth="1"/>
    <col min="8458" max="8458" width="12.75" style="1" customWidth="1"/>
    <col min="8459" max="8459" width="13.125" style="1" customWidth="1"/>
    <col min="8460" max="8460" width="12.5" style="1" customWidth="1"/>
    <col min="8461" max="8461" width="20.625" style="1" customWidth="1"/>
    <col min="8462" max="8462" width="20.75" style="1" customWidth="1"/>
    <col min="8463" max="8463" width="15.625" style="1" customWidth="1"/>
    <col min="8464" max="8464" width="13.5" style="1" customWidth="1"/>
    <col min="8465" max="8465" width="4.625" style="1" customWidth="1"/>
    <col min="8466" max="8704" width="9" style="1"/>
    <col min="8705" max="8705" width="10.75" style="1" customWidth="1"/>
    <col min="8706" max="8706" width="9.375" style="1" customWidth="1"/>
    <col min="8707" max="8710" width="14.625" style="1" customWidth="1"/>
    <col min="8711" max="8711" width="0" style="1" hidden="1" customWidth="1"/>
    <col min="8712" max="8712" width="12.125" style="1" customWidth="1"/>
    <col min="8713" max="8713" width="9.375" style="1" customWidth="1"/>
    <col min="8714" max="8714" width="12.75" style="1" customWidth="1"/>
    <col min="8715" max="8715" width="13.125" style="1" customWidth="1"/>
    <col min="8716" max="8716" width="12.5" style="1" customWidth="1"/>
    <col min="8717" max="8717" width="20.625" style="1" customWidth="1"/>
    <col min="8718" max="8718" width="20.75" style="1" customWidth="1"/>
    <col min="8719" max="8719" width="15.625" style="1" customWidth="1"/>
    <col min="8720" max="8720" width="13.5" style="1" customWidth="1"/>
    <col min="8721" max="8721" width="4.625" style="1" customWidth="1"/>
    <col min="8722" max="8960" width="9" style="1"/>
    <col min="8961" max="8961" width="10.75" style="1" customWidth="1"/>
    <col min="8962" max="8962" width="9.375" style="1" customWidth="1"/>
    <col min="8963" max="8966" width="14.625" style="1" customWidth="1"/>
    <col min="8967" max="8967" width="0" style="1" hidden="1" customWidth="1"/>
    <col min="8968" max="8968" width="12.125" style="1" customWidth="1"/>
    <col min="8969" max="8969" width="9.375" style="1" customWidth="1"/>
    <col min="8970" max="8970" width="12.75" style="1" customWidth="1"/>
    <col min="8971" max="8971" width="13.125" style="1" customWidth="1"/>
    <col min="8972" max="8972" width="12.5" style="1" customWidth="1"/>
    <col min="8973" max="8973" width="20.625" style="1" customWidth="1"/>
    <col min="8974" max="8974" width="20.75" style="1" customWidth="1"/>
    <col min="8975" max="8975" width="15.625" style="1" customWidth="1"/>
    <col min="8976" max="8976" width="13.5" style="1" customWidth="1"/>
    <col min="8977" max="8977" width="4.625" style="1" customWidth="1"/>
    <col min="8978" max="9216" width="9" style="1"/>
    <col min="9217" max="9217" width="10.75" style="1" customWidth="1"/>
    <col min="9218" max="9218" width="9.375" style="1" customWidth="1"/>
    <col min="9219" max="9222" width="14.625" style="1" customWidth="1"/>
    <col min="9223" max="9223" width="0" style="1" hidden="1" customWidth="1"/>
    <col min="9224" max="9224" width="12.125" style="1" customWidth="1"/>
    <col min="9225" max="9225" width="9.375" style="1" customWidth="1"/>
    <col min="9226" max="9226" width="12.75" style="1" customWidth="1"/>
    <col min="9227" max="9227" width="13.125" style="1" customWidth="1"/>
    <col min="9228" max="9228" width="12.5" style="1" customWidth="1"/>
    <col min="9229" max="9229" width="20.625" style="1" customWidth="1"/>
    <col min="9230" max="9230" width="20.75" style="1" customWidth="1"/>
    <col min="9231" max="9231" width="15.625" style="1" customWidth="1"/>
    <col min="9232" max="9232" width="13.5" style="1" customWidth="1"/>
    <col min="9233" max="9233" width="4.625" style="1" customWidth="1"/>
    <col min="9234" max="9472" width="9" style="1"/>
    <col min="9473" max="9473" width="10.75" style="1" customWidth="1"/>
    <col min="9474" max="9474" width="9.375" style="1" customWidth="1"/>
    <col min="9475" max="9478" width="14.625" style="1" customWidth="1"/>
    <col min="9479" max="9479" width="0" style="1" hidden="1" customWidth="1"/>
    <col min="9480" max="9480" width="12.125" style="1" customWidth="1"/>
    <col min="9481" max="9481" width="9.375" style="1" customWidth="1"/>
    <col min="9482" max="9482" width="12.75" style="1" customWidth="1"/>
    <col min="9483" max="9483" width="13.125" style="1" customWidth="1"/>
    <col min="9484" max="9484" width="12.5" style="1" customWidth="1"/>
    <col min="9485" max="9485" width="20.625" style="1" customWidth="1"/>
    <col min="9486" max="9486" width="20.75" style="1" customWidth="1"/>
    <col min="9487" max="9487" width="15.625" style="1" customWidth="1"/>
    <col min="9488" max="9488" width="13.5" style="1" customWidth="1"/>
    <col min="9489" max="9489" width="4.625" style="1" customWidth="1"/>
    <col min="9490" max="9728" width="9" style="1"/>
    <col min="9729" max="9729" width="10.75" style="1" customWidth="1"/>
    <col min="9730" max="9730" width="9.375" style="1" customWidth="1"/>
    <col min="9731" max="9734" width="14.625" style="1" customWidth="1"/>
    <col min="9735" max="9735" width="0" style="1" hidden="1" customWidth="1"/>
    <col min="9736" max="9736" width="12.125" style="1" customWidth="1"/>
    <col min="9737" max="9737" width="9.375" style="1" customWidth="1"/>
    <col min="9738" max="9738" width="12.75" style="1" customWidth="1"/>
    <col min="9739" max="9739" width="13.125" style="1" customWidth="1"/>
    <col min="9740" max="9740" width="12.5" style="1" customWidth="1"/>
    <col min="9741" max="9741" width="20.625" style="1" customWidth="1"/>
    <col min="9742" max="9742" width="20.75" style="1" customWidth="1"/>
    <col min="9743" max="9743" width="15.625" style="1" customWidth="1"/>
    <col min="9744" max="9744" width="13.5" style="1" customWidth="1"/>
    <col min="9745" max="9745" width="4.625" style="1" customWidth="1"/>
    <col min="9746" max="9984" width="9" style="1"/>
    <col min="9985" max="9985" width="10.75" style="1" customWidth="1"/>
    <col min="9986" max="9986" width="9.375" style="1" customWidth="1"/>
    <col min="9987" max="9990" width="14.625" style="1" customWidth="1"/>
    <col min="9991" max="9991" width="0" style="1" hidden="1" customWidth="1"/>
    <col min="9992" max="9992" width="12.125" style="1" customWidth="1"/>
    <col min="9993" max="9993" width="9.375" style="1" customWidth="1"/>
    <col min="9994" max="9994" width="12.75" style="1" customWidth="1"/>
    <col min="9995" max="9995" width="13.125" style="1" customWidth="1"/>
    <col min="9996" max="9996" width="12.5" style="1" customWidth="1"/>
    <col min="9997" max="9997" width="20.625" style="1" customWidth="1"/>
    <col min="9998" max="9998" width="20.75" style="1" customWidth="1"/>
    <col min="9999" max="9999" width="15.625" style="1" customWidth="1"/>
    <col min="10000" max="10000" width="13.5" style="1" customWidth="1"/>
    <col min="10001" max="10001" width="4.625" style="1" customWidth="1"/>
    <col min="10002" max="10240" width="9" style="1"/>
    <col min="10241" max="10241" width="10.75" style="1" customWidth="1"/>
    <col min="10242" max="10242" width="9.375" style="1" customWidth="1"/>
    <col min="10243" max="10246" width="14.625" style="1" customWidth="1"/>
    <col min="10247" max="10247" width="0" style="1" hidden="1" customWidth="1"/>
    <col min="10248" max="10248" width="12.125" style="1" customWidth="1"/>
    <col min="10249" max="10249" width="9.375" style="1" customWidth="1"/>
    <col min="10250" max="10250" width="12.75" style="1" customWidth="1"/>
    <col min="10251" max="10251" width="13.125" style="1" customWidth="1"/>
    <col min="10252" max="10252" width="12.5" style="1" customWidth="1"/>
    <col min="10253" max="10253" width="20.625" style="1" customWidth="1"/>
    <col min="10254" max="10254" width="20.75" style="1" customWidth="1"/>
    <col min="10255" max="10255" width="15.625" style="1" customWidth="1"/>
    <col min="10256" max="10256" width="13.5" style="1" customWidth="1"/>
    <col min="10257" max="10257" width="4.625" style="1" customWidth="1"/>
    <col min="10258" max="10496" width="9" style="1"/>
    <col min="10497" max="10497" width="10.75" style="1" customWidth="1"/>
    <col min="10498" max="10498" width="9.375" style="1" customWidth="1"/>
    <col min="10499" max="10502" width="14.625" style="1" customWidth="1"/>
    <col min="10503" max="10503" width="0" style="1" hidden="1" customWidth="1"/>
    <col min="10504" max="10504" width="12.125" style="1" customWidth="1"/>
    <col min="10505" max="10505" width="9.375" style="1" customWidth="1"/>
    <col min="10506" max="10506" width="12.75" style="1" customWidth="1"/>
    <col min="10507" max="10507" width="13.125" style="1" customWidth="1"/>
    <col min="10508" max="10508" width="12.5" style="1" customWidth="1"/>
    <col min="10509" max="10509" width="20.625" style="1" customWidth="1"/>
    <col min="10510" max="10510" width="20.75" style="1" customWidth="1"/>
    <col min="10511" max="10511" width="15.625" style="1" customWidth="1"/>
    <col min="10512" max="10512" width="13.5" style="1" customWidth="1"/>
    <col min="10513" max="10513" width="4.625" style="1" customWidth="1"/>
    <col min="10514" max="10752" width="9" style="1"/>
    <col min="10753" max="10753" width="10.75" style="1" customWidth="1"/>
    <col min="10754" max="10754" width="9.375" style="1" customWidth="1"/>
    <col min="10755" max="10758" width="14.625" style="1" customWidth="1"/>
    <col min="10759" max="10759" width="0" style="1" hidden="1" customWidth="1"/>
    <col min="10760" max="10760" width="12.125" style="1" customWidth="1"/>
    <col min="10761" max="10761" width="9.375" style="1" customWidth="1"/>
    <col min="10762" max="10762" width="12.75" style="1" customWidth="1"/>
    <col min="10763" max="10763" width="13.125" style="1" customWidth="1"/>
    <col min="10764" max="10764" width="12.5" style="1" customWidth="1"/>
    <col min="10765" max="10765" width="20.625" style="1" customWidth="1"/>
    <col min="10766" max="10766" width="20.75" style="1" customWidth="1"/>
    <col min="10767" max="10767" width="15.625" style="1" customWidth="1"/>
    <col min="10768" max="10768" width="13.5" style="1" customWidth="1"/>
    <col min="10769" max="10769" width="4.625" style="1" customWidth="1"/>
    <col min="10770" max="11008" width="9" style="1"/>
    <col min="11009" max="11009" width="10.75" style="1" customWidth="1"/>
    <col min="11010" max="11010" width="9.375" style="1" customWidth="1"/>
    <col min="11011" max="11014" width="14.625" style="1" customWidth="1"/>
    <col min="11015" max="11015" width="0" style="1" hidden="1" customWidth="1"/>
    <col min="11016" max="11016" width="12.125" style="1" customWidth="1"/>
    <col min="11017" max="11017" width="9.375" style="1" customWidth="1"/>
    <col min="11018" max="11018" width="12.75" style="1" customWidth="1"/>
    <col min="11019" max="11019" width="13.125" style="1" customWidth="1"/>
    <col min="11020" max="11020" width="12.5" style="1" customWidth="1"/>
    <col min="11021" max="11021" width="20.625" style="1" customWidth="1"/>
    <col min="11022" max="11022" width="20.75" style="1" customWidth="1"/>
    <col min="11023" max="11023" width="15.625" style="1" customWidth="1"/>
    <col min="11024" max="11024" width="13.5" style="1" customWidth="1"/>
    <col min="11025" max="11025" width="4.625" style="1" customWidth="1"/>
    <col min="11026" max="11264" width="9" style="1"/>
    <col min="11265" max="11265" width="10.75" style="1" customWidth="1"/>
    <col min="11266" max="11266" width="9.375" style="1" customWidth="1"/>
    <col min="11267" max="11270" width="14.625" style="1" customWidth="1"/>
    <col min="11271" max="11271" width="0" style="1" hidden="1" customWidth="1"/>
    <col min="11272" max="11272" width="12.125" style="1" customWidth="1"/>
    <col min="11273" max="11273" width="9.375" style="1" customWidth="1"/>
    <col min="11274" max="11274" width="12.75" style="1" customWidth="1"/>
    <col min="11275" max="11275" width="13.125" style="1" customWidth="1"/>
    <col min="11276" max="11276" width="12.5" style="1" customWidth="1"/>
    <col min="11277" max="11277" width="20.625" style="1" customWidth="1"/>
    <col min="11278" max="11278" width="20.75" style="1" customWidth="1"/>
    <col min="11279" max="11279" width="15.625" style="1" customWidth="1"/>
    <col min="11280" max="11280" width="13.5" style="1" customWidth="1"/>
    <col min="11281" max="11281" width="4.625" style="1" customWidth="1"/>
    <col min="11282" max="11520" width="9" style="1"/>
    <col min="11521" max="11521" width="10.75" style="1" customWidth="1"/>
    <col min="11522" max="11522" width="9.375" style="1" customWidth="1"/>
    <col min="11523" max="11526" width="14.625" style="1" customWidth="1"/>
    <col min="11527" max="11527" width="0" style="1" hidden="1" customWidth="1"/>
    <col min="11528" max="11528" width="12.125" style="1" customWidth="1"/>
    <col min="11529" max="11529" width="9.375" style="1" customWidth="1"/>
    <col min="11530" max="11530" width="12.75" style="1" customWidth="1"/>
    <col min="11531" max="11531" width="13.125" style="1" customWidth="1"/>
    <col min="11532" max="11532" width="12.5" style="1" customWidth="1"/>
    <col min="11533" max="11533" width="20.625" style="1" customWidth="1"/>
    <col min="11534" max="11534" width="20.75" style="1" customWidth="1"/>
    <col min="11535" max="11535" width="15.625" style="1" customWidth="1"/>
    <col min="11536" max="11536" width="13.5" style="1" customWidth="1"/>
    <col min="11537" max="11537" width="4.625" style="1" customWidth="1"/>
    <col min="11538" max="11776" width="9" style="1"/>
    <col min="11777" max="11777" width="10.75" style="1" customWidth="1"/>
    <col min="11778" max="11778" width="9.375" style="1" customWidth="1"/>
    <col min="11779" max="11782" width="14.625" style="1" customWidth="1"/>
    <col min="11783" max="11783" width="0" style="1" hidden="1" customWidth="1"/>
    <col min="11784" max="11784" width="12.125" style="1" customWidth="1"/>
    <col min="11785" max="11785" width="9.375" style="1" customWidth="1"/>
    <col min="11786" max="11786" width="12.75" style="1" customWidth="1"/>
    <col min="11787" max="11787" width="13.125" style="1" customWidth="1"/>
    <col min="11788" max="11788" width="12.5" style="1" customWidth="1"/>
    <col min="11789" max="11789" width="20.625" style="1" customWidth="1"/>
    <col min="11790" max="11790" width="20.75" style="1" customWidth="1"/>
    <col min="11791" max="11791" width="15.625" style="1" customWidth="1"/>
    <col min="11792" max="11792" width="13.5" style="1" customWidth="1"/>
    <col min="11793" max="11793" width="4.625" style="1" customWidth="1"/>
    <col min="11794" max="12032" width="9" style="1"/>
    <col min="12033" max="12033" width="10.75" style="1" customWidth="1"/>
    <col min="12034" max="12034" width="9.375" style="1" customWidth="1"/>
    <col min="12035" max="12038" width="14.625" style="1" customWidth="1"/>
    <col min="12039" max="12039" width="0" style="1" hidden="1" customWidth="1"/>
    <col min="12040" max="12040" width="12.125" style="1" customWidth="1"/>
    <col min="12041" max="12041" width="9.375" style="1" customWidth="1"/>
    <col min="12042" max="12042" width="12.75" style="1" customWidth="1"/>
    <col min="12043" max="12043" width="13.125" style="1" customWidth="1"/>
    <col min="12044" max="12044" width="12.5" style="1" customWidth="1"/>
    <col min="12045" max="12045" width="20.625" style="1" customWidth="1"/>
    <col min="12046" max="12046" width="20.75" style="1" customWidth="1"/>
    <col min="12047" max="12047" width="15.625" style="1" customWidth="1"/>
    <col min="12048" max="12048" width="13.5" style="1" customWidth="1"/>
    <col min="12049" max="12049" width="4.625" style="1" customWidth="1"/>
    <col min="12050" max="12288" width="9" style="1"/>
    <col min="12289" max="12289" width="10.75" style="1" customWidth="1"/>
    <col min="12290" max="12290" width="9.375" style="1" customWidth="1"/>
    <col min="12291" max="12294" width="14.625" style="1" customWidth="1"/>
    <col min="12295" max="12295" width="0" style="1" hidden="1" customWidth="1"/>
    <col min="12296" max="12296" width="12.125" style="1" customWidth="1"/>
    <col min="12297" max="12297" width="9.375" style="1" customWidth="1"/>
    <col min="12298" max="12298" width="12.75" style="1" customWidth="1"/>
    <col min="12299" max="12299" width="13.125" style="1" customWidth="1"/>
    <col min="12300" max="12300" width="12.5" style="1" customWidth="1"/>
    <col min="12301" max="12301" width="20.625" style="1" customWidth="1"/>
    <col min="12302" max="12302" width="20.75" style="1" customWidth="1"/>
    <col min="12303" max="12303" width="15.625" style="1" customWidth="1"/>
    <col min="12304" max="12304" width="13.5" style="1" customWidth="1"/>
    <col min="12305" max="12305" width="4.625" style="1" customWidth="1"/>
    <col min="12306" max="12544" width="9" style="1"/>
    <col min="12545" max="12545" width="10.75" style="1" customWidth="1"/>
    <col min="12546" max="12546" width="9.375" style="1" customWidth="1"/>
    <col min="12547" max="12550" width="14.625" style="1" customWidth="1"/>
    <col min="12551" max="12551" width="0" style="1" hidden="1" customWidth="1"/>
    <col min="12552" max="12552" width="12.125" style="1" customWidth="1"/>
    <col min="12553" max="12553" width="9.375" style="1" customWidth="1"/>
    <col min="12554" max="12554" width="12.75" style="1" customWidth="1"/>
    <col min="12555" max="12555" width="13.125" style="1" customWidth="1"/>
    <col min="12556" max="12556" width="12.5" style="1" customWidth="1"/>
    <col min="12557" max="12557" width="20.625" style="1" customWidth="1"/>
    <col min="12558" max="12558" width="20.75" style="1" customWidth="1"/>
    <col min="12559" max="12559" width="15.625" style="1" customWidth="1"/>
    <col min="12560" max="12560" width="13.5" style="1" customWidth="1"/>
    <col min="12561" max="12561" width="4.625" style="1" customWidth="1"/>
    <col min="12562" max="12800" width="9" style="1"/>
    <col min="12801" max="12801" width="10.75" style="1" customWidth="1"/>
    <col min="12802" max="12802" width="9.375" style="1" customWidth="1"/>
    <col min="12803" max="12806" width="14.625" style="1" customWidth="1"/>
    <col min="12807" max="12807" width="0" style="1" hidden="1" customWidth="1"/>
    <col min="12808" max="12808" width="12.125" style="1" customWidth="1"/>
    <col min="12809" max="12809" width="9.375" style="1" customWidth="1"/>
    <col min="12810" max="12810" width="12.75" style="1" customWidth="1"/>
    <col min="12811" max="12811" width="13.125" style="1" customWidth="1"/>
    <col min="12812" max="12812" width="12.5" style="1" customWidth="1"/>
    <col min="12813" max="12813" width="20.625" style="1" customWidth="1"/>
    <col min="12814" max="12814" width="20.75" style="1" customWidth="1"/>
    <col min="12815" max="12815" width="15.625" style="1" customWidth="1"/>
    <col min="12816" max="12816" width="13.5" style="1" customWidth="1"/>
    <col min="12817" max="12817" width="4.625" style="1" customWidth="1"/>
    <col min="12818" max="13056" width="9" style="1"/>
    <col min="13057" max="13057" width="10.75" style="1" customWidth="1"/>
    <col min="13058" max="13058" width="9.375" style="1" customWidth="1"/>
    <col min="13059" max="13062" width="14.625" style="1" customWidth="1"/>
    <col min="13063" max="13063" width="0" style="1" hidden="1" customWidth="1"/>
    <col min="13064" max="13064" width="12.125" style="1" customWidth="1"/>
    <col min="13065" max="13065" width="9.375" style="1" customWidth="1"/>
    <col min="13066" max="13066" width="12.75" style="1" customWidth="1"/>
    <col min="13067" max="13067" width="13.125" style="1" customWidth="1"/>
    <col min="13068" max="13068" width="12.5" style="1" customWidth="1"/>
    <col min="13069" max="13069" width="20.625" style="1" customWidth="1"/>
    <col min="13070" max="13070" width="20.75" style="1" customWidth="1"/>
    <col min="13071" max="13071" width="15.625" style="1" customWidth="1"/>
    <col min="13072" max="13072" width="13.5" style="1" customWidth="1"/>
    <col min="13073" max="13073" width="4.625" style="1" customWidth="1"/>
    <col min="13074" max="13312" width="9" style="1"/>
    <col min="13313" max="13313" width="10.75" style="1" customWidth="1"/>
    <col min="13314" max="13314" width="9.375" style="1" customWidth="1"/>
    <col min="13315" max="13318" width="14.625" style="1" customWidth="1"/>
    <col min="13319" max="13319" width="0" style="1" hidden="1" customWidth="1"/>
    <col min="13320" max="13320" width="12.125" style="1" customWidth="1"/>
    <col min="13321" max="13321" width="9.375" style="1" customWidth="1"/>
    <col min="13322" max="13322" width="12.75" style="1" customWidth="1"/>
    <col min="13323" max="13323" width="13.125" style="1" customWidth="1"/>
    <col min="13324" max="13324" width="12.5" style="1" customWidth="1"/>
    <col min="13325" max="13325" width="20.625" style="1" customWidth="1"/>
    <col min="13326" max="13326" width="20.75" style="1" customWidth="1"/>
    <col min="13327" max="13327" width="15.625" style="1" customWidth="1"/>
    <col min="13328" max="13328" width="13.5" style="1" customWidth="1"/>
    <col min="13329" max="13329" width="4.625" style="1" customWidth="1"/>
    <col min="13330" max="13568" width="9" style="1"/>
    <col min="13569" max="13569" width="10.75" style="1" customWidth="1"/>
    <col min="13570" max="13570" width="9.375" style="1" customWidth="1"/>
    <col min="13571" max="13574" width="14.625" style="1" customWidth="1"/>
    <col min="13575" max="13575" width="0" style="1" hidden="1" customWidth="1"/>
    <col min="13576" max="13576" width="12.125" style="1" customWidth="1"/>
    <col min="13577" max="13577" width="9.375" style="1" customWidth="1"/>
    <col min="13578" max="13578" width="12.75" style="1" customWidth="1"/>
    <col min="13579" max="13579" width="13.125" style="1" customWidth="1"/>
    <col min="13580" max="13580" width="12.5" style="1" customWidth="1"/>
    <col min="13581" max="13581" width="20.625" style="1" customWidth="1"/>
    <col min="13582" max="13582" width="20.75" style="1" customWidth="1"/>
    <col min="13583" max="13583" width="15.625" style="1" customWidth="1"/>
    <col min="13584" max="13584" width="13.5" style="1" customWidth="1"/>
    <col min="13585" max="13585" width="4.625" style="1" customWidth="1"/>
    <col min="13586" max="13824" width="9" style="1"/>
    <col min="13825" max="13825" width="10.75" style="1" customWidth="1"/>
    <col min="13826" max="13826" width="9.375" style="1" customWidth="1"/>
    <col min="13827" max="13830" width="14.625" style="1" customWidth="1"/>
    <col min="13831" max="13831" width="0" style="1" hidden="1" customWidth="1"/>
    <col min="13832" max="13832" width="12.125" style="1" customWidth="1"/>
    <col min="13833" max="13833" width="9.375" style="1" customWidth="1"/>
    <col min="13834" max="13834" width="12.75" style="1" customWidth="1"/>
    <col min="13835" max="13835" width="13.125" style="1" customWidth="1"/>
    <col min="13836" max="13836" width="12.5" style="1" customWidth="1"/>
    <col min="13837" max="13837" width="20.625" style="1" customWidth="1"/>
    <col min="13838" max="13838" width="20.75" style="1" customWidth="1"/>
    <col min="13839" max="13839" width="15.625" style="1" customWidth="1"/>
    <col min="13840" max="13840" width="13.5" style="1" customWidth="1"/>
    <col min="13841" max="13841" width="4.625" style="1" customWidth="1"/>
    <col min="13842" max="14080" width="9" style="1"/>
    <col min="14081" max="14081" width="10.75" style="1" customWidth="1"/>
    <col min="14082" max="14082" width="9.375" style="1" customWidth="1"/>
    <col min="14083" max="14086" width="14.625" style="1" customWidth="1"/>
    <col min="14087" max="14087" width="0" style="1" hidden="1" customWidth="1"/>
    <col min="14088" max="14088" width="12.125" style="1" customWidth="1"/>
    <col min="14089" max="14089" width="9.375" style="1" customWidth="1"/>
    <col min="14090" max="14090" width="12.75" style="1" customWidth="1"/>
    <col min="14091" max="14091" width="13.125" style="1" customWidth="1"/>
    <col min="14092" max="14092" width="12.5" style="1" customWidth="1"/>
    <col min="14093" max="14093" width="20.625" style="1" customWidth="1"/>
    <col min="14094" max="14094" width="20.75" style="1" customWidth="1"/>
    <col min="14095" max="14095" width="15.625" style="1" customWidth="1"/>
    <col min="14096" max="14096" width="13.5" style="1" customWidth="1"/>
    <col min="14097" max="14097" width="4.625" style="1" customWidth="1"/>
    <col min="14098" max="14336" width="9" style="1"/>
    <col min="14337" max="14337" width="10.75" style="1" customWidth="1"/>
    <col min="14338" max="14338" width="9.375" style="1" customWidth="1"/>
    <col min="14339" max="14342" width="14.625" style="1" customWidth="1"/>
    <col min="14343" max="14343" width="0" style="1" hidden="1" customWidth="1"/>
    <col min="14344" max="14344" width="12.125" style="1" customWidth="1"/>
    <col min="14345" max="14345" width="9.375" style="1" customWidth="1"/>
    <col min="14346" max="14346" width="12.75" style="1" customWidth="1"/>
    <col min="14347" max="14347" width="13.125" style="1" customWidth="1"/>
    <col min="14348" max="14348" width="12.5" style="1" customWidth="1"/>
    <col min="14349" max="14349" width="20.625" style="1" customWidth="1"/>
    <col min="14350" max="14350" width="20.75" style="1" customWidth="1"/>
    <col min="14351" max="14351" width="15.625" style="1" customWidth="1"/>
    <col min="14352" max="14352" width="13.5" style="1" customWidth="1"/>
    <col min="14353" max="14353" width="4.625" style="1" customWidth="1"/>
    <col min="14354" max="14592" width="9" style="1"/>
    <col min="14593" max="14593" width="10.75" style="1" customWidth="1"/>
    <col min="14594" max="14594" width="9.375" style="1" customWidth="1"/>
    <col min="14595" max="14598" width="14.625" style="1" customWidth="1"/>
    <col min="14599" max="14599" width="0" style="1" hidden="1" customWidth="1"/>
    <col min="14600" max="14600" width="12.125" style="1" customWidth="1"/>
    <col min="14601" max="14601" width="9.375" style="1" customWidth="1"/>
    <col min="14602" max="14602" width="12.75" style="1" customWidth="1"/>
    <col min="14603" max="14603" width="13.125" style="1" customWidth="1"/>
    <col min="14604" max="14604" width="12.5" style="1" customWidth="1"/>
    <col min="14605" max="14605" width="20.625" style="1" customWidth="1"/>
    <col min="14606" max="14606" width="20.75" style="1" customWidth="1"/>
    <col min="14607" max="14607" width="15.625" style="1" customWidth="1"/>
    <col min="14608" max="14608" width="13.5" style="1" customWidth="1"/>
    <col min="14609" max="14609" width="4.625" style="1" customWidth="1"/>
    <col min="14610" max="14848" width="9" style="1"/>
    <col min="14849" max="14849" width="10.75" style="1" customWidth="1"/>
    <col min="14850" max="14850" width="9.375" style="1" customWidth="1"/>
    <col min="14851" max="14854" width="14.625" style="1" customWidth="1"/>
    <col min="14855" max="14855" width="0" style="1" hidden="1" customWidth="1"/>
    <col min="14856" max="14856" width="12.125" style="1" customWidth="1"/>
    <col min="14857" max="14857" width="9.375" style="1" customWidth="1"/>
    <col min="14858" max="14858" width="12.75" style="1" customWidth="1"/>
    <col min="14859" max="14859" width="13.125" style="1" customWidth="1"/>
    <col min="14860" max="14860" width="12.5" style="1" customWidth="1"/>
    <col min="14861" max="14861" width="20.625" style="1" customWidth="1"/>
    <col min="14862" max="14862" width="20.75" style="1" customWidth="1"/>
    <col min="14863" max="14863" width="15.625" style="1" customWidth="1"/>
    <col min="14864" max="14864" width="13.5" style="1" customWidth="1"/>
    <col min="14865" max="14865" width="4.625" style="1" customWidth="1"/>
    <col min="14866" max="15104" width="9" style="1"/>
    <col min="15105" max="15105" width="10.75" style="1" customWidth="1"/>
    <col min="15106" max="15106" width="9.375" style="1" customWidth="1"/>
    <col min="15107" max="15110" width="14.625" style="1" customWidth="1"/>
    <col min="15111" max="15111" width="0" style="1" hidden="1" customWidth="1"/>
    <col min="15112" max="15112" width="12.125" style="1" customWidth="1"/>
    <col min="15113" max="15113" width="9.375" style="1" customWidth="1"/>
    <col min="15114" max="15114" width="12.75" style="1" customWidth="1"/>
    <col min="15115" max="15115" width="13.125" style="1" customWidth="1"/>
    <col min="15116" max="15116" width="12.5" style="1" customWidth="1"/>
    <col min="15117" max="15117" width="20.625" style="1" customWidth="1"/>
    <col min="15118" max="15118" width="20.75" style="1" customWidth="1"/>
    <col min="15119" max="15119" width="15.625" style="1" customWidth="1"/>
    <col min="15120" max="15120" width="13.5" style="1" customWidth="1"/>
    <col min="15121" max="15121" width="4.625" style="1" customWidth="1"/>
    <col min="15122" max="15360" width="9" style="1"/>
    <col min="15361" max="15361" width="10.75" style="1" customWidth="1"/>
    <col min="15362" max="15362" width="9.375" style="1" customWidth="1"/>
    <col min="15363" max="15366" width="14.625" style="1" customWidth="1"/>
    <col min="15367" max="15367" width="0" style="1" hidden="1" customWidth="1"/>
    <col min="15368" max="15368" width="12.125" style="1" customWidth="1"/>
    <col min="15369" max="15369" width="9.375" style="1" customWidth="1"/>
    <col min="15370" max="15370" width="12.75" style="1" customWidth="1"/>
    <col min="15371" max="15371" width="13.125" style="1" customWidth="1"/>
    <col min="15372" max="15372" width="12.5" style="1" customWidth="1"/>
    <col min="15373" max="15373" width="20.625" style="1" customWidth="1"/>
    <col min="15374" max="15374" width="20.75" style="1" customWidth="1"/>
    <col min="15375" max="15375" width="15.625" style="1" customWidth="1"/>
    <col min="15376" max="15376" width="13.5" style="1" customWidth="1"/>
    <col min="15377" max="15377" width="4.625" style="1" customWidth="1"/>
    <col min="15378" max="15616" width="9" style="1"/>
    <col min="15617" max="15617" width="10.75" style="1" customWidth="1"/>
    <col min="15618" max="15618" width="9.375" style="1" customWidth="1"/>
    <col min="15619" max="15622" width="14.625" style="1" customWidth="1"/>
    <col min="15623" max="15623" width="0" style="1" hidden="1" customWidth="1"/>
    <col min="15624" max="15624" width="12.125" style="1" customWidth="1"/>
    <col min="15625" max="15625" width="9.375" style="1" customWidth="1"/>
    <col min="15626" max="15626" width="12.75" style="1" customWidth="1"/>
    <col min="15627" max="15627" width="13.125" style="1" customWidth="1"/>
    <col min="15628" max="15628" width="12.5" style="1" customWidth="1"/>
    <col min="15629" max="15629" width="20.625" style="1" customWidth="1"/>
    <col min="15630" max="15630" width="20.75" style="1" customWidth="1"/>
    <col min="15631" max="15631" width="15.625" style="1" customWidth="1"/>
    <col min="15632" max="15632" width="13.5" style="1" customWidth="1"/>
    <col min="15633" max="15633" width="4.625" style="1" customWidth="1"/>
    <col min="15634" max="15872" width="9" style="1"/>
    <col min="15873" max="15873" width="10.75" style="1" customWidth="1"/>
    <col min="15874" max="15874" width="9.375" style="1" customWidth="1"/>
    <col min="15875" max="15878" width="14.625" style="1" customWidth="1"/>
    <col min="15879" max="15879" width="0" style="1" hidden="1" customWidth="1"/>
    <col min="15880" max="15880" width="12.125" style="1" customWidth="1"/>
    <col min="15881" max="15881" width="9.375" style="1" customWidth="1"/>
    <col min="15882" max="15882" width="12.75" style="1" customWidth="1"/>
    <col min="15883" max="15883" width="13.125" style="1" customWidth="1"/>
    <col min="15884" max="15884" width="12.5" style="1" customWidth="1"/>
    <col min="15885" max="15885" width="20.625" style="1" customWidth="1"/>
    <col min="15886" max="15886" width="20.75" style="1" customWidth="1"/>
    <col min="15887" max="15887" width="15.625" style="1" customWidth="1"/>
    <col min="15888" max="15888" width="13.5" style="1" customWidth="1"/>
    <col min="15889" max="15889" width="4.625" style="1" customWidth="1"/>
    <col min="15890" max="16128" width="9" style="1"/>
    <col min="16129" max="16129" width="10.75" style="1" customWidth="1"/>
    <col min="16130" max="16130" width="9.375" style="1" customWidth="1"/>
    <col min="16131" max="16134" width="14.625" style="1" customWidth="1"/>
    <col min="16135" max="16135" width="0" style="1" hidden="1" customWidth="1"/>
    <col min="16136" max="16136" width="12.125" style="1" customWidth="1"/>
    <col min="16137" max="16137" width="9.375" style="1" customWidth="1"/>
    <col min="16138" max="16138" width="12.75" style="1" customWidth="1"/>
    <col min="16139" max="16139" width="13.125" style="1" customWidth="1"/>
    <col min="16140" max="16140" width="12.5" style="1" customWidth="1"/>
    <col min="16141" max="16141" width="20.625" style="1" customWidth="1"/>
    <col min="16142" max="16142" width="20.75" style="1" customWidth="1"/>
    <col min="16143" max="16143" width="15.625" style="1" customWidth="1"/>
    <col min="16144" max="16144" width="13.5" style="1" customWidth="1"/>
    <col min="16145" max="16145" width="4.625" style="1" customWidth="1"/>
    <col min="16146" max="16384" width="9" style="1"/>
  </cols>
  <sheetData>
    <row r="1" spans="1:15" ht="17.25">
      <c r="A1" s="89" t="s">
        <v>33</v>
      </c>
      <c r="B1" s="89"/>
      <c r="C1" s="89"/>
      <c r="D1" s="89"/>
      <c r="E1" s="89"/>
      <c r="F1" s="2" t="s">
        <v>0</v>
      </c>
    </row>
    <row r="2" spans="1:15" ht="17.100000000000001" customHeight="1" thickBot="1">
      <c r="C2" s="90"/>
      <c r="D2" s="90"/>
      <c r="F2" s="3" t="s">
        <v>34</v>
      </c>
      <c r="O2" s="3"/>
    </row>
    <row r="3" spans="1:15" s="14" customFormat="1" ht="17.100000000000001" customHeight="1">
      <c r="A3" s="84" t="s">
        <v>6</v>
      </c>
      <c r="B3" s="84" t="s">
        <v>7</v>
      </c>
      <c r="C3" s="92" t="s">
        <v>8</v>
      </c>
      <c r="D3" s="93"/>
      <c r="E3" s="15" t="s">
        <v>9</v>
      </c>
      <c r="F3" s="73" t="s">
        <v>32</v>
      </c>
      <c r="G3" s="75" t="s">
        <v>37</v>
      </c>
    </row>
    <row r="4" spans="1:15" s="14" customFormat="1" ht="17.100000000000001" customHeight="1" thickBot="1">
      <c r="A4" s="86"/>
      <c r="B4" s="91"/>
      <c r="C4" s="94" t="s">
        <v>11</v>
      </c>
      <c r="D4" s="95"/>
      <c r="E4" s="16" t="s">
        <v>12</v>
      </c>
      <c r="F4" s="74" t="s">
        <v>13</v>
      </c>
      <c r="G4" s="76" t="s">
        <v>38</v>
      </c>
    </row>
    <row r="5" spans="1:15" ht="17.100000000000001" customHeight="1">
      <c r="A5" s="96" t="s">
        <v>39</v>
      </c>
      <c r="B5" s="84">
        <v>4</v>
      </c>
      <c r="C5" s="17" t="s">
        <v>14</v>
      </c>
      <c r="D5" s="18">
        <f>'[1]売電計画 (売電設計用)'!AK21</f>
        <v>2527392</v>
      </c>
      <c r="E5" s="77"/>
      <c r="F5" s="69"/>
      <c r="G5" s="78"/>
    </row>
    <row r="6" spans="1:15" ht="17.100000000000001" customHeight="1">
      <c r="A6" s="97"/>
      <c r="B6" s="85"/>
      <c r="C6" s="22" t="s">
        <v>15</v>
      </c>
      <c r="D6" s="23">
        <f>'[1]売電計画 (売電設計用)'!AK22</f>
        <v>2888448</v>
      </c>
      <c r="E6" s="79"/>
      <c r="F6" s="70"/>
      <c r="G6" s="78"/>
    </row>
    <row r="7" spans="1:15" ht="17.100000000000001" customHeight="1" thickBot="1">
      <c r="A7" s="97"/>
      <c r="B7" s="86"/>
      <c r="C7" s="26" t="s">
        <v>16</v>
      </c>
      <c r="D7" s="27">
        <f>SUM(D5:D6)</f>
        <v>5415840</v>
      </c>
      <c r="E7" s="80"/>
      <c r="F7" s="71"/>
      <c r="G7" s="81"/>
    </row>
    <row r="8" spans="1:15" ht="17.100000000000001" customHeight="1">
      <c r="A8" s="97"/>
      <c r="B8" s="84">
        <v>5</v>
      </c>
      <c r="C8" s="17" t="s">
        <v>14</v>
      </c>
      <c r="D8" s="18">
        <f>'[1]売電計画 (売電設計用)'!AK38</f>
        <v>2211468</v>
      </c>
      <c r="E8" s="77"/>
      <c r="F8" s="69"/>
      <c r="G8" s="78"/>
    </row>
    <row r="9" spans="1:15" ht="17.100000000000001" customHeight="1">
      <c r="A9" s="97"/>
      <c r="B9" s="85"/>
      <c r="C9" s="22" t="s">
        <v>15</v>
      </c>
      <c r="D9" s="23">
        <f>'[1]売電計画 (売電設計用)'!AK39</f>
        <v>3384900</v>
      </c>
      <c r="E9" s="79"/>
      <c r="F9" s="70"/>
      <c r="G9" s="78"/>
    </row>
    <row r="10" spans="1:15" ht="17.100000000000001" customHeight="1" thickBot="1">
      <c r="A10" s="97"/>
      <c r="B10" s="86"/>
      <c r="C10" s="26" t="s">
        <v>16</v>
      </c>
      <c r="D10" s="27">
        <f>SUM(D8:D9)</f>
        <v>5596368</v>
      </c>
      <c r="E10" s="80"/>
      <c r="F10" s="71"/>
      <c r="G10" s="81"/>
    </row>
    <row r="11" spans="1:15" ht="17.100000000000001" customHeight="1">
      <c r="A11" s="97"/>
      <c r="B11" s="84">
        <v>6</v>
      </c>
      <c r="C11" s="17" t="s">
        <v>14</v>
      </c>
      <c r="D11" s="18">
        <f>'[1]売電計画 (売電設計用)'!AK55</f>
        <v>778092</v>
      </c>
      <c r="E11" s="77"/>
      <c r="F11" s="69"/>
      <c r="G11" s="78"/>
    </row>
    <row r="12" spans="1:15" ht="17.100000000000001" customHeight="1">
      <c r="A12" s="97"/>
      <c r="B12" s="85"/>
      <c r="C12" s="22" t="s">
        <v>15</v>
      </c>
      <c r="D12" s="23">
        <f>'[1]売電計画 (売電設計用)'!AK56</f>
        <v>736308</v>
      </c>
      <c r="E12" s="79"/>
      <c r="F12" s="70"/>
      <c r="G12" s="78"/>
    </row>
    <row r="13" spans="1:15" ht="17.100000000000001" customHeight="1" thickBot="1">
      <c r="A13" s="97"/>
      <c r="B13" s="86"/>
      <c r="C13" s="26" t="s">
        <v>16</v>
      </c>
      <c r="D13" s="27">
        <f>SUM(D11:D12)</f>
        <v>1514400</v>
      </c>
      <c r="E13" s="80"/>
      <c r="F13" s="71"/>
      <c r="G13" s="81"/>
    </row>
    <row r="14" spans="1:15" ht="17.100000000000001" customHeight="1">
      <c r="A14" s="97"/>
      <c r="B14" s="84">
        <v>7</v>
      </c>
      <c r="C14" s="17" t="s">
        <v>14</v>
      </c>
      <c r="D14" s="18">
        <f>'[1]売電計画 (売電設計用)'!AK72</f>
        <v>2268448</v>
      </c>
      <c r="E14" s="77"/>
      <c r="F14" s="69"/>
      <c r="G14" s="78"/>
    </row>
    <row r="15" spans="1:15" ht="17.100000000000001" customHeight="1">
      <c r="A15" s="97"/>
      <c r="B15" s="85"/>
      <c r="C15" s="22" t="s">
        <v>15</v>
      </c>
      <c r="D15" s="23">
        <f>'[1]売電計画 (売電設計用)'!AK73</f>
        <v>2368160</v>
      </c>
      <c r="E15" s="79"/>
      <c r="F15" s="70"/>
      <c r="G15" s="78"/>
    </row>
    <row r="16" spans="1:15" ht="17.100000000000001" customHeight="1" thickBot="1">
      <c r="A16" s="97"/>
      <c r="B16" s="86"/>
      <c r="C16" s="26" t="s">
        <v>16</v>
      </c>
      <c r="D16" s="27">
        <f>SUM(D14:D15)</f>
        <v>4636608</v>
      </c>
      <c r="E16" s="80"/>
      <c r="F16" s="71"/>
      <c r="G16" s="81"/>
    </row>
    <row r="17" spans="1:7" ht="17.100000000000001" customHeight="1">
      <c r="A17" s="97"/>
      <c r="B17" s="84">
        <v>8</v>
      </c>
      <c r="C17" s="17" t="s">
        <v>14</v>
      </c>
      <c r="D17" s="18">
        <f>'[1]売電計画 (売電設計用)'!AK89</f>
        <v>2181200</v>
      </c>
      <c r="E17" s="77"/>
      <c r="F17" s="69"/>
      <c r="G17" s="78"/>
    </row>
    <row r="18" spans="1:7" ht="17.100000000000001" customHeight="1">
      <c r="A18" s="97"/>
      <c r="B18" s="85"/>
      <c r="C18" s="22" t="s">
        <v>15</v>
      </c>
      <c r="D18" s="23">
        <f>'[1]売電計画 (売電設計用)'!AK90</f>
        <v>2455408</v>
      </c>
      <c r="E18" s="79"/>
      <c r="F18" s="70"/>
      <c r="G18" s="78"/>
    </row>
    <row r="19" spans="1:7" ht="17.100000000000001" customHeight="1" thickBot="1">
      <c r="A19" s="97"/>
      <c r="B19" s="86"/>
      <c r="C19" s="26" t="s">
        <v>16</v>
      </c>
      <c r="D19" s="27">
        <f>SUM(D17:D18)</f>
        <v>4636608</v>
      </c>
      <c r="E19" s="80"/>
      <c r="F19" s="71"/>
      <c r="G19" s="81"/>
    </row>
    <row r="20" spans="1:7" ht="17.100000000000001" customHeight="1">
      <c r="A20" s="97"/>
      <c r="B20" s="84">
        <v>9</v>
      </c>
      <c r="C20" s="17" t="s">
        <v>14</v>
      </c>
      <c r="D20" s="18">
        <f>'[1]売電計画 (売電設計用)'!AK106</f>
        <v>2422084</v>
      </c>
      <c r="E20" s="77"/>
      <c r="F20" s="69"/>
      <c r="G20" s="78"/>
    </row>
    <row r="21" spans="1:7" ht="17.100000000000001" customHeight="1">
      <c r="A21" s="97"/>
      <c r="B21" s="85"/>
      <c r="C21" s="22" t="s">
        <v>15</v>
      </c>
      <c r="D21" s="23">
        <f>'[1]売電計画 (売電設計用)'!AK107</f>
        <v>2993756</v>
      </c>
      <c r="E21" s="79"/>
      <c r="F21" s="70"/>
      <c r="G21" s="78"/>
    </row>
    <row r="22" spans="1:7" ht="17.100000000000001" customHeight="1" thickBot="1">
      <c r="A22" s="97"/>
      <c r="B22" s="86"/>
      <c r="C22" s="26" t="s">
        <v>16</v>
      </c>
      <c r="D22" s="27">
        <f>SUM(D20:D21)</f>
        <v>5415840</v>
      </c>
      <c r="E22" s="80"/>
      <c r="F22" s="71"/>
      <c r="G22" s="81"/>
    </row>
    <row r="23" spans="1:7" ht="17.100000000000001" customHeight="1">
      <c r="A23" s="97"/>
      <c r="B23" s="84">
        <v>10</v>
      </c>
      <c r="C23" s="17" t="s">
        <v>14</v>
      </c>
      <c r="D23" s="18">
        <f>'[1]売電計画 (売電設計用)'!AK123</f>
        <v>2738008</v>
      </c>
      <c r="E23" s="77"/>
      <c r="F23" s="69"/>
      <c r="G23" s="78"/>
    </row>
    <row r="24" spans="1:7" ht="17.100000000000001" customHeight="1">
      <c r="A24" s="97"/>
      <c r="B24" s="85"/>
      <c r="C24" s="22" t="s">
        <v>15</v>
      </c>
      <c r="D24" s="23">
        <f>'[1]売電計画 (売電設計用)'!AK124</f>
        <v>2858360</v>
      </c>
      <c r="E24" s="79"/>
      <c r="F24" s="70"/>
      <c r="G24" s="78"/>
    </row>
    <row r="25" spans="1:7" ht="17.100000000000001" customHeight="1" thickBot="1">
      <c r="A25" s="97"/>
      <c r="B25" s="86"/>
      <c r="C25" s="26" t="s">
        <v>16</v>
      </c>
      <c r="D25" s="27">
        <f>SUM(D23:D24)</f>
        <v>5596368</v>
      </c>
      <c r="E25" s="80"/>
      <c r="F25" s="71"/>
      <c r="G25" s="81"/>
    </row>
    <row r="26" spans="1:7" ht="17.100000000000001" customHeight="1">
      <c r="A26" s="97"/>
      <c r="B26" s="84">
        <v>11</v>
      </c>
      <c r="C26" s="17" t="s">
        <v>14</v>
      </c>
      <c r="D26" s="18">
        <f>'[1]売電計画 (売電設計用)'!AK140</f>
        <v>2224992</v>
      </c>
      <c r="E26" s="77"/>
      <c r="F26" s="69"/>
      <c r="G26" s="78"/>
    </row>
    <row r="27" spans="1:7" ht="17.100000000000001" customHeight="1">
      <c r="A27" s="97"/>
      <c r="B27" s="85"/>
      <c r="C27" s="22" t="s">
        <v>15</v>
      </c>
      <c r="D27" s="23">
        <f>'[1]売電計画 (売電設計用)'!AK141</f>
        <v>2542848</v>
      </c>
      <c r="E27" s="79"/>
      <c r="F27" s="70"/>
      <c r="G27" s="78"/>
    </row>
    <row r="28" spans="1:7" ht="17.100000000000001" customHeight="1" thickBot="1">
      <c r="A28" s="97"/>
      <c r="B28" s="86"/>
      <c r="C28" s="26" t="s">
        <v>16</v>
      </c>
      <c r="D28" s="27">
        <f>SUM(D26:D27)</f>
        <v>4767840</v>
      </c>
      <c r="E28" s="80"/>
      <c r="F28" s="71"/>
      <c r="G28" s="81"/>
    </row>
    <row r="29" spans="1:7" ht="17.100000000000001" customHeight="1">
      <c r="A29" s="97"/>
      <c r="B29" s="84">
        <v>12</v>
      </c>
      <c r="C29" s="17" t="s">
        <v>14</v>
      </c>
      <c r="D29" s="18">
        <f>'[1]売電計画 (売電設計用)'!AK157</f>
        <v>2632700</v>
      </c>
      <c r="E29" s="77"/>
      <c r="F29" s="69"/>
      <c r="G29" s="78"/>
    </row>
    <row r="30" spans="1:7" ht="17.100000000000001" customHeight="1">
      <c r="A30" s="97"/>
      <c r="B30" s="85"/>
      <c r="C30" s="22" t="s">
        <v>15</v>
      </c>
      <c r="D30" s="23">
        <f>'[1]売電計画 (売電設計用)'!AK158</f>
        <v>2963668</v>
      </c>
      <c r="E30" s="79"/>
      <c r="F30" s="70"/>
      <c r="G30" s="78"/>
    </row>
    <row r="31" spans="1:7" ht="17.100000000000001" customHeight="1" thickBot="1">
      <c r="A31" s="98"/>
      <c r="B31" s="86"/>
      <c r="C31" s="26" t="s">
        <v>16</v>
      </c>
      <c r="D31" s="27">
        <f>SUM(D29:D30)</f>
        <v>5596368</v>
      </c>
      <c r="E31" s="80"/>
      <c r="F31" s="71"/>
      <c r="G31" s="81"/>
    </row>
    <row r="32" spans="1:7" ht="17.100000000000001" customHeight="1">
      <c r="A32" s="96" t="s">
        <v>40</v>
      </c>
      <c r="B32" s="84">
        <v>1</v>
      </c>
      <c r="C32" s="17" t="s">
        <v>14</v>
      </c>
      <c r="D32" s="18">
        <f>'[1]売電計画 (売電設計用)'!AK174</f>
        <v>2006704</v>
      </c>
      <c r="E32" s="77"/>
      <c r="F32" s="69"/>
      <c r="G32" s="78"/>
    </row>
    <row r="33" spans="1:8" ht="17.100000000000001" customHeight="1">
      <c r="A33" s="97"/>
      <c r="B33" s="85"/>
      <c r="C33" s="22" t="s">
        <v>15</v>
      </c>
      <c r="D33" s="23">
        <f>'[1]売電計画 (売電設計用)'!AK175</f>
        <v>2629904</v>
      </c>
      <c r="E33" s="79"/>
      <c r="F33" s="70"/>
      <c r="G33" s="78"/>
    </row>
    <row r="34" spans="1:8" ht="17.100000000000001" customHeight="1" thickBot="1">
      <c r="A34" s="97"/>
      <c r="B34" s="86"/>
      <c r="C34" s="26" t="s">
        <v>16</v>
      </c>
      <c r="D34" s="27">
        <f>SUM(D32:D33)</f>
        <v>4636608</v>
      </c>
      <c r="E34" s="80"/>
      <c r="F34" s="71"/>
      <c r="G34" s="81"/>
    </row>
    <row r="35" spans="1:8" ht="17.100000000000001" customHeight="1">
      <c r="A35" s="97"/>
      <c r="B35" s="84">
        <v>2</v>
      </c>
      <c r="C35" s="17" t="s">
        <v>14</v>
      </c>
      <c r="D35" s="18">
        <f>'[1]売電計画 (売電設計用)'!AK191</f>
        <v>2316776</v>
      </c>
      <c r="E35" s="77"/>
      <c r="F35" s="69"/>
      <c r="G35" s="78"/>
    </row>
    <row r="36" spans="1:8" ht="17.100000000000001" customHeight="1">
      <c r="A36" s="97"/>
      <c r="B36" s="85"/>
      <c r="C36" s="22" t="s">
        <v>15</v>
      </c>
      <c r="D36" s="23">
        <f>'[1]売電計画 (売電設計用)'!AK192</f>
        <v>2738008</v>
      </c>
      <c r="E36" s="79"/>
      <c r="F36" s="70"/>
      <c r="G36" s="78"/>
    </row>
    <row r="37" spans="1:8" ht="17.100000000000001" customHeight="1" thickBot="1">
      <c r="A37" s="97"/>
      <c r="B37" s="86"/>
      <c r="C37" s="26" t="s">
        <v>16</v>
      </c>
      <c r="D37" s="27">
        <f>SUM(D35:D36)</f>
        <v>5054784</v>
      </c>
      <c r="E37" s="80"/>
      <c r="F37" s="71"/>
      <c r="G37" s="81"/>
    </row>
    <row r="38" spans="1:8" ht="17.100000000000001" customHeight="1">
      <c r="A38" s="97"/>
      <c r="B38" s="84">
        <v>3</v>
      </c>
      <c r="C38" s="17" t="s">
        <v>14</v>
      </c>
      <c r="D38" s="18">
        <f>'[1]売電計画 (売電設計用)'!AK208</f>
        <v>2457728</v>
      </c>
      <c r="E38" s="77"/>
      <c r="F38" s="69"/>
      <c r="G38" s="78"/>
    </row>
    <row r="39" spans="1:8" ht="17.100000000000001" customHeight="1">
      <c r="A39" s="97"/>
      <c r="B39" s="85"/>
      <c r="C39" s="22" t="s">
        <v>15</v>
      </c>
      <c r="D39" s="23">
        <f>'[1]売電計画 (売電設計用)'!AK209</f>
        <v>2565760</v>
      </c>
      <c r="E39" s="79"/>
      <c r="F39" s="70"/>
      <c r="G39" s="78"/>
    </row>
    <row r="40" spans="1:8" ht="17.100000000000001" customHeight="1" thickBot="1">
      <c r="A40" s="98"/>
      <c r="B40" s="86"/>
      <c r="C40" s="26" t="s">
        <v>16</v>
      </c>
      <c r="D40" s="27">
        <f>SUM(D38:D39)</f>
        <v>5023488</v>
      </c>
      <c r="E40" s="80"/>
      <c r="F40" s="71"/>
      <c r="G40" s="81"/>
    </row>
    <row r="41" spans="1:8" ht="17.100000000000001" customHeight="1">
      <c r="A41" s="92" t="s">
        <v>18</v>
      </c>
      <c r="B41" s="99"/>
      <c r="C41" s="17" t="s">
        <v>14</v>
      </c>
      <c r="D41" s="18">
        <f>SUM(D5,D8,D11,D14,D17,D20,D23,D26,D29,D32,D35,D38)</f>
        <v>26765592</v>
      </c>
      <c r="E41" s="82"/>
      <c r="F41" s="69"/>
      <c r="G41" s="87"/>
    </row>
    <row r="42" spans="1:8" ht="17.100000000000001" customHeight="1">
      <c r="A42" s="100"/>
      <c r="B42" s="101"/>
      <c r="C42" s="22" t="s">
        <v>15</v>
      </c>
      <c r="D42" s="23">
        <f>SUM(D6,D9,D12,D15,D18,D21,D24,D27,D30,D33,D36,D39)</f>
        <v>31125528</v>
      </c>
      <c r="E42" s="83"/>
      <c r="F42" s="70"/>
      <c r="G42" s="87"/>
    </row>
    <row r="43" spans="1:8" ht="17.100000000000001" customHeight="1" thickBot="1">
      <c r="A43" s="94"/>
      <c r="B43" s="102"/>
      <c r="C43" s="26" t="s">
        <v>16</v>
      </c>
      <c r="D43" s="27">
        <f>SUM(D41:D42)</f>
        <v>57891120</v>
      </c>
      <c r="E43" s="80"/>
      <c r="F43" s="71"/>
      <c r="G43" s="88"/>
      <c r="H43" s="21"/>
    </row>
  </sheetData>
  <mergeCells count="22">
    <mergeCell ref="G41:G43"/>
    <mergeCell ref="A1:E1"/>
    <mergeCell ref="C2:D2"/>
    <mergeCell ref="A3:A4"/>
    <mergeCell ref="B3:B4"/>
    <mergeCell ref="C3:D3"/>
    <mergeCell ref="C4:D4"/>
    <mergeCell ref="A32:A40"/>
    <mergeCell ref="B32:B34"/>
    <mergeCell ref="B35:B37"/>
    <mergeCell ref="B38:B40"/>
    <mergeCell ref="A41:B43"/>
    <mergeCell ref="A5:A31"/>
    <mergeCell ref="B5:B7"/>
    <mergeCell ref="B8:B10"/>
    <mergeCell ref="B11:B13"/>
    <mergeCell ref="B29:B31"/>
    <mergeCell ref="B14:B16"/>
    <mergeCell ref="B17:B19"/>
    <mergeCell ref="B20:B22"/>
    <mergeCell ref="B23:B25"/>
    <mergeCell ref="B26:B28"/>
  </mergeCells>
  <phoneticPr fontId="3"/>
  <printOptions horizontalCentered="1"/>
  <pageMargins left="0.78740157480314965" right="0.78740157480314965" top="1.181102362204724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6"/>
  <sheetViews>
    <sheetView view="pageBreakPreview" zoomScale="85" zoomScaleNormal="100" zoomScaleSheetLayoutView="85" workbookViewId="0">
      <selection activeCell="K49" sqref="K49"/>
    </sheetView>
  </sheetViews>
  <sheetFormatPr defaultRowHeight="13.5"/>
  <cols>
    <col min="1" max="1" width="10.75" style="13" customWidth="1"/>
    <col min="2" max="2" width="9.375" style="14" customWidth="1"/>
    <col min="3" max="3" width="14.625" style="14" customWidth="1"/>
    <col min="4" max="6" width="14.625" style="1" customWidth="1"/>
    <col min="7" max="7" width="15" style="1" bestFit="1" customWidth="1"/>
    <col min="8" max="8" width="4.75" style="1" customWidth="1"/>
    <col min="9" max="10" width="14.625" style="1" customWidth="1"/>
    <col min="11" max="11" width="15" style="1" bestFit="1" customWidth="1"/>
    <col min="12" max="12" width="6.5" style="1" customWidth="1"/>
    <col min="13" max="13" width="14.125" style="1" customWidth="1"/>
    <col min="14" max="14" width="12.75" style="1" customWidth="1"/>
    <col min="15" max="15" width="13.125" style="1" customWidth="1"/>
    <col min="16" max="16" width="12.5" style="1" customWidth="1"/>
    <col min="17" max="17" width="20.625" style="1" customWidth="1"/>
    <col min="18" max="18" width="20.75" style="1" customWidth="1"/>
    <col min="19" max="19" width="15.625" style="1" customWidth="1"/>
    <col min="20" max="20" width="13.5" style="1" customWidth="1"/>
    <col min="21" max="21" width="4.625" style="1" customWidth="1"/>
    <col min="22" max="16384" width="9" style="1"/>
  </cols>
  <sheetData>
    <row r="1" spans="1:19" ht="17.25">
      <c r="A1" s="89" t="s">
        <v>20</v>
      </c>
      <c r="B1" s="89"/>
      <c r="C1" s="89"/>
      <c r="D1" s="89"/>
      <c r="E1" s="89"/>
      <c r="F1" s="89"/>
      <c r="G1" s="89"/>
      <c r="H1" s="89"/>
      <c r="I1" s="89"/>
      <c r="J1" s="89"/>
      <c r="K1" s="2" t="s">
        <v>0</v>
      </c>
    </row>
    <row r="2" spans="1:19" ht="17.25">
      <c r="A2" s="37"/>
      <c r="B2" s="37"/>
      <c r="C2" s="37"/>
      <c r="D2" s="37"/>
      <c r="E2" s="37"/>
      <c r="F2" s="2"/>
      <c r="G2" s="3"/>
      <c r="H2" s="3"/>
      <c r="I2" s="36"/>
      <c r="J2" s="36"/>
      <c r="K2" s="3"/>
    </row>
    <row r="3" spans="1:19" ht="18" thickBot="1">
      <c r="A3" s="37"/>
      <c r="B3" s="4"/>
      <c r="C3" s="4"/>
      <c r="D3" s="68" t="s">
        <v>31</v>
      </c>
      <c r="E3" s="5"/>
      <c r="F3" s="2"/>
      <c r="G3" s="2"/>
      <c r="H3" s="2"/>
      <c r="I3" s="36"/>
      <c r="J3" s="36"/>
      <c r="K3" s="2"/>
    </row>
    <row r="4" spans="1:19" ht="17.25">
      <c r="A4" s="37"/>
      <c r="B4" s="110" t="s">
        <v>1</v>
      </c>
      <c r="C4" s="6" t="s">
        <v>2</v>
      </c>
      <c r="D4" s="33"/>
      <c r="E4" s="7" t="s">
        <v>3</v>
      </c>
      <c r="F4" s="2"/>
      <c r="I4" s="36"/>
      <c r="J4" s="36"/>
    </row>
    <row r="5" spans="1:19" ht="17.25">
      <c r="A5" s="37"/>
      <c r="B5" s="111"/>
      <c r="C5" s="8" t="s">
        <v>4</v>
      </c>
      <c r="D5" s="34"/>
      <c r="E5" s="9" t="s">
        <v>3</v>
      </c>
      <c r="F5" s="2"/>
      <c r="G5" s="3"/>
      <c r="H5" s="3"/>
      <c r="I5" s="36"/>
      <c r="J5" s="36"/>
      <c r="K5" s="3"/>
    </row>
    <row r="6" spans="1:19" ht="18" thickBot="1">
      <c r="A6" s="37"/>
      <c r="B6" s="10" t="s">
        <v>5</v>
      </c>
      <c r="C6" s="11"/>
      <c r="D6" s="35"/>
      <c r="E6" s="12" t="s">
        <v>3</v>
      </c>
      <c r="F6" s="2"/>
      <c r="G6" s="58"/>
      <c r="H6" s="42"/>
      <c r="I6" s="44" t="s">
        <v>22</v>
      </c>
      <c r="J6" s="36"/>
      <c r="K6" s="2"/>
    </row>
    <row r="7" spans="1:19" ht="17.100000000000001" customHeight="1" thickBot="1">
      <c r="C7" s="90"/>
      <c r="D7" s="90"/>
      <c r="F7" s="57" t="s">
        <v>23</v>
      </c>
      <c r="G7" s="64" t="s">
        <v>24</v>
      </c>
      <c r="H7" s="65"/>
      <c r="K7" s="43" t="s">
        <v>21</v>
      </c>
      <c r="S7" s="3"/>
    </row>
    <row r="8" spans="1:19" s="14" customFormat="1" ht="24" customHeight="1" thickTop="1">
      <c r="A8" s="84" t="s">
        <v>6</v>
      </c>
      <c r="B8" s="84" t="s">
        <v>7</v>
      </c>
      <c r="C8" s="92" t="s">
        <v>8</v>
      </c>
      <c r="D8" s="93"/>
      <c r="E8" s="15" t="s">
        <v>9</v>
      </c>
      <c r="F8" s="51" t="s">
        <v>10</v>
      </c>
      <c r="G8" s="59" t="s">
        <v>32</v>
      </c>
      <c r="H8" s="66"/>
      <c r="I8" s="107" t="s">
        <v>26</v>
      </c>
      <c r="J8" s="105" t="s">
        <v>27</v>
      </c>
      <c r="K8" s="103" t="s">
        <v>28</v>
      </c>
    </row>
    <row r="9" spans="1:19" s="14" customFormat="1" ht="24" customHeight="1" thickBot="1">
      <c r="A9" s="86"/>
      <c r="B9" s="91"/>
      <c r="C9" s="94" t="s">
        <v>11</v>
      </c>
      <c r="D9" s="95"/>
      <c r="E9" s="16" t="s">
        <v>12</v>
      </c>
      <c r="F9" s="52" t="s">
        <v>13</v>
      </c>
      <c r="G9" s="60" t="s">
        <v>29</v>
      </c>
      <c r="H9" s="66"/>
      <c r="I9" s="108"/>
      <c r="J9" s="106"/>
      <c r="K9" s="104"/>
    </row>
    <row r="10" spans="1:19" ht="17.100000000000001" customHeight="1">
      <c r="A10" s="96" t="s">
        <v>41</v>
      </c>
      <c r="B10" s="84">
        <v>4</v>
      </c>
      <c r="C10" s="17" t="s">
        <v>14</v>
      </c>
      <c r="D10" s="18">
        <v>2527392</v>
      </c>
      <c r="E10" s="46">
        <f>D5</f>
        <v>0</v>
      </c>
      <c r="F10" s="53">
        <f>ROUNDDOWN(D10*E10,0)</f>
        <v>0</v>
      </c>
      <c r="G10" s="61"/>
      <c r="H10" s="67"/>
      <c r="I10" s="38"/>
      <c r="J10" s="19"/>
      <c r="K10" s="20"/>
      <c r="L10" s="21"/>
    </row>
    <row r="11" spans="1:19" ht="17.100000000000001" customHeight="1">
      <c r="A11" s="97"/>
      <c r="B11" s="85"/>
      <c r="C11" s="22" t="s">
        <v>15</v>
      </c>
      <c r="D11" s="23">
        <v>2888448</v>
      </c>
      <c r="E11" s="47">
        <f>D6</f>
        <v>0</v>
      </c>
      <c r="F11" s="54">
        <f>ROUNDDOWN(D11*E11,0)</f>
        <v>0</v>
      </c>
      <c r="G11" s="62"/>
      <c r="H11" s="67"/>
      <c r="I11" s="39">
        <v>735704</v>
      </c>
      <c r="J11" s="24">
        <f>0.23*D12</f>
        <v>1245643.2</v>
      </c>
      <c r="K11" s="25"/>
      <c r="P11" s="72"/>
      <c r="Q11" s="72"/>
    </row>
    <row r="12" spans="1:19" ht="17.100000000000001" customHeight="1" thickBot="1">
      <c r="A12" s="97"/>
      <c r="B12" s="86"/>
      <c r="C12" s="26" t="s">
        <v>16</v>
      </c>
      <c r="D12" s="27">
        <v>5415840</v>
      </c>
      <c r="E12" s="48" t="s">
        <v>17</v>
      </c>
      <c r="F12" s="55">
        <f>SUM(F10:F11)</f>
        <v>0</v>
      </c>
      <c r="G12" s="63">
        <f>F12*1.1</f>
        <v>0</v>
      </c>
      <c r="H12" s="67"/>
      <c r="I12" s="40"/>
      <c r="J12" s="28"/>
      <c r="K12" s="29">
        <f>I11+J11</f>
        <v>1981347.2</v>
      </c>
      <c r="P12" s="72"/>
      <c r="Q12" s="72"/>
    </row>
    <row r="13" spans="1:19" ht="17.100000000000001" customHeight="1">
      <c r="A13" s="97"/>
      <c r="B13" s="84">
        <v>5</v>
      </c>
      <c r="C13" s="17" t="s">
        <v>14</v>
      </c>
      <c r="D13" s="18">
        <v>2211468</v>
      </c>
      <c r="E13" s="46">
        <f>$E$10</f>
        <v>0</v>
      </c>
      <c r="F13" s="53">
        <f>ROUNDDOWN(D13*E13,0)</f>
        <v>0</v>
      </c>
      <c r="G13" s="61"/>
      <c r="H13" s="67"/>
      <c r="I13" s="41"/>
      <c r="J13" s="19"/>
      <c r="K13" s="20"/>
      <c r="M13" s="21"/>
      <c r="P13" s="72"/>
      <c r="Q13" s="72"/>
    </row>
    <row r="14" spans="1:19" ht="17.100000000000001" customHeight="1">
      <c r="A14" s="97"/>
      <c r="B14" s="85"/>
      <c r="C14" s="22" t="s">
        <v>15</v>
      </c>
      <c r="D14" s="23">
        <v>3384900</v>
      </c>
      <c r="E14" s="47">
        <f>$E$11</f>
        <v>0</v>
      </c>
      <c r="F14" s="54">
        <f>ROUNDDOWN(D14*E14,0)</f>
        <v>0</v>
      </c>
      <c r="G14" s="62"/>
      <c r="H14" s="67"/>
      <c r="I14" s="39">
        <v>735704</v>
      </c>
      <c r="J14" s="24">
        <f>0.23*D15</f>
        <v>1287164.6400000001</v>
      </c>
      <c r="K14" s="25"/>
      <c r="L14" s="21"/>
      <c r="M14" s="21"/>
      <c r="P14" s="72"/>
      <c r="Q14" s="72"/>
    </row>
    <row r="15" spans="1:19" ht="17.100000000000001" customHeight="1" thickBot="1">
      <c r="A15" s="97"/>
      <c r="B15" s="86"/>
      <c r="C15" s="26" t="s">
        <v>16</v>
      </c>
      <c r="D15" s="27">
        <v>5596368</v>
      </c>
      <c r="E15" s="48" t="s">
        <v>17</v>
      </c>
      <c r="F15" s="55">
        <f>SUM(F13:F14)</f>
        <v>0</v>
      </c>
      <c r="G15" s="63">
        <f>F15*1.1</f>
        <v>0</v>
      </c>
      <c r="H15" s="67"/>
      <c r="I15" s="40"/>
      <c r="J15" s="28"/>
      <c r="K15" s="29">
        <f>I14+J14</f>
        <v>2022868.6400000001</v>
      </c>
      <c r="P15" s="72"/>
      <c r="Q15" s="72"/>
    </row>
    <row r="16" spans="1:19" ht="17.100000000000001" customHeight="1">
      <c r="A16" s="97"/>
      <c r="B16" s="84">
        <v>6</v>
      </c>
      <c r="C16" s="17" t="s">
        <v>14</v>
      </c>
      <c r="D16" s="18">
        <v>778092</v>
      </c>
      <c r="E16" s="46">
        <f>$E$10</f>
        <v>0</v>
      </c>
      <c r="F16" s="53">
        <f>ROUNDDOWN(D16*E16,0)</f>
        <v>0</v>
      </c>
      <c r="G16" s="61"/>
      <c r="H16" s="67"/>
      <c r="I16" s="41"/>
      <c r="J16" s="19"/>
      <c r="K16" s="20"/>
      <c r="P16" s="72"/>
      <c r="Q16" s="72"/>
    </row>
    <row r="17" spans="1:13" ht="17.100000000000001" customHeight="1">
      <c r="A17" s="97"/>
      <c r="B17" s="85"/>
      <c r="C17" s="22" t="s">
        <v>15</v>
      </c>
      <c r="D17" s="23">
        <v>736308</v>
      </c>
      <c r="E17" s="47">
        <f>$E$11</f>
        <v>0</v>
      </c>
      <c r="F17" s="54">
        <f>ROUNDDOWN(D17*E17,0)</f>
        <v>0</v>
      </c>
      <c r="G17" s="62"/>
      <c r="H17" s="67"/>
      <c r="I17" s="39">
        <v>735704</v>
      </c>
      <c r="J17" s="24">
        <f>0.23*D18</f>
        <v>348312</v>
      </c>
      <c r="K17" s="25"/>
    </row>
    <row r="18" spans="1:13" ht="17.100000000000001" customHeight="1" thickBot="1">
      <c r="A18" s="97"/>
      <c r="B18" s="86"/>
      <c r="C18" s="26" t="s">
        <v>16</v>
      </c>
      <c r="D18" s="27">
        <v>1514400</v>
      </c>
      <c r="E18" s="48" t="s">
        <v>17</v>
      </c>
      <c r="F18" s="55">
        <f>SUM(F16:F17)</f>
        <v>0</v>
      </c>
      <c r="G18" s="63">
        <f>F18*1.1</f>
        <v>0</v>
      </c>
      <c r="H18" s="67"/>
      <c r="I18" s="40"/>
      <c r="J18" s="28"/>
      <c r="K18" s="29">
        <f>I17+J17</f>
        <v>1084016</v>
      </c>
      <c r="L18" s="21"/>
    </row>
    <row r="19" spans="1:13" ht="17.100000000000001" customHeight="1">
      <c r="A19" s="97"/>
      <c r="B19" s="84">
        <v>7</v>
      </c>
      <c r="C19" s="17" t="s">
        <v>14</v>
      </c>
      <c r="D19" s="18">
        <v>2268448</v>
      </c>
      <c r="E19" s="46">
        <f>D4</f>
        <v>0</v>
      </c>
      <c r="F19" s="53">
        <f>ROUNDDOWN(D19*E19,0)</f>
        <v>0</v>
      </c>
      <c r="G19" s="61"/>
      <c r="H19" s="67"/>
      <c r="I19" s="41"/>
      <c r="J19" s="19"/>
      <c r="K19" s="20"/>
      <c r="M19" s="30"/>
    </row>
    <row r="20" spans="1:13" ht="17.100000000000001" customHeight="1">
      <c r="A20" s="97"/>
      <c r="B20" s="85"/>
      <c r="C20" s="22" t="s">
        <v>15</v>
      </c>
      <c r="D20" s="23">
        <v>2368160</v>
      </c>
      <c r="E20" s="47">
        <f>$E$11</f>
        <v>0</v>
      </c>
      <c r="F20" s="54">
        <f>ROUNDDOWN(D20*E20,0)</f>
        <v>0</v>
      </c>
      <c r="G20" s="62"/>
      <c r="H20" s="67"/>
      <c r="I20" s="39">
        <v>735704</v>
      </c>
      <c r="J20" s="24">
        <f>0.23*D21</f>
        <v>1066419.8400000001</v>
      </c>
      <c r="K20" s="25"/>
    </row>
    <row r="21" spans="1:13" ht="17.100000000000001" customHeight="1" thickBot="1">
      <c r="A21" s="97"/>
      <c r="B21" s="86"/>
      <c r="C21" s="26" t="s">
        <v>16</v>
      </c>
      <c r="D21" s="27">
        <v>4636608</v>
      </c>
      <c r="E21" s="48" t="s">
        <v>17</v>
      </c>
      <c r="F21" s="55">
        <f>SUM(F19:F20)</f>
        <v>0</v>
      </c>
      <c r="G21" s="63">
        <f>F21*1.1</f>
        <v>0</v>
      </c>
      <c r="H21" s="67"/>
      <c r="I21" s="40"/>
      <c r="J21" s="28"/>
      <c r="K21" s="29">
        <f>I20+J20</f>
        <v>1802123.84</v>
      </c>
    </row>
    <row r="22" spans="1:13" ht="17.100000000000001" customHeight="1">
      <c r="A22" s="97"/>
      <c r="B22" s="84">
        <v>8</v>
      </c>
      <c r="C22" s="17" t="s">
        <v>14</v>
      </c>
      <c r="D22" s="18">
        <v>2181200</v>
      </c>
      <c r="E22" s="46">
        <f>$E$19</f>
        <v>0</v>
      </c>
      <c r="F22" s="53">
        <f>ROUNDDOWN(D22*E22,0)</f>
        <v>0</v>
      </c>
      <c r="G22" s="61"/>
      <c r="H22" s="67"/>
      <c r="I22" s="41"/>
      <c r="J22" s="19"/>
      <c r="K22" s="20"/>
      <c r="L22" s="21"/>
    </row>
    <row r="23" spans="1:13" ht="17.100000000000001" customHeight="1">
      <c r="A23" s="97"/>
      <c r="B23" s="85"/>
      <c r="C23" s="22" t="s">
        <v>15</v>
      </c>
      <c r="D23" s="23">
        <v>2455408</v>
      </c>
      <c r="E23" s="47">
        <f>$E$11</f>
        <v>0</v>
      </c>
      <c r="F23" s="54">
        <f>ROUNDDOWN(D23*E23,0)</f>
        <v>0</v>
      </c>
      <c r="G23" s="62"/>
      <c r="H23" s="67"/>
      <c r="I23" s="39">
        <v>735704</v>
      </c>
      <c r="J23" s="24">
        <f>0.23*D24</f>
        <v>1066419.8400000001</v>
      </c>
      <c r="K23" s="25"/>
    </row>
    <row r="24" spans="1:13" ht="17.100000000000001" customHeight="1" thickBot="1">
      <c r="A24" s="97"/>
      <c r="B24" s="86"/>
      <c r="C24" s="26" t="s">
        <v>16</v>
      </c>
      <c r="D24" s="27">
        <v>4636608</v>
      </c>
      <c r="E24" s="48" t="s">
        <v>17</v>
      </c>
      <c r="F24" s="55">
        <f>SUM(F22:F23)</f>
        <v>0</v>
      </c>
      <c r="G24" s="63">
        <f>F24*1.1</f>
        <v>0</v>
      </c>
      <c r="H24" s="67"/>
      <c r="I24" s="40"/>
      <c r="J24" s="28"/>
      <c r="K24" s="29">
        <f>I23+J23</f>
        <v>1802123.84</v>
      </c>
    </row>
    <row r="25" spans="1:13" ht="17.100000000000001" customHeight="1">
      <c r="A25" s="97"/>
      <c r="B25" s="84">
        <v>9</v>
      </c>
      <c r="C25" s="17" t="s">
        <v>14</v>
      </c>
      <c r="D25" s="18">
        <v>2422084</v>
      </c>
      <c r="E25" s="46">
        <f>$E$19</f>
        <v>0</v>
      </c>
      <c r="F25" s="53">
        <f>ROUNDDOWN(D25*E25,0)</f>
        <v>0</v>
      </c>
      <c r="G25" s="61"/>
      <c r="H25" s="67"/>
      <c r="I25" s="41"/>
      <c r="J25" s="19"/>
      <c r="K25" s="20"/>
    </row>
    <row r="26" spans="1:13" ht="17.100000000000001" customHeight="1">
      <c r="A26" s="97"/>
      <c r="B26" s="85"/>
      <c r="C26" s="22" t="s">
        <v>15</v>
      </c>
      <c r="D26" s="23">
        <v>2993756</v>
      </c>
      <c r="E26" s="47">
        <f>$E$11</f>
        <v>0</v>
      </c>
      <c r="F26" s="54">
        <f>ROUNDDOWN(D26*E26,0)</f>
        <v>0</v>
      </c>
      <c r="G26" s="62"/>
      <c r="H26" s="67"/>
      <c r="I26" s="39">
        <v>735704</v>
      </c>
      <c r="J26" s="24">
        <f>0.23*D27</f>
        <v>1245643.2</v>
      </c>
      <c r="K26" s="25"/>
      <c r="L26" s="21"/>
    </row>
    <row r="27" spans="1:13" ht="17.100000000000001" customHeight="1" thickBot="1">
      <c r="A27" s="97"/>
      <c r="B27" s="86"/>
      <c r="C27" s="26" t="s">
        <v>16</v>
      </c>
      <c r="D27" s="27">
        <v>5415840</v>
      </c>
      <c r="E27" s="48" t="s">
        <v>17</v>
      </c>
      <c r="F27" s="55">
        <f>SUM(F25:F26)</f>
        <v>0</v>
      </c>
      <c r="G27" s="63">
        <f>F27*1.1</f>
        <v>0</v>
      </c>
      <c r="H27" s="67"/>
      <c r="I27" s="40"/>
      <c r="J27" s="28"/>
      <c r="K27" s="29">
        <f>I26+J26</f>
        <v>1981347.2</v>
      </c>
    </row>
    <row r="28" spans="1:13" ht="17.100000000000001" customHeight="1">
      <c r="A28" s="97"/>
      <c r="B28" s="84">
        <v>10</v>
      </c>
      <c r="C28" s="17" t="s">
        <v>14</v>
      </c>
      <c r="D28" s="18">
        <v>2738008</v>
      </c>
      <c r="E28" s="46">
        <f>$E$10</f>
        <v>0</v>
      </c>
      <c r="F28" s="53">
        <f>ROUNDDOWN(D28*E28,0)</f>
        <v>0</v>
      </c>
      <c r="G28" s="61"/>
      <c r="H28" s="67"/>
      <c r="I28" s="41"/>
      <c r="J28" s="19"/>
      <c r="K28" s="20"/>
    </row>
    <row r="29" spans="1:13" ht="17.100000000000001" customHeight="1">
      <c r="A29" s="97"/>
      <c r="B29" s="85"/>
      <c r="C29" s="22" t="s">
        <v>15</v>
      </c>
      <c r="D29" s="23">
        <v>2858360</v>
      </c>
      <c r="E29" s="47">
        <f>$E$11</f>
        <v>0</v>
      </c>
      <c r="F29" s="54">
        <f>ROUNDDOWN(D29*E29,0)</f>
        <v>0</v>
      </c>
      <c r="G29" s="62"/>
      <c r="H29" s="67"/>
      <c r="I29" s="39">
        <v>735704</v>
      </c>
      <c r="J29" s="24">
        <f>0.23*D30</f>
        <v>1287164.6400000001</v>
      </c>
      <c r="K29" s="25"/>
    </row>
    <row r="30" spans="1:13" ht="17.100000000000001" customHeight="1" thickBot="1">
      <c r="A30" s="97"/>
      <c r="B30" s="86"/>
      <c r="C30" s="26" t="s">
        <v>16</v>
      </c>
      <c r="D30" s="27">
        <v>5596368</v>
      </c>
      <c r="E30" s="48" t="s">
        <v>17</v>
      </c>
      <c r="F30" s="55">
        <f>SUM(F28:F29)</f>
        <v>0</v>
      </c>
      <c r="G30" s="63">
        <f>F30*1.1</f>
        <v>0</v>
      </c>
      <c r="H30" s="67"/>
      <c r="I30" s="40"/>
      <c r="J30" s="28"/>
      <c r="K30" s="29">
        <f>I29+J29</f>
        <v>2022868.6400000001</v>
      </c>
      <c r="L30" s="21"/>
    </row>
    <row r="31" spans="1:13" ht="17.100000000000001" customHeight="1">
      <c r="A31" s="97"/>
      <c r="B31" s="84">
        <v>11</v>
      </c>
      <c r="C31" s="17" t="s">
        <v>14</v>
      </c>
      <c r="D31" s="18">
        <v>2224992</v>
      </c>
      <c r="E31" s="46">
        <f>$E$10</f>
        <v>0</v>
      </c>
      <c r="F31" s="53">
        <f>ROUNDDOWN(D31*E31,0)</f>
        <v>0</v>
      </c>
      <c r="G31" s="61"/>
      <c r="H31" s="67"/>
      <c r="I31" s="41"/>
      <c r="J31" s="19"/>
      <c r="K31" s="20"/>
    </row>
    <row r="32" spans="1:13" ht="17.100000000000001" customHeight="1">
      <c r="A32" s="97"/>
      <c r="B32" s="85"/>
      <c r="C32" s="22" t="s">
        <v>15</v>
      </c>
      <c r="D32" s="23">
        <v>2542848</v>
      </c>
      <c r="E32" s="47">
        <f>$E$11</f>
        <v>0</v>
      </c>
      <c r="F32" s="54">
        <f>ROUNDDOWN(D32*E32,0)</f>
        <v>0</v>
      </c>
      <c r="G32" s="62"/>
      <c r="H32" s="67"/>
      <c r="I32" s="39">
        <v>735704</v>
      </c>
      <c r="J32" s="24">
        <f>0.23*D33</f>
        <v>1096603.2</v>
      </c>
      <c r="K32" s="25"/>
    </row>
    <row r="33" spans="1:12" ht="17.100000000000001" customHeight="1" thickBot="1">
      <c r="A33" s="97"/>
      <c r="B33" s="86"/>
      <c r="C33" s="26" t="s">
        <v>16</v>
      </c>
      <c r="D33" s="27">
        <v>4767840</v>
      </c>
      <c r="E33" s="48" t="s">
        <v>17</v>
      </c>
      <c r="F33" s="55">
        <f>SUM(F31:F32)</f>
        <v>0</v>
      </c>
      <c r="G33" s="63">
        <f>F33*1.1</f>
        <v>0</v>
      </c>
      <c r="H33" s="67"/>
      <c r="I33" s="40"/>
      <c r="J33" s="28"/>
      <c r="K33" s="29">
        <f>I32+J32</f>
        <v>1832307.2</v>
      </c>
    </row>
    <row r="34" spans="1:12" ht="17.100000000000001" customHeight="1">
      <c r="A34" s="97"/>
      <c r="B34" s="84">
        <v>12</v>
      </c>
      <c r="C34" s="17" t="s">
        <v>14</v>
      </c>
      <c r="D34" s="18">
        <v>2632700</v>
      </c>
      <c r="E34" s="46">
        <f>$E$10</f>
        <v>0</v>
      </c>
      <c r="F34" s="53">
        <f>ROUNDDOWN(D34*E34,0)</f>
        <v>0</v>
      </c>
      <c r="G34" s="61"/>
      <c r="H34" s="67"/>
      <c r="I34" s="41"/>
      <c r="J34" s="19"/>
      <c r="K34" s="20"/>
      <c r="L34" s="21"/>
    </row>
    <row r="35" spans="1:12" ht="17.100000000000001" customHeight="1">
      <c r="A35" s="97"/>
      <c r="B35" s="85"/>
      <c r="C35" s="22" t="s">
        <v>15</v>
      </c>
      <c r="D35" s="23">
        <v>2963668</v>
      </c>
      <c r="E35" s="47">
        <f>$E$11</f>
        <v>0</v>
      </c>
      <c r="F35" s="54">
        <f>ROUNDDOWN(D35*E35,0)</f>
        <v>0</v>
      </c>
      <c r="G35" s="62"/>
      <c r="H35" s="67"/>
      <c r="I35" s="39">
        <v>735704</v>
      </c>
      <c r="J35" s="24">
        <f>0.23*D36</f>
        <v>1287164.6400000001</v>
      </c>
      <c r="K35" s="25"/>
    </row>
    <row r="36" spans="1:12" ht="17.100000000000001" customHeight="1" thickBot="1">
      <c r="A36" s="98"/>
      <c r="B36" s="86"/>
      <c r="C36" s="26" t="s">
        <v>16</v>
      </c>
      <c r="D36" s="27">
        <v>5596368</v>
      </c>
      <c r="E36" s="48" t="s">
        <v>17</v>
      </c>
      <c r="F36" s="55">
        <f>SUM(F34:F35)</f>
        <v>0</v>
      </c>
      <c r="G36" s="63">
        <f>F36*1.1</f>
        <v>0</v>
      </c>
      <c r="H36" s="67"/>
      <c r="I36" s="40"/>
      <c r="J36" s="28"/>
      <c r="K36" s="29">
        <f>I35+J35</f>
        <v>2022868.6400000001</v>
      </c>
    </row>
    <row r="37" spans="1:12" ht="17.100000000000001" customHeight="1">
      <c r="A37" s="96" t="s">
        <v>40</v>
      </c>
      <c r="B37" s="84">
        <v>1</v>
      </c>
      <c r="C37" s="17" t="s">
        <v>14</v>
      </c>
      <c r="D37" s="18">
        <v>2006704</v>
      </c>
      <c r="E37" s="46">
        <f>$E$10</f>
        <v>0</v>
      </c>
      <c r="F37" s="53">
        <f>ROUNDDOWN(D37*E37,0)</f>
        <v>0</v>
      </c>
      <c r="G37" s="61"/>
      <c r="H37" s="67"/>
      <c r="I37" s="41"/>
      <c r="J37" s="19"/>
      <c r="K37" s="20"/>
    </row>
    <row r="38" spans="1:12" ht="17.100000000000001" customHeight="1">
      <c r="A38" s="97"/>
      <c r="B38" s="85"/>
      <c r="C38" s="22" t="s">
        <v>15</v>
      </c>
      <c r="D38" s="23">
        <v>2629904</v>
      </c>
      <c r="E38" s="47">
        <f>$E$11</f>
        <v>0</v>
      </c>
      <c r="F38" s="54">
        <f>ROUNDDOWN(D38*E38,0)</f>
        <v>0</v>
      </c>
      <c r="G38" s="62"/>
      <c r="H38" s="67"/>
      <c r="I38" s="39">
        <v>735704</v>
      </c>
      <c r="J38" s="24">
        <f>0.23*D39</f>
        <v>1066419.8400000001</v>
      </c>
      <c r="K38" s="25"/>
      <c r="L38" s="21"/>
    </row>
    <row r="39" spans="1:12" ht="17.100000000000001" customHeight="1" thickBot="1">
      <c r="A39" s="97"/>
      <c r="B39" s="86"/>
      <c r="C39" s="26" t="s">
        <v>16</v>
      </c>
      <c r="D39" s="27">
        <v>4636608</v>
      </c>
      <c r="E39" s="48" t="s">
        <v>17</v>
      </c>
      <c r="F39" s="55">
        <f>SUM(F37:F38)</f>
        <v>0</v>
      </c>
      <c r="G39" s="63">
        <f>F39*1.1</f>
        <v>0</v>
      </c>
      <c r="H39" s="67"/>
      <c r="I39" s="40"/>
      <c r="J39" s="28"/>
      <c r="K39" s="29">
        <f>I38+J38</f>
        <v>1802123.84</v>
      </c>
    </row>
    <row r="40" spans="1:12" ht="17.100000000000001" customHeight="1">
      <c r="A40" s="97"/>
      <c r="B40" s="84">
        <v>2</v>
      </c>
      <c r="C40" s="17" t="s">
        <v>14</v>
      </c>
      <c r="D40" s="18">
        <v>2316776</v>
      </c>
      <c r="E40" s="46">
        <f>$E$10</f>
        <v>0</v>
      </c>
      <c r="F40" s="53">
        <f>ROUNDDOWN(D40*E40,0)</f>
        <v>0</v>
      </c>
      <c r="G40" s="61"/>
      <c r="H40" s="67"/>
      <c r="I40" s="41"/>
      <c r="J40" s="19"/>
      <c r="K40" s="20"/>
    </row>
    <row r="41" spans="1:12" ht="17.100000000000001" customHeight="1">
      <c r="A41" s="97"/>
      <c r="B41" s="85"/>
      <c r="C41" s="22" t="s">
        <v>15</v>
      </c>
      <c r="D41" s="23">
        <v>2738008</v>
      </c>
      <c r="E41" s="47">
        <f>$E$11</f>
        <v>0</v>
      </c>
      <c r="F41" s="54">
        <f>ROUNDDOWN(D41*E41,0)</f>
        <v>0</v>
      </c>
      <c r="G41" s="62"/>
      <c r="H41" s="67"/>
      <c r="I41" s="39">
        <v>735704</v>
      </c>
      <c r="J41" s="24">
        <f>0.23*D42</f>
        <v>1162600.32</v>
      </c>
      <c r="K41" s="25"/>
    </row>
    <row r="42" spans="1:12" ht="17.100000000000001" customHeight="1" thickBot="1">
      <c r="A42" s="97"/>
      <c r="B42" s="86"/>
      <c r="C42" s="26" t="s">
        <v>16</v>
      </c>
      <c r="D42" s="27">
        <v>5054784</v>
      </c>
      <c r="E42" s="48" t="s">
        <v>17</v>
      </c>
      <c r="F42" s="55">
        <f>SUM(F40:F41)</f>
        <v>0</v>
      </c>
      <c r="G42" s="63">
        <f>F42*1.1</f>
        <v>0</v>
      </c>
      <c r="H42" s="67"/>
      <c r="I42" s="40"/>
      <c r="J42" s="28"/>
      <c r="K42" s="29">
        <f>I41+J41</f>
        <v>1898304.32</v>
      </c>
      <c r="L42" s="21"/>
    </row>
    <row r="43" spans="1:12" ht="17.100000000000001" customHeight="1">
      <c r="A43" s="97"/>
      <c r="B43" s="84">
        <v>3</v>
      </c>
      <c r="C43" s="17" t="s">
        <v>14</v>
      </c>
      <c r="D43" s="18">
        <v>2457728</v>
      </c>
      <c r="E43" s="46">
        <f>$E$10</f>
        <v>0</v>
      </c>
      <c r="F43" s="53">
        <f>ROUNDDOWN(D43*E43,0)</f>
        <v>0</v>
      </c>
      <c r="G43" s="61"/>
      <c r="H43" s="67"/>
      <c r="I43" s="41"/>
      <c r="J43" s="19"/>
      <c r="K43" s="20"/>
    </row>
    <row r="44" spans="1:12" ht="17.100000000000001" customHeight="1">
      <c r="A44" s="97"/>
      <c r="B44" s="85"/>
      <c r="C44" s="22" t="s">
        <v>15</v>
      </c>
      <c r="D44" s="23">
        <v>2565760</v>
      </c>
      <c r="E44" s="47">
        <f>$E$11</f>
        <v>0</v>
      </c>
      <c r="F44" s="54">
        <f>ROUNDDOWN(D44*E44,0)</f>
        <v>0</v>
      </c>
      <c r="G44" s="62"/>
      <c r="H44" s="67"/>
      <c r="I44" s="39">
        <v>735704</v>
      </c>
      <c r="J44" s="24">
        <f>0.23*D45</f>
        <v>1155402.24</v>
      </c>
      <c r="K44" s="25"/>
    </row>
    <row r="45" spans="1:12" ht="17.100000000000001" customHeight="1" thickBot="1">
      <c r="A45" s="98"/>
      <c r="B45" s="86"/>
      <c r="C45" s="26" t="s">
        <v>16</v>
      </c>
      <c r="D45" s="27">
        <v>5023488</v>
      </c>
      <c r="E45" s="48" t="s">
        <v>17</v>
      </c>
      <c r="F45" s="55">
        <f>SUM(F43:F44)</f>
        <v>0</v>
      </c>
      <c r="G45" s="63">
        <f>F45*1.1</f>
        <v>0</v>
      </c>
      <c r="H45" s="67"/>
      <c r="I45" s="40"/>
      <c r="J45" s="28"/>
      <c r="K45" s="29">
        <f>I44+J44</f>
        <v>1891106.24</v>
      </c>
    </row>
    <row r="46" spans="1:12" ht="17.100000000000001" customHeight="1">
      <c r="A46" s="92" t="s">
        <v>18</v>
      </c>
      <c r="B46" s="99"/>
      <c r="C46" s="17" t="s">
        <v>14</v>
      </c>
      <c r="D46" s="18">
        <v>26765592</v>
      </c>
      <c r="E46" s="49" t="s">
        <v>17</v>
      </c>
      <c r="F46" s="53">
        <f>SUM(F10+F13+F16+F19+F22+F25+F28+F31+F34+F37+F40+F43)</f>
        <v>0</v>
      </c>
      <c r="G46" s="61"/>
      <c r="H46" s="67"/>
      <c r="I46" s="39"/>
      <c r="J46" s="24"/>
      <c r="K46" s="20"/>
    </row>
    <row r="47" spans="1:12" ht="17.100000000000001" customHeight="1">
      <c r="A47" s="100"/>
      <c r="B47" s="101"/>
      <c r="C47" s="22" t="s">
        <v>15</v>
      </c>
      <c r="D47" s="23">
        <v>31125528</v>
      </c>
      <c r="E47" s="50" t="s">
        <v>17</v>
      </c>
      <c r="F47" s="54">
        <f>SUM(F11+F14+F17+F20+F23+F26+F29+F32+F35+F38+F41+F44)</f>
        <v>0</v>
      </c>
      <c r="G47" s="62"/>
      <c r="H47" s="67"/>
      <c r="I47" s="39">
        <f>SUM(I10:I45)</f>
        <v>8828448</v>
      </c>
      <c r="J47" s="24">
        <f>SUM(J10:J45)</f>
        <v>13314957.6</v>
      </c>
      <c r="K47" s="25"/>
    </row>
    <row r="48" spans="1:12" ht="17.100000000000001" customHeight="1" thickBot="1">
      <c r="A48" s="94"/>
      <c r="B48" s="102"/>
      <c r="C48" s="26" t="s">
        <v>16</v>
      </c>
      <c r="D48" s="27">
        <v>57891120</v>
      </c>
      <c r="E48" s="48" t="s">
        <v>17</v>
      </c>
      <c r="F48" s="56">
        <f>SUM(F46:F47)</f>
        <v>0</v>
      </c>
      <c r="G48" s="63">
        <f>SUM(G10:G45)</f>
        <v>0</v>
      </c>
      <c r="H48" s="67"/>
      <c r="I48" s="31"/>
      <c r="J48" s="31"/>
      <c r="K48" s="29">
        <f>I47+J47</f>
        <v>22143405.600000001</v>
      </c>
      <c r="L48" s="21"/>
    </row>
    <row r="49" spans="1:11" ht="15.95" customHeight="1">
      <c r="H49" s="30"/>
      <c r="I49" s="32"/>
      <c r="J49" s="32"/>
    </row>
    <row r="50" spans="1:11" ht="15.95" customHeight="1">
      <c r="A50" s="109" t="s">
        <v>19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</row>
    <row r="51" spans="1:11" ht="15.95" customHeight="1">
      <c r="A51" s="109" t="s">
        <v>36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09"/>
    </row>
    <row r="52" spans="1:11" ht="15.95" customHeight="1">
      <c r="A52" s="109" t="s">
        <v>35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</row>
    <row r="53" spans="1:11" ht="15.95" customHeight="1">
      <c r="A53" s="36"/>
      <c r="B53" s="36"/>
      <c r="C53" s="36"/>
      <c r="D53" s="36"/>
      <c r="E53" s="36"/>
      <c r="F53" s="36"/>
      <c r="G53" s="36"/>
      <c r="H53" s="45"/>
      <c r="I53" s="36"/>
      <c r="J53" s="36"/>
      <c r="K53" s="36"/>
    </row>
    <row r="54" spans="1:11" ht="15.95" customHeight="1">
      <c r="A54" s="109" t="s">
        <v>30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</row>
    <row r="56" spans="1:11">
      <c r="A56" s="109" t="s">
        <v>25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</row>
  </sheetData>
  <mergeCells count="30">
    <mergeCell ref="A56:K56"/>
    <mergeCell ref="A1:J1"/>
    <mergeCell ref="B4:B5"/>
    <mergeCell ref="C7:D7"/>
    <mergeCell ref="A8:A9"/>
    <mergeCell ref="B8:B9"/>
    <mergeCell ref="C8:D8"/>
    <mergeCell ref="C9:D9"/>
    <mergeCell ref="A10:A36"/>
    <mergeCell ref="B10:B12"/>
    <mergeCell ref="B13:B15"/>
    <mergeCell ref="B16:B18"/>
    <mergeCell ref="B19:B21"/>
    <mergeCell ref="B22:B24"/>
    <mergeCell ref="B25:B27"/>
    <mergeCell ref="B28:B30"/>
    <mergeCell ref="A52:K52"/>
    <mergeCell ref="A54:K54"/>
    <mergeCell ref="A37:A45"/>
    <mergeCell ref="B37:B39"/>
    <mergeCell ref="B40:B42"/>
    <mergeCell ref="B43:B45"/>
    <mergeCell ref="A46:B48"/>
    <mergeCell ref="A50:K50"/>
    <mergeCell ref="K8:K9"/>
    <mergeCell ref="J8:J9"/>
    <mergeCell ref="I8:I9"/>
    <mergeCell ref="A51:K51"/>
    <mergeCell ref="B31:B33"/>
    <mergeCell ref="B34:B36"/>
  </mergeCells>
  <phoneticPr fontId="3"/>
  <printOptions horizontalCentered="1"/>
  <pageMargins left="0.78740157480314965" right="0.78740157480314965" top="1.1811023622047245" bottom="0.39370078740157483" header="0.51181102362204722" footer="0.51181102362204722"/>
  <pageSetup paperSize="9" scale="60" orientation="portrait" r:id="rId1"/>
  <headerFooter alignWithMargins="0"/>
  <colBreaks count="1" manualBreakCount="1">
    <brk id="11" max="5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内訳書 (金抜き)</vt:lpstr>
      <vt:lpstr>内訳書 </vt:lpstr>
      <vt:lpstr>'内訳書 '!Print_Area</vt:lpstr>
      <vt:lpstr>'内訳書 (金抜き)'!Print_Area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西部工場　かまだ</dc:creator>
  <cp:lastModifiedBy>濵村</cp:lastModifiedBy>
  <cp:lastPrinted>2024-12-20T06:36:53Z</cp:lastPrinted>
  <dcterms:created xsi:type="dcterms:W3CDTF">2023-12-08T08:05:40Z</dcterms:created>
  <dcterms:modified xsi:type="dcterms:W3CDTF">2025-10-07T02:18:11Z</dcterms:modified>
</cp:coreProperties>
</file>