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不便地対策【拡充（R7～）】※要綱等含む\05_事業者募集\02_R7公募\01_募集要綱\★オンデマンド\"/>
    </mc:Choice>
  </mc:AlternateContent>
  <xr:revisionPtr revIDLastSave="0" documentId="13_ncr:1_{01233490-3210-4658-9F65-6B551F661B77}" xr6:coauthVersionLast="47" xr6:coauthVersionMax="47" xr10:uidLastSave="{00000000-0000-0000-0000-000000000000}"/>
  <bookViews>
    <workbookView xWindow="-120" yWindow="-16320" windowWidth="29040" windowHeight="15840" tabRatio="739" xr2:uid="{00000000-000D-0000-FFFF-FFFF00000000}"/>
  </bookViews>
  <sheets>
    <sheet name="エリア③初期経費（実証運行）" sheetId="17" r:id="rId1"/>
    <sheet name="エリア③運行経費内訳（実証運行）" sheetId="19" r:id="rId2"/>
    <sheet name="【参考】システム改修経費・利便性向上利用促進等経費（実証運行）" sheetId="18" r:id="rId3"/>
  </sheets>
  <definedNames>
    <definedName name="_xlnm.Print_Area" localSheetId="2">'【参考】システム改修経費・利便性向上利用促進等経費（実証運行）'!$A$1:$K$30</definedName>
    <definedName name="_xlnm.Print_Area" localSheetId="1">'エリア③運行経費内訳（実証運行）'!$A$1:$K$34</definedName>
    <definedName name="_xlnm.Print_Area" localSheetId="0">'エリア③初期経費（実証運行）'!$A$1:$K$35</definedName>
    <definedName name="_xlnm.Print_Titles" localSheetId="2">'【参考】システム改修経費・利便性向上利用促進等経費（実証運行）'!$1:$5</definedName>
    <definedName name="_xlnm.Print_Titles" localSheetId="1">'エリア③運行経費内訳（実証運行）'!$1:$5</definedName>
    <definedName name="_xlnm.Print_Titles" localSheetId="0">'エリア③初期経費（実証運行）'!$1:$5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8" l="1"/>
  <c r="J21" i="18" s="1"/>
  <c r="I20" i="18"/>
  <c r="J20" i="18" s="1"/>
  <c r="I19" i="18"/>
  <c r="J19" i="18" s="1"/>
  <c r="J18" i="18" s="1"/>
  <c r="I18" i="18"/>
  <c r="I17" i="18"/>
  <c r="I15" i="18" s="1"/>
  <c r="I16" i="18"/>
  <c r="J16" i="18" s="1"/>
  <c r="I14" i="18"/>
  <c r="J14" i="18" s="1"/>
  <c r="I13" i="18"/>
  <c r="J13" i="18" s="1"/>
  <c r="I12" i="18"/>
  <c r="J12" i="18" s="1"/>
  <c r="J11" i="18" s="1"/>
  <c r="I11" i="18"/>
  <c r="I22" i="18" s="1"/>
  <c r="I9" i="18"/>
  <c r="J9" i="18" s="1"/>
  <c r="J8" i="18" s="1"/>
  <c r="I8" i="18"/>
  <c r="I7" i="18"/>
  <c r="J7" i="18" s="1"/>
  <c r="J6" i="18" s="1"/>
  <c r="I6" i="18"/>
  <c r="I10" i="18" s="1"/>
  <c r="I23" i="17"/>
  <c r="J10" i="18" l="1"/>
  <c r="J17" i="18"/>
  <c r="J15" i="18" s="1"/>
  <c r="J22" i="18" s="1"/>
  <c r="I23" i="19"/>
  <c r="J23" i="19" s="1"/>
  <c r="I22" i="19"/>
  <c r="J22" i="19" s="1"/>
  <c r="I21" i="19"/>
  <c r="I19" i="19"/>
  <c r="I17" i="19"/>
  <c r="I15" i="19"/>
  <c r="J15" i="19" s="1"/>
  <c r="I14" i="19"/>
  <c r="J14" i="19" s="1"/>
  <c r="I13" i="19"/>
  <c r="J13" i="19" s="1"/>
  <c r="I12" i="19"/>
  <c r="I10" i="19"/>
  <c r="I8" i="19"/>
  <c r="J8" i="19" s="1"/>
  <c r="I7" i="19"/>
  <c r="I24" i="17"/>
  <c r="J24" i="17" s="1"/>
  <c r="I22" i="17"/>
  <c r="J22" i="17" s="1"/>
  <c r="I19" i="17"/>
  <c r="J19" i="17" s="1"/>
  <c r="I18" i="17"/>
  <c r="I15" i="17"/>
  <c r="J15" i="17" s="1"/>
  <c r="J10" i="19" l="1"/>
  <c r="J9" i="19" s="1"/>
  <c r="I9" i="19"/>
  <c r="J17" i="19"/>
  <c r="J16" i="19" s="1"/>
  <c r="I16" i="19"/>
  <c r="J19" i="19"/>
  <c r="J18" i="19" s="1"/>
  <c r="I18" i="19"/>
  <c r="J7" i="19"/>
  <c r="J6" i="19" s="1"/>
  <c r="I6" i="19"/>
  <c r="J21" i="19"/>
  <c r="J20" i="19" s="1"/>
  <c r="I20" i="19"/>
  <c r="J12" i="19"/>
  <c r="J11" i="19" s="1"/>
  <c r="I11" i="19"/>
  <c r="I24" i="19" s="1"/>
  <c r="I17" i="17"/>
  <c r="J18" i="17"/>
  <c r="J17" i="17"/>
  <c r="I14" i="17"/>
  <c r="J14" i="17" s="1"/>
  <c r="I13" i="17"/>
  <c r="J24" i="19" l="1"/>
  <c r="J13" i="17"/>
  <c r="J12" i="17" s="1"/>
  <c r="I12" i="17"/>
  <c r="J23" i="17"/>
  <c r="I21" i="17"/>
  <c r="I11" i="17"/>
  <c r="J11" i="17" s="1"/>
  <c r="I10" i="17"/>
  <c r="J10" i="17" s="1"/>
  <c r="I8" i="17"/>
  <c r="J8" i="17" s="1"/>
  <c r="I7" i="17"/>
  <c r="J7" i="17" s="1"/>
  <c r="J21" i="17" l="1"/>
  <c r="J20" i="17" s="1"/>
  <c r="J16" i="17" s="1"/>
  <c r="I6" i="17"/>
  <c r="J6" i="17"/>
  <c r="I9" i="17"/>
  <c r="J9" i="17"/>
  <c r="I20" i="17"/>
  <c r="I16" i="17" s="1"/>
  <c r="I25" i="17" l="1"/>
  <c r="J25" i="17"/>
</calcChain>
</file>

<file path=xl/sharedStrings.xml><?xml version="1.0" encoding="utf-8"?>
<sst xmlns="http://schemas.openxmlformats.org/spreadsheetml/2006/main" count="162" uniqueCount="99">
  <si>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</si>
  <si>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</si>
  <si>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</si>
  <si>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</si>
  <si>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</si>
  <si>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その他経費</t>
  </si>
  <si>
    <t>合計</t>
    <phoneticPr fontId="1"/>
  </si>
  <si>
    <t>箇所</t>
    <rPh sb="0" eb="2">
      <t>カショ</t>
    </rPh>
    <phoneticPr fontId="1"/>
  </si>
  <si>
    <t>停留所設定費</t>
    <rPh sb="0" eb="3">
      <t>テイリュウショ</t>
    </rPh>
    <rPh sb="3" eb="6">
      <t>セッテイヒ</t>
    </rPh>
    <phoneticPr fontId="1"/>
  </si>
  <si>
    <t>停留所等経費</t>
    <rPh sb="0" eb="3">
      <t>テイリュウショ</t>
    </rPh>
    <rPh sb="3" eb="4">
      <t>ナド</t>
    </rPh>
    <rPh sb="4" eb="6">
      <t>ケイヒ</t>
    </rPh>
    <phoneticPr fontId="1"/>
  </si>
  <si>
    <t>停留所作成費</t>
    <rPh sb="0" eb="3">
      <t>テイリュウショ</t>
    </rPh>
    <rPh sb="3" eb="6">
      <t>サクセイヒ</t>
    </rPh>
    <phoneticPr fontId="1"/>
  </si>
  <si>
    <t>停留所設置費</t>
    <rPh sb="0" eb="3">
      <t>テイリュウショ</t>
    </rPh>
    <rPh sb="3" eb="6">
      <t>セッチヒ</t>
    </rPh>
    <phoneticPr fontId="1"/>
  </si>
  <si>
    <t>事業マネジメント・支援費</t>
    <rPh sb="0" eb="2">
      <t>ジギョウ</t>
    </rPh>
    <rPh sb="9" eb="12">
      <t>シエンヒ</t>
    </rPh>
    <phoneticPr fontId="1"/>
  </si>
  <si>
    <t>運行計画策定経費</t>
    <rPh sb="0" eb="4">
      <t>ウンコウケイカク</t>
    </rPh>
    <rPh sb="4" eb="6">
      <t>サクテイ</t>
    </rPh>
    <rPh sb="6" eb="8">
      <t>ケイヒ</t>
    </rPh>
    <phoneticPr fontId="1"/>
  </si>
  <si>
    <t>関係者調整経費</t>
    <rPh sb="0" eb="3">
      <t>カンケイシャ</t>
    </rPh>
    <rPh sb="3" eb="5">
      <t>チョウセイ</t>
    </rPh>
    <rPh sb="5" eb="7">
      <t>ケイヒ</t>
    </rPh>
    <phoneticPr fontId="1"/>
  </si>
  <si>
    <t>車載器購入費</t>
    <rPh sb="0" eb="3">
      <t>シャサイキ</t>
    </rPh>
    <rPh sb="3" eb="6">
      <t>コウニュウヒ</t>
    </rPh>
    <phoneticPr fontId="1"/>
  </si>
  <si>
    <t>決済端末購入費</t>
    <rPh sb="0" eb="4">
      <t>ケッサイタンマツ</t>
    </rPh>
    <rPh sb="4" eb="7">
      <t>コウニュウヒ</t>
    </rPh>
    <phoneticPr fontId="1"/>
  </si>
  <si>
    <t>印刷費</t>
    <rPh sb="0" eb="3">
      <t>インサツヒ</t>
    </rPh>
    <phoneticPr fontId="1"/>
  </si>
  <si>
    <t>マグネット</t>
    <phoneticPr fontId="1"/>
  </si>
  <si>
    <t>備考</t>
    <rPh sb="0" eb="2">
      <t>ビコウ</t>
    </rPh>
    <phoneticPr fontId="1"/>
  </si>
  <si>
    <t>設備費</t>
    <rPh sb="0" eb="2">
      <t>セツビ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</si>
  <si>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</si>
  <si>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</si>
  <si>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広報費</t>
    <rPh sb="0" eb="2">
      <t>コウホウ</t>
    </rPh>
    <rPh sb="2" eb="3">
      <t>ヒ</t>
    </rPh>
    <phoneticPr fontId="1"/>
  </si>
  <si>
    <t>初期経費</t>
    <rPh sb="0" eb="2">
      <t>ショキ</t>
    </rPh>
    <phoneticPr fontId="1"/>
  </si>
  <si>
    <t>人件費</t>
    <phoneticPr fontId="1"/>
  </si>
  <si>
    <t>日</t>
    <rPh sb="0" eb="1">
      <t>ニチ</t>
    </rPh>
    <phoneticPr fontId="1"/>
  </si>
  <si>
    <t>燃料費・油脂費</t>
    <rPh sb="0" eb="3">
      <t>ネンリョウヒ</t>
    </rPh>
    <rPh sb="4" eb="7">
      <t>ユシヒ</t>
    </rPh>
    <phoneticPr fontId="1"/>
  </si>
  <si>
    <t>減価償却費・リース費</t>
    <rPh sb="0" eb="4">
      <t>ゲンカショウキャク</t>
    </rPh>
    <rPh sb="4" eb="5">
      <t>ヒ</t>
    </rPh>
    <rPh sb="9" eb="10">
      <t>ヒ</t>
    </rPh>
    <phoneticPr fontId="1"/>
  </si>
  <si>
    <t>月</t>
    <rPh sb="0" eb="1">
      <t>ツキ</t>
    </rPh>
    <phoneticPr fontId="1"/>
  </si>
  <si>
    <t>修繕整備費</t>
    <rPh sb="0" eb="5">
      <t>シュウゼンセイビヒ</t>
    </rPh>
    <phoneticPr fontId="1"/>
  </si>
  <si>
    <t>年</t>
    <rPh sb="0" eb="1">
      <t>ネン</t>
    </rPh>
    <phoneticPr fontId="1"/>
  </si>
  <si>
    <t>保険料</t>
    <rPh sb="0" eb="3">
      <t>ホケンリョウ</t>
    </rPh>
    <phoneticPr fontId="1"/>
  </si>
  <si>
    <t>自賠責保険料、自動車保険料</t>
    <rPh sb="0" eb="5">
      <t>ジバイセキホケン</t>
    </rPh>
    <rPh sb="5" eb="6">
      <t>リョウ</t>
    </rPh>
    <rPh sb="7" eb="12">
      <t>ジドウシャホケン</t>
    </rPh>
    <rPh sb="12" eb="13">
      <t>リョウ</t>
    </rPh>
    <phoneticPr fontId="1"/>
  </si>
  <si>
    <t>租税公課</t>
    <rPh sb="0" eb="4">
      <t>ソゼイコウカ</t>
    </rPh>
    <phoneticPr fontId="1"/>
  </si>
  <si>
    <t>自動車税、自動車重量税、印紙証紙代</t>
    <rPh sb="0" eb="3">
      <t>ジドウシャ</t>
    </rPh>
    <rPh sb="3" eb="4">
      <t>ゼイ</t>
    </rPh>
    <rPh sb="5" eb="8">
      <t>ジドウシャ</t>
    </rPh>
    <rPh sb="8" eb="11">
      <t>ジュウリョウゼイ</t>
    </rPh>
    <phoneticPr fontId="1"/>
  </si>
  <si>
    <t>システム運用費</t>
  </si>
  <si>
    <t>システム運用費</t>
    <phoneticPr fontId="1"/>
  </si>
  <si>
    <t>月</t>
    <rPh sb="0" eb="1">
      <t>ゲツ</t>
    </rPh>
    <phoneticPr fontId="1"/>
  </si>
  <si>
    <t>コールセンター費</t>
  </si>
  <si>
    <t>占用料</t>
    <rPh sb="0" eb="3">
      <t>センヨウリョウ</t>
    </rPh>
    <phoneticPr fontId="1"/>
  </si>
  <si>
    <t>その他必要となる経費</t>
    <rPh sb="2" eb="3">
      <t>タ</t>
    </rPh>
    <rPh sb="3" eb="5">
      <t>ヒツヨウ</t>
    </rPh>
    <rPh sb="8" eb="10">
      <t>ケイヒ</t>
    </rPh>
    <phoneticPr fontId="11"/>
  </si>
  <si>
    <t>式</t>
    <rPh sb="0" eb="1">
      <t>シキ</t>
    </rPh>
    <phoneticPr fontId="11"/>
  </si>
  <si>
    <t>システム改修費</t>
    <rPh sb="4" eb="7">
      <t>カイシュウヒ</t>
    </rPh>
    <phoneticPr fontId="1"/>
  </si>
  <si>
    <t>システム改修費</t>
    <rPh sb="4" eb="6">
      <t>カイシュウ</t>
    </rPh>
    <rPh sb="6" eb="7">
      <t>ヒ</t>
    </rPh>
    <phoneticPr fontId="1"/>
  </si>
  <si>
    <t>その他経費</t>
    <phoneticPr fontId="1"/>
  </si>
  <si>
    <t>車両を購入した場合：購入費÷60月、
リースの場合：１月あたりのリース代</t>
    <rPh sb="0" eb="2">
      <t>シャリョウ</t>
    </rPh>
    <rPh sb="3" eb="5">
      <t>コウニュウ</t>
    </rPh>
    <rPh sb="7" eb="9">
      <t>バアイ</t>
    </rPh>
    <rPh sb="10" eb="13">
      <t>コウニュウヒ</t>
    </rPh>
    <rPh sb="16" eb="17">
      <t>ツキ</t>
    </rPh>
    <rPh sb="23" eb="25">
      <t>バアイ</t>
    </rPh>
    <rPh sb="27" eb="28">
      <t>ツキ</t>
    </rPh>
    <rPh sb="35" eb="36">
      <t>ダイ</t>
    </rPh>
    <phoneticPr fontId="1"/>
  </si>
  <si>
    <t>※必要となる項目毎に費用を算出ください</t>
    <rPh sb="1" eb="3">
      <t>ヒツヨウ</t>
    </rPh>
    <rPh sb="6" eb="8">
      <t>コウモク</t>
    </rPh>
    <rPh sb="8" eb="9">
      <t>ゴト</t>
    </rPh>
    <rPh sb="10" eb="12">
      <t>ヒヨウ</t>
    </rPh>
    <rPh sb="13" eb="15">
      <t>サンシュツ</t>
    </rPh>
    <phoneticPr fontId="1"/>
  </si>
  <si>
    <t>システム設定費</t>
    <rPh sb="4" eb="6">
      <t>セッテイ</t>
    </rPh>
    <rPh sb="6" eb="7">
      <t>ヒ</t>
    </rPh>
    <phoneticPr fontId="1"/>
  </si>
  <si>
    <t>運行経費</t>
    <phoneticPr fontId="1"/>
  </si>
  <si>
    <t>システム
改修経費</t>
    <rPh sb="5" eb="7">
      <t>カイシュウ</t>
    </rPh>
    <rPh sb="7" eb="9">
      <t>ケイヒ</t>
    </rPh>
    <phoneticPr fontId="1"/>
  </si>
  <si>
    <t>業務マネジメント</t>
    <rPh sb="0" eb="2">
      <t>ギョウム</t>
    </rPh>
    <phoneticPr fontId="1"/>
  </si>
  <si>
    <t>車検基本料、法定点検料、
整備修理費用、部品交換費用など</t>
    <rPh sb="0" eb="2">
      <t>シャケン</t>
    </rPh>
    <rPh sb="2" eb="5">
      <t>キホンリョウ</t>
    </rPh>
    <rPh sb="6" eb="8">
      <t>ホウテイ</t>
    </rPh>
    <rPh sb="8" eb="10">
      <t>テンケン</t>
    </rPh>
    <rPh sb="10" eb="11">
      <t>リョウ</t>
    </rPh>
    <rPh sb="13" eb="15">
      <t>セイビ</t>
    </rPh>
    <rPh sb="15" eb="17">
      <t>シュウリ</t>
    </rPh>
    <rPh sb="17" eb="19">
      <t>ヒヨウ</t>
    </rPh>
    <rPh sb="20" eb="22">
      <t>ブヒン</t>
    </rPh>
    <rPh sb="22" eb="24">
      <t>コウカン</t>
    </rPh>
    <rPh sb="24" eb="26">
      <t>ヒヨウ</t>
    </rPh>
    <phoneticPr fontId="1"/>
  </si>
  <si>
    <t>システム運用・保守、運行支援など</t>
    <rPh sb="4" eb="6">
      <t>ウンヨウ</t>
    </rPh>
    <rPh sb="7" eb="9">
      <t>ホシュ</t>
    </rPh>
    <rPh sb="10" eb="12">
      <t>ウンコウ</t>
    </rPh>
    <rPh sb="12" eb="14">
      <t>シエン</t>
    </rPh>
    <phoneticPr fontId="1"/>
  </si>
  <si>
    <t>コールセンター費</t>
    <phoneticPr fontId="11"/>
  </si>
  <si>
    <t>平日（241日）・土曜（52日）、8時～18時</t>
    <rPh sb="0" eb="2">
      <t>ヘイジツ</t>
    </rPh>
    <rPh sb="6" eb="7">
      <t>ニチ</t>
    </rPh>
    <rPh sb="9" eb="11">
      <t>ドヨウ</t>
    </rPh>
    <rPh sb="14" eb="15">
      <t>ニチ</t>
    </rPh>
    <rPh sb="18" eb="19">
      <t>ジ</t>
    </rPh>
    <rPh sb="22" eb="23">
      <t>ジ</t>
    </rPh>
    <phoneticPr fontId="1"/>
  </si>
  <si>
    <t>通信費</t>
    <rPh sb="0" eb="3">
      <t>ツウシンヒ</t>
    </rPh>
    <phoneticPr fontId="1"/>
  </si>
  <si>
    <t>車載器や決済端末の通信費など</t>
    <rPh sb="0" eb="3">
      <t>シャサイキ</t>
    </rPh>
    <rPh sb="4" eb="8">
      <t>ケッサイタンマツ</t>
    </rPh>
    <rPh sb="9" eb="12">
      <t>ツウシンヒ</t>
    </rPh>
    <phoneticPr fontId="1"/>
  </si>
  <si>
    <t>システム設計・構築費</t>
    <rPh sb="4" eb="6">
      <t>セッケイ</t>
    </rPh>
    <rPh sb="7" eb="9">
      <t>コウチク</t>
    </rPh>
    <rPh sb="9" eb="10">
      <t>ヒ</t>
    </rPh>
    <phoneticPr fontId="1"/>
  </si>
  <si>
    <t>チラシ作成費</t>
    <rPh sb="3" eb="6">
      <t>サクセイヒ</t>
    </rPh>
    <phoneticPr fontId="1"/>
  </si>
  <si>
    <t>チラシ等作成費</t>
    <rPh sb="3" eb="4">
      <t>ナド</t>
    </rPh>
    <rPh sb="4" eb="6">
      <t>サクセイ</t>
    </rPh>
    <phoneticPr fontId="1"/>
  </si>
  <si>
    <t>チラシ等印刷費（A3両面）</t>
    <rPh sb="3" eb="4">
      <t>ナド</t>
    </rPh>
    <phoneticPr fontId="1"/>
  </si>
  <si>
    <t>乗務員等講習経費</t>
    <rPh sb="3" eb="4">
      <t>ナド</t>
    </rPh>
    <rPh sb="4" eb="8">
      <t>コウシュウケイヒ</t>
    </rPh>
    <phoneticPr fontId="1"/>
  </si>
  <si>
    <t>車両貼り付け用マグネット（予備含む）、枚数も記載</t>
    <rPh sb="0" eb="3">
      <t>シャリョウハ</t>
    </rPh>
    <rPh sb="4" eb="5">
      <t>ツ</t>
    </rPh>
    <rPh sb="6" eb="7">
      <t>ヨウ</t>
    </rPh>
    <rPh sb="13" eb="15">
      <t>ヨビ</t>
    </rPh>
    <rPh sb="15" eb="16">
      <t>フク</t>
    </rPh>
    <rPh sb="19" eb="21">
      <t>マイスウ</t>
    </rPh>
    <rPh sb="22" eb="24">
      <t>キサイ</t>
    </rPh>
    <phoneticPr fontId="1"/>
  </si>
  <si>
    <t>利便性向上・
利用促進等経費</t>
    <rPh sb="0" eb="3">
      <t>リベンセイ</t>
    </rPh>
    <rPh sb="3" eb="5">
      <t>コウジョウ</t>
    </rPh>
    <rPh sb="7" eb="11">
      <t>リヨウソクシン</t>
    </rPh>
    <rPh sb="11" eb="12">
      <t>ナド</t>
    </rPh>
    <rPh sb="12" eb="14">
      <t>ケイヒ</t>
    </rPh>
    <phoneticPr fontId="1"/>
  </si>
  <si>
    <t>停留所追加費</t>
    <rPh sb="0" eb="3">
      <t>テイリュウショ</t>
    </rPh>
    <rPh sb="3" eb="6">
      <t>ツイカヒ</t>
    </rPh>
    <phoneticPr fontId="1"/>
  </si>
  <si>
    <t>広報・利用促進費</t>
    <rPh sb="0" eb="2">
      <t>コウホウ</t>
    </rPh>
    <rPh sb="3" eb="8">
      <t>リヨウソクシンヒ</t>
    </rPh>
    <phoneticPr fontId="1"/>
  </si>
  <si>
    <t>チラシ作成費</t>
    <rPh sb="3" eb="5">
      <t>サクセイ</t>
    </rPh>
    <rPh sb="5" eb="6">
      <t>ヒ</t>
    </rPh>
    <phoneticPr fontId="1"/>
  </si>
  <si>
    <t>会員証作成費</t>
    <rPh sb="0" eb="3">
      <t>カイインショウ</t>
    </rPh>
    <rPh sb="3" eb="6">
      <t>サクセイヒ</t>
    </rPh>
    <phoneticPr fontId="1"/>
  </si>
  <si>
    <t>乗車券作成費</t>
    <rPh sb="0" eb="3">
      <t>ジョウシャケン</t>
    </rPh>
    <rPh sb="3" eb="6">
      <t>サクセイヒ</t>
    </rPh>
    <phoneticPr fontId="1"/>
  </si>
  <si>
    <t>※本格運行後は運行経費</t>
    <rPh sb="1" eb="3">
      <t>ホンカク</t>
    </rPh>
    <rPh sb="3" eb="6">
      <t>ウンコウゴ</t>
    </rPh>
    <rPh sb="7" eb="11">
      <t>ウンコウケイヒ</t>
    </rPh>
    <phoneticPr fontId="1"/>
  </si>
  <si>
    <t>（※仕様を記載してください）</t>
    <rPh sb="5" eb="7">
      <t>キサイ</t>
    </rPh>
    <phoneticPr fontId="1"/>
  </si>
  <si>
    <t>（※設置方法を記載してください）</t>
    <rPh sb="2" eb="4">
      <t>セッチ</t>
    </rPh>
    <rPh sb="4" eb="6">
      <t>ホウホウ</t>
    </rPh>
    <rPh sb="7" eb="9">
      <t>キサイ</t>
    </rPh>
    <phoneticPr fontId="1"/>
  </si>
  <si>
    <t>（※必要となる項目毎に費用を算出ください）</t>
    <rPh sb="2" eb="4">
      <t>ヒツヨウ</t>
    </rPh>
    <rPh sb="7" eb="9">
      <t>コウモク</t>
    </rPh>
    <rPh sb="9" eb="10">
      <t>ゴト</t>
    </rPh>
    <rPh sb="11" eb="13">
      <t>ヒヨウ</t>
    </rPh>
    <rPh sb="14" eb="16">
      <t>サンシュツ</t>
    </rPh>
    <phoneticPr fontId="1"/>
  </si>
  <si>
    <t>平日（241日）・土曜（52日）、8時～17時30分</t>
    <rPh sb="25" eb="26">
      <t>フン</t>
    </rPh>
    <phoneticPr fontId="1"/>
  </si>
  <si>
    <t>停留所設定費（システム）</t>
    <rPh sb="0" eb="3">
      <t>テイリュウショ</t>
    </rPh>
    <rPh sb="3" eb="5">
      <t>セッテイ</t>
    </rPh>
    <rPh sb="5" eb="6">
      <t>ヒ</t>
    </rPh>
    <phoneticPr fontId="1"/>
  </si>
  <si>
    <t>【参考】システム改修経費・利便性向上利用促進等経費内訳（オンデマンド交通）</t>
    <rPh sb="1" eb="3">
      <t>サンコウ</t>
    </rPh>
    <rPh sb="8" eb="10">
      <t>カイシュウ</t>
    </rPh>
    <rPh sb="10" eb="12">
      <t>ケイヒ</t>
    </rPh>
    <rPh sb="13" eb="16">
      <t>リベンセイ</t>
    </rPh>
    <rPh sb="16" eb="18">
      <t>コウジョウ</t>
    </rPh>
    <rPh sb="18" eb="20">
      <t>リヨウ</t>
    </rPh>
    <rPh sb="20" eb="22">
      <t>ソクシン</t>
    </rPh>
    <rPh sb="22" eb="23">
      <t>トウ</t>
    </rPh>
    <rPh sb="23" eb="25">
      <t>ケイヒ</t>
    </rPh>
    <rPh sb="25" eb="27">
      <t>ウチワケ</t>
    </rPh>
    <rPh sb="34" eb="36">
      <t>コウツウ</t>
    </rPh>
    <phoneticPr fontId="1"/>
  </si>
  <si>
    <t>複数箇所定額の場合は何箇所まで定額かを記載
（※箇所数に拠らない場合は一式計上も可）</t>
    <rPh sb="0" eb="2">
      <t>フクスウ</t>
    </rPh>
    <rPh sb="2" eb="4">
      <t>カショ</t>
    </rPh>
    <rPh sb="4" eb="6">
      <t>テイガク</t>
    </rPh>
    <rPh sb="7" eb="9">
      <t>バアイ</t>
    </rPh>
    <rPh sb="10" eb="11">
      <t>ナン</t>
    </rPh>
    <rPh sb="11" eb="13">
      <t>カショ</t>
    </rPh>
    <rPh sb="15" eb="17">
      <t>テイガク</t>
    </rPh>
    <rPh sb="19" eb="21">
      <t>キサイ</t>
    </rPh>
    <rPh sb="24" eb="26">
      <t>カショ</t>
    </rPh>
    <rPh sb="26" eb="27">
      <t>スウ</t>
    </rPh>
    <rPh sb="28" eb="29">
      <t>ヨ</t>
    </rPh>
    <rPh sb="32" eb="34">
      <t>バアイ</t>
    </rPh>
    <rPh sb="35" eb="37">
      <t>イッシキ</t>
    </rPh>
    <rPh sb="37" eb="39">
      <t>ケイジョウ</t>
    </rPh>
    <rPh sb="40" eb="41">
      <t>カ</t>
    </rPh>
    <phoneticPr fontId="1"/>
  </si>
  <si>
    <t>金額（税抜）</t>
    <rPh sb="0" eb="2">
      <t>キンガク</t>
    </rPh>
    <rPh sb="3" eb="5">
      <t>ゼイヌ</t>
    </rPh>
    <phoneticPr fontId="1"/>
  </si>
  <si>
    <t>金額（税込）</t>
    <rPh sb="0" eb="2">
      <t>キンガク</t>
    </rPh>
    <rPh sb="3" eb="5">
      <t>ゼイコミ</t>
    </rPh>
    <phoneticPr fontId="1"/>
  </si>
  <si>
    <t>初期経費内訳（オンデマンド交通）　</t>
    <rPh sb="0" eb="4">
      <t>ショキケイヒ</t>
    </rPh>
    <rPh sb="4" eb="6">
      <t>ウチワケ</t>
    </rPh>
    <rPh sb="13" eb="15">
      <t>コウツウ</t>
    </rPh>
    <phoneticPr fontId="1"/>
  </si>
  <si>
    <t>（箇所数に拠らない場合は一式計上も可）</t>
    <rPh sb="1" eb="3">
      <t>カショ</t>
    </rPh>
    <rPh sb="3" eb="4">
      <t>スウ</t>
    </rPh>
    <rPh sb="5" eb="6">
      <t>ヨ</t>
    </rPh>
    <rPh sb="9" eb="11">
      <t>バアイ</t>
    </rPh>
    <rPh sb="12" eb="14">
      <t>イッシキ</t>
    </rPh>
    <rPh sb="14" eb="16">
      <t>ケイジョウ</t>
    </rPh>
    <rPh sb="17" eb="18">
      <t>カ</t>
    </rPh>
    <phoneticPr fontId="1"/>
  </si>
  <si>
    <t>（設置方法を記載してください）</t>
    <rPh sb="1" eb="3">
      <t>セッチ</t>
    </rPh>
    <rPh sb="3" eb="5">
      <t>ホウホウ</t>
    </rPh>
    <rPh sb="6" eb="8">
      <t>キサイ</t>
    </rPh>
    <phoneticPr fontId="1"/>
  </si>
  <si>
    <t>（回数も記載してください）</t>
    <rPh sb="1" eb="3">
      <t>カイスウ</t>
    </rPh>
    <rPh sb="4" eb="6">
      <t>キサイ</t>
    </rPh>
    <phoneticPr fontId="1"/>
  </si>
  <si>
    <t>運行経費内訳（オンデマンド交通）</t>
    <rPh sb="0" eb="4">
      <t>ウンコウケイヒ</t>
    </rPh>
    <rPh sb="4" eb="6">
      <t>ウチワケ</t>
    </rPh>
    <rPh sb="13" eb="15">
      <t>コウツウ</t>
    </rPh>
    <phoneticPr fontId="1"/>
  </si>
  <si>
    <t>エリア③中央区・城南区</t>
    <rPh sb="4" eb="7">
      <t>チュウオウク</t>
    </rPh>
    <rPh sb="8" eb="10">
      <t>ジョウナン</t>
    </rPh>
    <rPh sb="9" eb="11">
      <t>ミナミク</t>
    </rPh>
    <phoneticPr fontId="1"/>
  </si>
  <si>
    <t>乗務員</t>
    <phoneticPr fontId="1"/>
  </si>
  <si>
    <t>燃料油脂費</t>
    <rPh sb="0" eb="2">
      <t>ネンリョウ</t>
    </rPh>
    <rPh sb="2" eb="4">
      <t>ユシ</t>
    </rPh>
    <rPh sb="4" eb="5">
      <t>ヒ</t>
    </rPh>
    <phoneticPr fontId="1"/>
  </si>
  <si>
    <t>車両費</t>
    <phoneticPr fontId="1"/>
  </si>
  <si>
    <t>＜経費の考え方＞</t>
    <phoneticPr fontId="1"/>
  </si>
  <si>
    <t xml:space="preserve">＜経費の考え方＞
</t>
    <phoneticPr fontId="1"/>
  </si>
  <si>
    <r>
      <t>※その他にも必要となる経費があれば</t>
    </r>
    <r>
      <rPr>
        <u/>
        <sz val="12"/>
        <color theme="1"/>
        <rFont val="HGPｺﾞｼｯｸM"/>
        <family val="3"/>
        <charset val="128"/>
      </rPr>
      <t>中項目又は小項目を追加のうえ算出</t>
    </r>
    <r>
      <rPr>
        <sz val="12"/>
        <color theme="1"/>
        <rFont val="HGPｺﾞｼｯｸM"/>
        <family val="3"/>
        <charset val="128"/>
      </rPr>
      <t>ください</t>
    </r>
    <rPh sb="17" eb="18">
      <t>ナカ</t>
    </rPh>
    <rPh sb="18" eb="20">
      <t>コウモク</t>
    </rPh>
    <rPh sb="20" eb="21">
      <t>マタ</t>
    </rPh>
    <rPh sb="22" eb="23">
      <t>ショウ</t>
    </rPh>
    <rPh sb="23" eb="25">
      <t>コウモク</t>
    </rPh>
    <rPh sb="31" eb="33">
      <t>サンシュツ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</si>
  <si>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企画提案書（様式2-2）の「4.価格」及び「6.その他提案」には税込み（消費税及び地方消費税の額を含む）の金額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0" eb="21">
      <t>オヨ</t>
    </rPh>
    <rPh sb="27" eb="28">
      <t>タ</t>
    </rPh>
    <rPh sb="28" eb="30">
      <t>テイアン</t>
    </rPh>
    <rPh sb="33" eb="35">
      <t>ゼイコ</t>
    </rPh>
    <rPh sb="54" eb="56">
      <t>キンガク</t>
    </rPh>
    <rPh sb="57" eb="59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</si>
  <si>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2" eb="24">
      <t>ゼイコ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</si>
  <si>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初期経費に係る提案価格書（様式2-3）には税抜き（消費税及び地方消費税の額を除く）の金額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5">
      <t>ショキケイヒ</t>
    </rPh>
    <rPh sb="6" eb="7">
      <t>カカ</t>
    </rPh>
    <rPh sb="8" eb="10">
      <t>テイアン</t>
    </rPh>
    <rPh sb="10" eb="12">
      <t>カカク</t>
    </rPh>
    <rPh sb="12" eb="13">
      <t>ショ</t>
    </rPh>
    <rPh sb="14" eb="16">
      <t>ヨウシキ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</si>
  <si>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運行経費に係る提案価格書（様式2-4）には税抜き（消費税及び地方消費税の額を除く）の金額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ウンコウ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</si>
  <si>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t>（仕様を記載（ラミネート加工、路面シート等））</t>
    <rPh sb="4" eb="6">
      <t>キサイ</t>
    </rPh>
    <rPh sb="12" eb="14">
      <t>カコウ</t>
    </rPh>
    <rPh sb="15" eb="17">
      <t>ロメン</t>
    </rPh>
    <rPh sb="20" eb="21">
      <t>ナド</t>
    </rPh>
    <phoneticPr fontId="1"/>
  </si>
  <si>
    <t>※補助金は補助金交付要綱に基づき、税抜き価格で交付します</t>
    <rPh sb="1" eb="4">
      <t>ホジョキン</t>
    </rPh>
    <rPh sb="5" eb="8">
      <t>ホジョキン</t>
    </rPh>
    <rPh sb="8" eb="10">
      <t>コウフ</t>
    </rPh>
    <rPh sb="10" eb="12">
      <t>ヨウコウ</t>
    </rPh>
    <rPh sb="13" eb="14">
      <t>モト</t>
    </rPh>
    <rPh sb="17" eb="19">
      <t>ゼイヌ</t>
    </rPh>
    <rPh sb="20" eb="22">
      <t>カカク</t>
    </rPh>
    <rPh sb="23" eb="25">
      <t>コウフ</t>
    </rPh>
    <phoneticPr fontId="1"/>
  </si>
  <si>
    <t>1日（8時～18時）あたり約100km
運行するものとして算出</t>
    <rPh sb="1" eb="2">
      <t>ニチ</t>
    </rPh>
    <rPh sb="4" eb="5">
      <t>ジ</t>
    </rPh>
    <rPh sb="8" eb="9">
      <t>ジ</t>
    </rPh>
    <rPh sb="13" eb="14">
      <t>ヤク</t>
    </rPh>
    <rPh sb="20" eb="22">
      <t>ウンコウ</t>
    </rPh>
    <rPh sb="29" eb="3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</si>
</sst>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40" fontId="3" fillId="0" borderId="1" xfId="1" applyNumberFormat="1" applyFon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2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38" fontId="3" fillId="0" borderId="1" xfId="3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>
      <alignment vertical="center"/>
    </xf>
    <xf numFmtId="0" fontId="3" fillId="0" borderId="4" xfId="2" applyFont="1" applyBorder="1">
      <alignment vertical="center"/>
    </xf>
    <xf numFmtId="38" fontId="3" fillId="0" borderId="3" xfId="3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9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2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" xfId="1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40" fontId="3" fillId="3" borderId="1" xfId="1" applyNumberFormat="1" applyFont="1" applyFill="1" applyBorder="1">
      <alignment vertical="center"/>
    </xf>
    <xf numFmtId="38" fontId="3" fillId="3" borderId="1" xfId="1" applyFont="1" applyFill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2" applyFont="1" applyFill="1" applyBorder="1">
      <alignment vertical="center"/>
    </xf>
    <xf numFmtId="0" fontId="3" fillId="3" borderId="1" xfId="2" applyFont="1" applyFill="1" applyBorder="1" applyAlignment="1">
      <alignment horizontal="right" vertical="center"/>
    </xf>
    <xf numFmtId="38" fontId="3" fillId="3" borderId="1" xfId="3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4" borderId="12" xfId="0" applyFont="1" applyFill="1" applyBorder="1">
      <alignment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vertical="center"/>
    </xf>
    <xf numFmtId="38" fontId="3" fillId="4" borderId="9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" xfId="1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4" fillId="3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3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0" borderId="10" xfId="2" applyFont="1" applyBorder="1">
      <alignment vertical="center"/>
    </xf>
    <xf numFmtId="38" fontId="3" fillId="3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3" applyFont="1" applyFill="1" applyBorder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3" borderId="10" xfId="2" applyFont="1" applyFill="1" applyBorder="1">
      <alignment vertical="center"/>
    </xf>
    <xf numFmtId="0" fontId="3" fillId="3" borderId="1" xfId="2" applyFont="1" applyFill="1" applyBorder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5" borderId="4" xfId="2" applyFont="1" applyFill="1" applyBorder="1">
      <alignment vertical="center"/>
    </xf>
    <xf numFmtId="0" fontId="3" fillId="5" borderId="14" xfId="2" applyFont="1" applyFill="1" applyBorder="1">
      <alignment vertical="center"/>
    </xf>
    <xf numFmtId="0" fontId="3" fillId="5" borderId="1" xfId="2" applyFont="1" applyFill="1" applyBorder="1" applyAlignment="1">
      <alignment horizontal="right" vertical="center"/>
    </xf>
    <xf numFmtId="0" fontId="3" fillId="5" borderId="1" xfId="2" applyFont="1" applyFill="1" applyBorder="1">
      <alignment vertical="center"/>
    </xf>
    <xf numFmtId="38" fontId="3" fillId="5" borderId="1" xfId="3" applyFont="1" applyFill="1" applyBorder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3" fillId="0" borderId="10" xfId="2" applyFont="1" applyBorder="1">
      <alignment vertical="center"/>
    </xf>
    <xf numFmtId="0" fontId="4" fillId="3" borderId="8" xfId="2" applyFont="1" applyFill="1" applyBorder="1">
      <alignment vertical="center"/>
    </xf>
    <xf numFmtId="0" fontId="4" fillId="5" borderId="1" xfId="2" applyFont="1" applyFill="1" applyBorder="1" applyAlignment="1">
      <alignment horizontal="right" vertical="center"/>
    </xf>
    <xf numFmtId="0" fontId="4" fillId="5" borderId="10" xfId="2" applyFont="1" applyFill="1" applyBorder="1">
      <alignment vertical="center"/>
    </xf>
    <xf numFmtId="38" fontId="4" fillId="5" borderId="1" xfId="3" applyFont="1" applyFill="1" applyBorder="1">
      <alignment vertical="center"/>
    </xf>
    <xf numFmtId="0" fontId="3" fillId="4" borderId="6" xfId="0" applyFont="1" applyFill="1" applyBorder="1">
      <alignment vertical="center"/>
    </xf>
    <xf numFmtId="3" fontId="5" fillId="4" borderId="1" xfId="1" applyNumberFormat="1" applyFont="1" applyFill="1" applyBorder="1">
      <alignment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1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11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5" fillId="3" borderId="1" xfId="1" applyFont="1" applyFill="1" applyBorder="1">
      <alignment vertical="center"/>
    </xf>
    <xf numFmtId="38" fontId="5" fillId="3" borderId="1" xfId="3" applyFont="1" applyFill="1" applyBorder="1">
      <alignment vertical="center"/>
    </xf>
    <xf numFmtId="38" fontId="3" fillId="0" borderId="0" xfId="1" applyFont="1" applyFill="1" applyBorder="1">
      <alignment vertical="center"/>
    </xf>
    <xf numFmtId="3" fontId="5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4" xfId="2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2" xfId="2" applyFont="1" applyFill="1" applyBorder="1">
      <alignment vertical="center"/>
    </xf>
    <xf numFmtId="0" fontId="5" fillId="3" borderId="11" xfId="2" applyFont="1" applyFill="1" applyBorder="1">
      <alignment vertical="center"/>
    </xf>
    <xf numFmtId="38" fontId="5" fillId="4" borderId="1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" xfId="3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0" xfId="2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38" fontId="3" fillId="0" borderId="0" xfId="0" applyNumberFormat="1" applyFont="1">
      <alignment vertical="center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/>
    </xf>
    <xf numFmtId="38" fontId="3" fillId="0" borderId="15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106162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22F69E-B73E-7670-3BAF-36CDDD83B793}"/>
            </a:ext>
          </a:extLst>
        </xdr:cNvPr>
        <xdr:cNvSpPr txBox="1"/>
      </xdr:nvSpPr>
      <xdr:spPr>
        <a:xfrm>
          <a:off x="9630655" y="106162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（エリア③）</a:t>
          </a:r>
        </a:p>
      </xdr:txBody>
    </xdr:sp>
    <xdr:clientData/>
  </xdr:oneCellAnchor>
  <xdr:twoCellAnchor>
    <xdr:from>
      <xdr:col>1</xdr:col>
      <xdr:colOff>11205</xdr:colOff>
      <xdr:row>30</xdr:row>
      <xdr:rowOff>246529</xdr:rowOff>
    </xdr:from>
    <xdr:to>
      <xdr:col>10</xdr:col>
      <xdr:colOff>1468530</xdr:colOff>
      <xdr:row>33</xdr:row>
      <xdr:rowOff>265579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9A26BF-85C2-46B8-A319-38479B553367}"/>
            </a:ext>
          </a:extLst>
        </xdr:cNvPr>
        <xdr:cNvSpPr txBox="1"/>
      </xdr:nvSpPr>
      <xdr:spPr>
        <a:xfrm>
          <a:off x="235323" y="9569823"/>
          <a:ext cx="8931648" cy="960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複数エリアで運行する場合に減額となる項目等があれば、具体の内容を記載ください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システム設定費：２エリアを運行する場合　●万円（１エリアあたり●万円）　など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停留所設定費：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150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81643</xdr:rowOff>
    </xdr:from>
    <xdr:ext cx="1034142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6B4B1A-8DE2-4E2D-AEEB-651B9A709713}"/>
            </a:ext>
          </a:extLst>
        </xdr:cNvPr>
        <xdr:cNvSpPr txBox="1"/>
      </xdr:nvSpPr>
      <xdr:spPr>
        <a:xfrm>
          <a:off x="9620250" y="81643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（エリア③）</a:t>
          </a:r>
        </a:p>
      </xdr:txBody>
    </xdr:sp>
    <xdr:clientData/>
  </xdr:oneCellAnchor>
  <xdr:twoCellAnchor>
    <xdr:from>
      <xdr:col>1</xdr:col>
      <xdr:colOff>22411</xdr:colOff>
      <xdr:row>29</xdr:row>
      <xdr:rowOff>246529</xdr:rowOff>
    </xdr:from>
    <xdr:to>
      <xdr:col>10</xdr:col>
      <xdr:colOff>1679421</xdr:colOff>
      <xdr:row>31</xdr:row>
      <xdr:rowOff>292187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16C7D5-4416-4A0E-A9AF-31A6715A5D87}"/>
            </a:ext>
          </a:extLst>
        </xdr:cNvPr>
        <xdr:cNvSpPr txBox="1"/>
      </xdr:nvSpPr>
      <xdr:spPr>
        <a:xfrm>
          <a:off x="246529" y="9278470"/>
          <a:ext cx="9131333" cy="6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複数エリアで運行する場合等に減額となる項目があれば、具体の内容を記載ください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例） システム運用費：２エリアを運行する場合　●万円（１エリアあたり●万円）　など</a:t>
          </a:r>
        </a:p>
        <a:p>
          <a:endParaRPr kumimoji="1" lang="ja-JP" altLang="en-US" sz="14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95250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B3F9C-5ADE-434A-B5E1-2513853AC75D}"/>
            </a:ext>
          </a:extLst>
        </xdr:cNvPr>
        <xdr:cNvSpPr txBox="1"/>
      </xdr:nvSpPr>
      <xdr:spPr>
        <a:xfrm>
          <a:off x="9633857" y="95250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（エリア③）</a:t>
          </a:r>
        </a:p>
      </xdr:txBody>
    </xdr:sp>
    <xdr:clientData/>
  </xdr:oneCellAnchor>
  <xdr:twoCellAnchor>
    <xdr:from>
      <xdr:col>0</xdr:col>
      <xdr:colOff>212912</xdr:colOff>
      <xdr:row>25</xdr:row>
      <xdr:rowOff>280147</xdr:rowOff>
    </xdr:from>
    <xdr:to>
      <xdr:col>10</xdr:col>
      <xdr:colOff>1815353</xdr:colOff>
      <xdr:row>28</xdr:row>
      <xdr:rowOff>7795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626BBF-8B32-4212-A3A5-3B8F425C4C8E}"/>
            </a:ext>
          </a:extLst>
        </xdr:cNvPr>
        <xdr:cNvSpPr txBox="1"/>
      </xdr:nvSpPr>
      <xdr:spPr>
        <a:xfrm>
          <a:off x="212912" y="7608794"/>
          <a:ext cx="9300882" cy="66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停留所数等に応じた単価設定等がある項目については、具体の内容を記載ください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停留所設定費：停留所追加１回あたり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K34"/>
  <sheetViews>
    <sheetView showGridLines="0" tabSelected="1" view="pageBreakPreview" zoomScale="85" zoomScaleNormal="70" zoomScaleSheetLayoutView="85" workbookViewId="0">
      <selection activeCell="D25" sqref="D25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80</v>
      </c>
      <c r="G2" s="127"/>
      <c r="K2" s="123"/>
    </row>
    <row r="3" spans="2:11" s="23" customFormat="1" ht="14.25" x14ac:dyDescent="0.4">
      <c r="B3" s="25"/>
      <c r="E3" s="25"/>
      <c r="K3" s="123"/>
    </row>
    <row r="4" spans="2:11" s="23" customFormat="1" ht="21" customHeight="1" x14ac:dyDescent="0.4">
      <c r="B4" s="129" t="s">
        <v>85</v>
      </c>
      <c r="E4" s="25"/>
      <c r="K4" s="123"/>
    </row>
    <row r="5" spans="2:11" ht="23.25" customHeight="1" x14ac:dyDescent="0.4">
      <c r="B5" s="59"/>
      <c r="C5" s="144" t="s">
        <v>0</v>
      </c>
      <c r="D5" s="144"/>
      <c r="E5" s="144"/>
      <c r="F5" s="30" t="s">
        <v>1</v>
      </c>
      <c r="G5" s="30" t="s">
        <v>2</v>
      </c>
      <c r="H5" s="30" t="s">
        <v>3</v>
      </c>
      <c r="I5" s="30" t="s">
        <v>78</v>
      </c>
      <c r="J5" s="122" t="s">
        <v>79</v>
      </c>
      <c r="K5" s="30" t="s">
        <v>19</v>
      </c>
    </row>
    <row r="6" spans="2:11" ht="23.1" customHeight="1" x14ac:dyDescent="0.4">
      <c r="B6" s="145" t="s">
        <v>24</v>
      </c>
      <c r="C6" s="110" t="s">
        <v>58</v>
      </c>
      <c r="D6" s="33"/>
      <c r="E6" s="34"/>
      <c r="F6" s="35"/>
      <c r="G6" s="62"/>
      <c r="H6" s="36"/>
      <c r="I6" s="102">
        <f>SUM(I7:I8)</f>
        <v>0</v>
      </c>
      <c r="J6" s="102">
        <f>SUM(J7:J8)</f>
        <v>0</v>
      </c>
      <c r="K6" s="38"/>
    </row>
    <row r="7" spans="2:11" ht="27" customHeight="1" x14ac:dyDescent="0.4">
      <c r="B7" s="146"/>
      <c r="C7" s="31"/>
      <c r="D7" s="2" t="s">
        <v>48</v>
      </c>
      <c r="E7" s="3"/>
      <c r="F7" s="13" t="s">
        <v>4</v>
      </c>
      <c r="G7" s="63">
        <v>1</v>
      </c>
      <c r="H7" s="5"/>
      <c r="I7" s="43">
        <f>G7*H7</f>
        <v>0</v>
      </c>
      <c r="J7" s="43">
        <f>H7*I7*1.1</f>
        <v>0</v>
      </c>
      <c r="K7" s="6"/>
    </row>
    <row r="8" spans="2:11" ht="27" customHeight="1" x14ac:dyDescent="0.4">
      <c r="B8" s="147"/>
      <c r="C8" s="32"/>
      <c r="D8" s="10" t="s">
        <v>8</v>
      </c>
      <c r="E8" s="3"/>
      <c r="F8" s="4" t="s">
        <v>7</v>
      </c>
      <c r="G8" s="124">
        <v>100</v>
      </c>
      <c r="H8" s="5"/>
      <c r="I8" s="43">
        <f>G8*H8</f>
        <v>0</v>
      </c>
      <c r="J8" s="43">
        <f>H8*I8*1.1</f>
        <v>0</v>
      </c>
      <c r="K8" s="6" t="s">
        <v>81</v>
      </c>
    </row>
    <row r="9" spans="2:11" ht="23.1" customHeight="1" x14ac:dyDescent="0.4">
      <c r="B9" s="147"/>
      <c r="C9" s="110" t="s">
        <v>9</v>
      </c>
      <c r="D9" s="39"/>
      <c r="E9" s="40"/>
      <c r="F9" s="35"/>
      <c r="G9" s="62"/>
      <c r="H9" s="41"/>
      <c r="I9" s="102">
        <f>SUM(I10:I11)</f>
        <v>0</v>
      </c>
      <c r="J9" s="102">
        <f>SUM(J10:J11)</f>
        <v>0</v>
      </c>
      <c r="K9" s="42"/>
    </row>
    <row r="10" spans="2:11" ht="27" customHeight="1" x14ac:dyDescent="0.4">
      <c r="B10" s="147"/>
      <c r="C10" s="44"/>
      <c r="D10" s="27" t="s">
        <v>10</v>
      </c>
      <c r="E10" s="28"/>
      <c r="F10" s="7" t="s">
        <v>7</v>
      </c>
      <c r="G10" s="124">
        <v>100</v>
      </c>
      <c r="H10" s="11"/>
      <c r="I10" s="43">
        <f>G10*H10</f>
        <v>0</v>
      </c>
      <c r="J10" s="43">
        <f>H10*I10*1.1</f>
        <v>0</v>
      </c>
      <c r="K10" s="9" t="s">
        <v>96</v>
      </c>
    </row>
    <row r="11" spans="2:11" ht="27" customHeight="1" x14ac:dyDescent="0.4">
      <c r="B11" s="147"/>
      <c r="C11" s="45"/>
      <c r="D11" s="27" t="s">
        <v>11</v>
      </c>
      <c r="E11" s="28"/>
      <c r="F11" s="7" t="s">
        <v>7</v>
      </c>
      <c r="G11" s="124">
        <v>100</v>
      </c>
      <c r="H11" s="11"/>
      <c r="I11" s="43">
        <f>G11*H11</f>
        <v>0</v>
      </c>
      <c r="J11" s="43">
        <f>H11*I11*1.1</f>
        <v>0</v>
      </c>
      <c r="K11" s="26" t="s">
        <v>82</v>
      </c>
    </row>
    <row r="12" spans="2:11" ht="23.1" customHeight="1" x14ac:dyDescent="0.4">
      <c r="B12" s="147"/>
      <c r="C12" s="110" t="s">
        <v>12</v>
      </c>
      <c r="D12" s="39"/>
      <c r="E12" s="40"/>
      <c r="F12" s="35"/>
      <c r="G12" s="64"/>
      <c r="H12" s="37"/>
      <c r="I12" s="102">
        <f>SUM(I13:I15)</f>
        <v>0</v>
      </c>
      <c r="J12" s="102">
        <f>SUM(J13:J15)</f>
        <v>0</v>
      </c>
      <c r="K12" s="48"/>
    </row>
    <row r="13" spans="2:11" ht="27" customHeight="1" x14ac:dyDescent="0.4">
      <c r="B13" s="147"/>
      <c r="C13" s="31"/>
      <c r="D13" s="10" t="s">
        <v>13</v>
      </c>
      <c r="E13" s="22"/>
      <c r="F13" s="13" t="s">
        <v>4</v>
      </c>
      <c r="G13" s="65">
        <v>1</v>
      </c>
      <c r="H13" s="11"/>
      <c r="I13" s="43">
        <f>G13*H13</f>
        <v>0</v>
      </c>
      <c r="J13" s="43">
        <f>H13*I13*1.1</f>
        <v>0</v>
      </c>
      <c r="K13" s="26"/>
    </row>
    <row r="14" spans="2:11" ht="27" customHeight="1" x14ac:dyDescent="0.4">
      <c r="B14" s="147"/>
      <c r="C14" s="31"/>
      <c r="D14" s="10" t="s">
        <v>62</v>
      </c>
      <c r="E14" s="22"/>
      <c r="F14" s="7" t="s">
        <v>21</v>
      </c>
      <c r="G14" s="65"/>
      <c r="H14" s="11"/>
      <c r="I14" s="43">
        <f>G14*H14</f>
        <v>0</v>
      </c>
      <c r="J14" s="43">
        <f t="shared" ref="J14:J15" si="0">H14*I14*1.1</f>
        <v>0</v>
      </c>
      <c r="K14" s="26" t="s">
        <v>83</v>
      </c>
    </row>
    <row r="15" spans="2:11" ht="27" customHeight="1" x14ac:dyDescent="0.4">
      <c r="B15" s="147"/>
      <c r="C15" s="31"/>
      <c r="D15" s="10" t="s">
        <v>14</v>
      </c>
      <c r="E15" s="22"/>
      <c r="F15" s="7" t="s">
        <v>4</v>
      </c>
      <c r="G15" s="65">
        <v>1</v>
      </c>
      <c r="H15" s="11"/>
      <c r="I15" s="43">
        <f>G15*H15</f>
        <v>0</v>
      </c>
      <c r="J15" s="43">
        <f t="shared" si="0"/>
        <v>0</v>
      </c>
      <c r="K15" s="26"/>
    </row>
    <row r="16" spans="2:11" ht="23.1" customHeight="1" x14ac:dyDescent="0.4">
      <c r="B16" s="147"/>
      <c r="C16" s="111" t="s">
        <v>5</v>
      </c>
      <c r="D16" s="49"/>
      <c r="E16" s="49"/>
      <c r="F16" s="50"/>
      <c r="G16" s="66"/>
      <c r="H16" s="51"/>
      <c r="I16" s="103">
        <f>I17+I20+I24</f>
        <v>0</v>
      </c>
      <c r="J16" s="103">
        <f>J17+J20+J24</f>
        <v>0</v>
      </c>
      <c r="K16" s="52"/>
    </row>
    <row r="17" spans="2:11" ht="22.5" customHeight="1" x14ac:dyDescent="0.4">
      <c r="B17" s="147"/>
      <c r="C17" s="47"/>
      <c r="D17" s="18" t="s">
        <v>20</v>
      </c>
      <c r="E17" s="12"/>
      <c r="F17" s="13" t="s">
        <v>4</v>
      </c>
      <c r="G17" s="67">
        <v>1</v>
      </c>
      <c r="H17" s="15"/>
      <c r="I17" s="43">
        <f>SUM(I18:I19)</f>
        <v>0</v>
      </c>
      <c r="J17" s="43">
        <f>SUM(J18:J19)</f>
        <v>0</v>
      </c>
      <c r="K17" s="16"/>
    </row>
    <row r="18" spans="2:11" ht="27" customHeight="1" x14ac:dyDescent="0.4">
      <c r="B18" s="147"/>
      <c r="C18" s="47"/>
      <c r="D18" s="17"/>
      <c r="E18" s="14" t="s">
        <v>15</v>
      </c>
      <c r="F18" s="13" t="s">
        <v>4</v>
      </c>
      <c r="G18" s="67">
        <v>1</v>
      </c>
      <c r="H18" s="19"/>
      <c r="I18" s="43">
        <f>G18*H18</f>
        <v>0</v>
      </c>
      <c r="J18" s="43">
        <f>H18*I18*1.1</f>
        <v>0</v>
      </c>
      <c r="K18" s="20"/>
    </row>
    <row r="19" spans="2:11" ht="27" customHeight="1" x14ac:dyDescent="0.4">
      <c r="B19" s="147"/>
      <c r="C19" s="47"/>
      <c r="D19" s="17"/>
      <c r="E19" s="14" t="s">
        <v>16</v>
      </c>
      <c r="F19" s="13" t="s">
        <v>4</v>
      </c>
      <c r="G19" s="67">
        <v>1</v>
      </c>
      <c r="H19" s="19"/>
      <c r="I19" s="43">
        <f>G19*H19</f>
        <v>0</v>
      </c>
      <c r="J19" s="43">
        <f>H19*I19*1.1</f>
        <v>0</v>
      </c>
      <c r="K19" s="20"/>
    </row>
    <row r="20" spans="2:11" ht="23.1" customHeight="1" x14ac:dyDescent="0.4">
      <c r="B20" s="147"/>
      <c r="C20" s="47"/>
      <c r="D20" s="18" t="s">
        <v>23</v>
      </c>
      <c r="E20" s="29"/>
      <c r="F20" s="13" t="s">
        <v>4</v>
      </c>
      <c r="G20" s="68"/>
      <c r="H20" s="19"/>
      <c r="I20" s="43">
        <f>SUM(I21:I23)</f>
        <v>0</v>
      </c>
      <c r="J20" s="43">
        <f>SUM(J21:J23)</f>
        <v>0</v>
      </c>
      <c r="K20" s="20"/>
    </row>
    <row r="21" spans="2:11" ht="27" customHeight="1" x14ac:dyDescent="0.4">
      <c r="B21" s="147"/>
      <c r="C21" s="47"/>
      <c r="D21" s="17"/>
      <c r="E21" s="14" t="s">
        <v>59</v>
      </c>
      <c r="F21" s="13" t="s">
        <v>4</v>
      </c>
      <c r="G21" s="67">
        <v>1</v>
      </c>
      <c r="H21" s="19"/>
      <c r="I21" s="43">
        <f>G21*H21</f>
        <v>0</v>
      </c>
      <c r="J21" s="43">
        <f>H21*I21*1.1</f>
        <v>0</v>
      </c>
      <c r="K21" s="20" t="s">
        <v>60</v>
      </c>
    </row>
    <row r="22" spans="2:11" ht="27" customHeight="1" x14ac:dyDescent="0.4">
      <c r="B22" s="147"/>
      <c r="C22" s="47"/>
      <c r="D22" s="17"/>
      <c r="E22" s="14" t="s">
        <v>17</v>
      </c>
      <c r="F22" s="13" t="s">
        <v>22</v>
      </c>
      <c r="G22" s="125">
        <v>26000</v>
      </c>
      <c r="H22" s="19"/>
      <c r="I22" s="43">
        <f>G22*H22</f>
        <v>0</v>
      </c>
      <c r="J22" s="43">
        <f t="shared" ref="J22" si="1">H22*I22*1.1</f>
        <v>0</v>
      </c>
      <c r="K22" s="20" t="s">
        <v>61</v>
      </c>
    </row>
    <row r="23" spans="2:11" ht="27" customHeight="1" x14ac:dyDescent="0.4">
      <c r="B23" s="147"/>
      <c r="C23" s="47"/>
      <c r="D23" s="21"/>
      <c r="E23" s="14" t="s">
        <v>18</v>
      </c>
      <c r="F23" s="13" t="s">
        <v>22</v>
      </c>
      <c r="G23" s="68"/>
      <c r="H23" s="19"/>
      <c r="I23" s="43">
        <f>G23*H23</f>
        <v>0</v>
      </c>
      <c r="J23" s="43">
        <f>H23*I23*1.1</f>
        <v>0</v>
      </c>
      <c r="K23" s="20" t="s">
        <v>63</v>
      </c>
    </row>
    <row r="24" spans="2:11" ht="23.1" customHeight="1" x14ac:dyDescent="0.4">
      <c r="B24" s="109"/>
      <c r="C24" s="85"/>
      <c r="D24" s="148" t="s">
        <v>41</v>
      </c>
      <c r="E24" s="148"/>
      <c r="F24" s="86" t="s">
        <v>42</v>
      </c>
      <c r="G24" s="87">
        <v>1</v>
      </c>
      <c r="H24" s="88"/>
      <c r="I24" s="71">
        <f>G24*H24</f>
        <v>0</v>
      </c>
      <c r="J24" s="71">
        <f>H24*I24*1.1</f>
        <v>0</v>
      </c>
      <c r="K24" s="82"/>
    </row>
    <row r="25" spans="2:11" ht="24.95" customHeight="1" x14ac:dyDescent="0.4">
      <c r="B25" s="60"/>
      <c r="C25" s="112" t="s">
        <v>6</v>
      </c>
      <c r="D25" s="53"/>
      <c r="E25" s="53"/>
      <c r="F25" s="54"/>
      <c r="G25" s="55"/>
      <c r="H25" s="56"/>
      <c r="I25" s="118">
        <f>SUM(I6,I9,I12,I16)</f>
        <v>0</v>
      </c>
      <c r="J25" s="118">
        <f>SUM(J6,J9,J12,J16)</f>
        <v>0</v>
      </c>
      <c r="K25" s="58"/>
    </row>
    <row r="26" spans="2:11" ht="24.95" customHeight="1" x14ac:dyDescent="0.4">
      <c r="D26" s="128" t="s">
        <v>91</v>
      </c>
      <c r="F26" s="107"/>
      <c r="G26" s="108"/>
      <c r="H26" s="104"/>
      <c r="I26" s="105"/>
      <c r="J26" s="105"/>
      <c r="K26" s="106"/>
    </row>
    <row r="27" spans="2:11" ht="25.5" customHeight="1" x14ac:dyDescent="0.4">
      <c r="D27" s="128" t="s">
        <v>93</v>
      </c>
      <c r="E27" s="130"/>
      <c r="F27" s="132"/>
      <c r="H27" s="130"/>
      <c r="I27" s="24"/>
      <c r="J27" s="24"/>
    </row>
    <row r="28" spans="2:11" ht="24.75" customHeight="1" x14ac:dyDescent="0.4">
      <c r="D28" s="128" t="s">
        <v>94</v>
      </c>
      <c r="E28" s="130"/>
      <c r="F28" s="132"/>
      <c r="H28" s="130"/>
      <c r="I28" s="24"/>
      <c r="J28" s="24"/>
    </row>
    <row r="29" spans="2:11" ht="24.75" customHeight="1" x14ac:dyDescent="0.4">
      <c r="D29" s="128" t="s">
        <v>97</v>
      </c>
      <c r="E29" s="130"/>
      <c r="F29" s="132"/>
      <c r="H29" s="130"/>
      <c r="I29" s="24"/>
      <c r="J29" s="24"/>
    </row>
    <row r="30" spans="2:11" ht="25.5" customHeight="1" x14ac:dyDescent="0.4">
      <c r="E30" s="130"/>
      <c r="F30" s="133"/>
      <c r="G30" s="134"/>
      <c r="H30" s="130"/>
      <c r="I30" s="24"/>
      <c r="J30" s="24"/>
    </row>
    <row r="31" spans="2:11" ht="24.95" customHeight="1" x14ac:dyDescent="0.4">
      <c r="B31" s="135" t="s">
        <v>89</v>
      </c>
      <c r="C31" s="136"/>
      <c r="D31" s="136"/>
      <c r="E31" s="136"/>
      <c r="F31" s="136"/>
      <c r="G31" s="136"/>
      <c r="H31" s="136"/>
      <c r="I31" s="136"/>
      <c r="J31" s="136"/>
      <c r="K31" s="137"/>
    </row>
    <row r="32" spans="2:11" ht="24.95" customHeight="1" x14ac:dyDescent="0.4">
      <c r="B32" s="138"/>
      <c r="C32" s="139"/>
      <c r="D32" s="139"/>
      <c r="E32" s="139"/>
      <c r="F32" s="139"/>
      <c r="G32" s="139"/>
      <c r="H32" s="139"/>
      <c r="I32" s="139"/>
      <c r="J32" s="139"/>
      <c r="K32" s="140"/>
    </row>
    <row r="33" spans="2:11" ht="24.95" customHeight="1" x14ac:dyDescent="0.4">
      <c r="B33" s="138"/>
      <c r="C33" s="139"/>
      <c r="D33" s="139"/>
      <c r="E33" s="139"/>
      <c r="F33" s="139"/>
      <c r="G33" s="139"/>
      <c r="H33" s="139"/>
      <c r="I33" s="139"/>
      <c r="J33" s="139"/>
      <c r="K33" s="140"/>
    </row>
    <row r="34" spans="2:11" ht="24.95" customHeight="1" x14ac:dyDescent="0.4">
      <c r="B34" s="141"/>
      <c r="C34" s="142"/>
      <c r="D34" s="142"/>
      <c r="E34" s="142"/>
      <c r="F34" s="142"/>
      <c r="G34" s="142"/>
      <c r="H34" s="142"/>
      <c r="I34" s="142"/>
      <c r="J34" s="142"/>
      <c r="K34" s="143"/>
    </row>
  </sheetData>
  <mergeCells count="5">
    <mergeCell ref="F30:G30"/>
    <mergeCell ref="B31:K34"/>
    <mergeCell ref="C5:E5"/>
    <mergeCell ref="B6:B23"/>
    <mergeCell ref="D24:E24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0F6-25E4-4D0A-8194-AB25952D7032}">
  <sheetPr>
    <tabColor rgb="FFC00000"/>
    <pageSetUpPr fitToPage="1"/>
  </sheetPr>
  <dimension ref="B2:K33"/>
  <sheetViews>
    <sheetView showGridLines="0" view="pageBreakPreview" zoomScale="85" zoomScaleNormal="70" zoomScaleSheetLayoutView="85" workbookViewId="0">
      <selection activeCell="D24" sqref="D24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84</v>
      </c>
      <c r="K2" s="123"/>
    </row>
    <row r="3" spans="2:11" s="23" customFormat="1" ht="14.25" x14ac:dyDescent="0.4">
      <c r="B3" s="25"/>
      <c r="E3" s="25"/>
      <c r="K3" s="123"/>
    </row>
    <row r="4" spans="2:11" s="23" customFormat="1" ht="21" customHeight="1" x14ac:dyDescent="0.4">
      <c r="B4" s="129" t="s">
        <v>85</v>
      </c>
      <c r="E4" s="25"/>
      <c r="K4" s="123"/>
    </row>
    <row r="5" spans="2:11" ht="23.25" customHeight="1" x14ac:dyDescent="0.4">
      <c r="B5" s="59"/>
      <c r="C5" s="144" t="s">
        <v>0</v>
      </c>
      <c r="D5" s="144"/>
      <c r="E5" s="144"/>
      <c r="F5" s="126" t="s">
        <v>1</v>
      </c>
      <c r="G5" s="126" t="s">
        <v>2</v>
      </c>
      <c r="H5" s="126" t="s">
        <v>3</v>
      </c>
      <c r="I5" s="126" t="s">
        <v>78</v>
      </c>
      <c r="J5" s="126" t="s">
        <v>79</v>
      </c>
      <c r="K5" s="126" t="s">
        <v>19</v>
      </c>
    </row>
    <row r="6" spans="2:11" ht="23.1" customHeight="1" x14ac:dyDescent="0.4">
      <c r="B6" s="145" t="s">
        <v>49</v>
      </c>
      <c r="C6" s="110" t="s">
        <v>25</v>
      </c>
      <c r="D6" s="33"/>
      <c r="E6" s="34"/>
      <c r="F6" s="35"/>
      <c r="G6" s="69"/>
      <c r="H6" s="36"/>
      <c r="I6" s="102">
        <f>SUM(I7:I8)</f>
        <v>0</v>
      </c>
      <c r="J6" s="102">
        <f>SUM(J7:J8)</f>
        <v>0</v>
      </c>
      <c r="K6" s="38"/>
    </row>
    <row r="7" spans="2:11" ht="27" customHeight="1" x14ac:dyDescent="0.4">
      <c r="B7" s="147"/>
      <c r="C7" s="113"/>
      <c r="D7" s="2" t="s">
        <v>86</v>
      </c>
      <c r="E7" s="3"/>
      <c r="F7" s="4" t="s">
        <v>26</v>
      </c>
      <c r="G7" s="70">
        <v>293</v>
      </c>
      <c r="H7" s="5"/>
      <c r="I7" s="71">
        <f>G7*H7</f>
        <v>0</v>
      </c>
      <c r="J7" s="71">
        <f>H7*I7*1.1</f>
        <v>0</v>
      </c>
      <c r="K7" s="100" t="s">
        <v>55</v>
      </c>
    </row>
    <row r="8" spans="2:11" ht="27" customHeight="1" x14ac:dyDescent="0.4">
      <c r="B8" s="147"/>
      <c r="C8" s="114"/>
      <c r="D8" s="10" t="s">
        <v>51</v>
      </c>
      <c r="E8" s="3"/>
      <c r="F8" s="13" t="s">
        <v>4</v>
      </c>
      <c r="G8" s="70">
        <v>1</v>
      </c>
      <c r="H8" s="5"/>
      <c r="I8" s="71">
        <f>G8*H8</f>
        <v>0</v>
      </c>
      <c r="J8" s="71">
        <f t="shared" ref="J8" si="0">H8*I8*1.1</f>
        <v>0</v>
      </c>
      <c r="K8" s="26"/>
    </row>
    <row r="9" spans="2:11" ht="23.1" customHeight="1" x14ac:dyDescent="0.4">
      <c r="B9" s="147"/>
      <c r="C9" s="110" t="s">
        <v>87</v>
      </c>
      <c r="D9" s="39"/>
      <c r="E9" s="40"/>
      <c r="F9" s="35"/>
      <c r="G9" s="69"/>
      <c r="H9" s="41"/>
      <c r="I9" s="102">
        <f>SUM(I10)</f>
        <v>0</v>
      </c>
      <c r="J9" s="102">
        <f>SUM(J10)</f>
        <v>0</v>
      </c>
      <c r="K9" s="42"/>
    </row>
    <row r="10" spans="2:11" ht="27" customHeight="1" x14ac:dyDescent="0.4">
      <c r="B10" s="147"/>
      <c r="C10" s="115"/>
      <c r="D10" s="27" t="s">
        <v>27</v>
      </c>
      <c r="E10" s="28"/>
      <c r="F10" s="7" t="s">
        <v>26</v>
      </c>
      <c r="G10" s="70">
        <v>293</v>
      </c>
      <c r="H10" s="11"/>
      <c r="I10" s="71">
        <f>G10*H10</f>
        <v>0</v>
      </c>
      <c r="J10" s="71">
        <f>H10*I10*1.1</f>
        <v>0</v>
      </c>
      <c r="K10" s="9" t="s">
        <v>98</v>
      </c>
    </row>
    <row r="11" spans="2:11" ht="23.1" customHeight="1" x14ac:dyDescent="0.4">
      <c r="B11" s="147"/>
      <c r="C11" s="110" t="s">
        <v>88</v>
      </c>
      <c r="D11" s="39"/>
      <c r="E11" s="40"/>
      <c r="F11" s="35"/>
      <c r="G11" s="72"/>
      <c r="H11" s="37"/>
      <c r="I11" s="102">
        <f>SUM(I12:I15)</f>
        <v>0</v>
      </c>
      <c r="J11" s="102">
        <f>SUM(J12:J15)</f>
        <v>0</v>
      </c>
      <c r="K11" s="48"/>
    </row>
    <row r="12" spans="2:11" ht="27" customHeight="1" x14ac:dyDescent="0.4">
      <c r="B12" s="147"/>
      <c r="C12" s="31"/>
      <c r="D12" s="10" t="s">
        <v>28</v>
      </c>
      <c r="E12" s="22"/>
      <c r="F12" s="7" t="s">
        <v>29</v>
      </c>
      <c r="G12" s="73">
        <v>12</v>
      </c>
      <c r="H12" s="11"/>
      <c r="I12" s="71">
        <f>G12*H12</f>
        <v>0</v>
      </c>
      <c r="J12" s="71">
        <f>H12*I12*1.1</f>
        <v>0</v>
      </c>
      <c r="K12" s="101" t="s">
        <v>46</v>
      </c>
    </row>
    <row r="13" spans="2:11" ht="27" customHeight="1" x14ac:dyDescent="0.4">
      <c r="B13" s="147"/>
      <c r="C13" s="31"/>
      <c r="D13" s="10" t="s">
        <v>30</v>
      </c>
      <c r="E13" s="22"/>
      <c r="F13" s="7" t="s">
        <v>31</v>
      </c>
      <c r="G13" s="73">
        <v>1</v>
      </c>
      <c r="H13" s="11"/>
      <c r="I13" s="71">
        <f>G13*H13</f>
        <v>0</v>
      </c>
      <c r="J13" s="71">
        <f>H13*I13*1.1</f>
        <v>0</v>
      </c>
      <c r="K13" s="101" t="s">
        <v>52</v>
      </c>
    </row>
    <row r="14" spans="2:11" ht="27" customHeight="1" x14ac:dyDescent="0.4">
      <c r="B14" s="147"/>
      <c r="C14" s="31"/>
      <c r="D14" s="10" t="s">
        <v>32</v>
      </c>
      <c r="E14" s="22"/>
      <c r="F14" s="7" t="s">
        <v>29</v>
      </c>
      <c r="G14" s="73">
        <v>12</v>
      </c>
      <c r="H14" s="11"/>
      <c r="I14" s="71">
        <f>G14*H14</f>
        <v>0</v>
      </c>
      <c r="J14" s="71">
        <f>H14*I14*1.1</f>
        <v>0</v>
      </c>
      <c r="K14" s="26" t="s">
        <v>33</v>
      </c>
    </row>
    <row r="15" spans="2:11" ht="27" customHeight="1" x14ac:dyDescent="0.4">
      <c r="B15" s="147"/>
      <c r="C15" s="46"/>
      <c r="D15" s="10" t="s">
        <v>34</v>
      </c>
      <c r="E15" s="22"/>
      <c r="F15" s="7" t="s">
        <v>31</v>
      </c>
      <c r="G15" s="73">
        <v>1</v>
      </c>
      <c r="H15" s="11"/>
      <c r="I15" s="71">
        <f>G15*H15</f>
        <v>0</v>
      </c>
      <c r="J15" s="71">
        <f>H15*I15*1.1</f>
        <v>0</v>
      </c>
      <c r="K15" s="26" t="s">
        <v>35</v>
      </c>
    </row>
    <row r="16" spans="2:11" ht="23.1" customHeight="1" x14ac:dyDescent="0.4">
      <c r="B16" s="147"/>
      <c r="C16" s="116" t="s">
        <v>36</v>
      </c>
      <c r="D16" s="74"/>
      <c r="E16" s="49"/>
      <c r="F16" s="50"/>
      <c r="G16" s="75"/>
      <c r="H16" s="51"/>
      <c r="I16" s="102">
        <f>SUM(I17)</f>
        <v>0</v>
      </c>
      <c r="J16" s="102">
        <f>SUM(J17)</f>
        <v>0</v>
      </c>
      <c r="K16" s="52"/>
    </row>
    <row r="17" spans="2:11" ht="27" customHeight="1" x14ac:dyDescent="0.4">
      <c r="B17" s="147"/>
      <c r="C17" s="76"/>
      <c r="D17" s="77" t="s">
        <v>37</v>
      </c>
      <c r="E17" s="78"/>
      <c r="F17" s="79" t="s">
        <v>38</v>
      </c>
      <c r="G17" s="80">
        <v>12</v>
      </c>
      <c r="H17" s="81"/>
      <c r="I17" s="71">
        <f>G17*H17</f>
        <v>0</v>
      </c>
      <c r="J17" s="71">
        <f>H17*I17*1.1</f>
        <v>0</v>
      </c>
      <c r="K17" s="82" t="s">
        <v>53</v>
      </c>
    </row>
    <row r="18" spans="2:11" ht="23.1" customHeight="1" x14ac:dyDescent="0.4">
      <c r="B18" s="147"/>
      <c r="C18" s="116" t="s">
        <v>39</v>
      </c>
      <c r="D18" s="74"/>
      <c r="E18" s="49"/>
      <c r="F18" s="50"/>
      <c r="G18" s="75"/>
      <c r="H18" s="51"/>
      <c r="I18" s="102">
        <f>SUM(I19)</f>
        <v>0</v>
      </c>
      <c r="J18" s="102">
        <f>SUM(J19)</f>
        <v>0</v>
      </c>
      <c r="K18" s="52"/>
    </row>
    <row r="19" spans="2:11" ht="27" customHeight="1" x14ac:dyDescent="0.4">
      <c r="B19" s="147"/>
      <c r="C19" s="117"/>
      <c r="D19" s="77" t="s">
        <v>54</v>
      </c>
      <c r="E19" s="78"/>
      <c r="F19" s="79" t="s">
        <v>26</v>
      </c>
      <c r="G19" s="80">
        <v>293</v>
      </c>
      <c r="H19" s="81"/>
      <c r="I19" s="71">
        <f>G19*H19</f>
        <v>0</v>
      </c>
      <c r="J19" s="71">
        <f>H19*I19*1.1</f>
        <v>0</v>
      </c>
      <c r="K19" s="83" t="s">
        <v>74</v>
      </c>
    </row>
    <row r="20" spans="2:11" ht="23.1" customHeight="1" x14ac:dyDescent="0.4">
      <c r="B20" s="147"/>
      <c r="C20" s="111" t="s">
        <v>5</v>
      </c>
      <c r="D20" s="49"/>
      <c r="E20" s="49"/>
      <c r="F20" s="50"/>
      <c r="G20" s="75"/>
      <c r="H20" s="51"/>
      <c r="I20" s="102">
        <f>SUM(I21:I23)</f>
        <v>0</v>
      </c>
      <c r="J20" s="102">
        <f>SUM(J21:J23)</f>
        <v>0</v>
      </c>
      <c r="K20" s="52"/>
    </row>
    <row r="21" spans="2:11" ht="27" customHeight="1" x14ac:dyDescent="0.4">
      <c r="B21" s="147"/>
      <c r="C21" s="47"/>
      <c r="D21" s="18" t="s">
        <v>56</v>
      </c>
      <c r="E21" s="12"/>
      <c r="F21" s="13" t="s">
        <v>38</v>
      </c>
      <c r="G21" s="84">
        <v>12</v>
      </c>
      <c r="H21" s="15"/>
      <c r="I21" s="71">
        <f>G21*H21</f>
        <v>0</v>
      </c>
      <c r="J21" s="71">
        <f t="shared" ref="J21:J23" si="1">H21*I21*1.1</f>
        <v>0</v>
      </c>
      <c r="K21" s="16" t="s">
        <v>57</v>
      </c>
    </row>
    <row r="22" spans="2:11" ht="27" customHeight="1" x14ac:dyDescent="0.4">
      <c r="B22" s="147"/>
      <c r="C22" s="47"/>
      <c r="D22" s="84" t="s">
        <v>40</v>
      </c>
      <c r="E22" s="29"/>
      <c r="F22" s="13" t="s">
        <v>31</v>
      </c>
      <c r="G22" s="84">
        <v>1</v>
      </c>
      <c r="H22" s="19"/>
      <c r="I22" s="71">
        <f>G22*H22</f>
        <v>0</v>
      </c>
      <c r="J22" s="71">
        <f t="shared" si="1"/>
        <v>0</v>
      </c>
      <c r="K22" s="20"/>
    </row>
    <row r="23" spans="2:11" ht="27" customHeight="1" x14ac:dyDescent="0.4">
      <c r="B23" s="147"/>
      <c r="C23" s="85"/>
      <c r="D23" s="148" t="s">
        <v>41</v>
      </c>
      <c r="E23" s="148"/>
      <c r="F23" s="86" t="s">
        <v>42</v>
      </c>
      <c r="G23" s="87">
        <v>1</v>
      </c>
      <c r="H23" s="88"/>
      <c r="I23" s="71">
        <f>G23*H23</f>
        <v>0</v>
      </c>
      <c r="J23" s="71">
        <f t="shared" si="1"/>
        <v>0</v>
      </c>
      <c r="K23" s="82"/>
    </row>
    <row r="24" spans="2:11" ht="24.95" customHeight="1" x14ac:dyDescent="0.4">
      <c r="B24" s="89"/>
      <c r="C24" s="112" t="s">
        <v>6</v>
      </c>
      <c r="D24" s="53"/>
      <c r="E24" s="53"/>
      <c r="F24" s="54"/>
      <c r="G24" s="55"/>
      <c r="H24" s="56"/>
      <c r="I24" s="90">
        <f>SUM(I6,I9,I11,I16,I18,I20)</f>
        <v>0</v>
      </c>
      <c r="J24" s="90">
        <f>SUM(J6,J9,J11,J16,J18,J20)</f>
        <v>0</v>
      </c>
      <c r="K24" s="58"/>
    </row>
    <row r="25" spans="2:11" ht="24.95" customHeight="1" x14ac:dyDescent="0.4">
      <c r="D25" s="128" t="s">
        <v>91</v>
      </c>
      <c r="F25" s="107"/>
      <c r="G25" s="108"/>
      <c r="H25" s="104"/>
      <c r="I25" s="105"/>
      <c r="J25" s="105"/>
      <c r="K25" s="106"/>
    </row>
    <row r="26" spans="2:11" ht="25.5" customHeight="1" x14ac:dyDescent="0.4">
      <c r="D26" s="128" t="s">
        <v>92</v>
      </c>
      <c r="E26" s="130"/>
      <c r="F26" s="132"/>
      <c r="H26" s="130"/>
      <c r="I26" s="24"/>
      <c r="J26" s="24"/>
    </row>
    <row r="27" spans="2:11" ht="24.75" customHeight="1" x14ac:dyDescent="0.4">
      <c r="D27" s="128" t="s">
        <v>95</v>
      </c>
      <c r="E27" s="130"/>
      <c r="F27" s="132"/>
      <c r="H27" s="130"/>
      <c r="I27" s="24"/>
      <c r="J27" s="24"/>
    </row>
    <row r="28" spans="2:11" ht="24.75" customHeight="1" x14ac:dyDescent="0.4">
      <c r="D28" s="128" t="s">
        <v>97</v>
      </c>
      <c r="E28" s="130"/>
      <c r="F28" s="132"/>
      <c r="H28" s="130"/>
      <c r="I28" s="24"/>
      <c r="J28" s="24"/>
    </row>
    <row r="29" spans="2:11" ht="25.5" customHeight="1" x14ac:dyDescent="0.4">
      <c r="E29" s="130"/>
      <c r="F29" s="149"/>
      <c r="G29" s="149"/>
      <c r="H29" s="130"/>
      <c r="I29" s="24"/>
      <c r="J29" s="24"/>
    </row>
    <row r="30" spans="2:11" ht="24.95" customHeight="1" x14ac:dyDescent="0.4">
      <c r="B30" s="135" t="s">
        <v>89</v>
      </c>
      <c r="C30" s="150"/>
      <c r="D30" s="150"/>
      <c r="E30" s="150"/>
      <c r="F30" s="150"/>
      <c r="G30" s="150"/>
      <c r="H30" s="150"/>
      <c r="I30" s="150"/>
      <c r="J30" s="150"/>
      <c r="K30" s="151"/>
    </row>
    <row r="31" spans="2:11" ht="24.95" customHeight="1" x14ac:dyDescent="0.4">
      <c r="B31" s="152"/>
      <c r="C31" s="153"/>
      <c r="D31" s="153"/>
      <c r="E31" s="153"/>
      <c r="F31" s="153"/>
      <c r="G31" s="153"/>
      <c r="H31" s="153"/>
      <c r="I31" s="153"/>
      <c r="J31" s="153"/>
      <c r="K31" s="154"/>
    </row>
    <row r="32" spans="2:11" ht="24.95" customHeight="1" x14ac:dyDescent="0.4">
      <c r="B32" s="152"/>
      <c r="C32" s="153"/>
      <c r="D32" s="153"/>
      <c r="E32" s="153"/>
      <c r="F32" s="153"/>
      <c r="G32" s="153"/>
      <c r="H32" s="153"/>
      <c r="I32" s="153"/>
      <c r="J32" s="153"/>
      <c r="K32" s="154"/>
    </row>
    <row r="33" spans="2:11" ht="24.95" customHeight="1" x14ac:dyDescent="0.4">
      <c r="B33" s="155"/>
      <c r="C33" s="156"/>
      <c r="D33" s="156"/>
      <c r="E33" s="156"/>
      <c r="F33" s="156"/>
      <c r="G33" s="156"/>
      <c r="H33" s="156"/>
      <c r="I33" s="156"/>
      <c r="J33" s="156"/>
      <c r="K33" s="157"/>
    </row>
  </sheetData>
  <mergeCells count="5">
    <mergeCell ref="F29:G29"/>
    <mergeCell ref="B30:K33"/>
    <mergeCell ref="C5:E5"/>
    <mergeCell ref="B6:B23"/>
    <mergeCell ref="D23:E23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BD0E-7E96-4FB3-9B86-F24A981A6450}">
  <sheetPr>
    <tabColor rgb="FFC00000"/>
    <pageSetUpPr fitToPage="1"/>
  </sheetPr>
  <dimension ref="B2:K30"/>
  <sheetViews>
    <sheetView showGridLines="0" view="pageBreakPreview" zoomScale="85" zoomScaleNormal="70" zoomScaleSheetLayoutView="85" workbookViewId="0">
      <selection activeCell="B2" sqref="B2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76</v>
      </c>
      <c r="K2" s="123"/>
    </row>
    <row r="3" spans="2:11" s="23" customFormat="1" ht="14.25" x14ac:dyDescent="0.4">
      <c r="B3" s="25"/>
      <c r="E3" s="25"/>
      <c r="K3" s="123"/>
    </row>
    <row r="4" spans="2:11" s="23" customFormat="1" ht="21" customHeight="1" x14ac:dyDescent="0.4">
      <c r="B4" s="129" t="s">
        <v>85</v>
      </c>
      <c r="E4" s="25"/>
      <c r="K4" s="123"/>
    </row>
    <row r="5" spans="2:11" ht="23.25" customHeight="1" x14ac:dyDescent="0.4">
      <c r="B5" s="59"/>
      <c r="C5" s="158" t="s">
        <v>0</v>
      </c>
      <c r="D5" s="159"/>
      <c r="E5" s="160"/>
      <c r="F5" s="121" t="s">
        <v>1</v>
      </c>
      <c r="G5" s="121" t="s">
        <v>2</v>
      </c>
      <c r="H5" s="121" t="s">
        <v>3</v>
      </c>
      <c r="I5" s="121" t="s">
        <v>78</v>
      </c>
      <c r="J5" s="122" t="s">
        <v>79</v>
      </c>
      <c r="K5" s="121" t="s">
        <v>19</v>
      </c>
    </row>
    <row r="6" spans="2:11" ht="23.1" customHeight="1" x14ac:dyDescent="0.4">
      <c r="B6" s="146" t="s">
        <v>50</v>
      </c>
      <c r="C6" s="113" t="s">
        <v>43</v>
      </c>
      <c r="D6" s="93"/>
      <c r="E6" s="94"/>
      <c r="F6" s="95"/>
      <c r="G6" s="96"/>
      <c r="H6" s="97"/>
      <c r="I6" s="98">
        <f>I7</f>
        <v>0</v>
      </c>
      <c r="J6" s="98">
        <f>J7</f>
        <v>0</v>
      </c>
      <c r="K6" s="99"/>
    </row>
    <row r="7" spans="2:11" ht="23.1" customHeight="1" x14ac:dyDescent="0.4">
      <c r="B7" s="146"/>
      <c r="C7" s="113"/>
      <c r="D7" s="2" t="s">
        <v>44</v>
      </c>
      <c r="E7" s="3"/>
      <c r="F7" s="4" t="s">
        <v>4</v>
      </c>
      <c r="G7" s="70">
        <v>1</v>
      </c>
      <c r="H7" s="5"/>
      <c r="I7" s="71">
        <f>G7*H7</f>
        <v>0</v>
      </c>
      <c r="J7" s="71">
        <f>I7*1.1</f>
        <v>0</v>
      </c>
      <c r="K7" s="6"/>
    </row>
    <row r="8" spans="2:11" ht="23.1" customHeight="1" x14ac:dyDescent="0.4">
      <c r="B8" s="146"/>
      <c r="C8" s="110" t="s">
        <v>45</v>
      </c>
      <c r="D8" s="39"/>
      <c r="E8" s="40"/>
      <c r="F8" s="35"/>
      <c r="G8" s="69"/>
      <c r="H8" s="41"/>
      <c r="I8" s="98">
        <f>I9</f>
        <v>0</v>
      </c>
      <c r="J8" s="98">
        <f>J9</f>
        <v>0</v>
      </c>
      <c r="K8" s="42"/>
    </row>
    <row r="9" spans="2:11" ht="23.1" customHeight="1" x14ac:dyDescent="0.4">
      <c r="B9" s="146"/>
      <c r="C9" s="115"/>
      <c r="D9" s="148" t="s">
        <v>41</v>
      </c>
      <c r="E9" s="148"/>
      <c r="F9" s="7" t="s">
        <v>4</v>
      </c>
      <c r="G9" s="7">
        <v>1</v>
      </c>
      <c r="H9" s="8"/>
      <c r="I9" s="71">
        <f t="shared" ref="I9" si="0">G9*H9</f>
        <v>0</v>
      </c>
      <c r="J9" s="71">
        <f>I9*1.1</f>
        <v>0</v>
      </c>
      <c r="K9" s="82" t="s">
        <v>73</v>
      </c>
    </row>
    <row r="10" spans="2:11" ht="24.95" customHeight="1" x14ac:dyDescent="0.4">
      <c r="B10" s="89"/>
      <c r="C10" s="112" t="s">
        <v>6</v>
      </c>
      <c r="D10" s="53"/>
      <c r="E10" s="53"/>
      <c r="F10" s="91"/>
      <c r="G10" s="53"/>
      <c r="H10" s="56"/>
      <c r="I10" s="57">
        <f>SUM(I6,I8)</f>
        <v>0</v>
      </c>
      <c r="J10" s="57">
        <f>SUM(J6,J8)</f>
        <v>0</v>
      </c>
      <c r="K10" s="92"/>
    </row>
    <row r="11" spans="2:11" ht="23.1" customHeight="1" x14ac:dyDescent="0.4">
      <c r="B11" s="146" t="s">
        <v>64</v>
      </c>
      <c r="C11" s="113" t="s">
        <v>65</v>
      </c>
      <c r="D11" s="93"/>
      <c r="E11" s="94"/>
      <c r="F11" s="50"/>
      <c r="G11" s="75"/>
      <c r="H11" s="51"/>
      <c r="I11" s="102">
        <f>SUM(I12:I14)</f>
        <v>0</v>
      </c>
      <c r="J11" s="102">
        <f>SUM(J12:J14)</f>
        <v>0</v>
      </c>
      <c r="K11" s="99"/>
    </row>
    <row r="12" spans="2:11" ht="27" customHeight="1" x14ac:dyDescent="0.4">
      <c r="B12" s="146"/>
      <c r="C12" s="44"/>
      <c r="D12" s="27" t="s">
        <v>75</v>
      </c>
      <c r="E12" s="28"/>
      <c r="F12" s="7" t="s">
        <v>7</v>
      </c>
      <c r="G12" s="124">
        <v>1</v>
      </c>
      <c r="H12" s="11"/>
      <c r="I12" s="43">
        <f>G12*H12</f>
        <v>0</v>
      </c>
      <c r="J12" s="71">
        <f>I12*1.1</f>
        <v>0</v>
      </c>
      <c r="K12" s="100" t="s">
        <v>77</v>
      </c>
    </row>
    <row r="13" spans="2:11" ht="27" customHeight="1" x14ac:dyDescent="0.4">
      <c r="B13" s="146"/>
      <c r="C13" s="44"/>
      <c r="D13" s="27" t="s">
        <v>10</v>
      </c>
      <c r="E13" s="28"/>
      <c r="F13" s="7" t="s">
        <v>7</v>
      </c>
      <c r="G13" s="124">
        <v>1</v>
      </c>
      <c r="H13" s="11"/>
      <c r="I13" s="43">
        <f t="shared" ref="I13:I14" si="1">G13*H13</f>
        <v>0</v>
      </c>
      <c r="J13" s="71">
        <f>I13*1.1</f>
        <v>0</v>
      </c>
      <c r="K13" s="9" t="s">
        <v>71</v>
      </c>
    </row>
    <row r="14" spans="2:11" ht="27" customHeight="1" x14ac:dyDescent="0.4">
      <c r="B14" s="146"/>
      <c r="C14" s="45"/>
      <c r="D14" s="27" t="s">
        <v>11</v>
      </c>
      <c r="E14" s="28"/>
      <c r="F14" s="7" t="s">
        <v>7</v>
      </c>
      <c r="G14" s="124">
        <v>1</v>
      </c>
      <c r="H14" s="11"/>
      <c r="I14" s="43">
        <f t="shared" si="1"/>
        <v>0</v>
      </c>
      <c r="J14" s="71">
        <f>I14*1.1</f>
        <v>0</v>
      </c>
      <c r="K14" s="26" t="s">
        <v>72</v>
      </c>
    </row>
    <row r="15" spans="2:11" ht="23.1" customHeight="1" x14ac:dyDescent="0.4">
      <c r="B15" s="146"/>
      <c r="C15" s="110" t="s">
        <v>66</v>
      </c>
      <c r="D15" s="33"/>
      <c r="E15" s="34"/>
      <c r="F15" s="50"/>
      <c r="G15" s="75"/>
      <c r="H15" s="51"/>
      <c r="I15" s="102">
        <f>SUM(I16:I17)</f>
        <v>0</v>
      </c>
      <c r="J15" s="102">
        <f>SUM(J16:J17)</f>
        <v>0</v>
      </c>
      <c r="K15" s="38"/>
    </row>
    <row r="16" spans="2:11" ht="23.1" customHeight="1" x14ac:dyDescent="0.4">
      <c r="B16" s="146"/>
      <c r="C16" s="113"/>
      <c r="D16" s="2" t="s">
        <v>67</v>
      </c>
      <c r="E16" s="3"/>
      <c r="F16" s="13" t="s">
        <v>4</v>
      </c>
      <c r="G16" s="67">
        <v>1</v>
      </c>
      <c r="H16" s="120"/>
      <c r="I16" s="43">
        <f>G16*H16</f>
        <v>0</v>
      </c>
      <c r="J16" s="71">
        <f>I16*1.1</f>
        <v>0</v>
      </c>
      <c r="K16" s="20" t="s">
        <v>60</v>
      </c>
    </row>
    <row r="17" spans="2:11" ht="23.1" customHeight="1" x14ac:dyDescent="0.4">
      <c r="B17" s="146"/>
      <c r="C17" s="113"/>
      <c r="D17" s="10" t="s">
        <v>17</v>
      </c>
      <c r="E17" s="119"/>
      <c r="F17" s="13" t="s">
        <v>22</v>
      </c>
      <c r="G17" s="125">
        <v>26000</v>
      </c>
      <c r="H17" s="19"/>
      <c r="I17" s="43">
        <f>G17*H17</f>
        <v>0</v>
      </c>
      <c r="J17" s="71">
        <f>I17*1.1</f>
        <v>0</v>
      </c>
      <c r="K17" s="20" t="s">
        <v>61</v>
      </c>
    </row>
    <row r="18" spans="2:11" ht="23.1" customHeight="1" x14ac:dyDescent="0.4">
      <c r="B18" s="146"/>
      <c r="C18" s="110" t="s">
        <v>45</v>
      </c>
      <c r="D18" s="39"/>
      <c r="E18" s="40"/>
      <c r="F18" s="50"/>
      <c r="G18" s="75"/>
      <c r="H18" s="51"/>
      <c r="I18" s="102">
        <f>SUM(I19:I21)</f>
        <v>0</v>
      </c>
      <c r="J18" s="102">
        <f>SUM(J19:J21)</f>
        <v>0</v>
      </c>
      <c r="K18" s="42"/>
    </row>
    <row r="19" spans="2:11" ht="23.1" customHeight="1" x14ac:dyDescent="0.4">
      <c r="B19" s="146"/>
      <c r="C19" s="113"/>
      <c r="D19" s="2" t="s">
        <v>68</v>
      </c>
      <c r="E19" s="3"/>
      <c r="F19" s="13" t="s">
        <v>4</v>
      </c>
      <c r="G19" s="67">
        <v>1</v>
      </c>
      <c r="H19" s="19"/>
      <c r="I19" s="43">
        <f>G19*H19</f>
        <v>0</v>
      </c>
      <c r="J19" s="71">
        <f>I19*1.1</f>
        <v>0</v>
      </c>
      <c r="K19" s="6" t="s">
        <v>70</v>
      </c>
    </row>
    <row r="20" spans="2:11" ht="23.1" customHeight="1" x14ac:dyDescent="0.4">
      <c r="B20" s="146"/>
      <c r="C20" s="113"/>
      <c r="D20" s="10" t="s">
        <v>69</v>
      </c>
      <c r="E20" s="119"/>
      <c r="F20" s="13" t="s">
        <v>22</v>
      </c>
      <c r="G20" s="125">
        <v>1</v>
      </c>
      <c r="H20" s="19"/>
      <c r="I20" s="43">
        <f t="shared" ref="I20:I21" si="2">G20*H20</f>
        <v>0</v>
      </c>
      <c r="J20" s="71">
        <f>I20*1.1</f>
        <v>0</v>
      </c>
      <c r="K20" s="6" t="s">
        <v>70</v>
      </c>
    </row>
    <row r="21" spans="2:11" ht="23.1" customHeight="1" x14ac:dyDescent="0.4">
      <c r="B21" s="146"/>
      <c r="C21" s="115"/>
      <c r="D21" s="148" t="s">
        <v>41</v>
      </c>
      <c r="E21" s="148"/>
      <c r="F21" s="7" t="s">
        <v>4</v>
      </c>
      <c r="G21" s="7">
        <v>1</v>
      </c>
      <c r="H21" s="8"/>
      <c r="I21" s="43">
        <f t="shared" si="2"/>
        <v>0</v>
      </c>
      <c r="J21" s="71">
        <f>I21*1.1</f>
        <v>0</v>
      </c>
      <c r="K21" s="82" t="s">
        <v>47</v>
      </c>
    </row>
    <row r="22" spans="2:11" ht="24.95" customHeight="1" x14ac:dyDescent="0.4">
      <c r="B22" s="89"/>
      <c r="C22" s="112" t="s">
        <v>6</v>
      </c>
      <c r="D22" s="53"/>
      <c r="E22" s="53"/>
      <c r="F22" s="91"/>
      <c r="G22" s="53"/>
      <c r="H22" s="56"/>
      <c r="I22" s="118">
        <f>SUM(I11,I15,I18)</f>
        <v>0</v>
      </c>
      <c r="J22" s="118">
        <f>SUM(J11,J15,J18)</f>
        <v>0</v>
      </c>
      <c r="K22" s="92"/>
    </row>
    <row r="23" spans="2:11" ht="24.95" customHeight="1" x14ac:dyDescent="0.4">
      <c r="D23" s="128" t="s">
        <v>91</v>
      </c>
      <c r="F23" s="107"/>
      <c r="G23" s="108"/>
      <c r="H23" s="104"/>
      <c r="I23" s="105"/>
      <c r="J23" s="105"/>
      <c r="K23" s="106"/>
    </row>
    <row r="24" spans="2:11" ht="24.75" customHeight="1" x14ac:dyDescent="0.4">
      <c r="D24" s="128" t="s">
        <v>97</v>
      </c>
      <c r="E24" s="130"/>
      <c r="F24" s="132"/>
      <c r="H24" s="130"/>
      <c r="I24" s="24"/>
      <c r="J24" s="24"/>
    </row>
    <row r="25" spans="2:11" ht="25.5" customHeight="1" x14ac:dyDescent="0.4">
      <c r="E25" s="130"/>
      <c r="F25" s="149"/>
      <c r="G25" s="149"/>
      <c r="H25" s="130"/>
      <c r="I25" s="24"/>
      <c r="J25" s="24"/>
    </row>
    <row r="26" spans="2:11" ht="24.95" customHeight="1" x14ac:dyDescent="0.4">
      <c r="B26" s="135" t="s">
        <v>90</v>
      </c>
      <c r="C26" s="150"/>
      <c r="D26" s="150"/>
      <c r="E26" s="150"/>
      <c r="F26" s="150"/>
      <c r="G26" s="150"/>
      <c r="H26" s="150"/>
      <c r="I26" s="150"/>
      <c r="J26" s="150"/>
      <c r="K26" s="151"/>
    </row>
    <row r="27" spans="2:11" ht="24.95" customHeight="1" x14ac:dyDescent="0.4">
      <c r="B27" s="152"/>
      <c r="C27" s="153"/>
      <c r="D27" s="153"/>
      <c r="E27" s="153"/>
      <c r="F27" s="153"/>
      <c r="G27" s="153"/>
      <c r="H27" s="153"/>
      <c r="I27" s="153"/>
      <c r="J27" s="153"/>
      <c r="K27" s="154"/>
    </row>
    <row r="28" spans="2:11" ht="24.95" customHeight="1" x14ac:dyDescent="0.4">
      <c r="B28" s="152"/>
      <c r="C28" s="153"/>
      <c r="D28" s="153"/>
      <c r="E28" s="153"/>
      <c r="F28" s="153"/>
      <c r="G28" s="153"/>
      <c r="H28" s="153"/>
      <c r="I28" s="153"/>
      <c r="J28" s="153"/>
      <c r="K28" s="154"/>
    </row>
    <row r="29" spans="2:11" ht="24.95" customHeight="1" x14ac:dyDescent="0.4">
      <c r="B29" s="155"/>
      <c r="C29" s="156"/>
      <c r="D29" s="156"/>
      <c r="E29" s="156"/>
      <c r="F29" s="156"/>
      <c r="G29" s="156"/>
      <c r="H29" s="156"/>
      <c r="I29" s="156"/>
      <c r="J29" s="156"/>
      <c r="K29" s="157"/>
    </row>
    <row r="30" spans="2:11" ht="13.5" customHeight="1" x14ac:dyDescent="0.4"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</sheetData>
  <mergeCells count="7">
    <mergeCell ref="F25:G25"/>
    <mergeCell ref="B26:K29"/>
    <mergeCell ref="B11:B21"/>
    <mergeCell ref="D21:E21"/>
    <mergeCell ref="C5:E5"/>
    <mergeCell ref="B6:B9"/>
    <mergeCell ref="D9:E9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エリア③初期経費（実証運行）</vt:lpstr>
      <vt:lpstr>エリア③運行経費内訳（実証運行）</vt:lpstr>
      <vt:lpstr>【参考】システム改修経費・利便性向上利用促進等経費（実証運行）</vt:lpstr>
      <vt:lpstr>'【参考】システム改修経費・利便性向上利用促進等経費（実証運行）'!Print_Area</vt:lpstr>
      <vt:lpstr>'エリア③運行経費内訳（実証運行）'!Print_Area</vt:lpstr>
      <vt:lpstr>'エリア③初期経費（実証運行）'!Print_Area</vt:lpstr>
      <vt:lpstr>'【参考】システム改修経費・利便性向上利用促進等経費（実証運行）'!Print_Titles</vt:lpstr>
      <vt:lpstr>'エリア③運行経費内訳（実証運行）'!Print_Titles</vt:lpstr>
      <vt:lpstr>'エリア③初期経費（実証運行）'!Print_Titles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小野　隆也</cp:lastModifiedBy>
  <cp:lastPrinted>2025-10-07T00:07:52Z</cp:lastPrinted>
  <dcterms:created xsi:type="dcterms:W3CDTF">2022-05-25T11:41:28Z</dcterms:created>
  <dcterms:modified xsi:type="dcterms:W3CDTF">2025-10-07T07:10:03Z</dcterms:modified>
</cp:coreProperties>
</file>