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R7公募\01_募集要綱\★オンデマンド\"/>
    </mc:Choice>
  </mc:AlternateContent>
  <xr:revisionPtr revIDLastSave="0" documentId="13_ncr:1_{A53FC162-69F9-41E8-B14B-23D2C6E900AF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エリア②初期経費（実証運行）" sheetId="17" r:id="rId1"/>
    <sheet name="エリア②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'【参考】システム改修経費・利便性向上利用促進等経費（実証運行）'!$A$1:$K$30</definedName>
    <definedName name="_xlnm.Print_Area" localSheetId="1">'エリア②運行経費内訳（実証運行）'!$A$1:$K$42</definedName>
    <definedName name="_xlnm.Print_Area" localSheetId="0">'エリア②初期経費（実証運行）'!$A$1:$K$35</definedName>
    <definedName name="_xlnm.Print_Titles" localSheetId="2">'【参考】システム改修経費・利便性向上利用促進等経費（実証運行）'!$1:$5</definedName>
    <definedName name="_xlnm.Print_Titles" localSheetId="1">'エリア②運行経費内訳（実証運行）'!$1:$5</definedName>
    <definedName name="_xlnm.Print_Titles" localSheetId="0">'エリア②初期経費（実証運行）'!$1:$5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8" l="1"/>
  <c r="J21" i="18" s="1"/>
  <c r="I20" i="18"/>
  <c r="J20" i="18" s="1"/>
  <c r="I19" i="18"/>
  <c r="J19" i="18" s="1"/>
  <c r="I18" i="18"/>
  <c r="I17" i="18"/>
  <c r="I15" i="18" s="1"/>
  <c r="J16" i="18"/>
  <c r="I16" i="18"/>
  <c r="I14" i="18"/>
  <c r="J14" i="18" s="1"/>
  <c r="I13" i="18"/>
  <c r="J13" i="18" s="1"/>
  <c r="I12" i="18"/>
  <c r="J12" i="18" s="1"/>
  <c r="J11" i="18" s="1"/>
  <c r="I11" i="18"/>
  <c r="I22" i="18" s="1"/>
  <c r="I9" i="18"/>
  <c r="J9" i="18" s="1"/>
  <c r="J8" i="18" s="1"/>
  <c r="I8" i="18"/>
  <c r="I7" i="18"/>
  <c r="J7" i="18" s="1"/>
  <c r="J6" i="18" s="1"/>
  <c r="J10" i="18" s="1"/>
  <c r="I6" i="18"/>
  <c r="I10" i="18" s="1"/>
  <c r="I23" i="17"/>
  <c r="J15" i="18" l="1"/>
  <c r="J22" i="18" s="1"/>
  <c r="J18" i="18"/>
  <c r="J17" i="18"/>
  <c r="I31" i="19"/>
  <c r="J31" i="19" s="1"/>
  <c r="I30" i="19"/>
  <c r="J30" i="19" s="1"/>
  <c r="I29" i="19"/>
  <c r="J29" i="19" s="1"/>
  <c r="I27" i="19"/>
  <c r="J27" i="19" s="1"/>
  <c r="J26" i="19" s="1"/>
  <c r="I25" i="19"/>
  <c r="J25" i="19" s="1"/>
  <c r="J24" i="19" s="1"/>
  <c r="I23" i="19"/>
  <c r="J23" i="19" s="1"/>
  <c r="I22" i="19"/>
  <c r="J22" i="19" s="1"/>
  <c r="I21" i="19"/>
  <c r="J21" i="19" s="1"/>
  <c r="I20" i="19"/>
  <c r="I18" i="19"/>
  <c r="J18" i="19" s="1"/>
  <c r="I17" i="19"/>
  <c r="J17" i="19" s="1"/>
  <c r="I16" i="19"/>
  <c r="J16" i="19" s="1"/>
  <c r="I15" i="19"/>
  <c r="J15" i="19" s="1"/>
  <c r="I13" i="19"/>
  <c r="J13" i="19" s="1"/>
  <c r="J12" i="19" s="1"/>
  <c r="I11" i="19"/>
  <c r="J11" i="19" s="1"/>
  <c r="J10" i="19" s="1"/>
  <c r="I9" i="19"/>
  <c r="J9" i="19" s="1"/>
  <c r="I8" i="19"/>
  <c r="J8" i="19" s="1"/>
  <c r="I7" i="19"/>
  <c r="J7" i="19" s="1"/>
  <c r="I24" i="17"/>
  <c r="J24" i="17" s="1"/>
  <c r="I22" i="17"/>
  <c r="J22" i="17" s="1"/>
  <c r="I19" i="17"/>
  <c r="J19" i="17" s="1"/>
  <c r="I18" i="17"/>
  <c r="I15" i="17"/>
  <c r="J15" i="17" s="1"/>
  <c r="I19" i="19" l="1"/>
  <c r="I17" i="17"/>
  <c r="J18" i="17"/>
  <c r="J17" i="17"/>
  <c r="I10" i="19"/>
  <c r="I26" i="19"/>
  <c r="I14" i="19"/>
  <c r="I28" i="19"/>
  <c r="J6" i="19"/>
  <c r="J14" i="19"/>
  <c r="J28" i="19"/>
  <c r="I6" i="19"/>
  <c r="I12" i="19"/>
  <c r="I24" i="19"/>
  <c r="J20" i="19"/>
  <c r="J19" i="19" s="1"/>
  <c r="I14" i="17"/>
  <c r="J14" i="17" s="1"/>
  <c r="I13" i="17"/>
  <c r="J13" i="17" l="1"/>
  <c r="J12" i="17" s="1"/>
  <c r="J32" i="19"/>
  <c r="I32" i="19"/>
  <c r="I12" i="17"/>
  <c r="J23" i="17"/>
  <c r="I21" i="17"/>
  <c r="I11" i="17"/>
  <c r="J11" i="17" s="1"/>
  <c r="I10" i="17"/>
  <c r="J10" i="17" s="1"/>
  <c r="I8" i="17"/>
  <c r="J8" i="17" s="1"/>
  <c r="I7" i="17"/>
  <c r="J7" i="17" s="1"/>
  <c r="J21" i="17" l="1"/>
  <c r="J20" i="17" s="1"/>
  <c r="J16" i="17" s="1"/>
  <c r="I6" i="17"/>
  <c r="J6" i="17"/>
  <c r="I9" i="17"/>
  <c r="J9" i="17"/>
  <c r="I20" i="17"/>
  <c r="I16" i="17" s="1"/>
  <c r="I25" i="17" l="1"/>
  <c r="J25" i="17"/>
</calcChain>
</file>

<file path=xl/sharedStrings.xml><?xml version="1.0" encoding="utf-8"?>
<sst xmlns="http://schemas.openxmlformats.org/spreadsheetml/2006/main" count="182" uniqueCount="104">
  <si>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</si>
  <si>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</si>
  <si>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</si>
  <si>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</si>
  <si>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</si>
  <si>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</si>
  <si>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</si>
  <si>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</si>
  <si>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</si>
  <si>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</si>
  <si>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</si>
  <si>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</si>
  <si>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</si>
  <si>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</si>
  <si>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</si>
  <si>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</si>
  <si>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</si>
  <si>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</si>
  <si>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</si>
  <si>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</si>
  <si>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</si>
  <si>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</si>
  <si>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</si>
  <si>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</si>
  <si>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</si>
  <si>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</si>
  <si>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</si>
  <si>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</si>
  <si>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</si>
  <si>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</si>
  <si>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</si>
  <si>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</si>
  <si>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</si>
  <si>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</si>
  <si>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</si>
  <si>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</si>
  <si>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</si>
  <si>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</si>
  <si>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</si>
  <si>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</si>
  <si>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</si>
  <si>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</si>
  <si>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</si>
  <si>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</si>
  <si>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</si>
  <si>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</si>
  <si>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</si>
  <si>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</si>
  <si>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>システム設定費</t>
    <rPh sb="4" eb="6">
      <t>セッテイ</t>
    </rPh>
    <rPh sb="6" eb="7">
      <t>ヒ</t>
    </rPh>
    <phoneticPr fontId="1"/>
  </si>
  <si>
    <t>運行経費</t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</si>
  <si>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</si>
  <si>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</si>
  <si>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</si>
  <si>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</si>
  <si>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</si>
  <si>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乗務員（１台目）</t>
    <rPh sb="5" eb="7">
      <t>ダイメ</t>
    </rPh>
    <phoneticPr fontId="1"/>
  </si>
  <si>
    <t>乗務員（２台目）</t>
    <rPh sb="5" eb="7">
      <t>ダイメ</t>
    </rPh>
    <phoneticPr fontId="1"/>
  </si>
  <si>
    <t>平日（241日）・土曜（52日）、8時～18時</t>
    <rPh sb="0" eb="2">
      <t>ヘイジツ</t>
    </rPh>
    <rPh sb="6" eb="7">
      <t>ニチ</t>
    </rPh>
    <rPh sb="9" eb="11">
      <t>ドヨウ</t>
    </rPh>
    <rPh sb="14" eb="15">
      <t>ニチ</t>
    </rPh>
    <rPh sb="18" eb="19">
      <t>ジ</t>
    </rPh>
    <rPh sb="22" eb="23">
      <t>ジ</t>
    </rPh>
    <phoneticPr fontId="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</si>
  <si>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</si>
  <si>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</si>
  <si>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</si>
  <si>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</si>
  <si>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</si>
  <si>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</si>
  <si>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車両費（１台目）</t>
    <rPh sb="5" eb="7">
      <t>ダイメ</t>
    </rPh>
    <phoneticPr fontId="1"/>
  </si>
  <si>
    <t>車両費（２台目）</t>
    <rPh sb="5" eb="7">
      <t>ダイメ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</si>
  <si>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</si>
  <si>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</si>
  <si>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燃料油脂費（１台目）</t>
    <rPh sb="0" eb="2">
      <t>ネンリョウ</t>
    </rPh>
    <rPh sb="2" eb="4">
      <t>ユシ</t>
    </rPh>
    <rPh sb="4" eb="5">
      <t>ヒ</t>
    </rPh>
    <phoneticPr fontId="1"/>
  </si>
  <si>
    <t>燃料油脂費（２台目）</t>
    <rPh sb="0" eb="2">
      <t>ネンリョウ</t>
    </rPh>
    <rPh sb="2" eb="4">
      <t>ユシ</t>
    </rPh>
    <rPh sb="4" eb="5">
      <t>ヒ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</si>
  <si>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</si>
  <si>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</si>
  <si>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</si>
  <si>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</si>
  <si>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</si>
  <si>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</si>
  <si>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</si>
  <si>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</si>
  <si>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</si>
  <si>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</si>
  <si>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平日（241日）・土曜（52日）、8時～17時30分</t>
    <rPh sb="25" eb="26">
      <t>フン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</si>
  <si>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</si>
  <si>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</si>
  <si>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</si>
  <si>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平日（241日）、8時～13時</t>
    <rPh sb="0" eb="2">
      <t>ヘイジツ</t>
    </rPh>
    <rPh sb="6" eb="7">
      <t>ニチ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</si>
  <si>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</si>
  <si>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</si>
  <si>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</si>
  <si>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</si>
  <si>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</si>
  <si>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</si>
  <si>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</si>
  <si>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エリア②南区</t>
    <rPh sb="4" eb="6">
      <t>ミナミク</t>
    </rPh>
    <phoneticPr fontId="1"/>
  </si>
  <si>
    <t xml:space="preserve">＜経費の考え方＞
</t>
    <phoneticPr fontId="1"/>
  </si>
  <si>
    <t>＜経費の考え方＞</t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</si>
  <si>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</si>
  <si>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</si>
  <si>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</si>
  <si>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</si>
  <si>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</si>
  <si>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</si>
  <si>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</si>
  <si>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</si>
  <si>
    <t>1日（8時～13時）あたり約50km
運行するものとして算出</t>
    <rPh sb="1" eb="2">
      <t>ニチ</t>
    </rPh>
    <rPh sb="13" eb="14">
      <t>ヤク</t>
    </rPh>
    <rPh sb="19" eb="21">
      <t>ウンコウ</t>
    </rPh>
    <rPh sb="28" eb="30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</si>
</sst>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3" xfId="0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38" fontId="3" fillId="0" borderId="0" xfId="0" applyNumberFormat="1" applyFont="1">
      <alignment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（エリア②）</a:t>
          </a:r>
        </a:p>
      </xdr:txBody>
    </xdr:sp>
    <xdr:clientData/>
  </xdr:oneCellAnchor>
  <xdr:twoCellAnchor>
    <xdr:from>
      <xdr:col>0</xdr:col>
      <xdr:colOff>217713</xdr:colOff>
      <xdr:row>30</xdr:row>
      <xdr:rowOff>258535</xdr:rowOff>
    </xdr:from>
    <xdr:to>
      <xdr:col>10</xdr:col>
      <xdr:colOff>1419704</xdr:colOff>
      <xdr:row>33</xdr:row>
      <xdr:rowOff>261577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ACE070-DBBF-4595-808F-895BCAF8E929}"/>
            </a:ext>
          </a:extLst>
        </xdr:cNvPr>
        <xdr:cNvSpPr txBox="1"/>
      </xdr:nvSpPr>
      <xdr:spPr>
        <a:xfrm>
          <a:off x="217713" y="9470571"/>
          <a:ext cx="8890027" cy="9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（エリア②）</a:t>
          </a:r>
        </a:p>
      </xdr:txBody>
    </xdr:sp>
    <xdr:clientData/>
  </xdr:oneCellAnchor>
  <xdr:twoCellAnchor>
    <xdr:from>
      <xdr:col>1</xdr:col>
      <xdr:colOff>11205</xdr:colOff>
      <xdr:row>37</xdr:row>
      <xdr:rowOff>257735</xdr:rowOff>
    </xdr:from>
    <xdr:to>
      <xdr:col>10</xdr:col>
      <xdr:colOff>1668215</xdr:colOff>
      <xdr:row>39</xdr:row>
      <xdr:rowOff>303393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F436D7-721D-4D11-A8C0-C8F4219F6014}"/>
            </a:ext>
          </a:extLst>
        </xdr:cNvPr>
        <xdr:cNvSpPr txBox="1"/>
      </xdr:nvSpPr>
      <xdr:spPr>
        <a:xfrm>
          <a:off x="235323" y="11956676"/>
          <a:ext cx="9131333" cy="6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（エリア②）</a:t>
          </a:r>
        </a:p>
      </xdr:txBody>
    </xdr:sp>
    <xdr:clientData/>
  </xdr:oneCellAnchor>
  <xdr:twoCellAnchor>
    <xdr:from>
      <xdr:col>1</xdr:col>
      <xdr:colOff>22411</xdr:colOff>
      <xdr:row>25</xdr:row>
      <xdr:rowOff>257735</xdr:rowOff>
    </xdr:from>
    <xdr:to>
      <xdr:col>10</xdr:col>
      <xdr:colOff>1848970</xdr:colOff>
      <xdr:row>27</xdr:row>
      <xdr:rowOff>299148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9CF58-1790-4A28-BDC5-F3EEA29ADB08}"/>
            </a:ext>
          </a:extLst>
        </xdr:cNvPr>
        <xdr:cNvSpPr txBox="1"/>
      </xdr:nvSpPr>
      <xdr:spPr>
        <a:xfrm>
          <a:off x="246529" y="7586382"/>
          <a:ext cx="9300882" cy="6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4"/>
  <sheetViews>
    <sheetView showGridLines="0" tabSelected="1" view="pageBreakPreview" zoomScale="85" zoomScaleNormal="70" zoomScaleSheetLayoutView="85" workbookViewId="0">
      <selection activeCell="N5" sqref="N5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1" t="s">
        <v>87</v>
      </c>
      <c r="G2" s="128"/>
      <c r="K2" s="124"/>
    </row>
    <row r="3" spans="2:11" s="23" customFormat="1" ht="14.25" x14ac:dyDescent="0.4">
      <c r="B3" s="25"/>
      <c r="E3" s="25"/>
      <c r="K3" s="124"/>
    </row>
    <row r="4" spans="2:11" s="23" customFormat="1" ht="21" customHeight="1" x14ac:dyDescent="0.4">
      <c r="B4" s="130" t="s">
        <v>92</v>
      </c>
      <c r="E4" s="25"/>
      <c r="K4" s="124"/>
    </row>
    <row r="5" spans="2:11" ht="23.25" customHeight="1" x14ac:dyDescent="0.4">
      <c r="B5" s="59"/>
      <c r="C5" s="145" t="s">
        <v>0</v>
      </c>
      <c r="D5" s="145"/>
      <c r="E5" s="145"/>
      <c r="F5" s="30" t="s">
        <v>1</v>
      </c>
      <c r="G5" s="30" t="s">
        <v>2</v>
      </c>
      <c r="H5" s="30" t="s">
        <v>3</v>
      </c>
      <c r="I5" s="30" t="s">
        <v>85</v>
      </c>
      <c r="J5" s="123" t="s">
        <v>86</v>
      </c>
      <c r="K5" s="30" t="s">
        <v>19</v>
      </c>
    </row>
    <row r="6" spans="2:11" ht="23.1" customHeight="1" x14ac:dyDescent="0.4">
      <c r="B6" s="146" t="s">
        <v>24</v>
      </c>
      <c r="C6" s="110" t="s">
        <v>60</v>
      </c>
      <c r="D6" s="33"/>
      <c r="E6" s="34"/>
      <c r="F6" s="35"/>
      <c r="G6" s="62"/>
      <c r="H6" s="36"/>
      <c r="I6" s="102">
        <f>SUM(I7:I8)</f>
        <v>0</v>
      </c>
      <c r="J6" s="102">
        <f>SUM(J7:J8)</f>
        <v>0</v>
      </c>
      <c r="K6" s="38"/>
    </row>
    <row r="7" spans="2:11" ht="27" customHeight="1" x14ac:dyDescent="0.4">
      <c r="B7" s="147"/>
      <c r="C7" s="31"/>
      <c r="D7" s="2" t="s">
        <v>48</v>
      </c>
      <c r="E7" s="3"/>
      <c r="F7" s="13" t="s">
        <v>4</v>
      </c>
      <c r="G7" s="63">
        <v>1</v>
      </c>
      <c r="H7" s="5"/>
      <c r="I7" s="43">
        <f>G7*H7</f>
        <v>0</v>
      </c>
      <c r="J7" s="43">
        <f>H7*I7*1.1</f>
        <v>0</v>
      </c>
      <c r="K7" s="6"/>
    </row>
    <row r="8" spans="2:11" ht="27" customHeight="1" x14ac:dyDescent="0.4">
      <c r="B8" s="148"/>
      <c r="C8" s="32"/>
      <c r="D8" s="10" t="s">
        <v>8</v>
      </c>
      <c r="E8" s="3"/>
      <c r="F8" s="4" t="s">
        <v>7</v>
      </c>
      <c r="G8" s="125">
        <v>130</v>
      </c>
      <c r="H8" s="5"/>
      <c r="I8" s="43">
        <f>G8*H8</f>
        <v>0</v>
      </c>
      <c r="J8" s="43">
        <f>H8*I8*1.1</f>
        <v>0</v>
      </c>
      <c r="K8" s="6" t="s">
        <v>88</v>
      </c>
    </row>
    <row r="9" spans="2:11" ht="23.1" customHeight="1" x14ac:dyDescent="0.4">
      <c r="B9" s="148"/>
      <c r="C9" s="110" t="s">
        <v>9</v>
      </c>
      <c r="D9" s="39"/>
      <c r="E9" s="40"/>
      <c r="F9" s="35"/>
      <c r="G9" s="62"/>
      <c r="H9" s="41"/>
      <c r="I9" s="102">
        <f>SUM(I10:I11)</f>
        <v>0</v>
      </c>
      <c r="J9" s="102">
        <f>SUM(J10:J11)</f>
        <v>0</v>
      </c>
      <c r="K9" s="42"/>
    </row>
    <row r="10" spans="2:11" ht="27" customHeight="1" x14ac:dyDescent="0.4">
      <c r="B10" s="148"/>
      <c r="C10" s="44"/>
      <c r="D10" s="27" t="s">
        <v>10</v>
      </c>
      <c r="E10" s="28"/>
      <c r="F10" s="7" t="s">
        <v>7</v>
      </c>
      <c r="G10" s="125">
        <v>130</v>
      </c>
      <c r="H10" s="11"/>
      <c r="I10" s="43">
        <f>G10*H10</f>
        <v>0</v>
      </c>
      <c r="J10" s="43">
        <f>H10*I10*1.1</f>
        <v>0</v>
      </c>
      <c r="K10" s="9" t="s">
        <v>101</v>
      </c>
    </row>
    <row r="11" spans="2:11" ht="27" customHeight="1" x14ac:dyDescent="0.4">
      <c r="B11" s="148"/>
      <c r="C11" s="45"/>
      <c r="D11" s="27" t="s">
        <v>11</v>
      </c>
      <c r="E11" s="28"/>
      <c r="F11" s="7" t="s">
        <v>7</v>
      </c>
      <c r="G11" s="125">
        <v>130</v>
      </c>
      <c r="H11" s="11"/>
      <c r="I11" s="43">
        <f>G11*H11</f>
        <v>0</v>
      </c>
      <c r="J11" s="43">
        <f>H11*I11*1.1</f>
        <v>0</v>
      </c>
      <c r="K11" s="26" t="s">
        <v>89</v>
      </c>
    </row>
    <row r="12" spans="2:11" ht="23.1" customHeight="1" x14ac:dyDescent="0.4">
      <c r="B12" s="148"/>
      <c r="C12" s="110" t="s">
        <v>12</v>
      </c>
      <c r="D12" s="39"/>
      <c r="E12" s="40"/>
      <c r="F12" s="35"/>
      <c r="G12" s="64"/>
      <c r="H12" s="37"/>
      <c r="I12" s="102">
        <f>SUM(I13:I15)</f>
        <v>0</v>
      </c>
      <c r="J12" s="102">
        <f>SUM(J13:J15)</f>
        <v>0</v>
      </c>
      <c r="K12" s="48"/>
    </row>
    <row r="13" spans="2:11" ht="27" customHeight="1" x14ac:dyDescent="0.4">
      <c r="B13" s="148"/>
      <c r="C13" s="31"/>
      <c r="D13" s="10" t="s">
        <v>13</v>
      </c>
      <c r="E13" s="22"/>
      <c r="F13" s="13" t="s">
        <v>4</v>
      </c>
      <c r="G13" s="65">
        <v>1</v>
      </c>
      <c r="H13" s="11"/>
      <c r="I13" s="43">
        <f>G13*H13</f>
        <v>0</v>
      </c>
      <c r="J13" s="43">
        <f>H13*I13*1.1</f>
        <v>0</v>
      </c>
      <c r="K13" s="26"/>
    </row>
    <row r="14" spans="2:11" ht="27" customHeight="1" x14ac:dyDescent="0.4">
      <c r="B14" s="148"/>
      <c r="C14" s="31"/>
      <c r="D14" s="10" t="s">
        <v>66</v>
      </c>
      <c r="E14" s="22"/>
      <c r="F14" s="7" t="s">
        <v>21</v>
      </c>
      <c r="G14" s="65"/>
      <c r="H14" s="11"/>
      <c r="I14" s="43">
        <f>G14*H14</f>
        <v>0</v>
      </c>
      <c r="J14" s="43">
        <f t="shared" ref="J14:J15" si="0">H14*I14*1.1</f>
        <v>0</v>
      </c>
      <c r="K14" s="26" t="s">
        <v>90</v>
      </c>
    </row>
    <row r="15" spans="2:11" ht="27" customHeight="1" x14ac:dyDescent="0.4">
      <c r="B15" s="148"/>
      <c r="C15" s="31"/>
      <c r="D15" s="10" t="s">
        <v>14</v>
      </c>
      <c r="E15" s="22"/>
      <c r="F15" s="7" t="s">
        <v>4</v>
      </c>
      <c r="G15" s="65">
        <v>1</v>
      </c>
      <c r="H15" s="11"/>
      <c r="I15" s="43">
        <f>G15*H15</f>
        <v>0</v>
      </c>
      <c r="J15" s="43">
        <f t="shared" si="0"/>
        <v>0</v>
      </c>
      <c r="K15" s="26"/>
    </row>
    <row r="16" spans="2:11" ht="23.1" customHeight="1" x14ac:dyDescent="0.4">
      <c r="B16" s="148"/>
      <c r="C16" s="111" t="s">
        <v>5</v>
      </c>
      <c r="D16" s="49"/>
      <c r="E16" s="49"/>
      <c r="F16" s="50"/>
      <c r="G16" s="66"/>
      <c r="H16" s="51"/>
      <c r="I16" s="103">
        <f>I17+I20+I24</f>
        <v>0</v>
      </c>
      <c r="J16" s="103">
        <f>J17+J20+J24</f>
        <v>0</v>
      </c>
      <c r="K16" s="52"/>
    </row>
    <row r="17" spans="2:11" ht="22.5" customHeight="1" x14ac:dyDescent="0.4">
      <c r="B17" s="148"/>
      <c r="C17" s="47"/>
      <c r="D17" s="18" t="s">
        <v>20</v>
      </c>
      <c r="E17" s="12"/>
      <c r="F17" s="13" t="s">
        <v>4</v>
      </c>
      <c r="G17" s="67">
        <v>1</v>
      </c>
      <c r="H17" s="15"/>
      <c r="I17" s="43">
        <f>SUM(I18:I19)</f>
        <v>0</v>
      </c>
      <c r="J17" s="43">
        <f>SUM(J18:J19)</f>
        <v>0</v>
      </c>
      <c r="K17" s="16"/>
    </row>
    <row r="18" spans="2:11" ht="27" customHeight="1" x14ac:dyDescent="0.4">
      <c r="B18" s="148"/>
      <c r="C18" s="47"/>
      <c r="D18" s="17"/>
      <c r="E18" s="14" t="s">
        <v>15</v>
      </c>
      <c r="F18" s="13" t="s">
        <v>4</v>
      </c>
      <c r="G18" s="67">
        <v>1</v>
      </c>
      <c r="H18" s="19"/>
      <c r="I18" s="43">
        <f>G18*H18</f>
        <v>0</v>
      </c>
      <c r="J18" s="43">
        <f>H18*I18*1.1</f>
        <v>0</v>
      </c>
      <c r="K18" s="20"/>
    </row>
    <row r="19" spans="2:11" ht="27" customHeight="1" x14ac:dyDescent="0.4">
      <c r="B19" s="148"/>
      <c r="C19" s="47"/>
      <c r="D19" s="17"/>
      <c r="E19" s="14" t="s">
        <v>16</v>
      </c>
      <c r="F19" s="13" t="s">
        <v>4</v>
      </c>
      <c r="G19" s="67">
        <v>1</v>
      </c>
      <c r="H19" s="19"/>
      <c r="I19" s="43">
        <f>G19*H19</f>
        <v>0</v>
      </c>
      <c r="J19" s="43">
        <f>H19*I19*1.1</f>
        <v>0</v>
      </c>
      <c r="K19" s="20"/>
    </row>
    <row r="20" spans="2:11" ht="23.1" customHeight="1" x14ac:dyDescent="0.4">
      <c r="B20" s="148"/>
      <c r="C20" s="47"/>
      <c r="D20" s="18" t="s">
        <v>23</v>
      </c>
      <c r="E20" s="29"/>
      <c r="F20" s="13" t="s">
        <v>4</v>
      </c>
      <c r="G20" s="68"/>
      <c r="H20" s="19"/>
      <c r="I20" s="43">
        <f>SUM(I21:I23)</f>
        <v>0</v>
      </c>
      <c r="J20" s="43">
        <f>SUM(J21:J23)</f>
        <v>0</v>
      </c>
      <c r="K20" s="20"/>
    </row>
    <row r="21" spans="2:11" ht="27" customHeight="1" x14ac:dyDescent="0.4">
      <c r="B21" s="148"/>
      <c r="C21" s="47"/>
      <c r="D21" s="17"/>
      <c r="E21" s="14" t="s">
        <v>61</v>
      </c>
      <c r="F21" s="13" t="s">
        <v>4</v>
      </c>
      <c r="G21" s="67">
        <v>1</v>
      </c>
      <c r="H21" s="19"/>
      <c r="I21" s="43">
        <f>G21*H21</f>
        <v>0</v>
      </c>
      <c r="J21" s="43">
        <f>H21*I21*1.1</f>
        <v>0</v>
      </c>
      <c r="K21" s="20" t="s">
        <v>62</v>
      </c>
    </row>
    <row r="22" spans="2:11" ht="27" customHeight="1" x14ac:dyDescent="0.4">
      <c r="B22" s="148"/>
      <c r="C22" s="47"/>
      <c r="D22" s="17"/>
      <c r="E22" s="14" t="s">
        <v>17</v>
      </c>
      <c r="F22" s="13" t="s">
        <v>22</v>
      </c>
      <c r="G22" s="126">
        <v>24000</v>
      </c>
      <c r="H22" s="19"/>
      <c r="I22" s="43">
        <f>G22*H22</f>
        <v>0</v>
      </c>
      <c r="J22" s="43">
        <f t="shared" ref="J22" si="1">H22*I22*1.1</f>
        <v>0</v>
      </c>
      <c r="K22" s="20" t="s">
        <v>63</v>
      </c>
    </row>
    <row r="23" spans="2:11" ht="27" customHeight="1" x14ac:dyDescent="0.4">
      <c r="B23" s="148"/>
      <c r="C23" s="47"/>
      <c r="D23" s="21"/>
      <c r="E23" s="14" t="s">
        <v>18</v>
      </c>
      <c r="F23" s="13" t="s">
        <v>22</v>
      </c>
      <c r="G23" s="68"/>
      <c r="H23" s="19"/>
      <c r="I23" s="43">
        <f>G23*H23</f>
        <v>0</v>
      </c>
      <c r="J23" s="43">
        <f>H23*I23*1.1</f>
        <v>0</v>
      </c>
      <c r="K23" s="20" t="s">
        <v>67</v>
      </c>
    </row>
    <row r="24" spans="2:11" ht="23.1" customHeight="1" x14ac:dyDescent="0.4">
      <c r="B24" s="109"/>
      <c r="C24" s="85"/>
      <c r="D24" s="149" t="s">
        <v>41</v>
      </c>
      <c r="E24" s="149"/>
      <c r="F24" s="86" t="s">
        <v>42</v>
      </c>
      <c r="G24" s="87">
        <v>1</v>
      </c>
      <c r="H24" s="88"/>
      <c r="I24" s="71">
        <f>G24*H24</f>
        <v>0</v>
      </c>
      <c r="J24" s="71">
        <f>H24*I24*1.1</f>
        <v>0</v>
      </c>
      <c r="K24" s="82"/>
    </row>
    <row r="25" spans="2:11" ht="24.95" customHeight="1" x14ac:dyDescent="0.4">
      <c r="B25" s="60"/>
      <c r="C25" s="112" t="s">
        <v>6</v>
      </c>
      <c r="D25" s="53"/>
      <c r="E25" s="53"/>
      <c r="F25" s="54"/>
      <c r="G25" s="55"/>
      <c r="H25" s="56"/>
      <c r="I25" s="119">
        <f>SUM(I6,I9,I12,I16)</f>
        <v>0</v>
      </c>
      <c r="J25" s="119">
        <f>SUM(J6,J9,J12,J16)</f>
        <v>0</v>
      </c>
      <c r="K25" s="58"/>
    </row>
    <row r="26" spans="2:11" ht="24.95" customHeight="1" x14ac:dyDescent="0.4">
      <c r="D26" s="129" t="s">
        <v>95</v>
      </c>
      <c r="F26" s="107"/>
      <c r="G26" s="108"/>
      <c r="H26" s="104"/>
      <c r="I26" s="105"/>
      <c r="J26" s="105"/>
      <c r="K26" s="106"/>
    </row>
    <row r="27" spans="2:11" ht="25.5" customHeight="1" x14ac:dyDescent="0.4">
      <c r="D27" s="129" t="s">
        <v>97</v>
      </c>
      <c r="E27" s="131"/>
      <c r="F27" s="133"/>
      <c r="H27" s="131"/>
      <c r="I27" s="24"/>
      <c r="J27" s="24"/>
    </row>
    <row r="28" spans="2:11" ht="24.75" customHeight="1" x14ac:dyDescent="0.4">
      <c r="D28" s="129" t="s">
        <v>98</v>
      </c>
      <c r="E28" s="131"/>
      <c r="F28" s="133"/>
      <c r="H28" s="131"/>
      <c r="I28" s="24"/>
      <c r="J28" s="24"/>
    </row>
    <row r="29" spans="2:11" ht="24.75" customHeight="1" x14ac:dyDescent="0.4">
      <c r="D29" s="129" t="s">
        <v>100</v>
      </c>
      <c r="E29" s="131"/>
      <c r="F29" s="133"/>
      <c r="H29" s="131"/>
      <c r="I29" s="24"/>
      <c r="J29" s="24"/>
    </row>
    <row r="30" spans="2:11" ht="25.5" customHeight="1" x14ac:dyDescent="0.4">
      <c r="E30" s="131"/>
      <c r="F30" s="143"/>
      <c r="G30" s="144"/>
      <c r="H30" s="131"/>
      <c r="I30" s="24"/>
      <c r="J30" s="24"/>
    </row>
    <row r="31" spans="2:11" ht="24.95" customHeight="1" x14ac:dyDescent="0.4">
      <c r="B31" s="134" t="s">
        <v>94</v>
      </c>
      <c r="C31" s="135"/>
      <c r="D31" s="135"/>
      <c r="E31" s="135"/>
      <c r="F31" s="135"/>
      <c r="G31" s="135"/>
      <c r="H31" s="135"/>
      <c r="I31" s="135"/>
      <c r="J31" s="135"/>
      <c r="K31" s="136"/>
    </row>
    <row r="32" spans="2:11" ht="24.95" customHeight="1" x14ac:dyDescent="0.4">
      <c r="B32" s="137"/>
      <c r="C32" s="138"/>
      <c r="D32" s="138"/>
      <c r="E32" s="138"/>
      <c r="F32" s="138"/>
      <c r="G32" s="138"/>
      <c r="H32" s="138"/>
      <c r="I32" s="138"/>
      <c r="J32" s="138"/>
      <c r="K32" s="139"/>
    </row>
    <row r="33" spans="2:11" ht="24.95" customHeight="1" x14ac:dyDescent="0.4">
      <c r="B33" s="137"/>
      <c r="C33" s="138"/>
      <c r="D33" s="138"/>
      <c r="E33" s="138"/>
      <c r="F33" s="138"/>
      <c r="G33" s="138"/>
      <c r="H33" s="138"/>
      <c r="I33" s="138"/>
      <c r="J33" s="138"/>
      <c r="K33" s="139"/>
    </row>
    <row r="34" spans="2:11" ht="24.95" customHeight="1" x14ac:dyDescent="0.4">
      <c r="B34" s="140"/>
      <c r="C34" s="141"/>
      <c r="D34" s="141"/>
      <c r="E34" s="141"/>
      <c r="F34" s="141"/>
      <c r="G34" s="141"/>
      <c r="H34" s="141"/>
      <c r="I34" s="141"/>
      <c r="J34" s="141"/>
      <c r="K34" s="142"/>
    </row>
  </sheetData>
  <mergeCells count="5">
    <mergeCell ref="B31:K34"/>
    <mergeCell ref="F30:G30"/>
    <mergeCell ref="C5:E5"/>
    <mergeCell ref="B6:B23"/>
    <mergeCell ref="D24:E24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41"/>
  <sheetViews>
    <sheetView showGridLines="0" view="pageBreakPreview" topLeftCell="A11" zoomScale="85" zoomScaleNormal="70" zoomScaleSheetLayoutView="85" workbookViewId="0">
      <selection activeCell="N5" sqref="N5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1" t="s">
        <v>91</v>
      </c>
      <c r="K2" s="124"/>
    </row>
    <row r="3" spans="2:11" s="23" customFormat="1" ht="14.25" x14ac:dyDescent="0.4">
      <c r="B3" s="25"/>
      <c r="E3" s="25"/>
      <c r="K3" s="124"/>
    </row>
    <row r="4" spans="2:11" s="23" customFormat="1" ht="21" customHeight="1" x14ac:dyDescent="0.4">
      <c r="B4" s="130" t="s">
        <v>92</v>
      </c>
      <c r="E4" s="25"/>
      <c r="K4" s="124"/>
    </row>
    <row r="5" spans="2:11" ht="23.25" customHeight="1" x14ac:dyDescent="0.4">
      <c r="B5" s="59"/>
      <c r="C5" s="145" t="s">
        <v>0</v>
      </c>
      <c r="D5" s="145"/>
      <c r="E5" s="145"/>
      <c r="F5" s="127" t="s">
        <v>1</v>
      </c>
      <c r="G5" s="127" t="s">
        <v>2</v>
      </c>
      <c r="H5" s="127" t="s">
        <v>3</v>
      </c>
      <c r="I5" s="127" t="s">
        <v>85</v>
      </c>
      <c r="J5" s="127" t="s">
        <v>86</v>
      </c>
      <c r="K5" s="127" t="s">
        <v>19</v>
      </c>
    </row>
    <row r="6" spans="2:11" ht="23.1" customHeight="1" x14ac:dyDescent="0.4">
      <c r="B6" s="146" t="s">
        <v>49</v>
      </c>
      <c r="C6" s="110" t="s">
        <v>25</v>
      </c>
      <c r="D6" s="33"/>
      <c r="E6" s="34"/>
      <c r="F6" s="35"/>
      <c r="G6" s="69"/>
      <c r="H6" s="36"/>
      <c r="I6" s="102">
        <f>SUM(I7:I9)</f>
        <v>0</v>
      </c>
      <c r="J6" s="102">
        <f>SUM(J7:J9)</f>
        <v>0</v>
      </c>
      <c r="K6" s="38"/>
    </row>
    <row r="7" spans="2:11" ht="27" customHeight="1" x14ac:dyDescent="0.4">
      <c r="B7" s="148"/>
      <c r="C7" s="113"/>
      <c r="D7" s="2" t="s">
        <v>55</v>
      </c>
      <c r="E7" s="3"/>
      <c r="F7" s="4" t="s">
        <v>26</v>
      </c>
      <c r="G7" s="70">
        <v>293</v>
      </c>
      <c r="H7" s="5"/>
      <c r="I7" s="71">
        <f>G7*H7</f>
        <v>0</v>
      </c>
      <c r="J7" s="71">
        <f>H7*I7*1.1</f>
        <v>0</v>
      </c>
      <c r="K7" s="100" t="s">
        <v>57</v>
      </c>
    </row>
    <row r="8" spans="2:11" ht="27" customHeight="1" x14ac:dyDescent="0.4">
      <c r="B8" s="148"/>
      <c r="C8" s="113"/>
      <c r="D8" s="2" t="s">
        <v>56</v>
      </c>
      <c r="E8" s="3"/>
      <c r="F8" s="4" t="s">
        <v>26</v>
      </c>
      <c r="G8" s="70">
        <v>241</v>
      </c>
      <c r="H8" s="5"/>
      <c r="I8" s="71">
        <f>G8*H8</f>
        <v>0</v>
      </c>
      <c r="J8" s="71">
        <f t="shared" ref="J8:J9" si="0">H8*I8*1.1</f>
        <v>0</v>
      </c>
      <c r="K8" s="100" t="s">
        <v>84</v>
      </c>
    </row>
    <row r="9" spans="2:11" ht="27" customHeight="1" x14ac:dyDescent="0.4">
      <c r="B9" s="148"/>
      <c r="C9" s="114"/>
      <c r="D9" s="10" t="s">
        <v>51</v>
      </c>
      <c r="E9" s="3"/>
      <c r="F9" s="13" t="s">
        <v>4</v>
      </c>
      <c r="G9" s="70">
        <v>1</v>
      </c>
      <c r="H9" s="5"/>
      <c r="I9" s="71">
        <f>G9*H9</f>
        <v>0</v>
      </c>
      <c r="J9" s="71">
        <f t="shared" si="0"/>
        <v>0</v>
      </c>
      <c r="K9" s="26"/>
    </row>
    <row r="10" spans="2:11" ht="23.1" customHeight="1" x14ac:dyDescent="0.4">
      <c r="B10" s="148"/>
      <c r="C10" s="110" t="s">
        <v>68</v>
      </c>
      <c r="D10" s="39"/>
      <c r="E10" s="40"/>
      <c r="F10" s="35"/>
      <c r="G10" s="69"/>
      <c r="H10" s="41"/>
      <c r="I10" s="102">
        <f>SUM(I11)</f>
        <v>0</v>
      </c>
      <c r="J10" s="102">
        <f>SUM(J11)</f>
        <v>0</v>
      </c>
      <c r="K10" s="42"/>
    </row>
    <row r="11" spans="2:11" ht="27" customHeight="1" x14ac:dyDescent="0.4">
      <c r="B11" s="148"/>
      <c r="C11" s="115"/>
      <c r="D11" s="27" t="s">
        <v>27</v>
      </c>
      <c r="E11" s="28"/>
      <c r="F11" s="7" t="s">
        <v>26</v>
      </c>
      <c r="G11" s="70">
        <v>293</v>
      </c>
      <c r="H11" s="11"/>
      <c r="I11" s="71">
        <f>G11*H11</f>
        <v>0</v>
      </c>
      <c r="J11" s="71">
        <f>H11*I11*1.1</f>
        <v>0</v>
      </c>
      <c r="K11" s="9" t="s">
        <v>102</v>
      </c>
    </row>
    <row r="12" spans="2:11" ht="23.1" customHeight="1" x14ac:dyDescent="0.4">
      <c r="B12" s="148"/>
      <c r="C12" s="110" t="s">
        <v>69</v>
      </c>
      <c r="D12" s="39"/>
      <c r="E12" s="40"/>
      <c r="F12" s="35"/>
      <c r="G12" s="69"/>
      <c r="H12" s="41"/>
      <c r="I12" s="102">
        <f>SUM(I13)</f>
        <v>0</v>
      </c>
      <c r="J12" s="102">
        <f>SUM(J13)</f>
        <v>0</v>
      </c>
      <c r="K12" s="42"/>
    </row>
    <row r="13" spans="2:11" ht="27" customHeight="1" x14ac:dyDescent="0.4">
      <c r="B13" s="148"/>
      <c r="C13" s="115"/>
      <c r="D13" s="27" t="s">
        <v>27</v>
      </c>
      <c r="E13" s="28"/>
      <c r="F13" s="7" t="s">
        <v>26</v>
      </c>
      <c r="G13" s="70">
        <v>241</v>
      </c>
      <c r="H13" s="11"/>
      <c r="I13" s="71">
        <f>G13*H13</f>
        <v>0</v>
      </c>
      <c r="J13" s="71">
        <f>H13*I13*1.1</f>
        <v>0</v>
      </c>
      <c r="K13" s="9" t="s">
        <v>103</v>
      </c>
    </row>
    <row r="14" spans="2:11" ht="23.1" customHeight="1" x14ac:dyDescent="0.4">
      <c r="B14" s="148"/>
      <c r="C14" s="110" t="s">
        <v>64</v>
      </c>
      <c r="D14" s="39"/>
      <c r="E14" s="40"/>
      <c r="F14" s="35"/>
      <c r="G14" s="72"/>
      <c r="H14" s="37"/>
      <c r="I14" s="102">
        <f>SUM(I15:I18)</f>
        <v>0</v>
      </c>
      <c r="J14" s="102">
        <f>SUM(J15:J18)</f>
        <v>0</v>
      </c>
      <c r="K14" s="48"/>
    </row>
    <row r="15" spans="2:11" ht="27" customHeight="1" x14ac:dyDescent="0.4">
      <c r="B15" s="148"/>
      <c r="C15" s="31"/>
      <c r="D15" s="10" t="s">
        <v>28</v>
      </c>
      <c r="E15" s="22"/>
      <c r="F15" s="7" t="s">
        <v>29</v>
      </c>
      <c r="G15" s="73">
        <v>12</v>
      </c>
      <c r="H15" s="11"/>
      <c r="I15" s="71">
        <f>G15*H15</f>
        <v>0</v>
      </c>
      <c r="J15" s="71">
        <f>H15*I15*1.1</f>
        <v>0</v>
      </c>
      <c r="K15" s="101" t="s">
        <v>46</v>
      </c>
    </row>
    <row r="16" spans="2:11" ht="27" customHeight="1" x14ac:dyDescent="0.4">
      <c r="B16" s="148"/>
      <c r="C16" s="31"/>
      <c r="D16" s="10" t="s">
        <v>30</v>
      </c>
      <c r="E16" s="22"/>
      <c r="F16" s="7" t="s">
        <v>31</v>
      </c>
      <c r="G16" s="73">
        <v>1</v>
      </c>
      <c r="H16" s="11"/>
      <c r="I16" s="71">
        <f>G16*H16</f>
        <v>0</v>
      </c>
      <c r="J16" s="71">
        <f>H16*I16*1.1</f>
        <v>0</v>
      </c>
      <c r="K16" s="101" t="s">
        <v>52</v>
      </c>
    </row>
    <row r="17" spans="2:11" ht="27" customHeight="1" x14ac:dyDescent="0.4">
      <c r="B17" s="148"/>
      <c r="C17" s="31"/>
      <c r="D17" s="10" t="s">
        <v>32</v>
      </c>
      <c r="E17" s="22"/>
      <c r="F17" s="7" t="s">
        <v>29</v>
      </c>
      <c r="G17" s="73">
        <v>12</v>
      </c>
      <c r="H17" s="11"/>
      <c r="I17" s="71">
        <f>G17*H17</f>
        <v>0</v>
      </c>
      <c r="J17" s="71">
        <f>H17*I17*1.1</f>
        <v>0</v>
      </c>
      <c r="K17" s="26" t="s">
        <v>33</v>
      </c>
    </row>
    <row r="18" spans="2:11" ht="27" customHeight="1" x14ac:dyDescent="0.4">
      <c r="B18" s="148"/>
      <c r="C18" s="46"/>
      <c r="D18" s="10" t="s">
        <v>34</v>
      </c>
      <c r="E18" s="22"/>
      <c r="F18" s="7" t="s">
        <v>31</v>
      </c>
      <c r="G18" s="73">
        <v>1</v>
      </c>
      <c r="H18" s="11"/>
      <c r="I18" s="71">
        <f>G18*H18</f>
        <v>0</v>
      </c>
      <c r="J18" s="71">
        <f>H18*I18*1.1</f>
        <v>0</v>
      </c>
      <c r="K18" s="26" t="s">
        <v>35</v>
      </c>
    </row>
    <row r="19" spans="2:11" ht="23.1" customHeight="1" x14ac:dyDescent="0.4">
      <c r="B19" s="148"/>
      <c r="C19" s="110" t="s">
        <v>65</v>
      </c>
      <c r="D19" s="39"/>
      <c r="E19" s="40"/>
      <c r="F19" s="35"/>
      <c r="G19" s="72"/>
      <c r="H19" s="37"/>
      <c r="I19" s="102">
        <f>SUM(I20:I23)</f>
        <v>0</v>
      </c>
      <c r="J19" s="102">
        <f>SUM(J20:J23)</f>
        <v>0</v>
      </c>
      <c r="K19" s="48"/>
    </row>
    <row r="20" spans="2:11" ht="27" customHeight="1" x14ac:dyDescent="0.4">
      <c r="B20" s="148"/>
      <c r="C20" s="113"/>
      <c r="D20" s="10" t="s">
        <v>28</v>
      </c>
      <c r="E20" s="22"/>
      <c r="F20" s="7" t="s">
        <v>29</v>
      </c>
      <c r="G20" s="73">
        <v>12</v>
      </c>
      <c r="H20" s="11"/>
      <c r="I20" s="71">
        <f>G20*H20</f>
        <v>0</v>
      </c>
      <c r="J20" s="71">
        <f t="shared" ref="J20:J23" si="1">H20*I20*1.1</f>
        <v>0</v>
      </c>
      <c r="K20" s="101" t="s">
        <v>46</v>
      </c>
    </row>
    <row r="21" spans="2:11" ht="27" customHeight="1" x14ac:dyDescent="0.4">
      <c r="B21" s="148"/>
      <c r="C21" s="113"/>
      <c r="D21" s="10" t="s">
        <v>30</v>
      </c>
      <c r="E21" s="22"/>
      <c r="F21" s="7" t="s">
        <v>31</v>
      </c>
      <c r="G21" s="73">
        <v>1</v>
      </c>
      <c r="H21" s="11"/>
      <c r="I21" s="71">
        <f>G21*H21</f>
        <v>0</v>
      </c>
      <c r="J21" s="71">
        <f t="shared" si="1"/>
        <v>0</v>
      </c>
      <c r="K21" s="101" t="s">
        <v>52</v>
      </c>
    </row>
    <row r="22" spans="2:11" ht="27" customHeight="1" x14ac:dyDescent="0.4">
      <c r="B22" s="148"/>
      <c r="C22" s="113"/>
      <c r="D22" s="10" t="s">
        <v>32</v>
      </c>
      <c r="E22" s="22"/>
      <c r="F22" s="7" t="s">
        <v>29</v>
      </c>
      <c r="G22" s="73">
        <v>12</v>
      </c>
      <c r="H22" s="11"/>
      <c r="I22" s="71">
        <f>G22*H22</f>
        <v>0</v>
      </c>
      <c r="J22" s="71">
        <f t="shared" si="1"/>
        <v>0</v>
      </c>
      <c r="K22" s="26" t="s">
        <v>33</v>
      </c>
    </row>
    <row r="23" spans="2:11" ht="27" customHeight="1" x14ac:dyDescent="0.4">
      <c r="B23" s="148"/>
      <c r="C23" s="116"/>
      <c r="D23" s="10" t="s">
        <v>34</v>
      </c>
      <c r="E23" s="22"/>
      <c r="F23" s="7" t="s">
        <v>31</v>
      </c>
      <c r="G23" s="73">
        <v>1</v>
      </c>
      <c r="H23" s="11"/>
      <c r="I23" s="71">
        <f>G23*H23</f>
        <v>0</v>
      </c>
      <c r="J23" s="71">
        <f t="shared" si="1"/>
        <v>0</v>
      </c>
      <c r="K23" s="26" t="s">
        <v>35</v>
      </c>
    </row>
    <row r="24" spans="2:11" ht="23.1" customHeight="1" x14ac:dyDescent="0.4">
      <c r="B24" s="148"/>
      <c r="C24" s="117" t="s">
        <v>36</v>
      </c>
      <c r="D24" s="74"/>
      <c r="E24" s="49"/>
      <c r="F24" s="50"/>
      <c r="G24" s="75"/>
      <c r="H24" s="51"/>
      <c r="I24" s="102">
        <f>SUM(I25)</f>
        <v>0</v>
      </c>
      <c r="J24" s="102">
        <f>SUM(J25)</f>
        <v>0</v>
      </c>
      <c r="K24" s="52"/>
    </row>
    <row r="25" spans="2:11" ht="27" customHeight="1" x14ac:dyDescent="0.4">
      <c r="B25" s="148"/>
      <c r="C25" s="76"/>
      <c r="D25" s="77" t="s">
        <v>37</v>
      </c>
      <c r="E25" s="78"/>
      <c r="F25" s="79" t="s">
        <v>38</v>
      </c>
      <c r="G25" s="80">
        <v>12</v>
      </c>
      <c r="H25" s="81"/>
      <c r="I25" s="71">
        <f>G25*H25</f>
        <v>0</v>
      </c>
      <c r="J25" s="71">
        <f>H25*I25*1.1</f>
        <v>0</v>
      </c>
      <c r="K25" s="82" t="s">
        <v>53</v>
      </c>
    </row>
    <row r="26" spans="2:11" ht="23.1" customHeight="1" x14ac:dyDescent="0.4">
      <c r="B26" s="148"/>
      <c r="C26" s="117" t="s">
        <v>39</v>
      </c>
      <c r="D26" s="74"/>
      <c r="E26" s="49"/>
      <c r="F26" s="50"/>
      <c r="G26" s="75"/>
      <c r="H26" s="51"/>
      <c r="I26" s="102">
        <f>SUM(I27)</f>
        <v>0</v>
      </c>
      <c r="J26" s="102">
        <f>SUM(J27)</f>
        <v>0</v>
      </c>
      <c r="K26" s="52"/>
    </row>
    <row r="27" spans="2:11" ht="27" customHeight="1" x14ac:dyDescent="0.4">
      <c r="B27" s="148"/>
      <c r="C27" s="118"/>
      <c r="D27" s="77" t="s">
        <v>54</v>
      </c>
      <c r="E27" s="78"/>
      <c r="F27" s="79" t="s">
        <v>26</v>
      </c>
      <c r="G27" s="80">
        <v>293</v>
      </c>
      <c r="H27" s="81"/>
      <c r="I27" s="71">
        <f>G27*H27</f>
        <v>0</v>
      </c>
      <c r="J27" s="71">
        <f>H27*I27*1.1</f>
        <v>0</v>
      </c>
      <c r="K27" s="83" t="s">
        <v>80</v>
      </c>
    </row>
    <row r="28" spans="2:11" ht="23.1" customHeight="1" x14ac:dyDescent="0.4">
      <c r="B28" s="148"/>
      <c r="C28" s="111" t="s">
        <v>5</v>
      </c>
      <c r="D28" s="49"/>
      <c r="E28" s="49"/>
      <c r="F28" s="50"/>
      <c r="G28" s="75"/>
      <c r="H28" s="51"/>
      <c r="I28" s="102">
        <f>SUM(I29:I31)</f>
        <v>0</v>
      </c>
      <c r="J28" s="102">
        <f>SUM(J29:J31)</f>
        <v>0</v>
      </c>
      <c r="K28" s="52"/>
    </row>
    <row r="29" spans="2:11" ht="27" customHeight="1" x14ac:dyDescent="0.4">
      <c r="B29" s="148"/>
      <c r="C29" s="47"/>
      <c r="D29" s="18" t="s">
        <v>58</v>
      </c>
      <c r="E29" s="12"/>
      <c r="F29" s="13" t="s">
        <v>38</v>
      </c>
      <c r="G29" s="84">
        <v>12</v>
      </c>
      <c r="H29" s="15"/>
      <c r="I29" s="71">
        <f>G29*H29</f>
        <v>0</v>
      </c>
      <c r="J29" s="71">
        <f t="shared" ref="J29:J31" si="2">H29*I29*1.1</f>
        <v>0</v>
      </c>
      <c r="K29" s="16" t="s">
        <v>59</v>
      </c>
    </row>
    <row r="30" spans="2:11" ht="27" customHeight="1" x14ac:dyDescent="0.4">
      <c r="B30" s="148"/>
      <c r="C30" s="47"/>
      <c r="D30" s="84" t="s">
        <v>40</v>
      </c>
      <c r="E30" s="29"/>
      <c r="F30" s="13" t="s">
        <v>31</v>
      </c>
      <c r="G30" s="84">
        <v>1</v>
      </c>
      <c r="H30" s="19"/>
      <c r="I30" s="71">
        <f>G30*H30</f>
        <v>0</v>
      </c>
      <c r="J30" s="71">
        <f t="shared" si="2"/>
        <v>0</v>
      </c>
      <c r="K30" s="20"/>
    </row>
    <row r="31" spans="2:11" ht="27" customHeight="1" x14ac:dyDescent="0.4">
      <c r="B31" s="148"/>
      <c r="C31" s="85"/>
      <c r="D31" s="149" t="s">
        <v>41</v>
      </c>
      <c r="E31" s="149"/>
      <c r="F31" s="86" t="s">
        <v>42</v>
      </c>
      <c r="G31" s="87">
        <v>1</v>
      </c>
      <c r="H31" s="88"/>
      <c r="I31" s="71">
        <f>G31*H31</f>
        <v>0</v>
      </c>
      <c r="J31" s="71">
        <f t="shared" si="2"/>
        <v>0</v>
      </c>
      <c r="K31" s="82"/>
    </row>
    <row r="32" spans="2:11" ht="24.95" customHeight="1" x14ac:dyDescent="0.4">
      <c r="B32" s="89"/>
      <c r="C32" s="112" t="s">
        <v>6</v>
      </c>
      <c r="D32" s="53"/>
      <c r="E32" s="53"/>
      <c r="F32" s="54"/>
      <c r="G32" s="55"/>
      <c r="H32" s="56"/>
      <c r="I32" s="90">
        <f>SUM(I6,I10,I12,I14,I19,I24,I26,I28)</f>
        <v>0</v>
      </c>
      <c r="J32" s="90">
        <f>SUM(J6,J10,J12,J14,J19,J24,J26,J28)</f>
        <v>0</v>
      </c>
      <c r="K32" s="58"/>
    </row>
    <row r="33" spans="2:11" ht="24.95" customHeight="1" x14ac:dyDescent="0.4">
      <c r="D33" s="129" t="s">
        <v>95</v>
      </c>
      <c r="F33" s="107"/>
      <c r="G33" s="108"/>
      <c r="H33" s="104"/>
      <c r="I33" s="105"/>
      <c r="J33" s="105"/>
      <c r="K33" s="106"/>
    </row>
    <row r="34" spans="2:11" ht="25.5" customHeight="1" x14ac:dyDescent="0.4">
      <c r="D34" s="129" t="s">
        <v>96</v>
      </c>
      <c r="E34" s="131"/>
      <c r="F34" s="133"/>
      <c r="H34" s="131"/>
      <c r="I34" s="24"/>
      <c r="J34" s="24"/>
    </row>
    <row r="35" spans="2:11" ht="24.75" customHeight="1" x14ac:dyDescent="0.4">
      <c r="D35" s="129" t="s">
        <v>99</v>
      </c>
      <c r="E35" s="131"/>
      <c r="F35" s="133"/>
      <c r="H35" s="131"/>
      <c r="I35" s="24"/>
      <c r="J35" s="24"/>
    </row>
    <row r="36" spans="2:11" ht="24.75" customHeight="1" x14ac:dyDescent="0.4">
      <c r="D36" s="129" t="s">
        <v>100</v>
      </c>
      <c r="E36" s="131"/>
      <c r="F36" s="133"/>
      <c r="H36" s="131"/>
      <c r="I36" s="24"/>
      <c r="J36" s="24"/>
    </row>
    <row r="37" spans="2:11" ht="25.5" customHeight="1" x14ac:dyDescent="0.4">
      <c r="E37" s="131"/>
      <c r="F37" s="150"/>
      <c r="G37" s="150"/>
      <c r="H37" s="131"/>
      <c r="I37" s="24"/>
      <c r="J37" s="24"/>
    </row>
    <row r="38" spans="2:11" ht="24.95" customHeight="1" x14ac:dyDescent="0.4">
      <c r="B38" s="134" t="s">
        <v>94</v>
      </c>
      <c r="C38" s="151"/>
      <c r="D38" s="151"/>
      <c r="E38" s="151"/>
      <c r="F38" s="151"/>
      <c r="G38" s="151"/>
      <c r="H38" s="151"/>
      <c r="I38" s="151"/>
      <c r="J38" s="151"/>
      <c r="K38" s="152"/>
    </row>
    <row r="39" spans="2:11" ht="24.95" customHeight="1" x14ac:dyDescent="0.4">
      <c r="B39" s="153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2:11" ht="24.95" customHeight="1" x14ac:dyDescent="0.4">
      <c r="B40" s="153"/>
      <c r="C40" s="154"/>
      <c r="D40" s="154"/>
      <c r="E40" s="154"/>
      <c r="F40" s="154"/>
      <c r="G40" s="154"/>
      <c r="H40" s="154"/>
      <c r="I40" s="154"/>
      <c r="J40" s="154"/>
      <c r="K40" s="155"/>
    </row>
    <row r="41" spans="2:11" ht="24.95" customHeight="1" x14ac:dyDescent="0.4">
      <c r="B41" s="156"/>
      <c r="C41" s="157"/>
      <c r="D41" s="157"/>
      <c r="E41" s="157"/>
      <c r="F41" s="157"/>
      <c r="G41" s="157"/>
      <c r="H41" s="157"/>
      <c r="I41" s="157"/>
      <c r="J41" s="157"/>
      <c r="K41" s="158"/>
    </row>
  </sheetData>
  <mergeCells count="5">
    <mergeCell ref="F37:G37"/>
    <mergeCell ref="B38:K41"/>
    <mergeCell ref="C5:E5"/>
    <mergeCell ref="B6:B31"/>
    <mergeCell ref="D31:E31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30"/>
  <sheetViews>
    <sheetView showGridLines="0" view="pageBreakPreview" zoomScale="85" zoomScaleNormal="70" zoomScaleSheetLayoutView="85" workbookViewId="0">
      <selection activeCell="N5" sqref="N5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1" t="s">
        <v>82</v>
      </c>
      <c r="K2" s="124"/>
    </row>
    <row r="3" spans="2:11" s="23" customFormat="1" ht="14.25" x14ac:dyDescent="0.4">
      <c r="B3" s="25"/>
      <c r="E3" s="25"/>
      <c r="K3" s="124"/>
    </row>
    <row r="4" spans="2:11" s="23" customFormat="1" ht="21" customHeight="1" x14ac:dyDescent="0.4">
      <c r="B4" s="130" t="s">
        <v>92</v>
      </c>
      <c r="E4" s="25"/>
      <c r="K4" s="124"/>
    </row>
    <row r="5" spans="2:11" ht="23.25" customHeight="1" x14ac:dyDescent="0.4">
      <c r="B5" s="59"/>
      <c r="C5" s="159" t="s">
        <v>0</v>
      </c>
      <c r="D5" s="160"/>
      <c r="E5" s="161"/>
      <c r="F5" s="122" t="s">
        <v>1</v>
      </c>
      <c r="G5" s="122" t="s">
        <v>2</v>
      </c>
      <c r="H5" s="122" t="s">
        <v>3</v>
      </c>
      <c r="I5" s="122" t="s">
        <v>85</v>
      </c>
      <c r="J5" s="123" t="s">
        <v>86</v>
      </c>
      <c r="K5" s="122" t="s">
        <v>19</v>
      </c>
    </row>
    <row r="6" spans="2:11" ht="23.1" customHeight="1" x14ac:dyDescent="0.4">
      <c r="B6" s="147" t="s">
        <v>50</v>
      </c>
      <c r="C6" s="113" t="s">
        <v>43</v>
      </c>
      <c r="D6" s="93"/>
      <c r="E6" s="94"/>
      <c r="F6" s="95"/>
      <c r="G6" s="96"/>
      <c r="H6" s="97"/>
      <c r="I6" s="98">
        <f>I7</f>
        <v>0</v>
      </c>
      <c r="J6" s="98">
        <f>J7</f>
        <v>0</v>
      </c>
      <c r="K6" s="99"/>
    </row>
    <row r="7" spans="2:11" ht="23.1" customHeight="1" x14ac:dyDescent="0.4">
      <c r="B7" s="147"/>
      <c r="C7" s="113"/>
      <c r="D7" s="2" t="s">
        <v>44</v>
      </c>
      <c r="E7" s="3"/>
      <c r="F7" s="4" t="s">
        <v>4</v>
      </c>
      <c r="G7" s="70">
        <v>1</v>
      </c>
      <c r="H7" s="5"/>
      <c r="I7" s="71">
        <f>G7*H7</f>
        <v>0</v>
      </c>
      <c r="J7" s="71">
        <f>I7*1.1</f>
        <v>0</v>
      </c>
      <c r="K7" s="6"/>
    </row>
    <row r="8" spans="2:11" ht="23.1" customHeight="1" x14ac:dyDescent="0.4">
      <c r="B8" s="147"/>
      <c r="C8" s="110" t="s">
        <v>45</v>
      </c>
      <c r="D8" s="39"/>
      <c r="E8" s="40"/>
      <c r="F8" s="35"/>
      <c r="G8" s="69"/>
      <c r="H8" s="41"/>
      <c r="I8" s="98">
        <f>I9</f>
        <v>0</v>
      </c>
      <c r="J8" s="98">
        <f>J9</f>
        <v>0</v>
      </c>
      <c r="K8" s="42"/>
    </row>
    <row r="9" spans="2:11" ht="23.1" customHeight="1" x14ac:dyDescent="0.4">
      <c r="B9" s="147"/>
      <c r="C9" s="115"/>
      <c r="D9" s="149" t="s">
        <v>41</v>
      </c>
      <c r="E9" s="149"/>
      <c r="F9" s="7" t="s">
        <v>4</v>
      </c>
      <c r="G9" s="7">
        <v>1</v>
      </c>
      <c r="H9" s="8"/>
      <c r="I9" s="71">
        <f t="shared" ref="I9" si="0">G9*H9</f>
        <v>0</v>
      </c>
      <c r="J9" s="71">
        <f>I9*1.1</f>
        <v>0</v>
      </c>
      <c r="K9" s="82" t="s">
        <v>79</v>
      </c>
    </row>
    <row r="10" spans="2:11" ht="24.95" customHeight="1" x14ac:dyDescent="0.4">
      <c r="B10" s="89"/>
      <c r="C10" s="112" t="s">
        <v>6</v>
      </c>
      <c r="D10" s="53"/>
      <c r="E10" s="53"/>
      <c r="F10" s="91"/>
      <c r="G10" s="53"/>
      <c r="H10" s="56"/>
      <c r="I10" s="57">
        <f>SUM(I6,I8)</f>
        <v>0</v>
      </c>
      <c r="J10" s="57">
        <f>SUM(J6,J8)</f>
        <v>0</v>
      </c>
      <c r="K10" s="92"/>
    </row>
    <row r="11" spans="2:11" ht="23.1" customHeight="1" x14ac:dyDescent="0.4">
      <c r="B11" s="147" t="s">
        <v>70</v>
      </c>
      <c r="C11" s="113" t="s">
        <v>71</v>
      </c>
      <c r="D11" s="93"/>
      <c r="E11" s="94"/>
      <c r="F11" s="50"/>
      <c r="G11" s="75"/>
      <c r="H11" s="51"/>
      <c r="I11" s="102">
        <f>SUM(I12:I14)</f>
        <v>0</v>
      </c>
      <c r="J11" s="102">
        <f>SUM(J12:J14)</f>
        <v>0</v>
      </c>
      <c r="K11" s="99"/>
    </row>
    <row r="12" spans="2:11" ht="27" customHeight="1" x14ac:dyDescent="0.4">
      <c r="B12" s="147"/>
      <c r="C12" s="44"/>
      <c r="D12" s="27" t="s">
        <v>81</v>
      </c>
      <c r="E12" s="28"/>
      <c r="F12" s="7" t="s">
        <v>7</v>
      </c>
      <c r="G12" s="125">
        <v>1</v>
      </c>
      <c r="H12" s="11"/>
      <c r="I12" s="43">
        <f>G12*H12</f>
        <v>0</v>
      </c>
      <c r="J12" s="71">
        <f>I12*1.1</f>
        <v>0</v>
      </c>
      <c r="K12" s="100" t="s">
        <v>83</v>
      </c>
    </row>
    <row r="13" spans="2:11" ht="27" customHeight="1" x14ac:dyDescent="0.4">
      <c r="B13" s="147"/>
      <c r="C13" s="44"/>
      <c r="D13" s="27" t="s">
        <v>10</v>
      </c>
      <c r="E13" s="28"/>
      <c r="F13" s="7" t="s">
        <v>7</v>
      </c>
      <c r="G13" s="125">
        <v>1</v>
      </c>
      <c r="H13" s="11"/>
      <c r="I13" s="43">
        <f t="shared" ref="I13:I14" si="1">G13*H13</f>
        <v>0</v>
      </c>
      <c r="J13" s="71">
        <f>I13*1.1</f>
        <v>0</v>
      </c>
      <c r="K13" s="9" t="s">
        <v>77</v>
      </c>
    </row>
    <row r="14" spans="2:11" ht="27" customHeight="1" x14ac:dyDescent="0.4">
      <c r="B14" s="147"/>
      <c r="C14" s="45"/>
      <c r="D14" s="27" t="s">
        <v>11</v>
      </c>
      <c r="E14" s="28"/>
      <c r="F14" s="7" t="s">
        <v>7</v>
      </c>
      <c r="G14" s="125">
        <v>1</v>
      </c>
      <c r="H14" s="11"/>
      <c r="I14" s="43">
        <f t="shared" si="1"/>
        <v>0</v>
      </c>
      <c r="J14" s="71">
        <f>I14*1.1</f>
        <v>0</v>
      </c>
      <c r="K14" s="26" t="s">
        <v>78</v>
      </c>
    </row>
    <row r="15" spans="2:11" ht="23.1" customHeight="1" x14ac:dyDescent="0.4">
      <c r="B15" s="147"/>
      <c r="C15" s="110" t="s">
        <v>72</v>
      </c>
      <c r="D15" s="33"/>
      <c r="E15" s="34"/>
      <c r="F15" s="50"/>
      <c r="G15" s="75"/>
      <c r="H15" s="51"/>
      <c r="I15" s="102">
        <f>SUM(I16:I17)</f>
        <v>0</v>
      </c>
      <c r="J15" s="102">
        <f>SUM(J16:J17)</f>
        <v>0</v>
      </c>
      <c r="K15" s="38"/>
    </row>
    <row r="16" spans="2:11" ht="23.1" customHeight="1" x14ac:dyDescent="0.4">
      <c r="B16" s="147"/>
      <c r="C16" s="113"/>
      <c r="D16" s="2" t="s">
        <v>73</v>
      </c>
      <c r="E16" s="3"/>
      <c r="F16" s="13" t="s">
        <v>4</v>
      </c>
      <c r="G16" s="67">
        <v>1</v>
      </c>
      <c r="H16" s="121"/>
      <c r="I16" s="43">
        <f>G16*H16</f>
        <v>0</v>
      </c>
      <c r="J16" s="71">
        <f>I16*1.1</f>
        <v>0</v>
      </c>
      <c r="K16" s="20" t="s">
        <v>62</v>
      </c>
    </row>
    <row r="17" spans="2:11" ht="23.1" customHeight="1" x14ac:dyDescent="0.4">
      <c r="B17" s="147"/>
      <c r="C17" s="113"/>
      <c r="D17" s="10" t="s">
        <v>17</v>
      </c>
      <c r="E17" s="120"/>
      <c r="F17" s="13" t="s">
        <v>22</v>
      </c>
      <c r="G17" s="126">
        <v>24000</v>
      </c>
      <c r="H17" s="19"/>
      <c r="I17" s="43">
        <f>G17*H17</f>
        <v>0</v>
      </c>
      <c r="J17" s="71">
        <f>I17*1.1</f>
        <v>0</v>
      </c>
      <c r="K17" s="20" t="s">
        <v>63</v>
      </c>
    </row>
    <row r="18" spans="2:11" ht="23.1" customHeight="1" x14ac:dyDescent="0.4">
      <c r="B18" s="147"/>
      <c r="C18" s="110" t="s">
        <v>45</v>
      </c>
      <c r="D18" s="39"/>
      <c r="E18" s="40"/>
      <c r="F18" s="50"/>
      <c r="G18" s="75"/>
      <c r="H18" s="51"/>
      <c r="I18" s="102">
        <f>SUM(I19:I21)</f>
        <v>0</v>
      </c>
      <c r="J18" s="102">
        <f>SUM(J19:J21)</f>
        <v>0</v>
      </c>
      <c r="K18" s="42"/>
    </row>
    <row r="19" spans="2:11" ht="23.1" customHeight="1" x14ac:dyDescent="0.4">
      <c r="B19" s="147"/>
      <c r="C19" s="113"/>
      <c r="D19" s="2" t="s">
        <v>74</v>
      </c>
      <c r="E19" s="3"/>
      <c r="F19" s="13" t="s">
        <v>4</v>
      </c>
      <c r="G19" s="67">
        <v>1</v>
      </c>
      <c r="H19" s="19"/>
      <c r="I19" s="43">
        <f>G19*H19</f>
        <v>0</v>
      </c>
      <c r="J19" s="71">
        <f>I19*1.1</f>
        <v>0</v>
      </c>
      <c r="K19" s="6" t="s">
        <v>76</v>
      </c>
    </row>
    <row r="20" spans="2:11" ht="23.1" customHeight="1" x14ac:dyDescent="0.4">
      <c r="B20" s="147"/>
      <c r="C20" s="113"/>
      <c r="D20" s="10" t="s">
        <v>75</v>
      </c>
      <c r="E20" s="120"/>
      <c r="F20" s="13" t="s">
        <v>22</v>
      </c>
      <c r="G20" s="126">
        <v>1</v>
      </c>
      <c r="H20" s="19"/>
      <c r="I20" s="43">
        <f t="shared" ref="I20:I21" si="2">G20*H20</f>
        <v>0</v>
      </c>
      <c r="J20" s="71">
        <f>I20*1.1</f>
        <v>0</v>
      </c>
      <c r="K20" s="6" t="s">
        <v>76</v>
      </c>
    </row>
    <row r="21" spans="2:11" ht="23.1" customHeight="1" x14ac:dyDescent="0.4">
      <c r="B21" s="147"/>
      <c r="C21" s="115"/>
      <c r="D21" s="149" t="s">
        <v>41</v>
      </c>
      <c r="E21" s="149"/>
      <c r="F21" s="7" t="s">
        <v>4</v>
      </c>
      <c r="G21" s="7">
        <v>1</v>
      </c>
      <c r="H21" s="8"/>
      <c r="I21" s="43">
        <f t="shared" si="2"/>
        <v>0</v>
      </c>
      <c r="J21" s="71">
        <f>I21*1.1</f>
        <v>0</v>
      </c>
      <c r="K21" s="82" t="s">
        <v>47</v>
      </c>
    </row>
    <row r="22" spans="2:11" ht="24.95" customHeight="1" x14ac:dyDescent="0.4">
      <c r="B22" s="89"/>
      <c r="C22" s="112" t="s">
        <v>6</v>
      </c>
      <c r="D22" s="53"/>
      <c r="E22" s="53"/>
      <c r="F22" s="91"/>
      <c r="G22" s="53"/>
      <c r="H22" s="56"/>
      <c r="I22" s="119">
        <f>SUM(I11,I15,I18)</f>
        <v>0</v>
      </c>
      <c r="J22" s="119">
        <f>SUM(J11,J15,J18)</f>
        <v>0</v>
      </c>
      <c r="K22" s="92"/>
    </row>
    <row r="23" spans="2:11" ht="24.95" customHeight="1" x14ac:dyDescent="0.4">
      <c r="D23" s="129" t="s">
        <v>95</v>
      </c>
      <c r="F23" s="107"/>
      <c r="G23" s="108"/>
      <c r="H23" s="104"/>
      <c r="I23" s="105"/>
      <c r="J23" s="105"/>
      <c r="K23" s="106"/>
    </row>
    <row r="24" spans="2:11" ht="24.75" customHeight="1" x14ac:dyDescent="0.4">
      <c r="D24" s="129" t="s">
        <v>100</v>
      </c>
      <c r="E24" s="131"/>
      <c r="F24" s="133"/>
      <c r="H24" s="131"/>
      <c r="I24" s="24"/>
      <c r="J24" s="24"/>
    </row>
    <row r="25" spans="2:11" ht="25.5" customHeight="1" x14ac:dyDescent="0.4">
      <c r="E25" s="131"/>
      <c r="F25" s="150"/>
      <c r="G25" s="150"/>
      <c r="H25" s="131"/>
      <c r="I25" s="24"/>
      <c r="J25" s="24"/>
    </row>
    <row r="26" spans="2:11" ht="24.95" customHeight="1" x14ac:dyDescent="0.4">
      <c r="B26" s="134" t="s">
        <v>93</v>
      </c>
      <c r="C26" s="151"/>
      <c r="D26" s="151"/>
      <c r="E26" s="151"/>
      <c r="F26" s="151"/>
      <c r="G26" s="151"/>
      <c r="H26" s="151"/>
      <c r="I26" s="151"/>
      <c r="J26" s="151"/>
      <c r="K26" s="152"/>
    </row>
    <row r="27" spans="2:11" ht="24.95" customHeight="1" x14ac:dyDescent="0.4">
      <c r="B27" s="153"/>
      <c r="C27" s="154"/>
      <c r="D27" s="154"/>
      <c r="E27" s="154"/>
      <c r="F27" s="154"/>
      <c r="G27" s="154"/>
      <c r="H27" s="154"/>
      <c r="I27" s="154"/>
      <c r="J27" s="154"/>
      <c r="K27" s="155"/>
    </row>
    <row r="28" spans="2:11" ht="24.95" customHeight="1" x14ac:dyDescent="0.4">
      <c r="B28" s="153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2:11" ht="24.95" customHeight="1" x14ac:dyDescent="0.4">
      <c r="B29" s="156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2:11" ht="13.5" customHeight="1" x14ac:dyDescent="0.4">
      <c r="B30" s="132"/>
      <c r="C30" s="132"/>
      <c r="D30" s="132"/>
      <c r="E30" s="132"/>
      <c r="F30" s="132"/>
      <c r="G30" s="132"/>
      <c r="H30" s="132"/>
      <c r="I30" s="132"/>
      <c r="J30" s="132"/>
      <c r="K30" s="132"/>
    </row>
  </sheetData>
  <mergeCells count="7">
    <mergeCell ref="F25:G25"/>
    <mergeCell ref="B26:K29"/>
    <mergeCell ref="B11:B21"/>
    <mergeCell ref="D21:E21"/>
    <mergeCell ref="C5:E5"/>
    <mergeCell ref="B6:B9"/>
    <mergeCell ref="D9:E9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エリア②初期経費（実証運行）</vt:lpstr>
      <vt:lpstr>エリア②運行経費内訳（実証運行）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'エリア②運行経費内訳（実証運行）'!Print_Area</vt:lpstr>
      <vt:lpstr>'エリア②初期経費（実証運行）'!Print_Area</vt:lpstr>
      <vt:lpstr>'【参考】システム改修経費・利便性向上利用促進等経費（実証運行）'!Print_Titles</vt:lpstr>
      <vt:lpstr>'エリア②運行経費内訳（実証運行）'!Print_Titles</vt:lpstr>
      <vt:lpstr>'エリア②初期経費（実証運行）'!Print_Titles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永峯　憲仁</cp:lastModifiedBy>
  <cp:lastPrinted>2025-10-07T07:18:10Z</cp:lastPrinted>
  <dcterms:created xsi:type="dcterms:W3CDTF">2022-05-25T11:41:28Z</dcterms:created>
  <dcterms:modified xsi:type="dcterms:W3CDTF">2025-10-07T07:18:18Z</dcterms:modified>
</cp:coreProperties>
</file>