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0.16.240.2\共有\00_ファイルやりとり\01.任用課\２係へ\南さんへ\藤田\"/>
    </mc:Choice>
  </mc:AlternateContent>
  <bookViews>
    <workbookView xWindow="-120" yWindow="-120" windowWidth="20730" windowHeight="11160"/>
  </bookViews>
  <sheets>
    <sheet name="入力方法等" sheetId="34" r:id="rId1"/>
    <sheet name="記載例" sheetId="37" r:id="rId2"/>
    <sheet name="【要提出】職務経歴書(1)(2)(3)" sheetId="36" r:id="rId3"/>
    <sheet name="【要提出】職務経歴書(4)" sheetId="39" r:id="rId4"/>
    <sheet name="Sheet1" sheetId="38" state="hidden" r:id="rId5"/>
  </sheets>
  <definedNames>
    <definedName name="_xlnm.Print_Area" localSheetId="2">'【要提出】職務経歴書(1)(2)(3)'!$A$1:$AL$69</definedName>
    <definedName name="_xlnm.Print_Area" localSheetId="3">'【要提出】職務経歴書(4)'!$A$2:$R$82</definedName>
    <definedName name="_xlnm.Print_Area" localSheetId="1">記載例!$A$1:$AL$71</definedName>
    <definedName name="_xlnm.Print_Area" localSheetId="0">入力方法等!$B$2:$B$34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 i="36" l="1"/>
  <c r="A72" i="36" l="1"/>
  <c r="I3" i="36"/>
  <c r="O2" i="36"/>
  <c r="D80" i="39" l="1"/>
  <c r="L80" i="39"/>
  <c r="T11" i="39"/>
  <c r="O2" i="37" l="1"/>
  <c r="BG8" i="37"/>
  <c r="N67" i="38"/>
  <c r="T66" i="38"/>
  <c r="Q66" i="38"/>
  <c r="N66" i="38"/>
  <c r="M66" i="38"/>
  <c r="L66" i="38"/>
  <c r="J66" i="38"/>
  <c r="T67" i="38" s="1"/>
  <c r="H66" i="38"/>
  <c r="N65" i="38"/>
  <c r="H65" i="38"/>
  <c r="G65" i="38"/>
  <c r="F65" i="38"/>
  <c r="D65" i="38"/>
  <c r="T64" i="38"/>
  <c r="Q64" i="38"/>
  <c r="N64" i="38"/>
  <c r="M64" i="38"/>
  <c r="L64" i="38"/>
  <c r="J64" i="38"/>
  <c r="T65" i="38" s="1"/>
  <c r="H64" i="38"/>
  <c r="N63" i="38"/>
  <c r="H63" i="38"/>
  <c r="G63" i="38"/>
  <c r="F63" i="38"/>
  <c r="D63" i="38"/>
  <c r="T62" i="38"/>
  <c r="Q62" i="38"/>
  <c r="N62" i="38"/>
  <c r="M62" i="38"/>
  <c r="L62" i="38"/>
  <c r="J62" i="38"/>
  <c r="T63" i="38" s="1"/>
  <c r="H62" i="38"/>
  <c r="N61" i="38"/>
  <c r="H61" i="38"/>
  <c r="G61" i="38"/>
  <c r="F61" i="38"/>
  <c r="D61" i="38"/>
  <c r="T60" i="38"/>
  <c r="Q60" i="38"/>
  <c r="N60" i="38"/>
  <c r="M60" i="38"/>
  <c r="L60" i="38"/>
  <c r="J60" i="38"/>
  <c r="T61" i="38" s="1"/>
  <c r="H60" i="38"/>
  <c r="N59" i="38"/>
  <c r="H59" i="38"/>
  <c r="G59" i="38"/>
  <c r="F59" i="38"/>
  <c r="D59" i="38"/>
  <c r="Q58" i="38"/>
  <c r="N58" i="38"/>
  <c r="M58" i="38"/>
  <c r="L58" i="38"/>
  <c r="J58" i="38"/>
  <c r="T58" i="38" s="1"/>
  <c r="H58" i="38"/>
  <c r="H57" i="38"/>
  <c r="G57" i="38"/>
  <c r="F57" i="38"/>
  <c r="D57" i="38"/>
  <c r="Q56" i="38"/>
  <c r="H56" i="38"/>
  <c r="H55" i="38"/>
  <c r="G55" i="38"/>
  <c r="F55" i="38"/>
  <c r="D55" i="38"/>
  <c r="Q54" i="38"/>
  <c r="N54" i="38"/>
  <c r="H54" i="38"/>
  <c r="T53" i="38"/>
  <c r="N53" i="38"/>
  <c r="M53" i="38"/>
  <c r="L53" i="38"/>
  <c r="J53" i="38"/>
  <c r="H53" i="38"/>
  <c r="G53" i="38"/>
  <c r="F53" i="38"/>
  <c r="D53" i="38"/>
  <c r="Q52" i="38"/>
  <c r="N52" i="38"/>
  <c r="H52" i="38"/>
  <c r="T51" i="38"/>
  <c r="N51" i="38"/>
  <c r="M51" i="38"/>
  <c r="L51" i="38"/>
  <c r="J51" i="38"/>
  <c r="H51" i="38"/>
  <c r="G51" i="38"/>
  <c r="F51" i="38"/>
  <c r="D51" i="38"/>
  <c r="N50" i="38"/>
  <c r="T49" i="38"/>
  <c r="N49" i="38"/>
  <c r="M49" i="38"/>
  <c r="L49" i="38"/>
  <c r="J49" i="38"/>
  <c r="N48" i="38"/>
  <c r="T47" i="38"/>
  <c r="N47" i="38"/>
  <c r="M47" i="38"/>
  <c r="L47" i="38"/>
  <c r="J47" i="38"/>
  <c r="N46" i="38"/>
  <c r="N45" i="38"/>
  <c r="M45" i="38"/>
  <c r="L45" i="38"/>
  <c r="J45" i="38"/>
  <c r="N41" i="38"/>
  <c r="H41" i="38"/>
  <c r="T40" i="38"/>
  <c r="Q40" i="38"/>
  <c r="N40" i="38"/>
  <c r="M40" i="38"/>
  <c r="L40" i="38"/>
  <c r="J40" i="38"/>
  <c r="H40" i="38"/>
  <c r="G40" i="38"/>
  <c r="F40" i="38"/>
  <c r="D40" i="38"/>
  <c r="Q41" i="38" s="1"/>
  <c r="N39" i="38"/>
  <c r="H39" i="38"/>
  <c r="T38" i="38"/>
  <c r="Q38" i="38"/>
  <c r="N38" i="38"/>
  <c r="M38" i="38"/>
  <c r="L38" i="38"/>
  <c r="J38" i="38"/>
  <c r="H38" i="38"/>
  <c r="G38" i="38"/>
  <c r="F38" i="38"/>
  <c r="D38" i="38"/>
  <c r="Q39" i="38" s="1"/>
  <c r="N37" i="38"/>
  <c r="H37" i="38"/>
  <c r="T36" i="38"/>
  <c r="Q36" i="38"/>
  <c r="N36" i="38"/>
  <c r="M36" i="38"/>
  <c r="L36" i="38"/>
  <c r="J36" i="38"/>
  <c r="H36" i="38"/>
  <c r="G36" i="38"/>
  <c r="F36" i="38"/>
  <c r="D36" i="38"/>
  <c r="Q37" i="38" s="1"/>
  <c r="N35" i="38"/>
  <c r="H35" i="38"/>
  <c r="T34" i="38"/>
  <c r="Q34" i="38"/>
  <c r="N34" i="38"/>
  <c r="M34" i="38"/>
  <c r="L34" i="38"/>
  <c r="J34" i="38"/>
  <c r="H34" i="38"/>
  <c r="G34" i="38"/>
  <c r="F34" i="38"/>
  <c r="D34" i="38"/>
  <c r="Q35" i="38" s="1"/>
  <c r="N33" i="38"/>
  <c r="H33" i="38"/>
  <c r="N32" i="38"/>
  <c r="M32" i="38"/>
  <c r="L32" i="38"/>
  <c r="J32" i="38"/>
  <c r="T32" i="38" s="1"/>
  <c r="H32" i="38"/>
  <c r="G32" i="38"/>
  <c r="F32" i="38"/>
  <c r="D32" i="38"/>
  <c r="N28" i="38"/>
  <c r="H28" i="38"/>
  <c r="T27" i="38"/>
  <c r="Q27" i="38"/>
  <c r="N27" i="38"/>
  <c r="M27" i="38"/>
  <c r="L27" i="38"/>
  <c r="J27" i="38"/>
  <c r="H27" i="38"/>
  <c r="G27" i="38"/>
  <c r="F27" i="38"/>
  <c r="D27" i="38"/>
  <c r="N26" i="38"/>
  <c r="H26" i="38"/>
  <c r="T25" i="38"/>
  <c r="Q25" i="38"/>
  <c r="N25" i="38"/>
  <c r="M25" i="38"/>
  <c r="L25" i="38"/>
  <c r="J25" i="38"/>
  <c r="H25" i="38"/>
  <c r="G25" i="38"/>
  <c r="F25" i="38"/>
  <c r="D25" i="38"/>
  <c r="N24" i="38"/>
  <c r="H24" i="38"/>
  <c r="T23" i="38"/>
  <c r="Q23" i="38"/>
  <c r="N23" i="38"/>
  <c r="M23" i="38"/>
  <c r="L23" i="38"/>
  <c r="J23" i="38"/>
  <c r="H23" i="38"/>
  <c r="G23" i="38"/>
  <c r="F23" i="38"/>
  <c r="D23" i="38"/>
  <c r="N22" i="38"/>
  <c r="H22" i="38"/>
  <c r="T21" i="38"/>
  <c r="Q21" i="38"/>
  <c r="N21" i="38"/>
  <c r="M21" i="38"/>
  <c r="L21" i="38"/>
  <c r="J21" i="38"/>
  <c r="H21" i="38"/>
  <c r="G21" i="38"/>
  <c r="F21" i="38"/>
  <c r="D21" i="38"/>
  <c r="N20" i="38"/>
  <c r="H20" i="38"/>
  <c r="N19" i="38"/>
  <c r="M19" i="38"/>
  <c r="L19" i="38"/>
  <c r="J19" i="38"/>
  <c r="H19" i="38"/>
  <c r="G19" i="38"/>
  <c r="F19" i="38"/>
  <c r="D19" i="38"/>
  <c r="N15" i="38"/>
  <c r="H15" i="38"/>
  <c r="T14" i="38"/>
  <c r="Q14" i="38"/>
  <c r="N14" i="38"/>
  <c r="M14" i="38"/>
  <c r="L14" i="38"/>
  <c r="J14" i="38"/>
  <c r="H14" i="38"/>
  <c r="G14" i="38"/>
  <c r="F14" i="38"/>
  <c r="D14" i="38"/>
  <c r="N13" i="38"/>
  <c r="H13" i="38"/>
  <c r="T12" i="38"/>
  <c r="Q12" i="38"/>
  <c r="N12" i="38"/>
  <c r="M12" i="38"/>
  <c r="L12" i="38"/>
  <c r="J12" i="38"/>
  <c r="T13" i="38" s="1"/>
  <c r="H12" i="38"/>
  <c r="G12" i="38"/>
  <c r="F12" i="38"/>
  <c r="D12" i="38"/>
  <c r="N11" i="38"/>
  <c r="H11" i="38"/>
  <c r="T10" i="38"/>
  <c r="Q10" i="38"/>
  <c r="N10" i="38"/>
  <c r="M10" i="38"/>
  <c r="L10" i="38"/>
  <c r="J10" i="38"/>
  <c r="T11" i="38" s="1"/>
  <c r="H10" i="38"/>
  <c r="G10" i="38"/>
  <c r="F10" i="38"/>
  <c r="D10" i="38"/>
  <c r="N9" i="38"/>
  <c r="H9" i="38"/>
  <c r="T8" i="38"/>
  <c r="Q8" i="38"/>
  <c r="N8" i="38"/>
  <c r="M8" i="38"/>
  <c r="L8" i="38"/>
  <c r="J8" i="38"/>
  <c r="H8" i="38"/>
  <c r="G8" i="38"/>
  <c r="F8" i="38"/>
  <c r="D8" i="38"/>
  <c r="N7" i="38"/>
  <c r="H7" i="38"/>
  <c r="N6" i="38"/>
  <c r="M6" i="38"/>
  <c r="L6" i="38"/>
  <c r="J6" i="38"/>
  <c r="T7" i="38" s="1"/>
  <c r="H6" i="38"/>
  <c r="G6" i="38"/>
  <c r="F6" i="38"/>
  <c r="D6" i="38"/>
  <c r="Q22" i="38" l="1"/>
  <c r="Q24" i="38"/>
  <c r="Q26" i="38"/>
  <c r="Q28" i="38"/>
  <c r="Q33" i="38"/>
  <c r="T48" i="38"/>
  <c r="T9" i="38"/>
  <c r="T15" i="38"/>
  <c r="T35" i="38"/>
  <c r="T37" i="38"/>
  <c r="T39" i="38"/>
  <c r="T46" i="38"/>
  <c r="T41" i="38"/>
  <c r="T22" i="38"/>
  <c r="T24" i="38"/>
  <c r="T28" i="38"/>
  <c r="Q20" i="38"/>
  <c r="Q15" i="38"/>
  <c r="Q13" i="38"/>
  <c r="Q11" i="38"/>
  <c r="Q9" i="38"/>
  <c r="T20" i="38"/>
  <c r="T50" i="38"/>
  <c r="T52" i="38"/>
  <c r="T54" i="38"/>
  <c r="T26" i="38"/>
  <c r="T6" i="38"/>
  <c r="T59" i="38"/>
  <c r="T33" i="38"/>
  <c r="T19" i="38"/>
  <c r="Q19" i="38"/>
  <c r="Q7" i="38"/>
  <c r="Q6" i="38"/>
  <c r="T45" i="38"/>
  <c r="Q32" i="38"/>
  <c r="H47" i="36" l="1"/>
  <c r="BA67" i="37" l="1"/>
  <c r="BG66" i="37"/>
  <c r="BA66" i="37"/>
  <c r="AL66" i="37" s="1"/>
  <c r="AZ66" i="37"/>
  <c r="AK66" i="37" s="1"/>
  <c r="AY66" i="37"/>
  <c r="AJ66" i="37" s="1"/>
  <c r="AW66" i="37"/>
  <c r="BG67" i="37" s="1"/>
  <c r="AU66" i="37"/>
  <c r="G66" i="37"/>
  <c r="BA65" i="37"/>
  <c r="AU65" i="37"/>
  <c r="H66" i="37" s="1"/>
  <c r="AT65" i="37"/>
  <c r="AS65" i="37"/>
  <c r="F66" i="37" s="1"/>
  <c r="AQ65" i="37"/>
  <c r="BG64" i="37"/>
  <c r="BA64" i="37"/>
  <c r="AL64" i="37" s="1"/>
  <c r="AZ64" i="37"/>
  <c r="AK64" i="37" s="1"/>
  <c r="AY64" i="37"/>
  <c r="AJ64" i="37" s="1"/>
  <c r="AW64" i="37"/>
  <c r="BG65" i="37" s="1"/>
  <c r="AU64" i="37"/>
  <c r="F64" i="37"/>
  <c r="BA63" i="37"/>
  <c r="AU63" i="37"/>
  <c r="H64" i="37" s="1"/>
  <c r="AT63" i="37"/>
  <c r="G64" i="37" s="1"/>
  <c r="AS63" i="37"/>
  <c r="AQ63" i="37"/>
  <c r="BG62" i="37"/>
  <c r="BA62" i="37"/>
  <c r="AZ62" i="37"/>
  <c r="AK62" i="37" s="1"/>
  <c r="AY62" i="37"/>
  <c r="AJ62" i="37" s="1"/>
  <c r="AW62" i="37"/>
  <c r="AU62" i="37"/>
  <c r="AL62" i="37"/>
  <c r="H62" i="37"/>
  <c r="F62" i="37"/>
  <c r="BA61" i="37"/>
  <c r="AU61" i="37"/>
  <c r="AT61" i="37"/>
  <c r="G62" i="37" s="1"/>
  <c r="AS61" i="37"/>
  <c r="AQ61" i="37"/>
  <c r="BG60" i="37"/>
  <c r="BA60" i="37"/>
  <c r="AL60" i="37" s="1"/>
  <c r="AZ60" i="37"/>
  <c r="AK60" i="37" s="1"/>
  <c r="AY60" i="37"/>
  <c r="AJ60" i="37" s="1"/>
  <c r="AW60" i="37"/>
  <c r="AU60" i="37"/>
  <c r="H60" i="37"/>
  <c r="G60" i="37"/>
  <c r="BA59" i="37"/>
  <c r="AU59" i="37"/>
  <c r="AT59" i="37"/>
  <c r="AS59" i="37"/>
  <c r="F60" i="37" s="1"/>
  <c r="AQ59" i="37"/>
  <c r="BA58" i="37"/>
  <c r="AL58" i="37" s="1"/>
  <c r="AZ58" i="37"/>
  <c r="AK58" i="37" s="1"/>
  <c r="AY58" i="37"/>
  <c r="AJ58" i="37" s="1"/>
  <c r="AW58" i="37"/>
  <c r="BG58" i="37" s="1"/>
  <c r="AU58" i="37"/>
  <c r="H58" i="37"/>
  <c r="AU57" i="37"/>
  <c r="AT57" i="37"/>
  <c r="G58" i="37" s="1"/>
  <c r="AS57" i="37"/>
  <c r="F58" i="37" s="1"/>
  <c r="AQ57" i="37"/>
  <c r="AU56" i="37"/>
  <c r="AU55" i="37"/>
  <c r="H56" i="37" s="1"/>
  <c r="AT55" i="37"/>
  <c r="G56" i="37" s="1"/>
  <c r="AS55" i="37"/>
  <c r="F56" i="37" s="1"/>
  <c r="AQ55" i="37"/>
  <c r="BA54" i="37"/>
  <c r="AU54" i="37"/>
  <c r="BG53" i="37"/>
  <c r="BA53" i="37"/>
  <c r="AL53" i="37" s="1"/>
  <c r="AZ53" i="37"/>
  <c r="AK53" i="37" s="1"/>
  <c r="AY53" i="37"/>
  <c r="AJ53" i="37" s="1"/>
  <c r="AW53" i="37"/>
  <c r="AU53" i="37"/>
  <c r="H54" i="37" s="1"/>
  <c r="AT53" i="37"/>
  <c r="G54" i="37" s="1"/>
  <c r="AS53" i="37"/>
  <c r="F54" i="37" s="1"/>
  <c r="AQ53" i="37"/>
  <c r="BA52" i="37"/>
  <c r="AU52" i="37"/>
  <c r="BG51" i="37"/>
  <c r="BA51" i="37"/>
  <c r="AL51" i="37" s="1"/>
  <c r="AZ51" i="37"/>
  <c r="AK51" i="37" s="1"/>
  <c r="AY51" i="37"/>
  <c r="AJ51" i="37" s="1"/>
  <c r="AW51" i="37"/>
  <c r="BG52" i="37" s="1"/>
  <c r="AU51" i="37"/>
  <c r="H52" i="37" s="1"/>
  <c r="AT51" i="37"/>
  <c r="G52" i="37" s="1"/>
  <c r="AS51" i="37"/>
  <c r="F52" i="37" s="1"/>
  <c r="AQ51" i="37"/>
  <c r="BA50" i="37"/>
  <c r="BG49" i="37"/>
  <c r="BA49" i="37"/>
  <c r="AZ49" i="37"/>
  <c r="AY49" i="37"/>
  <c r="AJ49" i="37" s="1"/>
  <c r="AW49" i="37"/>
  <c r="AL49" i="37"/>
  <c r="AK49" i="37"/>
  <c r="BA48" i="37"/>
  <c r="BG47" i="37"/>
  <c r="BA47" i="37"/>
  <c r="AL47" i="37" s="1"/>
  <c r="AZ47" i="37"/>
  <c r="AK47" i="37" s="1"/>
  <c r="AY47" i="37"/>
  <c r="AJ47" i="37" s="1"/>
  <c r="AW47" i="37"/>
  <c r="BA46" i="37"/>
  <c r="BA45" i="37"/>
  <c r="AL45" i="37" s="1"/>
  <c r="AZ45" i="37"/>
  <c r="AY45" i="37"/>
  <c r="AW45" i="37"/>
  <c r="BG46" i="37" s="1"/>
  <c r="AK45" i="37"/>
  <c r="AJ45" i="37"/>
  <c r="BA41" i="37"/>
  <c r="AU41" i="37"/>
  <c r="BG40" i="37"/>
  <c r="BD40" i="37"/>
  <c r="BA40" i="37"/>
  <c r="AL40" i="37" s="1"/>
  <c r="AZ40" i="37"/>
  <c r="AK40" i="37" s="1"/>
  <c r="AY40" i="37"/>
  <c r="AJ40" i="37" s="1"/>
  <c r="AW40" i="37"/>
  <c r="AU40" i="37"/>
  <c r="R40" i="37" s="1"/>
  <c r="AT40" i="37"/>
  <c r="Q40" i="37" s="1"/>
  <c r="AS40" i="37"/>
  <c r="AQ40" i="37"/>
  <c r="BD41" i="37" s="1"/>
  <c r="P40" i="37"/>
  <c r="BA39" i="37"/>
  <c r="AU39" i="37"/>
  <c r="BG38" i="37"/>
  <c r="BD38" i="37"/>
  <c r="BA38" i="37"/>
  <c r="AL38" i="37" s="1"/>
  <c r="AZ38" i="37"/>
  <c r="AK38" i="37" s="1"/>
  <c r="AY38" i="37"/>
  <c r="AJ38" i="37" s="1"/>
  <c r="AW38" i="37"/>
  <c r="BG39" i="37" s="1"/>
  <c r="AU38" i="37"/>
  <c r="R38" i="37" s="1"/>
  <c r="AT38" i="37"/>
  <c r="Q38" i="37" s="1"/>
  <c r="AS38" i="37"/>
  <c r="P38" i="37" s="1"/>
  <c r="AQ38" i="37"/>
  <c r="BD39" i="37" s="1"/>
  <c r="BA37" i="37"/>
  <c r="AU37" i="37"/>
  <c r="BG36" i="37"/>
  <c r="BD36" i="37"/>
  <c r="BA36" i="37"/>
  <c r="AL36" i="37" s="1"/>
  <c r="AZ36" i="37"/>
  <c r="AK36" i="37" s="1"/>
  <c r="AY36" i="37"/>
  <c r="AJ36" i="37" s="1"/>
  <c r="AW36" i="37"/>
  <c r="BG37" i="37" s="1"/>
  <c r="AU36" i="37"/>
  <c r="R36" i="37" s="1"/>
  <c r="AT36" i="37"/>
  <c r="Q36" i="37" s="1"/>
  <c r="AS36" i="37"/>
  <c r="P36" i="37" s="1"/>
  <c r="AQ36" i="37"/>
  <c r="BA35" i="37"/>
  <c r="AU35" i="37"/>
  <c r="BG34" i="37"/>
  <c r="BD34" i="37"/>
  <c r="BA34" i="37"/>
  <c r="AL34" i="37" s="1"/>
  <c r="AZ34" i="37"/>
  <c r="AK34" i="37" s="1"/>
  <c r="AY34" i="37"/>
  <c r="AJ34" i="37" s="1"/>
  <c r="AW34" i="37"/>
  <c r="AU34" i="37"/>
  <c r="R34" i="37" s="1"/>
  <c r="AT34" i="37"/>
  <c r="Q34" i="37" s="1"/>
  <c r="AS34" i="37"/>
  <c r="P34" i="37" s="1"/>
  <c r="AQ34" i="37"/>
  <c r="BA33" i="37"/>
  <c r="AU33" i="37"/>
  <c r="BA32" i="37"/>
  <c r="AL32" i="37" s="1"/>
  <c r="AZ32" i="37"/>
  <c r="AK32" i="37" s="1"/>
  <c r="AY32" i="37"/>
  <c r="AJ32" i="37" s="1"/>
  <c r="AW32" i="37"/>
  <c r="AU32" i="37"/>
  <c r="R32" i="37" s="1"/>
  <c r="AT32" i="37"/>
  <c r="Q32" i="37" s="1"/>
  <c r="AS32" i="37"/>
  <c r="P32" i="37" s="1"/>
  <c r="AQ32" i="37"/>
  <c r="BA28" i="37"/>
  <c r="AU28" i="37"/>
  <c r="BG27" i="37"/>
  <c r="BD27" i="37"/>
  <c r="BA27" i="37"/>
  <c r="AL27" i="37" s="1"/>
  <c r="AZ27" i="37"/>
  <c r="AK27" i="37" s="1"/>
  <c r="AY27" i="37"/>
  <c r="AJ27" i="37" s="1"/>
  <c r="AW27" i="37"/>
  <c r="AU27" i="37"/>
  <c r="R27" i="37" s="1"/>
  <c r="AT27" i="37"/>
  <c r="Q27" i="37" s="1"/>
  <c r="AS27" i="37"/>
  <c r="P27" i="37" s="1"/>
  <c r="AQ27" i="37"/>
  <c r="BA26" i="37"/>
  <c r="AU26" i="37"/>
  <c r="BG25" i="37"/>
  <c r="BD25" i="37"/>
  <c r="BA25" i="37"/>
  <c r="AL25" i="37" s="1"/>
  <c r="AZ25" i="37"/>
  <c r="AK25" i="37" s="1"/>
  <c r="AY25" i="37"/>
  <c r="AJ25" i="37" s="1"/>
  <c r="AW25" i="37"/>
  <c r="AU25" i="37"/>
  <c r="R25" i="37" s="1"/>
  <c r="AT25" i="37"/>
  <c r="Q25" i="37" s="1"/>
  <c r="AS25" i="37"/>
  <c r="P25" i="37" s="1"/>
  <c r="AQ25" i="37"/>
  <c r="BA24" i="37"/>
  <c r="AU24" i="37"/>
  <c r="BG23" i="37"/>
  <c r="BD23" i="37"/>
  <c r="BA23" i="37"/>
  <c r="AL23" i="37" s="1"/>
  <c r="AZ23" i="37"/>
  <c r="AK23" i="37" s="1"/>
  <c r="AY23" i="37"/>
  <c r="AJ23" i="37" s="1"/>
  <c r="AW23" i="37"/>
  <c r="AU23" i="37"/>
  <c r="R23" i="37" s="1"/>
  <c r="AT23" i="37"/>
  <c r="AS23" i="37"/>
  <c r="P23" i="37" s="1"/>
  <c r="AQ23" i="37"/>
  <c r="Q23" i="37"/>
  <c r="BA22" i="37"/>
  <c r="AU22" i="37"/>
  <c r="BG21" i="37"/>
  <c r="BD21" i="37"/>
  <c r="BA21" i="37"/>
  <c r="AL21" i="37" s="1"/>
  <c r="AZ21" i="37"/>
  <c r="AK21" i="37" s="1"/>
  <c r="AY21" i="37"/>
  <c r="AJ21" i="37" s="1"/>
  <c r="AW21" i="37"/>
  <c r="AU21" i="37"/>
  <c r="R21" i="37" s="1"/>
  <c r="AT21" i="37"/>
  <c r="Q21" i="37" s="1"/>
  <c r="AS21" i="37"/>
  <c r="P21" i="37" s="1"/>
  <c r="AQ21" i="37"/>
  <c r="BD22" i="37" s="1"/>
  <c r="BA20" i="37"/>
  <c r="AU20" i="37"/>
  <c r="BG19" i="37"/>
  <c r="BA19" i="37"/>
  <c r="AL19" i="37" s="1"/>
  <c r="AZ19" i="37"/>
  <c r="AK19" i="37" s="1"/>
  <c r="AK29" i="37" s="1"/>
  <c r="AY19" i="37"/>
  <c r="AJ19" i="37" s="1"/>
  <c r="AW19" i="37"/>
  <c r="AU19" i="37"/>
  <c r="R19" i="37" s="1"/>
  <c r="AT19" i="37"/>
  <c r="Q19" i="37" s="1"/>
  <c r="AS19" i="37"/>
  <c r="P19" i="37" s="1"/>
  <c r="AQ19" i="37"/>
  <c r="BG15" i="37"/>
  <c r="BA15" i="37"/>
  <c r="AU15" i="37"/>
  <c r="BG14" i="37"/>
  <c r="BD14" i="37"/>
  <c r="BA14" i="37"/>
  <c r="AL14" i="37" s="1"/>
  <c r="AZ14" i="37"/>
  <c r="AK14" i="37" s="1"/>
  <c r="AY14" i="37"/>
  <c r="AW14" i="37"/>
  <c r="AU14" i="37"/>
  <c r="R14" i="37" s="1"/>
  <c r="AT14" i="37"/>
  <c r="Q14" i="37" s="1"/>
  <c r="AS14" i="37"/>
  <c r="P14" i="37" s="1"/>
  <c r="AQ14" i="37"/>
  <c r="AJ14" i="37"/>
  <c r="BA13" i="37"/>
  <c r="AU13" i="37"/>
  <c r="BG12" i="37"/>
  <c r="BD12" i="37"/>
  <c r="BA12" i="37"/>
  <c r="AL12" i="37" s="1"/>
  <c r="AZ12" i="37"/>
  <c r="AK12" i="37" s="1"/>
  <c r="AY12" i="37"/>
  <c r="AW12" i="37"/>
  <c r="AU12" i="37"/>
  <c r="R12" i="37" s="1"/>
  <c r="AT12" i="37"/>
  <c r="Q12" i="37" s="1"/>
  <c r="AS12" i="37"/>
  <c r="AQ12" i="37"/>
  <c r="BA11" i="37"/>
  <c r="AU11" i="37"/>
  <c r="BG10" i="37"/>
  <c r="BD10" i="37"/>
  <c r="BA10" i="37"/>
  <c r="AL10" i="37" s="1"/>
  <c r="AZ10" i="37"/>
  <c r="AK10" i="37" s="1"/>
  <c r="AY10" i="37"/>
  <c r="AJ10" i="37" s="1"/>
  <c r="AW10" i="37"/>
  <c r="BG11" i="37" s="1"/>
  <c r="AU10" i="37"/>
  <c r="R10" i="37" s="1"/>
  <c r="AT10" i="37"/>
  <c r="Q10" i="37" s="1"/>
  <c r="AS10" i="37"/>
  <c r="P10" i="37" s="1"/>
  <c r="AQ10" i="37"/>
  <c r="BA9" i="37"/>
  <c r="AU9" i="37"/>
  <c r="BD8" i="37"/>
  <c r="BA8" i="37"/>
  <c r="AL8" i="37" s="1"/>
  <c r="AZ8" i="37"/>
  <c r="AY8" i="37"/>
  <c r="AJ8" i="37" s="1"/>
  <c r="AW8" i="37"/>
  <c r="AU8" i="37"/>
  <c r="R8" i="37" s="1"/>
  <c r="AT8" i="37"/>
  <c r="Q8" i="37" s="1"/>
  <c r="AS8" i="37"/>
  <c r="P8" i="37" s="1"/>
  <c r="AQ8" i="37"/>
  <c r="AK8" i="37"/>
  <c r="BA7" i="37"/>
  <c r="AU7" i="37"/>
  <c r="BA6" i="37"/>
  <c r="AL6" i="37" s="1"/>
  <c r="AZ6" i="37"/>
  <c r="AK6" i="37" s="1"/>
  <c r="AY6" i="37"/>
  <c r="AW6" i="37"/>
  <c r="AU6" i="37"/>
  <c r="R6" i="37" s="1"/>
  <c r="AT6" i="37"/>
  <c r="Q6" i="37" s="1"/>
  <c r="AS6" i="37"/>
  <c r="P6" i="37" s="1"/>
  <c r="AQ6" i="37"/>
  <c r="BD6" i="37" s="1"/>
  <c r="AL66" i="36"/>
  <c r="AJ66" i="36"/>
  <c r="AK66" i="36"/>
  <c r="H66" i="36"/>
  <c r="G66" i="36"/>
  <c r="F66" i="36"/>
  <c r="AL64" i="36"/>
  <c r="AK64" i="36"/>
  <c r="AJ64" i="36"/>
  <c r="H64" i="36"/>
  <c r="G64" i="36"/>
  <c r="F64" i="36"/>
  <c r="Q65" i="38" s="1"/>
  <c r="AL62" i="36"/>
  <c r="AK62" i="36"/>
  <c r="AJ62" i="36"/>
  <c r="H62" i="36"/>
  <c r="G62" i="36"/>
  <c r="F62" i="36"/>
  <c r="AL60" i="36"/>
  <c r="AK60" i="36"/>
  <c r="AJ60" i="36"/>
  <c r="H60" i="36"/>
  <c r="G60" i="36"/>
  <c r="F60" i="36"/>
  <c r="Q61" i="38" s="1"/>
  <c r="AL58" i="36"/>
  <c r="AK58" i="36"/>
  <c r="AJ58" i="36"/>
  <c r="H58" i="36"/>
  <c r="G58" i="36"/>
  <c r="F58" i="36"/>
  <c r="H56" i="36"/>
  <c r="G56" i="36"/>
  <c r="F56" i="36"/>
  <c r="Q57" i="38" s="1"/>
  <c r="AL53" i="36"/>
  <c r="AK53" i="36"/>
  <c r="AJ53" i="36"/>
  <c r="H54" i="36"/>
  <c r="G54" i="36"/>
  <c r="F54" i="36"/>
  <c r="AK51" i="36"/>
  <c r="H52" i="36"/>
  <c r="G52" i="36"/>
  <c r="F52" i="36"/>
  <c r="AL51" i="36"/>
  <c r="AJ51" i="36"/>
  <c r="AL49" i="36"/>
  <c r="AK49" i="36"/>
  <c r="AJ49" i="36"/>
  <c r="AL47" i="36"/>
  <c r="AK47" i="36"/>
  <c r="AJ47" i="36"/>
  <c r="A47" i="36"/>
  <c r="AL45" i="36"/>
  <c r="AK45" i="36"/>
  <c r="AJ45" i="36"/>
  <c r="AL40" i="36"/>
  <c r="AK40" i="36"/>
  <c r="R40" i="36"/>
  <c r="Q40" i="36"/>
  <c r="P40" i="36"/>
  <c r="AJ40" i="36"/>
  <c r="AL38" i="36"/>
  <c r="AK38" i="36"/>
  <c r="AJ38" i="36"/>
  <c r="R38" i="36"/>
  <c r="Q38" i="36"/>
  <c r="P38" i="36"/>
  <c r="AL36" i="36"/>
  <c r="AK36" i="36"/>
  <c r="AJ36" i="36"/>
  <c r="R36" i="36"/>
  <c r="Q36" i="36"/>
  <c r="P36" i="36"/>
  <c r="AL34" i="36"/>
  <c r="AK34" i="36"/>
  <c r="AJ34" i="36"/>
  <c r="R34" i="36"/>
  <c r="Q34" i="36"/>
  <c r="P34" i="36"/>
  <c r="AL32" i="36"/>
  <c r="AK32" i="36"/>
  <c r="AJ32" i="36"/>
  <c r="R32" i="36"/>
  <c r="Q32" i="36"/>
  <c r="P32" i="36"/>
  <c r="AL27" i="36"/>
  <c r="AJ27" i="36"/>
  <c r="R27" i="36"/>
  <c r="Q27" i="36"/>
  <c r="P27" i="36"/>
  <c r="AK27" i="36"/>
  <c r="AL25" i="36"/>
  <c r="AK25" i="36"/>
  <c r="AJ25" i="36"/>
  <c r="R25" i="36"/>
  <c r="P25" i="36"/>
  <c r="Q25" i="36"/>
  <c r="AL23" i="36"/>
  <c r="AK23" i="36"/>
  <c r="R23" i="36"/>
  <c r="Q23" i="36"/>
  <c r="P23" i="36"/>
  <c r="AL21" i="36"/>
  <c r="AK21" i="36"/>
  <c r="AJ21" i="36"/>
  <c r="R21" i="36"/>
  <c r="Q21" i="36"/>
  <c r="P21" i="36"/>
  <c r="AL19" i="36"/>
  <c r="AK19" i="36"/>
  <c r="AJ19" i="36"/>
  <c r="R19" i="36"/>
  <c r="Q19" i="36"/>
  <c r="P19" i="36"/>
  <c r="AL14" i="36"/>
  <c r="AK14" i="36"/>
  <c r="AJ14" i="36"/>
  <c r="R14" i="36"/>
  <c r="Q14" i="36"/>
  <c r="P14" i="36"/>
  <c r="AL12" i="36"/>
  <c r="AK12" i="36"/>
  <c r="AJ12" i="36"/>
  <c r="R12" i="36"/>
  <c r="Q12" i="36"/>
  <c r="P12" i="36"/>
  <c r="AL10" i="36"/>
  <c r="AK10" i="36"/>
  <c r="AJ10" i="36"/>
  <c r="R10" i="36"/>
  <c r="Q10" i="36"/>
  <c r="P10" i="36"/>
  <c r="AL8" i="36"/>
  <c r="AK8" i="36"/>
  <c r="AJ8" i="36"/>
  <c r="R8" i="36"/>
  <c r="Q8" i="36"/>
  <c r="P8" i="36"/>
  <c r="AL6" i="36"/>
  <c r="AK6" i="36"/>
  <c r="AJ6" i="36"/>
  <c r="R6" i="36"/>
  <c r="Q6" i="36"/>
  <c r="P6" i="36"/>
  <c r="BD13" i="37" l="1"/>
  <c r="BD24" i="37"/>
  <c r="BG50" i="37"/>
  <c r="BG63" i="37"/>
  <c r="BG13" i="37"/>
  <c r="BD26" i="37"/>
  <c r="BD37" i="37"/>
  <c r="BG48" i="37"/>
  <c r="BG54" i="37"/>
  <c r="G68" i="37"/>
  <c r="AR85" i="37" s="1"/>
  <c r="H68" i="37"/>
  <c r="AU85" i="37" s="1"/>
  <c r="AS87" i="37" s="1"/>
  <c r="F68" i="37"/>
  <c r="AQ85" i="37" s="1"/>
  <c r="BD11" i="37"/>
  <c r="BD9" i="37"/>
  <c r="P12" i="37"/>
  <c r="K16" i="37"/>
  <c r="BD7" i="37"/>
  <c r="P16" i="37"/>
  <c r="Q16" i="37"/>
  <c r="R16" i="37"/>
  <c r="Q53" i="38"/>
  <c r="Q59" i="38"/>
  <c r="Q63" i="38"/>
  <c r="Q67" i="38"/>
  <c r="Q55" i="38"/>
  <c r="AJ55" i="36"/>
  <c r="R42" i="36"/>
  <c r="H68" i="36"/>
  <c r="H85" i="38" s="1"/>
  <c r="F68" i="36"/>
  <c r="D85" i="38" s="1"/>
  <c r="G68" i="36"/>
  <c r="E85" i="38" s="1"/>
  <c r="AG42" i="37"/>
  <c r="AJ42" i="37"/>
  <c r="BG41" i="37"/>
  <c r="BG33" i="37"/>
  <c r="AJ29" i="37"/>
  <c r="BG22" i="37"/>
  <c r="BG24" i="37"/>
  <c r="BG26" i="37"/>
  <c r="BG28" i="37"/>
  <c r="AK16" i="37"/>
  <c r="BG7" i="37"/>
  <c r="AL16" i="37"/>
  <c r="AG55" i="37"/>
  <c r="AG68" i="37"/>
  <c r="BG59" i="37"/>
  <c r="AL68" i="37"/>
  <c r="AJ68" i="37"/>
  <c r="AK68" i="37"/>
  <c r="BG61" i="37"/>
  <c r="AE68" i="37"/>
  <c r="AF68" i="37"/>
  <c r="AK55" i="37"/>
  <c r="AL55" i="37"/>
  <c r="AJ55" i="37"/>
  <c r="AF55" i="37"/>
  <c r="AE55" i="37"/>
  <c r="BG45" i="37"/>
  <c r="AL42" i="37"/>
  <c r="AK42" i="37"/>
  <c r="BG35" i="37"/>
  <c r="AE42" i="37"/>
  <c r="BG32" i="37"/>
  <c r="AF42" i="37"/>
  <c r="AL29" i="37"/>
  <c r="AG29" i="37"/>
  <c r="BG20" i="37"/>
  <c r="AF29" i="37"/>
  <c r="AE29" i="37"/>
  <c r="P29" i="37"/>
  <c r="BD28" i="37"/>
  <c r="M42" i="37"/>
  <c r="BD35" i="37"/>
  <c r="R42" i="37"/>
  <c r="BD32" i="37"/>
  <c r="AF16" i="37"/>
  <c r="AJ6" i="37"/>
  <c r="BG6" i="37"/>
  <c r="BG9" i="37"/>
  <c r="AJ12" i="37"/>
  <c r="AE16" i="37" s="1"/>
  <c r="AG16" i="37"/>
  <c r="P42" i="37"/>
  <c r="Q42" i="37"/>
  <c r="K42" i="37"/>
  <c r="L42" i="37"/>
  <c r="BD33" i="37"/>
  <c r="L29" i="37"/>
  <c r="Q29" i="37"/>
  <c r="R29" i="37"/>
  <c r="M29" i="37"/>
  <c r="BD19" i="37"/>
  <c r="K29" i="37"/>
  <c r="BD20" i="37"/>
  <c r="BD15" i="37"/>
  <c r="L16" i="37"/>
  <c r="M16" i="37"/>
  <c r="AE16" i="36"/>
  <c r="AK29" i="36"/>
  <c r="AK42" i="36"/>
  <c r="AL42" i="36"/>
  <c r="AF42" i="36"/>
  <c r="AJ42" i="36"/>
  <c r="AK68" i="36"/>
  <c r="AL68" i="36"/>
  <c r="AJ68" i="36"/>
  <c r="AE68" i="36"/>
  <c r="AK55" i="36"/>
  <c r="AL55" i="36"/>
  <c r="AG55" i="36"/>
  <c r="AL29" i="36"/>
  <c r="AJ23" i="36"/>
  <c r="AJ29" i="36" s="1"/>
  <c r="AJ16" i="36"/>
  <c r="AK16" i="36"/>
  <c r="AL16" i="36"/>
  <c r="P42" i="36"/>
  <c r="Q42" i="36"/>
  <c r="M42" i="36"/>
  <c r="P29" i="36"/>
  <c r="Q29" i="36"/>
  <c r="R29" i="36"/>
  <c r="K16" i="36"/>
  <c r="Q16" i="36"/>
  <c r="R16" i="36"/>
  <c r="L42" i="36"/>
  <c r="AG29" i="36"/>
  <c r="K42" i="36"/>
  <c r="AF68" i="36"/>
  <c r="AG68" i="36"/>
  <c r="AE55" i="36"/>
  <c r="AF55" i="36"/>
  <c r="AG42" i="36"/>
  <c r="AE42" i="36"/>
  <c r="AE29" i="36"/>
  <c r="AF29" i="36"/>
  <c r="AF16" i="36"/>
  <c r="AG16" i="36"/>
  <c r="L29" i="36"/>
  <c r="K29" i="36"/>
  <c r="L16" i="36"/>
  <c r="M29" i="36"/>
  <c r="M16" i="36"/>
  <c r="AV85" i="37"/>
  <c r="AR87" i="37" s="1"/>
  <c r="AS85" i="37"/>
  <c r="AT85" i="37"/>
  <c r="AQ87" i="37" l="1"/>
  <c r="AW85" i="37"/>
  <c r="AR73" i="37"/>
  <c r="AS73" i="37" s="1"/>
  <c r="E79" i="38"/>
  <c r="F79" i="38" s="1"/>
  <c r="H79" i="38"/>
  <c r="J79" i="38" s="1"/>
  <c r="F85" i="38"/>
  <c r="D87" i="38" s="1"/>
  <c r="G85" i="38"/>
  <c r="F87" i="38"/>
  <c r="J85" i="38"/>
  <c r="I85" i="38"/>
  <c r="E87" i="38" s="1"/>
  <c r="H73" i="38"/>
  <c r="E73" i="38"/>
  <c r="D79" i="38"/>
  <c r="AU73" i="37"/>
  <c r="AS75" i="37" s="1"/>
  <c r="R44" i="37" s="1"/>
  <c r="AR79" i="37"/>
  <c r="AT79" i="37" s="1"/>
  <c r="AQ79" i="37"/>
  <c r="AJ16" i="37"/>
  <c r="AQ73" i="37" s="1"/>
  <c r="AU79" i="37"/>
  <c r="AS81" i="37" s="1"/>
  <c r="M44" i="37" s="1"/>
  <c r="AT73" i="37"/>
  <c r="P16" i="36"/>
  <c r="D73" i="38" s="1"/>
  <c r="AQ75" i="37" l="1"/>
  <c r="P44" i="37" s="1"/>
  <c r="AW79" i="37"/>
  <c r="AV79" i="37"/>
  <c r="AR81" i="37" s="1"/>
  <c r="L44" i="37" s="1"/>
  <c r="F81" i="38"/>
  <c r="F91" i="38" s="1"/>
  <c r="I79" i="38"/>
  <c r="G79" i="38"/>
  <c r="D81" i="38"/>
  <c r="J73" i="38"/>
  <c r="F75" i="38" s="1"/>
  <c r="R44" i="36" s="1"/>
  <c r="I73" i="38"/>
  <c r="G73" i="38"/>
  <c r="F73" i="38"/>
  <c r="D75" i="38" s="1"/>
  <c r="P44" i="36" s="1"/>
  <c r="AW73" i="37"/>
  <c r="AV73" i="37"/>
  <c r="AR75" i="37" s="1"/>
  <c r="Q44" i="37" s="1"/>
  <c r="AS79" i="37"/>
  <c r="AQ81" i="37" s="1"/>
  <c r="K44" i="37" s="1"/>
  <c r="AS91" i="37"/>
  <c r="R68" i="37" s="1"/>
  <c r="AR91" i="37" l="1"/>
  <c r="Q68" i="37" s="1"/>
  <c r="E81" i="38"/>
  <c r="L44" i="36" s="1"/>
  <c r="E75" i="38"/>
  <c r="Q44" i="36" s="1"/>
  <c r="M44" i="36"/>
  <c r="K44" i="36"/>
  <c r="AQ91" i="37"/>
  <c r="P68" i="37" s="1"/>
  <c r="R68" i="36"/>
  <c r="E91" i="38" l="1"/>
  <c r="Q68" i="36" s="1"/>
  <c r="D91" i="38"/>
  <c r="P68" i="36" s="1"/>
  <c r="A73" i="36" s="1"/>
</calcChain>
</file>

<file path=xl/comments1.xml><?xml version="1.0" encoding="utf-8"?>
<comments xmlns="http://schemas.openxmlformats.org/spreadsheetml/2006/main">
  <authors>
    <author>犬塚</author>
    <author>福岡市</author>
  </authors>
  <commentList>
    <comment ref="P6" authorId="0" shapeId="0">
      <text>
        <r>
          <rPr>
            <b/>
            <sz val="12"/>
            <color indexed="81"/>
            <rFont val="BIZ UDPゴシック"/>
            <family val="3"/>
            <charset val="128"/>
          </rPr>
          <t>【期間】
勤務開始日・終了日から自動計算されます。</t>
        </r>
      </text>
    </comment>
    <comment ref="O13" authorId="1" shapeId="0">
      <text>
        <r>
          <rPr>
            <b/>
            <sz val="12"/>
            <color indexed="81"/>
            <rFont val="BIZ UDPゴシック"/>
            <family val="3"/>
            <charset val="128"/>
          </rPr>
          <t>【勤務終了日】
在職中の方は、2025年3月31日を入力してください。</t>
        </r>
      </text>
    </comment>
    <comment ref="K16" authorId="0" shapeId="0">
      <text>
        <r>
          <rPr>
            <b/>
            <sz val="12"/>
            <color indexed="81"/>
            <rFont val="BIZ UDPゴシック"/>
            <family val="3"/>
            <charset val="128"/>
          </rPr>
          <t>【受験資格該当期間】
受験資格【該当】とした職務経歴の期間のみが自動計算されます</t>
        </r>
        <r>
          <rPr>
            <b/>
            <sz val="11"/>
            <color indexed="81"/>
            <rFont val="BIZ UDPゴシック"/>
            <family val="3"/>
            <charset val="128"/>
          </rPr>
          <t>。</t>
        </r>
      </text>
    </comment>
    <comment ref="P16" authorId="0" shapeId="0">
      <text>
        <r>
          <rPr>
            <b/>
            <sz val="12"/>
            <color indexed="81"/>
            <rFont val="BIZ UDPゴシック"/>
            <family val="3"/>
            <charset val="128"/>
          </rPr>
          <t>【在職期間】
期間の合計が自動計算されます。</t>
        </r>
      </text>
    </comment>
    <comment ref="K44" authorId="0" shapeId="0">
      <text>
        <r>
          <rPr>
            <b/>
            <sz val="12"/>
            <color indexed="81"/>
            <rFont val="BIZ UDPゴシック"/>
            <family val="3"/>
            <charset val="128"/>
          </rPr>
          <t>「受験資格該当期間」の合計が自動計算されます。</t>
        </r>
      </text>
    </comment>
    <comment ref="P44" authorId="0" shapeId="0">
      <text>
        <r>
          <rPr>
            <b/>
            <sz val="12"/>
            <color indexed="81"/>
            <rFont val="BIZ UDPゴシック"/>
            <family val="3"/>
            <charset val="128"/>
          </rPr>
          <t>「在職期間」の合計が自動計算されます。</t>
        </r>
      </text>
    </comment>
  </commentList>
</comments>
</file>

<file path=xl/comments2.xml><?xml version="1.0" encoding="utf-8"?>
<comments xmlns="http://schemas.openxmlformats.org/spreadsheetml/2006/main">
  <authors>
    <author>福岡市</author>
    <author>犬塚</author>
  </authors>
  <commentList>
    <comment ref="A1" authorId="0" shapeId="0">
      <text>
        <r>
          <rPr>
            <b/>
            <sz val="12"/>
            <color indexed="81"/>
            <rFont val="BIZ UDPゴシック"/>
            <family val="3"/>
            <charset val="128"/>
          </rPr>
          <t>【注意】
データの入力規則の設定をしていますので、
セルのコピー貼り付けは使用しないでください。</t>
        </r>
      </text>
    </comment>
    <comment ref="O2" authorId="1" shapeId="0">
      <text>
        <r>
          <rPr>
            <b/>
            <sz val="11"/>
            <color indexed="81"/>
            <rFont val="BIZ UDPゴシック"/>
            <family val="3"/>
            <charset val="128"/>
          </rPr>
          <t>R8.4.1現在の年齢が自動計算されます。</t>
        </r>
      </text>
    </comment>
    <comment ref="C5" authorId="0" shapeId="0">
      <text>
        <r>
          <rPr>
            <b/>
            <sz val="11"/>
            <color indexed="81"/>
            <rFont val="BIZ UDPゴシック"/>
            <family val="3"/>
            <charset val="128"/>
          </rPr>
          <t>【所属】
１つの勤務先での所属が５つ以上ある場合は、次の勤務先の欄を利用し、入力してください。</t>
        </r>
      </text>
    </comment>
    <comment ref="N6" authorId="1" shapeId="0">
      <text>
        <r>
          <rPr>
            <b/>
            <sz val="11"/>
            <color indexed="81"/>
            <rFont val="BIZ UDPゴシック"/>
            <family val="3"/>
            <charset val="128"/>
          </rPr>
          <t>【受験資格】
　受験資格の【該当】・【非該当】を選択してください。
　※受験資格に該当しない職務経歴の例
　　・10年以上前　・１年未満　・週27時間未満　→　【非該当】　
　※受験資格に該当する職務経歴について、2015年4月1日以前より継続して就業している場合は、
　　 前後で期間を分けて入力してください。（記載例をご参照ください。）
　　2015年3月31日以前の期間　→　【非該当】　　　2015年4月１日以降の期間　→  【該当】</t>
        </r>
      </text>
    </comment>
    <comment ref="AH6" authorId="1" shapeId="0">
      <text>
        <r>
          <rPr>
            <b/>
            <sz val="11"/>
            <color indexed="81"/>
            <rFont val="BIZ UDPゴシック"/>
            <family val="3"/>
            <charset val="128"/>
          </rPr>
          <t>【受験資格】
　受験資格の【該当】・【非該当】を選択してください。
　※受験資格に該当しない職務経歴の例
　　・10年以上前　・１年未満　・週27時間未満　→　【非該当】　
　※受験資格に該当する職務経歴について、2015年4月1日以前より継続して就業している場合は、
　　 前後で期間を分けて入力してください。（記載例をご参照ください。）
　　2015年3月31日以前の期間　→　【非該当】　　　2015年4月１日以降の期間　→  【該当】</t>
        </r>
      </text>
    </comment>
    <comment ref="B16" authorId="1" shapeId="0">
      <text>
        <r>
          <rPr>
            <b/>
            <sz val="11"/>
            <color indexed="81"/>
            <rFont val="BIZ UDPゴシック"/>
            <family val="3"/>
            <charset val="128"/>
          </rPr>
          <t>在職中の場合は、【在職中】のプルダウンを選択してください。</t>
        </r>
      </text>
    </comment>
    <comment ref="C16" authorId="1" shapeId="0">
      <text>
        <r>
          <rPr>
            <b/>
            <sz val="11"/>
            <color indexed="81"/>
            <rFont val="BIZ UDPゴシック"/>
            <family val="3"/>
            <charset val="128"/>
          </rPr>
          <t>【退職理由】
　以下から選択し、入力してください。
　①自己都合による退職　（②を除く。）　
　②会社等の勧奨による退職　
　③定年による退職
　④契約期間の満了による退職
　⑤移籍出向による退職　
　⑥天災その他やむを得ない理由による解雇
　⑦事業縮小等による解雇　
　⑧その他の理由による解雇
　　（詳細を入力してください。）
　⑨その他の理由
　　（詳細を入力してください。）</t>
        </r>
      </text>
    </comment>
    <comment ref="W16" authorId="1" shapeId="0">
      <text>
        <r>
          <rPr>
            <b/>
            <sz val="11"/>
            <color indexed="81"/>
            <rFont val="BIZ UDPゴシック"/>
            <family val="3"/>
            <charset val="128"/>
          </rPr>
          <t>【退職理由】
　以下から選択し、入力してください。
　①自己都合による退職　（②を除く。）　
　②会社等の勧奨による退職　
　③定年による退職
　④契約期間の満了による退職
　⑤移籍出向による退職　
　⑥天災その他やむを得ない理由による解雇
　⑦事業縮小等による解雇　
　⑧その他の理由による解雇
　　（詳細を入力してください。）
　⑨その他の理由
　　（詳細を入力してください。）</t>
        </r>
      </text>
    </comment>
    <comment ref="N19" authorId="1" shapeId="0">
      <text>
        <r>
          <rPr>
            <b/>
            <sz val="11"/>
            <color indexed="81"/>
            <rFont val="BIZ UDPゴシック"/>
            <family val="3"/>
            <charset val="128"/>
          </rPr>
          <t>【受験資格】
　受験資格の【該当】・【非該当】を選択してください。
　※受験資格に該当しない職務経歴の例
　　・10年以上前　・１年未満　・週27時間未満　→　【非該当】　
　※受験資格に該当する職務経歴について、2015年4月1日以前より継続して就業している場合は、
　　 前後で期間を分けて入力してください。（記載例をご参照ください。）
　　2015年3月31日以前の期間　→　【非該当】　　　2015年4月１日以降の期間　→  【該当】</t>
        </r>
      </text>
    </comment>
    <comment ref="AH19" authorId="1" shapeId="0">
      <text>
        <r>
          <rPr>
            <b/>
            <sz val="11"/>
            <color indexed="81"/>
            <rFont val="BIZ UDPゴシック"/>
            <family val="3"/>
            <charset val="128"/>
          </rPr>
          <t>【受験資格】
　受験資格の【該当】・【非該当】を選択してください。
　※受験資格に該当しない職務経歴の例
　　・10年以上前　・１年未満　・週27時間未満　→　【非該当】　
　※受験資格に該当する職務経歴について、2015年4月1日以前より継続して就業している場合は、
　　 前後で期間を分けて入力してください。（記載例をご参照ください。）
　　2015年3月31日以前の期間　→　【非該当】　　　2015年4月１日以降の期間　→  【該当】</t>
        </r>
      </text>
    </comment>
    <comment ref="C29" authorId="1" shapeId="0">
      <text>
        <r>
          <rPr>
            <b/>
            <sz val="11"/>
            <color indexed="81"/>
            <rFont val="BIZ UDPゴシック"/>
            <family val="3"/>
            <charset val="128"/>
          </rPr>
          <t>【退職理由】
　以下から選択し、入力してください。
　①自己都合による退職　（②を除く。）　
　②会社等の勧奨による退職　
　③定年による退職
　④契約期間の満了による退職
　⑤移籍出向による退職　
　⑥天災その他やむを得ない理由による解雇
　⑦事業縮小等による解雇　
　⑧その他の理由による解雇
　　（詳細を入力してください。）
　⑨その他の理由
　　（詳細を入力してください。）</t>
        </r>
      </text>
    </comment>
    <comment ref="W29" authorId="1" shapeId="0">
      <text>
        <r>
          <rPr>
            <b/>
            <sz val="11"/>
            <color indexed="81"/>
            <rFont val="BIZ UDPゴシック"/>
            <family val="3"/>
            <charset val="128"/>
          </rPr>
          <t>【退職理由】
　以下から選択し、入力してください。
　①自己都合による退職　（②を除く。）　
　②会社等の勧奨による退職　
　③定年による退職
　④契約期間の満了による退職
　⑤移籍出向による退職　
　⑥天災その他やむを得ない理由による解雇
　⑦事業縮小等による解雇　
　⑧その他の理由による解雇
　　（詳細を入力してください。）
　⑨その他の理由
　　（詳細を入力してください。）</t>
        </r>
      </text>
    </comment>
    <comment ref="N32" authorId="1" shapeId="0">
      <text>
        <r>
          <rPr>
            <b/>
            <sz val="11"/>
            <color indexed="81"/>
            <rFont val="BIZ UDPゴシック"/>
            <family val="3"/>
            <charset val="128"/>
          </rPr>
          <t>【受験資格】
　受験資格の【該当】・【非該当】を選択してください。
　※受験資格に該当しない職務経歴の例
　　・10年以上前　・１年未満　・週27時間未満　→　【非該当】　
　※受験資格に該当する職務経歴について、2015年4月1日以前より継続して就業している場合は、
　　 前後で期間を分けて入力してください。（記載例をご参照ください。）
　　2015年3月31日以前の期間　→　【非該当】　　　2015年4月１日以降の期間　→  【該当】</t>
        </r>
      </text>
    </comment>
    <comment ref="AH32" authorId="1" shapeId="0">
      <text>
        <r>
          <rPr>
            <b/>
            <sz val="11"/>
            <color indexed="81"/>
            <rFont val="BIZ UDPゴシック"/>
            <family val="3"/>
            <charset val="128"/>
          </rPr>
          <t>【受験資格】
　受験資格の【該当】・【非該当】を選択してください。
　※受験資格に該当しない職務経歴の例
　　・10年以上前　・１年未満　・週27時間未満　→　【非該当】　
　※受験資格に該当する職務経歴について、2015年4月1日以前より継続して就業している場合は、
　　 前後で期間を分けて入力してください。（記載例をご参照ください。）
　　2015年3月31日以前の期間　→　【非該当】　　　2015年4月１日以降の期間　→  【該当】</t>
        </r>
      </text>
    </comment>
    <comment ref="C42" authorId="1" shapeId="0">
      <text>
        <r>
          <rPr>
            <b/>
            <sz val="11"/>
            <color indexed="81"/>
            <rFont val="BIZ UDPゴシック"/>
            <family val="3"/>
            <charset val="128"/>
          </rPr>
          <t>【退職理由】
　以下から選択し、入力してください。
　①自己都合による退職　（②を除く。）　
　②会社等の勧奨による退職　
　③定年による退職
　④契約期間の満了による退職
　⑤移籍出向による退職　
　⑥天災その他やむを得ない理由による解雇
　⑦事業縮小等による解雇　
　⑧その他の理由による解雇
　　（詳細を入力してください。）
　⑨その他の理由
　　（詳細を入力してください。）</t>
        </r>
      </text>
    </comment>
    <comment ref="W42" authorId="1" shapeId="0">
      <text>
        <r>
          <rPr>
            <b/>
            <sz val="11"/>
            <color indexed="81"/>
            <rFont val="BIZ UDPゴシック"/>
            <family val="3"/>
            <charset val="128"/>
          </rPr>
          <t>【退職理由】
　以下から選択し、入力してください。
　①自己都合による退職　（②を除く。）　
　②会社等の勧奨による退職　
　③定年による退職
　④契約期間の満了による退職
　⑤移籍出向による退職　
　⑥天災その他やむを得ない理由による解雇
　⑦事業縮小等による解雇　
　⑧その他の理由による解雇
　　（詳細を入力してください。）
　⑨その他の理由
　　（詳細を入力してください。）</t>
        </r>
      </text>
    </comment>
    <comment ref="K44" authorId="1" shapeId="0">
      <text>
        <r>
          <rPr>
            <b/>
            <sz val="11"/>
            <color indexed="81"/>
            <rFont val="BIZ UDPゴシック"/>
            <family val="3"/>
            <charset val="128"/>
          </rPr>
          <t>７年から10年となることを確認してください。</t>
        </r>
      </text>
    </comment>
    <comment ref="AH45" authorId="1" shapeId="0">
      <text>
        <r>
          <rPr>
            <b/>
            <sz val="11"/>
            <color indexed="81"/>
            <rFont val="BIZ UDPゴシック"/>
            <family val="3"/>
            <charset val="128"/>
          </rPr>
          <t>【受験資格】
　受験資格の【該当】・【非該当】を選択してください。
　※受験資格に該当しない職務経歴の例
　　・10年以上前　・１年未満　・週27時間未満　→　【非該当】　
　※受験資格に該当する職務経歴について、2015年4月1日以前より継続して就業している場合は、
　　 前後で期間を分けて入力してください。（記載例をご参照ください。）
　　2015年3月31日以前の期間　→　【非該当】　　　2015年4月１日以降の期間　→  【該当】</t>
        </r>
      </text>
    </comment>
    <comment ref="H48" authorId="1" shapeId="0">
      <text>
        <r>
          <rPr>
            <b/>
            <sz val="11"/>
            <color indexed="81"/>
            <rFont val="BIZ UDPゴシック"/>
            <family val="3"/>
            <charset val="128"/>
          </rPr>
          <t xml:space="preserve">【休業等】
</t>
        </r>
        <r>
          <rPr>
            <b/>
            <sz val="12"/>
            <color indexed="81"/>
            <rFont val="BIZ UDPゴシック"/>
            <family val="3"/>
            <charset val="128"/>
          </rPr>
          <t>（１）職務経歴のうち、受験資格に該当する期間における１か月以上の休業等の【有】・「無】を選択してください。
※【有】の場合は、「休業等の種類」「休業開始日・終了日」を入力してください。
※休業等が９つ以上あり、欄が足りない場合は、備考欄に入力してください。</t>
        </r>
      </text>
    </comment>
    <comment ref="J50" authorId="0" shapeId="0">
      <text>
        <r>
          <rPr>
            <b/>
            <sz val="11"/>
            <color indexed="81"/>
            <rFont val="BIZ UDPゴシック"/>
            <family val="3"/>
            <charset val="128"/>
          </rPr>
          <t>【備考】
特記事項がある場合は、入力してください。
（記載例をご参照ください。）</t>
        </r>
      </text>
    </comment>
    <comment ref="W55" authorId="1" shapeId="0">
      <text>
        <r>
          <rPr>
            <b/>
            <sz val="11"/>
            <color indexed="81"/>
            <rFont val="BIZ UDPゴシック"/>
            <family val="3"/>
            <charset val="128"/>
          </rPr>
          <t>【退職理由】
　以下から選択し、入力してください。
　①自己都合による退職　（②を除く。）　
　②会社等の勧奨による退職　
　③定年による退職
　④契約期間の満了による退職
　⑤移籍出向による退職　
　⑥天災その他やむを得ない理由による解雇
　⑦事業縮小等による解雇　
　⑧その他の理由による解雇
　　（詳細を入力してください。）
　⑨その他の理由
　　（詳細を入力してください。）</t>
        </r>
      </text>
    </comment>
    <comment ref="V58" authorId="1" shapeId="0">
      <text>
        <r>
          <rPr>
            <b/>
            <sz val="11"/>
            <color indexed="81"/>
            <rFont val="BIZ UDPゴシック"/>
            <family val="3"/>
            <charset val="128"/>
          </rPr>
          <t>【勤務先】
勤務先が8つ以上あり、欄が足りない場合は、「①△△会社 ②◆◆会社」と入力する等、工夫して入力してください。
（記載例をご参照ください。）</t>
        </r>
      </text>
    </comment>
    <comment ref="AH58" authorId="1" shapeId="0">
      <text>
        <r>
          <rPr>
            <b/>
            <sz val="11"/>
            <color indexed="81"/>
            <rFont val="BIZ UDPゴシック"/>
            <family val="3"/>
            <charset val="128"/>
          </rPr>
          <t>【受験資格】
　受験資格の【該当】・【非該当】を選択してください。
　※受験資格に該当しない職務経歴の例
　　・10年以上前　・１年未満　・週27時間未満　→　【非該当】　
　※受験資格に該当する職務経歴について、2015年4月1日以前より継続して就業している場合は、
　　 前後で期間を分けて入力してください。（記載例をご参照ください。）
　　2015年3月31日以前の期間　→　【非該当】　　　2015年4月１日以降の期間　→  【該当】</t>
        </r>
      </text>
    </comment>
    <comment ref="F68" authorId="1" shapeId="0">
      <text>
        <r>
          <rPr>
            <b/>
            <sz val="11"/>
            <color indexed="81"/>
            <rFont val="BIZ UDPゴシック"/>
            <family val="3"/>
            <charset val="128"/>
          </rPr>
          <t>３年未満となることを確認してください。</t>
        </r>
      </text>
    </comment>
    <comment ref="P68" authorId="1" shapeId="0">
      <text>
        <r>
          <rPr>
            <b/>
            <sz val="11"/>
            <color indexed="81"/>
            <rFont val="BIZ UDPゴシック"/>
            <family val="3"/>
            <charset val="128"/>
          </rPr>
          <t>７年から10年となることを確認してください。</t>
        </r>
      </text>
    </comment>
    <comment ref="W68" authorId="1" shapeId="0">
      <text>
        <r>
          <rPr>
            <b/>
            <sz val="11"/>
            <color indexed="81"/>
            <rFont val="BIZ UDPゴシック"/>
            <family val="3"/>
            <charset val="128"/>
          </rPr>
          <t>【退職理由】
　以下から選択し、入力してください。
　①自己都合による退職　（②を除く。）　
　②会社等の勧奨による退職　
　③定年による退職
　④契約期間の満了による退職
　⑤移籍出向による退職　
　⑥天災その他やむを得ない理由による解雇
　⑦事業縮小等による解雇　
　⑧その他の理由による解雇
　　（詳細を入力してください。）
　⑨その他の理由
　　（詳細を入力してください。）</t>
        </r>
      </text>
    </comment>
  </commentList>
</comments>
</file>

<file path=xl/sharedStrings.xml><?xml version="1.0" encoding="utf-8"?>
<sst xmlns="http://schemas.openxmlformats.org/spreadsheetml/2006/main" count="568" uniqueCount="197">
  <si>
    <t>勤務先</t>
    <rPh sb="0" eb="3">
      <t>キンムサキ</t>
    </rPh>
    <phoneticPr fontId="1"/>
  </si>
  <si>
    <t>役職</t>
    <rPh sb="0" eb="2">
      <t>ヤクショク</t>
    </rPh>
    <phoneticPr fontId="1"/>
  </si>
  <si>
    <t>現在（最終）</t>
    <rPh sb="0" eb="2">
      <t>ゲンザイ</t>
    </rPh>
    <rPh sb="3" eb="5">
      <t>サイシュウ</t>
    </rPh>
    <phoneticPr fontId="1"/>
  </si>
  <si>
    <t>退職理由</t>
    <rPh sb="0" eb="4">
      <t>タイショクリユウ</t>
    </rPh>
    <phoneticPr fontId="1"/>
  </si>
  <si>
    <t>在職期間
0（年）</t>
    <rPh sb="0" eb="2">
      <t>ザイショク</t>
    </rPh>
    <rPh sb="2" eb="4">
      <t>キカン</t>
    </rPh>
    <rPh sb="7" eb="8">
      <t>ネン</t>
    </rPh>
    <phoneticPr fontId="8"/>
  </si>
  <si>
    <t>在職期間
0（月）</t>
    <rPh sb="0" eb="2">
      <t>ザイショク</t>
    </rPh>
    <rPh sb="2" eb="4">
      <t>キカン</t>
    </rPh>
    <rPh sb="7" eb="8">
      <t>ツキ</t>
    </rPh>
    <phoneticPr fontId="8"/>
  </si>
  <si>
    <t>在職期間
0（日）合計</t>
    <rPh sb="0" eb="2">
      <t>ザイショク</t>
    </rPh>
    <rPh sb="2" eb="4">
      <t>キカン</t>
    </rPh>
    <rPh sb="7" eb="8">
      <t>ヒ</t>
    </rPh>
    <rPh sb="9" eb="11">
      <t>ゴウケイ</t>
    </rPh>
    <phoneticPr fontId="8"/>
  </si>
  <si>
    <t>在職期間の
合計（年）</t>
    <rPh sb="0" eb="4">
      <t>ザイショクキカン</t>
    </rPh>
    <rPh sb="6" eb="8">
      <t>ゴウケイ</t>
    </rPh>
    <rPh sb="9" eb="10">
      <t>ネン</t>
    </rPh>
    <phoneticPr fontId="8"/>
  </si>
  <si>
    <t>在職期間の
合計（月）①</t>
    <rPh sb="0" eb="4">
      <t>ザイショクキカン</t>
    </rPh>
    <rPh sb="6" eb="8">
      <t>ゴウケイ</t>
    </rPh>
    <rPh sb="9" eb="10">
      <t>ツキ</t>
    </rPh>
    <phoneticPr fontId="8"/>
  </si>
  <si>
    <t>在職期間の
合計（月→年）</t>
    <rPh sb="0" eb="4">
      <t>ザイショクキカン</t>
    </rPh>
    <rPh sb="6" eb="8">
      <t>ゴウケイ</t>
    </rPh>
    <rPh sb="9" eb="10">
      <t>ツキ</t>
    </rPh>
    <rPh sb="11" eb="12">
      <t>ネン</t>
    </rPh>
    <phoneticPr fontId="8"/>
  </si>
  <si>
    <t>在職期間の
合計（月→月）</t>
    <rPh sb="0" eb="4">
      <t>ザイショクキカン</t>
    </rPh>
    <rPh sb="6" eb="8">
      <t>ゴウケイ</t>
    </rPh>
    <rPh sb="9" eb="10">
      <t>ツキ</t>
    </rPh>
    <rPh sb="11" eb="12">
      <t>ツキ</t>
    </rPh>
    <phoneticPr fontId="8"/>
  </si>
  <si>
    <t>在職期間の
合計（日）①</t>
    <rPh sb="0" eb="4">
      <t>ザイショクキカン</t>
    </rPh>
    <rPh sb="6" eb="8">
      <t>ゴウケイ</t>
    </rPh>
    <rPh sb="9" eb="10">
      <t>ニチ</t>
    </rPh>
    <phoneticPr fontId="8"/>
  </si>
  <si>
    <t>在職期間の
合計（日⇒月）</t>
    <rPh sb="0" eb="4">
      <t>ザイショクキカン</t>
    </rPh>
    <rPh sb="6" eb="8">
      <t>ゴウケイ</t>
    </rPh>
    <rPh sb="9" eb="10">
      <t>ニチ</t>
    </rPh>
    <rPh sb="11" eb="12">
      <t>ツキ</t>
    </rPh>
    <phoneticPr fontId="8"/>
  </si>
  <si>
    <t>在職期間の
合計（日⇒日）</t>
    <rPh sb="0" eb="4">
      <t>ザイショクキカン</t>
    </rPh>
    <rPh sb="6" eb="8">
      <t>ゴウケイ</t>
    </rPh>
    <rPh sb="9" eb="10">
      <t>ヒ</t>
    </rPh>
    <rPh sb="11" eb="12">
      <t>ヒ</t>
    </rPh>
    <phoneticPr fontId="8"/>
  </si>
  <si>
    <t>在職期間の
合計（月）</t>
    <rPh sb="0" eb="4">
      <t>ザイショクキカン</t>
    </rPh>
    <rPh sb="6" eb="8">
      <t>ゴウケイ</t>
    </rPh>
    <rPh sb="9" eb="10">
      <t>ツキ</t>
    </rPh>
    <phoneticPr fontId="8"/>
  </si>
  <si>
    <t>在職期間の
合計（日）</t>
    <rPh sb="0" eb="4">
      <t>ザイショクキカン</t>
    </rPh>
    <rPh sb="6" eb="8">
      <t>ゴウケイ</t>
    </rPh>
    <rPh sb="9" eb="10">
      <t>ニチ</t>
    </rPh>
    <phoneticPr fontId="8"/>
  </si>
  <si>
    <t>職務経験
年数（年）</t>
    <rPh sb="0" eb="2">
      <t>ショクム</t>
    </rPh>
    <rPh sb="2" eb="4">
      <t>ケイケン</t>
    </rPh>
    <rPh sb="5" eb="7">
      <t>ネンスウ</t>
    </rPh>
    <rPh sb="8" eb="9">
      <t>ネン</t>
    </rPh>
    <phoneticPr fontId="8"/>
  </si>
  <si>
    <t>職務経験
年数（月）</t>
    <rPh sb="0" eb="2">
      <t>ショクム</t>
    </rPh>
    <rPh sb="2" eb="4">
      <t>ケイケン</t>
    </rPh>
    <rPh sb="5" eb="7">
      <t>ネンスウ</t>
    </rPh>
    <rPh sb="8" eb="9">
      <t>ツキ</t>
    </rPh>
    <phoneticPr fontId="8"/>
  </si>
  <si>
    <t>職務経験
年数（日）</t>
    <rPh sb="0" eb="2">
      <t>ショクム</t>
    </rPh>
    <rPh sb="2" eb="4">
      <t>ケイケン</t>
    </rPh>
    <rPh sb="5" eb="7">
      <t>ネンスウ</t>
    </rPh>
    <rPh sb="8" eb="9">
      <t>ヒ</t>
    </rPh>
    <phoneticPr fontId="8"/>
  </si>
  <si>
    <t>なし</t>
  </si>
  <si>
    <t>募集区分</t>
    <rPh sb="0" eb="4">
      <t>ボシュウクブン</t>
    </rPh>
    <phoneticPr fontId="1"/>
  </si>
  <si>
    <t>氏名</t>
    <rPh sb="0" eb="2">
      <t>シメイ</t>
    </rPh>
    <phoneticPr fontId="1"/>
  </si>
  <si>
    <t>生年月日</t>
    <rPh sb="0" eb="4">
      <t>セイネンガッピ</t>
    </rPh>
    <phoneticPr fontId="1"/>
  </si>
  <si>
    <t>在職期間の合計</t>
    <rPh sb="0" eb="4">
      <t>ザイショクキカン</t>
    </rPh>
    <rPh sb="5" eb="7">
      <t>ゴウケイ</t>
    </rPh>
    <phoneticPr fontId="1"/>
  </si>
  <si>
    <t>傷病休暇</t>
    <rPh sb="0" eb="4">
      <t>ショウビョウキュウカ</t>
    </rPh>
    <phoneticPr fontId="1"/>
  </si>
  <si>
    <t>育児休業</t>
    <rPh sb="0" eb="4">
      <t>イクジキュウギョウ</t>
    </rPh>
    <phoneticPr fontId="1"/>
  </si>
  <si>
    <t>所属
(所在地)</t>
    <rPh sb="0" eb="2">
      <t>ショゾク</t>
    </rPh>
    <phoneticPr fontId="1"/>
  </si>
  <si>
    <t>担当した具体的な職務内容</t>
    <rPh sb="0" eb="2">
      <t>タントウ</t>
    </rPh>
    <rPh sb="4" eb="5">
      <t>グ</t>
    </rPh>
    <rPh sb="5" eb="6">
      <t>カラダ</t>
    </rPh>
    <rPh sb="6" eb="7">
      <t>テキ</t>
    </rPh>
    <rPh sb="8" eb="9">
      <t>ショク</t>
    </rPh>
    <rPh sb="9" eb="10">
      <t>ツトム</t>
    </rPh>
    <rPh sb="10" eb="11">
      <t>ナイ</t>
    </rPh>
    <rPh sb="11" eb="12">
      <t>カタチ</t>
    </rPh>
    <phoneticPr fontId="1"/>
  </si>
  <si>
    <t>係長</t>
    <rPh sb="0" eb="2">
      <t>カカリチョウ</t>
    </rPh>
    <phoneticPr fontId="1"/>
  </si>
  <si>
    <t>休業等の種類</t>
    <rPh sb="0" eb="2">
      <t>キュウギョウ</t>
    </rPh>
    <rPh sb="2" eb="3">
      <t>ナド</t>
    </rPh>
    <rPh sb="4" eb="6">
      <t>シュルイ</t>
    </rPh>
    <phoneticPr fontId="1"/>
  </si>
  <si>
    <t>&lt;備考&gt;</t>
    <rPh sb="1" eb="3">
      <t>ビコウ</t>
    </rPh>
    <phoneticPr fontId="1"/>
  </si>
  <si>
    <t>該当</t>
    <rPh sb="0" eb="2">
      <t>ガイトウ</t>
    </rPh>
    <phoneticPr fontId="1"/>
  </si>
  <si>
    <t>非該当</t>
    <rPh sb="0" eb="3">
      <t>ヒガイトウ</t>
    </rPh>
    <phoneticPr fontId="1"/>
  </si>
  <si>
    <t>■プルダウン</t>
    <phoneticPr fontId="1"/>
  </si>
  <si>
    <t>■該当→１
■非該当→０</t>
    <rPh sb="1" eb="3">
      <t>ガイトウ</t>
    </rPh>
    <rPh sb="7" eb="10">
      <t>ヒガイトウ</t>
    </rPh>
    <phoneticPr fontId="1"/>
  </si>
  <si>
    <t>受験
資格</t>
    <rPh sb="0" eb="2">
      <t>ジュケン</t>
    </rPh>
    <rPh sb="3" eb="5">
      <t>シカク</t>
    </rPh>
    <phoneticPr fontId="1"/>
  </si>
  <si>
    <t>社会人経験者（行政（一般））</t>
    <rPh sb="0" eb="3">
      <t>シャカイジン</t>
    </rPh>
    <rPh sb="3" eb="6">
      <t>ケイケンシャ</t>
    </rPh>
    <rPh sb="7" eb="9">
      <t>ギョウセイ</t>
    </rPh>
    <rPh sb="10" eb="12">
      <t>イッパン</t>
    </rPh>
    <phoneticPr fontId="1"/>
  </si>
  <si>
    <t>在職中</t>
    <rPh sb="0" eb="3">
      <t>ザイショクチュウ</t>
    </rPh>
    <phoneticPr fontId="1"/>
  </si>
  <si>
    <t>営業職</t>
    <rPh sb="0" eb="3">
      <t>エイギョウショク</t>
    </rPh>
    <phoneticPr fontId="1"/>
  </si>
  <si>
    <t>傷病休職</t>
    <rPh sb="0" eb="2">
      <t>ショウビョウ</t>
    </rPh>
    <rPh sb="2" eb="4">
      <t>キュウショク</t>
    </rPh>
    <phoneticPr fontId="1"/>
  </si>
  <si>
    <t>介護休業</t>
    <rPh sb="0" eb="4">
      <t>カイゴキュウギョウ</t>
    </rPh>
    <phoneticPr fontId="1"/>
  </si>
  <si>
    <t>有</t>
    <rPh sb="0" eb="1">
      <t>アリ</t>
    </rPh>
    <phoneticPr fontId="1"/>
  </si>
  <si>
    <t>無</t>
    <rPh sb="0" eb="1">
      <t>ナ</t>
    </rPh>
    <phoneticPr fontId="1"/>
  </si>
  <si>
    <t>勤務開始日
勤務終了日</t>
    <rPh sb="0" eb="5">
      <t>キンムカイシビ</t>
    </rPh>
    <rPh sb="6" eb="11">
      <t>キンムシュウリョウビ</t>
    </rPh>
    <phoneticPr fontId="1"/>
  </si>
  <si>
    <t>休業開始日
休業終了日</t>
    <rPh sb="0" eb="5">
      <t>キュウギョウカイシビ</t>
    </rPh>
    <rPh sb="6" eb="8">
      <t>キュウギョウ</t>
    </rPh>
    <rPh sb="8" eb="11">
      <t>シュウリョウビ</t>
    </rPh>
    <phoneticPr fontId="1"/>
  </si>
  <si>
    <t>その前（１）</t>
    <rPh sb="2" eb="3">
      <t>マエ</t>
    </rPh>
    <phoneticPr fontId="1"/>
  </si>
  <si>
    <t>その前（２）</t>
    <rPh sb="2" eb="3">
      <t>マエ</t>
    </rPh>
    <phoneticPr fontId="1"/>
  </si>
  <si>
    <t>その前（５）</t>
    <rPh sb="2" eb="3">
      <t>マエ</t>
    </rPh>
    <phoneticPr fontId="1"/>
  </si>
  <si>
    <t>その前（６）</t>
    <rPh sb="2" eb="3">
      <t>マエ</t>
    </rPh>
    <phoneticPr fontId="1"/>
  </si>
  <si>
    <t>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１，０００字）</t>
    <phoneticPr fontId="1"/>
  </si>
  <si>
    <t>◆在職期間</t>
    <rPh sb="1" eb="5">
      <t>ザイショクキカン</t>
    </rPh>
    <phoneticPr fontId="1"/>
  </si>
  <si>
    <t>◆職務経歴期間</t>
    <phoneticPr fontId="1"/>
  </si>
  <si>
    <t>職務経歴期間の
合計（年）</t>
    <rPh sb="8" eb="10">
      <t>ゴウケイ</t>
    </rPh>
    <rPh sb="11" eb="12">
      <t>ネン</t>
    </rPh>
    <phoneticPr fontId="8"/>
  </si>
  <si>
    <t>職務経歴期間の
合計（月）①</t>
    <rPh sb="8" eb="10">
      <t>ゴウケイ</t>
    </rPh>
    <rPh sb="11" eb="12">
      <t>ツキ</t>
    </rPh>
    <phoneticPr fontId="8"/>
  </si>
  <si>
    <t>職務経歴期間の
合計（月→年）</t>
    <rPh sb="8" eb="10">
      <t>ゴウケイ</t>
    </rPh>
    <rPh sb="11" eb="12">
      <t>ツキ</t>
    </rPh>
    <rPh sb="13" eb="14">
      <t>ネン</t>
    </rPh>
    <phoneticPr fontId="8"/>
  </si>
  <si>
    <t>職務経歴期間の
合計（月→月）</t>
    <rPh sb="8" eb="10">
      <t>ゴウケイ</t>
    </rPh>
    <rPh sb="11" eb="12">
      <t>ツキ</t>
    </rPh>
    <rPh sb="13" eb="14">
      <t>ツキ</t>
    </rPh>
    <phoneticPr fontId="8"/>
  </si>
  <si>
    <t>職務経歴期間の
合計（日）①</t>
    <rPh sb="8" eb="10">
      <t>ゴウケイ</t>
    </rPh>
    <rPh sb="11" eb="12">
      <t>ニチ</t>
    </rPh>
    <phoneticPr fontId="8"/>
  </si>
  <si>
    <t>職務経歴期間の
合計（日⇒月）</t>
    <rPh sb="8" eb="10">
      <t>ゴウケイ</t>
    </rPh>
    <rPh sb="11" eb="12">
      <t>ニチ</t>
    </rPh>
    <rPh sb="13" eb="14">
      <t>ツキ</t>
    </rPh>
    <phoneticPr fontId="8"/>
  </si>
  <si>
    <t>職務経歴期間の
合計（日⇒日）</t>
    <rPh sb="8" eb="10">
      <t>ゴウケイ</t>
    </rPh>
    <rPh sb="11" eb="12">
      <t>ヒ</t>
    </rPh>
    <rPh sb="13" eb="14">
      <t>ヒ</t>
    </rPh>
    <phoneticPr fontId="8"/>
  </si>
  <si>
    <t>職務経歴期間の
合計（月）</t>
    <rPh sb="8" eb="10">
      <t>ゴウケイ</t>
    </rPh>
    <rPh sb="11" eb="12">
      <t>ツキ</t>
    </rPh>
    <phoneticPr fontId="8"/>
  </si>
  <si>
    <t>職務経歴期間の
合計（日）</t>
    <rPh sb="8" eb="10">
      <t>ゴウケイ</t>
    </rPh>
    <rPh sb="11" eb="12">
      <t>ニチ</t>
    </rPh>
    <phoneticPr fontId="8"/>
  </si>
  <si>
    <t>★VLOOKUP用</t>
    <rPh sb="8" eb="9">
      <t>ヨウ</t>
    </rPh>
    <phoneticPr fontId="1"/>
  </si>
  <si>
    <t>◆休業等の期間（受験資格該当）</t>
    <rPh sb="1" eb="3">
      <t>キュウギョウ</t>
    </rPh>
    <rPh sb="3" eb="4">
      <t>ナド</t>
    </rPh>
    <rPh sb="5" eb="7">
      <t>キカン</t>
    </rPh>
    <rPh sb="8" eb="12">
      <t>ジュケンシカク</t>
    </rPh>
    <rPh sb="12" eb="14">
      <t>ガイトウ</t>
    </rPh>
    <phoneticPr fontId="1"/>
  </si>
  <si>
    <t>基準日（年齢）</t>
    <rPh sb="0" eb="3">
      <t>キジュンビ</t>
    </rPh>
    <rPh sb="4" eb="6">
      <t>ネンレイ</t>
    </rPh>
    <phoneticPr fontId="1"/>
  </si>
  <si>
    <t>基準日（開始）</t>
    <rPh sb="0" eb="3">
      <t>キジュンビ</t>
    </rPh>
    <rPh sb="4" eb="6">
      <t>カイシ</t>
    </rPh>
    <phoneticPr fontId="1"/>
  </si>
  <si>
    <t>基準日（終了）</t>
    <rPh sb="0" eb="3">
      <t>キジュンビ</t>
    </rPh>
    <rPh sb="4" eb="6">
      <t>シュウリョウ</t>
    </rPh>
    <phoneticPr fontId="1"/>
  </si>
  <si>
    <t>◎◎支店</t>
  </si>
  <si>
    <t>福岡市</t>
  </si>
  <si>
    <t>◆1,000字</t>
    <rPh sb="6" eb="7">
      <t>ジ</t>
    </rPh>
    <phoneticPr fontId="1"/>
  </si>
  <si>
    <t>該当かつ開始日未満</t>
    <rPh sb="0" eb="2">
      <t>ガイトウ</t>
    </rPh>
    <rPh sb="4" eb="7">
      <t>カイシビ</t>
    </rPh>
    <rPh sb="7" eb="9">
      <t>ミマン</t>
    </rPh>
    <phoneticPr fontId="1"/>
  </si>
  <si>
    <t>該当かつ１年未満</t>
    <rPh sb="0" eb="2">
      <t>ガイトウ</t>
    </rPh>
    <rPh sb="5" eb="6">
      <t>ネン</t>
    </rPh>
    <rPh sb="6" eb="8">
      <t>ミマン</t>
    </rPh>
    <phoneticPr fontId="1"/>
  </si>
  <si>
    <t>終了日＞開始日</t>
    <rPh sb="0" eb="3">
      <t>シュウリョウビ</t>
    </rPh>
    <rPh sb="4" eb="7">
      <t>カイシビ</t>
    </rPh>
    <phoneticPr fontId="1"/>
  </si>
  <si>
    <t>◆エラー表示用　エラー：１、正常：0</t>
    <phoneticPr fontId="1"/>
  </si>
  <si>
    <t>◆職務経験年数【最終】</t>
    <rPh sb="1" eb="5">
      <t>ショクムケイケン</t>
    </rPh>
    <rPh sb="5" eb="7">
      <t>ネンスウ</t>
    </rPh>
    <rPh sb="8" eb="10">
      <t>サイシュウ</t>
    </rPh>
    <phoneticPr fontId="1"/>
  </si>
  <si>
    <t>職務経歴書</t>
    <rPh sb="0" eb="1">
      <t>ショク</t>
    </rPh>
    <rPh sb="1" eb="2">
      <t>ツトム</t>
    </rPh>
    <rPh sb="2" eb="3">
      <t>ヘ</t>
    </rPh>
    <rPh sb="3" eb="4">
      <t>レキ</t>
    </rPh>
    <rPh sb="4" eb="5">
      <t>ショ</t>
    </rPh>
    <phoneticPr fontId="1"/>
  </si>
  <si>
    <t>(１)職務経歴</t>
    <rPh sb="3" eb="4">
      <t>ショク</t>
    </rPh>
    <rPh sb="4" eb="5">
      <t>ツトム</t>
    </rPh>
    <rPh sb="5" eb="6">
      <t>ヘ</t>
    </rPh>
    <rPh sb="6" eb="7">
      <t>レキ</t>
    </rPh>
    <phoneticPr fontId="1"/>
  </si>
  <si>
    <t>受験資格該当期間</t>
    <rPh sb="0" eb="4">
      <t>ジュケンシカク</t>
    </rPh>
    <rPh sb="4" eb="6">
      <t>ガイトウ</t>
    </rPh>
    <rPh sb="6" eb="8">
      <t>キカン</t>
    </rPh>
    <phoneticPr fontId="1"/>
  </si>
  <si>
    <t>（2）休業等(傷病休暇・休職、育児休業、介護休業）</t>
    <phoneticPr fontId="1"/>
  </si>
  <si>
    <t>（３）受験資格に該当する通算期間</t>
    <rPh sb="3" eb="7">
      <t>ジュケンシカク</t>
    </rPh>
    <rPh sb="8" eb="10">
      <t>ガイトウ</t>
    </rPh>
    <rPh sb="12" eb="14">
      <t>ツウサン</t>
    </rPh>
    <rPh sb="14" eb="16">
      <t>キカン</t>
    </rPh>
    <phoneticPr fontId="1"/>
  </si>
  <si>
    <t>受験資格に該当する通算期間</t>
    <phoneticPr fontId="1"/>
  </si>
  <si>
    <t>期間</t>
    <rPh sb="0" eb="2">
      <t>キカン</t>
    </rPh>
    <phoneticPr fontId="1"/>
  </si>
  <si>
    <t>在職期間</t>
    <rPh sb="0" eb="4">
      <t>ザイショクキカン</t>
    </rPh>
    <phoneticPr fontId="1"/>
  </si>
  <si>
    <t>その前（７）</t>
    <rPh sb="2" eb="3">
      <t>マエ</t>
    </rPh>
    <phoneticPr fontId="1"/>
  </si>
  <si>
    <t>受験資格に該当する休業等の期間の合計</t>
    <rPh sb="0" eb="4">
      <t>ジュケンシカク</t>
    </rPh>
    <rPh sb="5" eb="7">
      <t>ガイトウ</t>
    </rPh>
    <rPh sb="9" eb="11">
      <t>キュウギョウ</t>
    </rPh>
    <rPh sb="11" eb="12">
      <t>トウ</t>
    </rPh>
    <rPh sb="13" eb="15">
      <t>キカン</t>
    </rPh>
    <rPh sb="16" eb="18">
      <t>ゴウケイ</t>
    </rPh>
    <phoneticPr fontId="1"/>
  </si>
  <si>
    <t>課長</t>
    <rPh sb="0" eb="2">
      <t>カチョウ</t>
    </rPh>
    <phoneticPr fontId="1"/>
  </si>
  <si>
    <t>○○会社</t>
    <rPh sb="2" eb="4">
      <t>カイシャ</t>
    </rPh>
    <phoneticPr fontId="1"/>
  </si>
  <si>
    <t>その前（３）</t>
    <rPh sb="2" eb="3">
      <t>マエ</t>
    </rPh>
    <phoneticPr fontId="1"/>
  </si>
  <si>
    <t>その前（４）</t>
    <rPh sb="2" eb="3">
      <t>マエ</t>
    </rPh>
    <phoneticPr fontId="1"/>
  </si>
  <si>
    <t>〇現在（最終）</t>
    <rPh sb="1" eb="3">
      <t>ゲンザイ</t>
    </rPh>
    <rPh sb="4" eb="6">
      <t>サイシュウ</t>
    </rPh>
    <phoneticPr fontId="1"/>
  </si>
  <si>
    <t>〇その前（１）</t>
    <rPh sb="3" eb="4">
      <t>マエ</t>
    </rPh>
    <phoneticPr fontId="1"/>
  </si>
  <si>
    <t>〇その前（２）</t>
    <rPh sb="3" eb="4">
      <t>マエ</t>
    </rPh>
    <phoneticPr fontId="1"/>
  </si>
  <si>
    <t>〇その前（３）</t>
    <rPh sb="3" eb="4">
      <t>マエ</t>
    </rPh>
    <phoneticPr fontId="1"/>
  </si>
  <si>
    <t>〇その前（４）</t>
    <rPh sb="3" eb="4">
      <t>マエ</t>
    </rPh>
    <phoneticPr fontId="1"/>
  </si>
  <si>
    <t>〇その前（５）</t>
    <rPh sb="3" eb="4">
      <t>マエ</t>
    </rPh>
    <phoneticPr fontId="1"/>
  </si>
  <si>
    <t>〇その前（６）</t>
    <rPh sb="3" eb="4">
      <t>マエ</t>
    </rPh>
    <phoneticPr fontId="1"/>
  </si>
  <si>
    <t>〇その前（７）</t>
    <rPh sb="3" eb="4">
      <t>マエ</t>
    </rPh>
    <phoneticPr fontId="1"/>
  </si>
  <si>
    <t>〇休業等(傷病休暇・休職、育児休業、介護休業）</t>
    <phoneticPr fontId="1"/>
  </si>
  <si>
    <t>〇その前（4）</t>
    <rPh sb="3" eb="4">
      <t>マエ</t>
    </rPh>
    <phoneticPr fontId="1"/>
  </si>
  <si>
    <t>〇その前（5）</t>
    <rPh sb="3" eb="4">
      <t>マエ</t>
    </rPh>
    <phoneticPr fontId="1"/>
  </si>
  <si>
    <t>〇その前（6）</t>
    <rPh sb="3" eb="4">
      <t>マエ</t>
    </rPh>
    <phoneticPr fontId="1"/>
  </si>
  <si>
    <t>〇その前（7）</t>
    <rPh sb="3" eb="4">
      <t>マエ</t>
    </rPh>
    <phoneticPr fontId="1"/>
  </si>
  <si>
    <t>正社員</t>
  </si>
  <si>
    <t>受験資格に該当する職務経歴の期間の合計</t>
    <rPh sb="0" eb="4">
      <t>ジュケンシカク</t>
    </rPh>
    <rPh sb="5" eb="7">
      <t>ガイトウ</t>
    </rPh>
    <rPh sb="9" eb="11">
      <t>ショクム</t>
    </rPh>
    <rPh sb="11" eb="13">
      <t>ケイレキ</t>
    </rPh>
    <rPh sb="14" eb="16">
      <t>キカン</t>
    </rPh>
    <rPh sb="17" eb="19">
      <t>ゴウケイ</t>
    </rPh>
    <phoneticPr fontId="1"/>
  </si>
  <si>
    <t>年齢</t>
    <phoneticPr fontId="1"/>
  </si>
  <si>
    <t>●●支店</t>
  </si>
  <si>
    <t>北九州市</t>
  </si>
  <si>
    <t>同上</t>
    <phoneticPr fontId="1"/>
  </si>
  <si>
    <t>個人経営者や中小企業向けの営業、新規事業提案</t>
    <rPh sb="0" eb="2">
      <t>コジン</t>
    </rPh>
    <rPh sb="2" eb="5">
      <t>ケイエイシャ</t>
    </rPh>
    <rPh sb="6" eb="10">
      <t>チュウショウキギョウ</t>
    </rPh>
    <rPh sb="10" eb="11">
      <t>ム</t>
    </rPh>
    <rPh sb="13" eb="15">
      <t>エイギョウ</t>
    </rPh>
    <rPh sb="16" eb="20">
      <t>シンキジギョウ</t>
    </rPh>
    <rPh sb="20" eb="22">
      <t>テイアン</t>
    </rPh>
    <phoneticPr fontId="1"/>
  </si>
  <si>
    <t>中小企業向けの営業、係内の営業統計・分析</t>
    <rPh sb="15" eb="17">
      <t>トウケイ</t>
    </rPh>
    <rPh sb="18" eb="20">
      <t>ブンセキ</t>
    </rPh>
    <phoneticPr fontId="1"/>
  </si>
  <si>
    <t>事業の進捗管理、融資先検討、課内職員の指導・研修</t>
    <rPh sb="0" eb="2">
      <t>ジギョウ</t>
    </rPh>
    <rPh sb="3" eb="7">
      <t>シンチョクカンリ</t>
    </rPh>
    <rPh sb="8" eb="11">
      <t>ユウシサキ</t>
    </rPh>
    <rPh sb="11" eb="13">
      <t>ケントウ</t>
    </rPh>
    <rPh sb="14" eb="16">
      <t>カナイ</t>
    </rPh>
    <rPh sb="16" eb="18">
      <t>ショクイン</t>
    </rPh>
    <rPh sb="19" eb="21">
      <t>シドウ</t>
    </rPh>
    <rPh sb="22" eb="24">
      <t>ケンシュウ</t>
    </rPh>
    <phoneticPr fontId="1"/>
  </si>
  <si>
    <t>育児休業</t>
    <rPh sb="0" eb="4">
      <t>イクジキュウギョウ</t>
    </rPh>
    <phoneticPr fontId="1"/>
  </si>
  <si>
    <t>傷病休暇</t>
    <rPh sb="0" eb="4">
      <t>ショウビョウキュウカ</t>
    </rPh>
    <phoneticPr fontId="1"/>
  </si>
  <si>
    <t>福岡　順平</t>
    <rPh sb="0" eb="2">
      <t>フクオカ</t>
    </rPh>
    <rPh sb="3" eb="5">
      <t>ジュンペイ</t>
    </rPh>
    <phoneticPr fontId="1"/>
  </si>
  <si>
    <t>○VLOOKUP用</t>
    <rPh sb="8" eb="9">
      <t>ヨウ</t>
    </rPh>
    <phoneticPr fontId="1"/>
  </si>
  <si>
    <t>在職期間（年）</t>
    <rPh sb="0" eb="2">
      <t>ザイショク</t>
    </rPh>
    <rPh sb="2" eb="4">
      <t>キカン</t>
    </rPh>
    <rPh sb="5" eb="6">
      <t>ネン</t>
    </rPh>
    <phoneticPr fontId="8"/>
  </si>
  <si>
    <t>在職期間（月）</t>
    <rPh sb="0" eb="2">
      <t>ザイショク</t>
    </rPh>
    <rPh sb="2" eb="4">
      <t>キカン</t>
    </rPh>
    <rPh sb="5" eb="6">
      <t>ツキ</t>
    </rPh>
    <phoneticPr fontId="8"/>
  </si>
  <si>
    <t>在職期間（日）</t>
    <rPh sb="0" eb="2">
      <t>ザイショク</t>
    </rPh>
    <rPh sb="2" eb="4">
      <t>キカン</t>
    </rPh>
    <rPh sb="5" eb="6">
      <t>ヒ</t>
    </rPh>
    <phoneticPr fontId="8"/>
  </si>
  <si>
    <t>該当：１、非該当：０</t>
    <rPh sb="0" eb="2">
      <t>ガイトウ</t>
    </rPh>
    <rPh sb="5" eb="8">
      <t>ヒガイトウ</t>
    </rPh>
    <phoneticPr fontId="1"/>
  </si>
  <si>
    <t>○休業等の期間</t>
    <rPh sb="1" eb="3">
      <t>キュウギョウ</t>
    </rPh>
    <rPh sb="3" eb="4">
      <t>ナド</t>
    </rPh>
    <rPh sb="5" eb="7">
      <t>キカン</t>
    </rPh>
    <phoneticPr fontId="1"/>
  </si>
  <si>
    <t>開始日未満</t>
    <rPh sb="0" eb="3">
      <t>カイシビ</t>
    </rPh>
    <rPh sb="3" eb="5">
      <t>ミマン</t>
    </rPh>
    <phoneticPr fontId="1"/>
  </si>
  <si>
    <t>②</t>
    <phoneticPr fontId="1"/>
  </si>
  <si>
    <t>①</t>
    <phoneticPr fontId="1"/>
  </si>
  <si>
    <r>
      <rPr>
        <b/>
        <sz val="18"/>
        <color rgb="FFFF0000"/>
        <rFont val="BIZ UDPゴシック"/>
        <family val="3"/>
        <charset val="128"/>
      </rPr>
      <t>①</t>
    </r>
    <r>
      <rPr>
        <b/>
        <sz val="18"/>
        <rFont val="BIZ UDPゴシック"/>
        <family val="3"/>
        <charset val="128"/>
      </rPr>
      <t>△△</t>
    </r>
    <r>
      <rPr>
        <b/>
        <sz val="18"/>
        <color theme="1"/>
        <rFont val="BIZ UDPゴシック"/>
        <family val="3"/>
        <charset val="128"/>
      </rPr>
      <t xml:space="preserve">会社
</t>
    </r>
    <r>
      <rPr>
        <b/>
        <sz val="18"/>
        <color rgb="FFFF0000"/>
        <rFont val="BIZ UDPゴシック"/>
        <family val="3"/>
        <charset val="128"/>
      </rPr>
      <t>②</t>
    </r>
    <r>
      <rPr>
        <b/>
        <sz val="18"/>
        <color theme="1"/>
        <rFont val="BIZ UDPゴシック"/>
        <family val="3"/>
        <charset val="128"/>
      </rPr>
      <t>◆◆会社</t>
    </r>
    <phoneticPr fontId="1"/>
  </si>
  <si>
    <t>①
②</t>
    <phoneticPr fontId="1"/>
  </si>
  <si>
    <t>①　　　②　　　</t>
    <phoneticPr fontId="1"/>
  </si>
  <si>
    <r>
      <t>(</t>
    </r>
    <r>
      <rPr>
        <b/>
        <sz val="12"/>
        <color rgb="FFFF0000"/>
        <rFont val="BIZ UDPゴシック"/>
        <family val="3"/>
        <charset val="128"/>
      </rPr>
      <t>①　　　②　　　</t>
    </r>
    <r>
      <rPr>
        <b/>
        <sz val="12"/>
        <color theme="1"/>
        <rFont val="BIZ UDPゴシック"/>
        <family val="3"/>
        <charset val="128"/>
      </rPr>
      <t>)</t>
    </r>
    <phoneticPr fontId="1"/>
  </si>
  <si>
    <t>◆受験資格該当期間</t>
    <rPh sb="1" eb="5">
      <t>ジュケンシカク</t>
    </rPh>
    <rPh sb="5" eb="7">
      <t>ガイトウ</t>
    </rPh>
    <rPh sb="7" eb="9">
      <t>キカン</t>
    </rPh>
    <phoneticPr fontId="1"/>
  </si>
  <si>
    <t>◆休業等の期間</t>
    <rPh sb="1" eb="3">
      <t>キュウギョウ</t>
    </rPh>
    <rPh sb="3" eb="4">
      <t>ナド</t>
    </rPh>
    <rPh sb="5" eb="7">
      <t>キカン</t>
    </rPh>
    <phoneticPr fontId="1"/>
  </si>
  <si>
    <t>◆通算期間</t>
    <rPh sb="1" eb="3">
      <t>ツウサン</t>
    </rPh>
    <rPh sb="3" eb="5">
      <t>キカン</t>
    </rPh>
    <phoneticPr fontId="1"/>
  </si>
  <si>
    <t>通算期間（年）</t>
    <rPh sb="0" eb="2">
      <t>ツウサン</t>
    </rPh>
    <rPh sb="2" eb="4">
      <t>キカン</t>
    </rPh>
    <rPh sb="5" eb="6">
      <t>ネン</t>
    </rPh>
    <phoneticPr fontId="8"/>
  </si>
  <si>
    <t>通算期間（月）</t>
    <rPh sb="0" eb="2">
      <t>ツウサン</t>
    </rPh>
    <rPh sb="2" eb="4">
      <t>キカン</t>
    </rPh>
    <rPh sb="5" eb="6">
      <t>ツキ</t>
    </rPh>
    <phoneticPr fontId="8"/>
  </si>
  <si>
    <t>通算期間（日）</t>
    <rPh sb="0" eb="2">
      <t>ツウサン</t>
    </rPh>
    <rPh sb="2" eb="4">
      <t>キカン</t>
    </rPh>
    <rPh sb="5" eb="6">
      <t>ヒ</t>
    </rPh>
    <phoneticPr fontId="8"/>
  </si>
  <si>
    <t>休業等の期間
（年）</t>
    <rPh sb="8" eb="9">
      <t>ネン</t>
    </rPh>
    <phoneticPr fontId="8"/>
  </si>
  <si>
    <t>休業等の期間
（月→年）</t>
    <rPh sb="8" eb="9">
      <t>ツキ</t>
    </rPh>
    <rPh sb="10" eb="11">
      <t>ネン</t>
    </rPh>
    <phoneticPr fontId="8"/>
  </si>
  <si>
    <t>休業等の期間
（月→月）</t>
    <rPh sb="8" eb="9">
      <t>ツキ</t>
    </rPh>
    <rPh sb="10" eb="11">
      <t>ツキ</t>
    </rPh>
    <phoneticPr fontId="8"/>
  </si>
  <si>
    <t>休業等の期間
（日⇒月）</t>
    <rPh sb="8" eb="9">
      <t>ニチ</t>
    </rPh>
    <rPh sb="10" eb="11">
      <t>ツキ</t>
    </rPh>
    <phoneticPr fontId="8"/>
  </si>
  <si>
    <t>休業等の期間
（日⇒日）</t>
    <rPh sb="8" eb="9">
      <t>ヒ</t>
    </rPh>
    <rPh sb="10" eb="11">
      <t>ヒ</t>
    </rPh>
    <phoneticPr fontId="8"/>
  </si>
  <si>
    <t>休業等の期間
（月）</t>
    <rPh sb="8" eb="9">
      <t>ツキ</t>
    </rPh>
    <phoneticPr fontId="8"/>
  </si>
  <si>
    <t>休業等の期間
（日）</t>
    <rPh sb="8" eb="9">
      <t>ニチ</t>
    </rPh>
    <phoneticPr fontId="8"/>
  </si>
  <si>
    <t>受験資格該当期間
（年）</t>
    <rPh sb="10" eb="11">
      <t>ネン</t>
    </rPh>
    <phoneticPr fontId="8"/>
  </si>
  <si>
    <t>受験資格該当期間
（月→年）</t>
    <rPh sb="10" eb="11">
      <t>ツキ</t>
    </rPh>
    <rPh sb="12" eb="13">
      <t>ネン</t>
    </rPh>
    <phoneticPr fontId="8"/>
  </si>
  <si>
    <t>受験資格該当期間
（月→月）</t>
    <rPh sb="10" eb="11">
      <t>ツキ</t>
    </rPh>
    <rPh sb="12" eb="13">
      <t>ツキ</t>
    </rPh>
    <phoneticPr fontId="8"/>
  </si>
  <si>
    <t>受験資格該当期間
（日⇒月）</t>
    <rPh sb="10" eb="11">
      <t>ニチ</t>
    </rPh>
    <rPh sb="12" eb="13">
      <t>ツキ</t>
    </rPh>
    <phoneticPr fontId="8"/>
  </si>
  <si>
    <t>受験資格該当期間
（日⇒日）</t>
    <rPh sb="10" eb="11">
      <t>ヒ</t>
    </rPh>
    <rPh sb="12" eb="13">
      <t>ヒ</t>
    </rPh>
    <phoneticPr fontId="8"/>
  </si>
  <si>
    <t>受験資格該当期間
（月）</t>
    <rPh sb="10" eb="11">
      <t>ツキ</t>
    </rPh>
    <phoneticPr fontId="8"/>
  </si>
  <si>
    <t>受験資格該当期間
（日）</t>
    <rPh sb="10" eb="11">
      <t>ニチ</t>
    </rPh>
    <phoneticPr fontId="8"/>
  </si>
  <si>
    <t>課長</t>
  </si>
  <si>
    <t>１月未満</t>
    <rPh sb="1" eb="2">
      <t>ツキ</t>
    </rPh>
    <rPh sb="2" eb="4">
      <t>ミマン</t>
    </rPh>
    <phoneticPr fontId="1"/>
  </si>
  <si>
    <t>①自己都合による退職</t>
    <rPh sb="1" eb="5">
      <t>ジコツゴウ</t>
    </rPh>
    <rPh sb="8" eb="10">
      <t>タイショク</t>
    </rPh>
    <phoneticPr fontId="1"/>
  </si>
  <si>
    <t>①自己都合による退職　（②を除く。）　</t>
    <phoneticPr fontId="1"/>
  </si>
  <si>
    <t>②会社等の勧奨による退職</t>
    <phoneticPr fontId="1"/>
  </si>
  <si>
    <t>③定年による退職</t>
    <phoneticPr fontId="1"/>
  </si>
  <si>
    <t>④契約期間の満了による退職</t>
    <phoneticPr fontId="1"/>
  </si>
  <si>
    <t>⑤移籍出向による退職</t>
    <phoneticPr fontId="1"/>
  </si>
  <si>
    <t>⑥天災その他やむを得ない理由による解雇</t>
    <phoneticPr fontId="1"/>
  </si>
  <si>
    <t>⑦事業縮小等による解雇</t>
    <phoneticPr fontId="1"/>
  </si>
  <si>
    <t>⑧その他の理由による解雇（詳細を入力してください。）</t>
    <phoneticPr fontId="1"/>
  </si>
  <si>
    <t>⑨その他の理由（詳細を入力してください。）</t>
    <phoneticPr fontId="1"/>
  </si>
  <si>
    <t>(4) 職務経歴に対する自己評価</t>
    <rPh sb="4" eb="6">
      <t>ショクム</t>
    </rPh>
    <rPh sb="6" eb="8">
      <t>ケイレキ</t>
    </rPh>
    <rPh sb="9" eb="10">
      <t>タイ</t>
    </rPh>
    <rPh sb="12" eb="14">
      <t>ジコ</t>
    </rPh>
    <rPh sb="14" eb="16">
      <t>ヒョウカ</t>
    </rPh>
    <phoneticPr fontId="55"/>
  </si>
  <si>
    <t>入力文字数</t>
    <rPh sb="0" eb="2">
      <t>ニュウリョク</t>
    </rPh>
    <rPh sb="2" eb="5">
      <t>モジスウ</t>
    </rPh>
    <phoneticPr fontId="1"/>
  </si>
  <si>
    <t>応募者ID</t>
    <rPh sb="0" eb="3">
      <t>オウボシャ</t>
    </rPh>
    <phoneticPr fontId="55"/>
  </si>
  <si>
    <t>FK00001234</t>
    <phoneticPr fontId="1"/>
  </si>
  <si>
    <t>　　　【連絡先】　福岡市人事委員会事務局任用課　TEL：092-711-4687　（平日９時から１７時まで）</t>
    <rPh sb="4" eb="6">
      <t>レンラク</t>
    </rPh>
    <rPh sb="6" eb="7">
      <t>サキ</t>
    </rPh>
    <rPh sb="9" eb="12">
      <t>フクオカシ</t>
    </rPh>
    <rPh sb="12" eb="17">
      <t>ジンジイインカイ</t>
    </rPh>
    <rPh sb="17" eb="20">
      <t>ジムキョク</t>
    </rPh>
    <rPh sb="20" eb="23">
      <t>ニンヨウカ</t>
    </rPh>
    <rPh sb="42" eb="44">
      <t>ヘイジツ</t>
    </rPh>
    <rPh sb="45" eb="46">
      <t>ジ</t>
    </rPh>
    <rPh sb="50" eb="51">
      <t>ジ</t>
    </rPh>
    <phoneticPr fontId="1"/>
  </si>
  <si>
    <r>
      <t>◎下記の内容をご確認いただき、</t>
    </r>
    <r>
      <rPr>
        <b/>
        <sz val="18"/>
        <color rgb="FFFF0000"/>
        <rFont val="BIZ UDPゴシック"/>
        <family val="3"/>
        <charset val="128"/>
      </rPr>
      <t>【職務経歴書】</t>
    </r>
    <r>
      <rPr>
        <b/>
        <sz val="18"/>
        <rFont val="BIZ UDPゴシック"/>
        <family val="3"/>
        <charset val="128"/>
      </rPr>
      <t>の入力に進んでください。</t>
    </r>
    <rPh sb="1" eb="3">
      <t>カキ</t>
    </rPh>
    <rPh sb="4" eb="6">
      <t>ナイヨウ</t>
    </rPh>
    <rPh sb="8" eb="10">
      <t>カクニン</t>
    </rPh>
    <rPh sb="16" eb="21">
      <t>ショクムケイレキショ</t>
    </rPh>
    <rPh sb="23" eb="25">
      <t>ニュウリョク</t>
    </rPh>
    <rPh sb="26" eb="27">
      <t>スス</t>
    </rPh>
    <phoneticPr fontId="1"/>
  </si>
  <si>
    <t>　②　手続きの締切が迫っている場合など、お急ぎの場合は電話で連絡してください。</t>
    <phoneticPr fontId="1"/>
  </si>
  <si>
    <t>&lt;入力方法等&gt;　</t>
    <rPh sb="5" eb="6">
      <t>トウ</t>
    </rPh>
    <phoneticPr fontId="1"/>
  </si>
  <si>
    <t>１　入力方法</t>
    <rPh sb="2" eb="4">
      <t>ニュウリョク</t>
    </rPh>
    <rPh sb="4" eb="6">
      <t>ホウホウ</t>
    </rPh>
    <phoneticPr fontId="1"/>
  </si>
  <si>
    <t>２　注意事項</t>
    <rPh sb="2" eb="6">
      <t>チュウイジコウ</t>
    </rPh>
    <phoneticPr fontId="1"/>
  </si>
  <si>
    <t>３　提出方法</t>
    <rPh sb="2" eb="4">
      <t>テイシュツ</t>
    </rPh>
    <rPh sb="4" eb="6">
      <t>ホウホウ</t>
    </rPh>
    <phoneticPr fontId="1"/>
  </si>
  <si>
    <t>４　問い合わせ方法</t>
    <rPh sb="2" eb="3">
      <t>ト</t>
    </rPh>
    <rPh sb="4" eb="5">
      <t>ア</t>
    </rPh>
    <rPh sb="7" eb="9">
      <t>ホウホウ</t>
    </rPh>
    <phoneticPr fontId="1"/>
  </si>
  <si>
    <t>　②　直近１０年の期間以前の職務経験は、受験資格の職務経験には該当しません。</t>
    <rPh sb="3" eb="5">
      <t>チョッキン</t>
    </rPh>
    <rPh sb="7" eb="8">
      <t>ネン</t>
    </rPh>
    <rPh sb="9" eb="11">
      <t>キカン</t>
    </rPh>
    <rPh sb="11" eb="13">
      <t>イゼン</t>
    </rPh>
    <rPh sb="14" eb="16">
      <t>ショクム</t>
    </rPh>
    <rPh sb="16" eb="18">
      <t>ケイケン</t>
    </rPh>
    <rPh sb="20" eb="22">
      <t>ジュケン</t>
    </rPh>
    <rPh sb="22" eb="24">
      <t>シカク</t>
    </rPh>
    <rPh sb="25" eb="27">
      <t>ショクム</t>
    </rPh>
    <rPh sb="27" eb="29">
      <t>ケイケン</t>
    </rPh>
    <rPh sb="31" eb="33">
      <t>ガイトウ</t>
    </rPh>
    <phoneticPr fontId="1"/>
  </si>
  <si>
    <t>　　　 ただし、産前産後休暇期間は通算できます。</t>
    <rPh sb="8" eb="10">
      <t>サンゼン</t>
    </rPh>
    <rPh sb="10" eb="12">
      <t>サンゴ</t>
    </rPh>
    <rPh sb="12" eb="16">
      <t>キュウカキカン</t>
    </rPh>
    <rPh sb="17" eb="19">
      <t>ツウサン</t>
    </rPh>
    <phoneticPr fontId="1"/>
  </si>
  <si>
    <t>　⑥　職務経験が複数の場合は通算することができますが、同一期間内に複数の職務に従事した場合（兼業等）は、いずれか一方のみの職歴に限ります。</t>
    <rPh sb="3" eb="5">
      <t>ショクム</t>
    </rPh>
    <rPh sb="5" eb="7">
      <t>ケイケン</t>
    </rPh>
    <rPh sb="8" eb="10">
      <t>フクスウ</t>
    </rPh>
    <rPh sb="11" eb="13">
      <t>バアイ</t>
    </rPh>
    <rPh sb="14" eb="16">
      <t>ツウサン</t>
    </rPh>
    <rPh sb="27" eb="29">
      <t>ドウイツ</t>
    </rPh>
    <rPh sb="29" eb="31">
      <t>キカン</t>
    </rPh>
    <rPh sb="31" eb="32">
      <t>ナイ</t>
    </rPh>
    <rPh sb="33" eb="35">
      <t>フクスウ</t>
    </rPh>
    <rPh sb="36" eb="38">
      <t>ショクム</t>
    </rPh>
    <rPh sb="39" eb="41">
      <t>ジュウジ</t>
    </rPh>
    <rPh sb="43" eb="45">
      <t>バアイ</t>
    </rPh>
    <rPh sb="46" eb="48">
      <t>ケンギョウ</t>
    </rPh>
    <rPh sb="48" eb="49">
      <t>ナド</t>
    </rPh>
    <rPh sb="56" eb="58">
      <t>イッポウ</t>
    </rPh>
    <rPh sb="61" eb="63">
      <t>ショクレキ</t>
    </rPh>
    <rPh sb="64" eb="65">
      <t>カギ</t>
    </rPh>
    <phoneticPr fontId="1"/>
  </si>
  <si>
    <r>
      <t>　④　休業等（傷病休暇・休職、育児休業、介護休業等）で</t>
    </r>
    <r>
      <rPr>
        <b/>
        <sz val="16"/>
        <color rgb="FFFF0000"/>
        <rFont val="BIZ UDPゴシック"/>
        <family val="3"/>
        <charset val="128"/>
      </rPr>
      <t>実際に業務に従事しなかった期間が１か月以上ある場合は、その全期間は職務経験の期間から除きます。</t>
    </r>
    <rPh sb="30" eb="32">
      <t>ギョウム</t>
    </rPh>
    <phoneticPr fontId="1"/>
  </si>
  <si>
    <r>
      <t>　(1)の職務経歴（受験資格に該当する期間・職務内容に限る）で培った専門的知識や能力等を明確にしたうえで、その知識等を福岡市政のどのような事業・分野にどのように生かせると考えるか。
　具体的に記入してください。</t>
    </r>
    <r>
      <rPr>
        <b/>
        <sz val="12"/>
        <rFont val="メイリオ"/>
        <family val="3"/>
        <charset val="128"/>
      </rPr>
      <t>（1,000文字程度）</t>
    </r>
    <rPh sb="57" eb="58">
      <t>トウ</t>
    </rPh>
    <rPh sb="96" eb="98">
      <t>キニュウ</t>
    </rPh>
    <phoneticPr fontId="55"/>
  </si>
  <si>
    <r>
      <t>　①　職務経験年数の基準日は</t>
    </r>
    <r>
      <rPr>
        <b/>
        <sz val="16"/>
        <color rgb="FFFF0000"/>
        <rFont val="BIZ UDPゴシック"/>
        <family val="3"/>
        <charset val="128"/>
      </rPr>
      <t>令和7年（2025年）３月３１日</t>
    </r>
    <r>
      <rPr>
        <sz val="16"/>
        <color theme="1"/>
        <rFont val="BIZ UDPゴシック"/>
        <family val="3"/>
        <charset val="128"/>
      </rPr>
      <t>です。</t>
    </r>
    <rPh sb="3" eb="5">
      <t>ショクム</t>
    </rPh>
    <rPh sb="5" eb="7">
      <t>ケイケン</t>
    </rPh>
    <rPh sb="7" eb="9">
      <t>ネンスウ</t>
    </rPh>
    <rPh sb="10" eb="13">
      <t>キジュンビ</t>
    </rPh>
    <rPh sb="14" eb="16">
      <t>レイワ</t>
    </rPh>
    <rPh sb="17" eb="18">
      <t>ネン</t>
    </rPh>
    <rPh sb="23" eb="24">
      <t>ネン</t>
    </rPh>
    <rPh sb="26" eb="27">
      <t>ガツ</t>
    </rPh>
    <rPh sb="29" eb="30">
      <t>ニチ</t>
    </rPh>
    <phoneticPr fontId="1"/>
  </si>
  <si>
    <r>
      <t>　　　※　</t>
    </r>
    <r>
      <rPr>
        <b/>
        <sz val="16"/>
        <color rgb="FFFF0000"/>
        <rFont val="BIZ UDPゴシック"/>
        <family val="3"/>
        <charset val="128"/>
      </rPr>
      <t>直近10年：平成27年（2015年）４月１日から令和7年（2025年）３月３１日までの期間</t>
    </r>
    <phoneticPr fontId="1"/>
  </si>
  <si>
    <r>
      <t>　　　※　申込日時点で在職中の方は、基準日の</t>
    </r>
    <r>
      <rPr>
        <b/>
        <sz val="16"/>
        <color rgb="FFFF0000"/>
        <rFont val="BIZ UDPゴシック"/>
        <family val="3"/>
        <charset val="128"/>
      </rPr>
      <t>令和7年（2025年）３月３１日現在</t>
    </r>
    <r>
      <rPr>
        <sz val="16"/>
        <color theme="1"/>
        <rFont val="BIZ UDPゴシック"/>
        <family val="3"/>
        <charset val="128"/>
      </rPr>
      <t>までで計算します。</t>
    </r>
    <rPh sb="5" eb="7">
      <t>モウシコミ</t>
    </rPh>
    <rPh sb="7" eb="8">
      <t>ニチ</t>
    </rPh>
    <rPh sb="8" eb="10">
      <t>ジテン</t>
    </rPh>
    <rPh sb="11" eb="13">
      <t>ザイショク</t>
    </rPh>
    <rPh sb="13" eb="14">
      <t>チュウ</t>
    </rPh>
    <rPh sb="15" eb="16">
      <t>カタ</t>
    </rPh>
    <rPh sb="18" eb="21">
      <t>キジュンビ</t>
    </rPh>
    <rPh sb="22" eb="24">
      <t>レイワ</t>
    </rPh>
    <rPh sb="25" eb="26">
      <t>ネン</t>
    </rPh>
    <rPh sb="31" eb="32">
      <t>ネン</t>
    </rPh>
    <rPh sb="34" eb="35">
      <t>ガツ</t>
    </rPh>
    <rPh sb="37" eb="40">
      <t>ニチゲンザイ</t>
    </rPh>
    <rPh sb="43" eb="45">
      <t>ケイサン</t>
    </rPh>
    <phoneticPr fontId="1"/>
  </si>
  <si>
    <r>
      <t>　③　職務経験には、公務員、会社員、自営業者等として</t>
    </r>
    <r>
      <rPr>
        <b/>
        <sz val="16"/>
        <color rgb="FFFF0000"/>
        <rFont val="BIZ UDPゴシック"/>
        <family val="3"/>
        <charset val="128"/>
      </rPr>
      <t>週27時間以上</t>
    </r>
    <r>
      <rPr>
        <sz val="16"/>
        <color theme="1"/>
        <rFont val="BIZ UDPゴシック"/>
        <family val="3"/>
        <charset val="128"/>
      </rPr>
      <t>の勤務に</t>
    </r>
    <r>
      <rPr>
        <b/>
        <sz val="16"/>
        <color rgb="FFFF0000"/>
        <rFont val="BIZ UDPゴシック"/>
        <family val="3"/>
        <charset val="128"/>
      </rPr>
      <t>１年以上継続</t>
    </r>
    <r>
      <rPr>
        <sz val="16"/>
        <color theme="1"/>
        <rFont val="BIZ UDPゴシック"/>
        <family val="3"/>
        <charset val="128"/>
      </rPr>
      <t>して就業していた期間が該当します。</t>
    </r>
    <phoneticPr fontId="1"/>
  </si>
  <si>
    <t>　①　入力内容を確認してください。赤で表示されているセルがある場合は、入力が完了していません。</t>
    <rPh sb="3" eb="5">
      <t>ニュウリョク</t>
    </rPh>
    <rPh sb="5" eb="7">
      <t>ナイヨウ</t>
    </rPh>
    <rPh sb="8" eb="10">
      <t>カクニン</t>
    </rPh>
    <rPh sb="17" eb="18">
      <t>アカ</t>
    </rPh>
    <rPh sb="19" eb="21">
      <t>ヒョウジ</t>
    </rPh>
    <rPh sb="31" eb="33">
      <t>バアイ</t>
    </rPh>
    <rPh sb="35" eb="37">
      <t>ニュウリョク</t>
    </rPh>
    <rPh sb="38" eb="40">
      <t>カンリョウ</t>
    </rPh>
    <phoneticPr fontId="1"/>
  </si>
  <si>
    <r>
      <t>　　　※　</t>
    </r>
    <r>
      <rPr>
        <b/>
        <sz val="16"/>
        <color rgb="FFFF0000"/>
        <rFont val="BIZ UDPゴシック"/>
        <family val="3"/>
        <charset val="128"/>
      </rPr>
      <t>赤で表示されているセルがある場合は、入力が完了していません。</t>
    </r>
    <rPh sb="5" eb="6">
      <t>アカ</t>
    </rPh>
    <rPh sb="7" eb="9">
      <t>ヒョウジ</t>
    </rPh>
    <rPh sb="19" eb="21">
      <t>バアイ</t>
    </rPh>
    <rPh sb="23" eb="25">
      <t>ニュウリョク</t>
    </rPh>
    <rPh sb="26" eb="28">
      <t>カンリョウ</t>
    </rPh>
    <phoneticPr fontId="1"/>
  </si>
  <si>
    <t>　②　入力内容を確認後、マイページでアップロードしてください。</t>
    <rPh sb="3" eb="7">
      <t>ニュウリョクナイヨウ</t>
    </rPh>
    <rPh sb="8" eb="11">
      <t>カクニンゴ</t>
    </rPh>
    <phoneticPr fontId="1"/>
  </si>
  <si>
    <t>雇用形態
(職種)</t>
    <rPh sb="0" eb="4">
      <t>コヨウケイタイ</t>
    </rPh>
    <rPh sb="6" eb="8">
      <t>ショクシュ</t>
    </rPh>
    <phoneticPr fontId="1"/>
  </si>
  <si>
    <t>雇用形態
(職種)</t>
    <phoneticPr fontId="1"/>
  </si>
  <si>
    <r>
      <t>◎入力前に</t>
    </r>
    <r>
      <rPr>
        <b/>
        <sz val="18"/>
        <color rgb="FFFF0000"/>
        <rFont val="BIZ UDPゴシック"/>
        <family val="3"/>
        <charset val="128"/>
      </rPr>
      <t>【募集案内P10の記入要領】</t>
    </r>
    <r>
      <rPr>
        <b/>
        <sz val="18"/>
        <rFont val="BIZ UDPゴシック"/>
        <family val="3"/>
        <charset val="128"/>
      </rPr>
      <t>と</t>
    </r>
    <r>
      <rPr>
        <b/>
        <sz val="18"/>
        <color rgb="FFFF0000"/>
        <rFont val="BIZ UDPゴシック"/>
        <family val="3"/>
        <charset val="128"/>
      </rPr>
      <t>【このExcelファイルの記載例】</t>
    </r>
    <r>
      <rPr>
        <b/>
        <sz val="18"/>
        <rFont val="BIZ UDPゴシック"/>
        <family val="3"/>
        <charset val="128"/>
      </rPr>
      <t>を必ずご確認ください。</t>
    </r>
    <rPh sb="1" eb="3">
      <t>ニュウリョク</t>
    </rPh>
    <rPh sb="3" eb="4">
      <t>マエ</t>
    </rPh>
    <rPh sb="6" eb="8">
      <t>ボシュウ</t>
    </rPh>
    <rPh sb="8" eb="10">
      <t>アンナイ</t>
    </rPh>
    <rPh sb="14" eb="16">
      <t>キニュウ</t>
    </rPh>
    <rPh sb="16" eb="18">
      <t>ヨウリョウ</t>
    </rPh>
    <rPh sb="33" eb="36">
      <t>キサイレイ</t>
    </rPh>
    <rPh sb="38" eb="39">
      <t>カナラ</t>
    </rPh>
    <rPh sb="41" eb="43">
      <t>カクニン</t>
    </rPh>
    <phoneticPr fontId="1"/>
  </si>
  <si>
    <t>　③　職務内容は、受験資格に該当していることが分かるように、出来る限り具体的に記入してください。</t>
    <rPh sb="3" eb="5">
      <t>ショクム</t>
    </rPh>
    <rPh sb="5" eb="7">
      <t>ナイヨウ</t>
    </rPh>
    <rPh sb="9" eb="13">
      <t>ジュケンシカク</t>
    </rPh>
    <rPh sb="14" eb="16">
      <t>ガイトウ</t>
    </rPh>
    <rPh sb="23" eb="24">
      <t>ワ</t>
    </rPh>
    <rPh sb="30" eb="32">
      <t>デキ</t>
    </rPh>
    <rPh sb="33" eb="34">
      <t>カギ</t>
    </rPh>
    <rPh sb="35" eb="37">
      <t>グタイ</t>
    </rPh>
    <rPh sb="37" eb="38">
      <t>テキ</t>
    </rPh>
    <phoneticPr fontId="1"/>
  </si>
  <si>
    <t>　④　退職理由は、プルダウンの中から該当する内容を選択してください。なお、⑧又は⑨を選択した場合は、詳細を記入してください。</t>
    <rPh sb="3" eb="5">
      <t>タイショク</t>
    </rPh>
    <rPh sb="5" eb="7">
      <t>リユウ</t>
    </rPh>
    <rPh sb="15" eb="16">
      <t>ナカ</t>
    </rPh>
    <rPh sb="18" eb="20">
      <t>ガイトウ</t>
    </rPh>
    <rPh sb="22" eb="24">
      <t>ナイヨウ</t>
    </rPh>
    <rPh sb="25" eb="27">
      <t>センタク</t>
    </rPh>
    <rPh sb="42" eb="44">
      <t>センタク</t>
    </rPh>
    <phoneticPr fontId="1"/>
  </si>
  <si>
    <t>　⑥　職務経歴書(4)のシートに、職務経歴に対する自己評価を記入してください。（1,000文字程度）</t>
    <rPh sb="3" eb="8">
      <t>ショクムケイレキショ</t>
    </rPh>
    <rPh sb="22" eb="23">
      <t>タイ</t>
    </rPh>
    <rPh sb="25" eb="29">
      <t>ジコヒョウカ</t>
    </rPh>
    <rPh sb="30" eb="32">
      <t>キニュウ</t>
    </rPh>
    <phoneticPr fontId="1"/>
  </si>
  <si>
    <t>　②　勤務先は、直近の勤務先を一番上の「現在（最終）」の欄に、それ以前の勤務先を新しい順に「その前（１）」「その前（２）」．．．の欄に記載してください。</t>
    <phoneticPr fontId="1"/>
  </si>
  <si>
    <r>
      <t>　①　受験資格に該当しない期間も含め、</t>
    </r>
    <r>
      <rPr>
        <u val="double"/>
        <sz val="16"/>
        <color theme="1"/>
        <rFont val="BIZ UDPゴシック"/>
        <family val="3"/>
        <charset val="128"/>
      </rPr>
      <t>全ての</t>
    </r>
    <r>
      <rPr>
        <sz val="16"/>
        <color theme="1"/>
        <rFont val="BIZ UDPゴシック"/>
        <family val="3"/>
        <charset val="128"/>
      </rPr>
      <t>職務経験を記載してください。</t>
    </r>
    <rPh sb="3" eb="5">
      <t>ジュケン</t>
    </rPh>
    <rPh sb="5" eb="7">
      <t>シカク</t>
    </rPh>
    <rPh sb="8" eb="10">
      <t>ガイトウ</t>
    </rPh>
    <rPh sb="13" eb="15">
      <t>キカン</t>
    </rPh>
    <rPh sb="16" eb="17">
      <t>フク</t>
    </rPh>
    <rPh sb="19" eb="20">
      <t>スベ</t>
    </rPh>
    <rPh sb="22" eb="24">
      <t>ショクム</t>
    </rPh>
    <rPh sb="24" eb="26">
      <t>ケイケン</t>
    </rPh>
    <rPh sb="27" eb="29">
      <t>キサイ</t>
    </rPh>
    <phoneticPr fontId="1"/>
  </si>
  <si>
    <t>　⑤　職務経歴が8ヶ所以上ある場合は、記載例を参考に工夫して記入してください。</t>
    <rPh sb="10" eb="11">
      <t>ショ</t>
    </rPh>
    <rPh sb="19" eb="21">
      <t>キサイ</t>
    </rPh>
    <rPh sb="21" eb="22">
      <t>レイ</t>
    </rPh>
    <rPh sb="23" eb="25">
      <t>サンコウ</t>
    </rPh>
    <rPh sb="26" eb="28">
      <t>クフウ</t>
    </rPh>
    <phoneticPr fontId="1"/>
  </si>
  <si>
    <t>　①　原則として『マイページ』のメッセージ機能でお問い合わせください。</t>
    <rPh sb="3" eb="5">
      <t>ゲンソク</t>
    </rPh>
    <rPh sb="21" eb="23">
      <t>キノウ</t>
    </rPh>
    <rPh sb="25" eb="26">
      <t>ト</t>
    </rPh>
    <rPh sb="27" eb="28">
      <t>ア</t>
    </rPh>
    <phoneticPr fontId="1"/>
  </si>
  <si>
    <t>◇◇会社</t>
    <rPh sb="2" eb="4">
      <t>カイシャ</t>
    </rPh>
    <phoneticPr fontId="1"/>
  </si>
  <si>
    <r>
      <rPr>
        <b/>
        <sz val="13"/>
        <color rgb="FFFF0000"/>
        <rFont val="BIZ UDPゴシック"/>
        <family val="3"/>
        <charset val="128"/>
      </rPr>
      <t xml:space="preserve">
■期間重複</t>
    </r>
    <r>
      <rPr>
        <b/>
        <sz val="13"/>
        <rFont val="BIZ UDPゴシック"/>
        <family val="3"/>
        <charset val="128"/>
      </rPr>
      <t xml:space="preserve">                                                                                                                       
　　○○会社と◇◇会社は兼職で、期間重複のため、◇◇会社の勤務期間は
　　非該当と記載。
</t>
    </r>
    <r>
      <rPr>
        <b/>
        <sz val="13"/>
        <color rgb="FFFF0000"/>
        <rFont val="BIZ UDPゴシック"/>
        <family val="3"/>
        <charset val="128"/>
      </rPr>
      <t>■週27時間未満</t>
    </r>
    <r>
      <rPr>
        <b/>
        <sz val="13"/>
        <rFont val="BIZ UDPゴシック"/>
        <family val="3"/>
        <charset val="128"/>
      </rPr>
      <t xml:space="preserve">
　　△△会社は、受験資格該当期間だが、週27時間未満のため非該当。</t>
    </r>
    <rPh sb="155" eb="157">
      <t>キンム</t>
    </rPh>
    <rPh sb="157" eb="159">
      <t>キカン</t>
    </rPh>
    <rPh sb="163" eb="166">
      <t>ヒガイトウ</t>
    </rPh>
    <rPh sb="167" eb="169">
      <t>キサイ</t>
    </rPh>
    <phoneticPr fontId="1"/>
  </si>
  <si>
    <t>　⑤　期間については、月の初日から末日まで務めた月を１か月として数え、月の途中から勤務開始又は終了した月については３０日を１か月として計算します。</t>
    <phoneticPr fontId="1"/>
  </si>
  <si>
    <t>応募者ID</t>
    <rPh sb="0" eb="3">
      <t>オウボシャ</t>
    </rPh>
    <phoneticPr fontId="1"/>
  </si>
  <si>
    <t>応募者ＩＤ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</si>
</sst>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General&quot;年&quot;"/>
    <numFmt numFmtId="177" formatCode="General&quot;月&quot;"/>
    <numFmt numFmtId="178" formatCode="General&quot;日&quot;"/>
    <numFmt numFmtId="179" formatCode="General&quot;歳&quot;"/>
    <numFmt numFmtId="180" formatCode="&quot;(&quot;@&quot;)&quot;"/>
    <numFmt numFmtId="181" formatCode="#,##0_ "/>
  </numFmts>
  <fonts count="63" x14ac:knownFonts="1">
    <font>
      <sz val="11"/>
      <color theme="1"/>
      <name val="游ゴシック"/>
      <family val="2"/>
      <charset val="128"/>
      <scheme val="minor"/>
    </font>
    <font>
      <sz val="6"/>
      <name val="游ゴシック"/>
      <family val="2"/>
      <charset val="128"/>
      <scheme val="minor"/>
    </font>
    <font>
      <b/>
      <sz val="16"/>
      <name val="BIZ UDPゴシック"/>
      <family val="3"/>
      <charset val="128"/>
    </font>
    <font>
      <b/>
      <sz val="12"/>
      <color theme="0"/>
      <name val="BIZ UDPゴシック"/>
      <family val="3"/>
      <charset val="128"/>
    </font>
    <font>
      <sz val="11"/>
      <name val="BIZ UDPゴシック"/>
      <family val="3"/>
      <charset val="128"/>
    </font>
    <font>
      <sz val="11"/>
      <color theme="1"/>
      <name val="BIZ UDPゴシック"/>
      <family val="3"/>
      <charset val="128"/>
    </font>
    <font>
      <sz val="11"/>
      <color theme="1"/>
      <name val="ＭＳ Ｐ明朝"/>
      <family val="2"/>
      <charset val="128"/>
    </font>
    <font>
      <b/>
      <sz val="11"/>
      <color theme="1"/>
      <name val="UD デジタル 教科書体 NK-B"/>
      <family val="1"/>
      <charset val="128"/>
    </font>
    <font>
      <sz val="6"/>
      <name val="ＭＳ Ｐ明朝"/>
      <family val="2"/>
      <charset val="128"/>
    </font>
    <font>
      <b/>
      <sz val="20"/>
      <name val="BIZ UDPゴシック"/>
      <family val="3"/>
      <charset val="128"/>
    </font>
    <font>
      <b/>
      <sz val="12"/>
      <name val="BIZ UDPゴシック"/>
      <family val="3"/>
      <charset val="128"/>
    </font>
    <font>
      <b/>
      <sz val="16"/>
      <color theme="1"/>
      <name val="BIZ UDPゴシック"/>
      <family val="3"/>
      <charset val="128"/>
    </font>
    <font>
      <b/>
      <sz val="16"/>
      <color theme="0"/>
      <name val="BIZ UDPゴシック"/>
      <family val="3"/>
      <charset val="128"/>
    </font>
    <font>
      <sz val="12"/>
      <color theme="1"/>
      <name val="BIZ UDPゴシック"/>
      <family val="3"/>
      <charset val="128"/>
    </font>
    <font>
      <b/>
      <sz val="14"/>
      <color theme="1"/>
      <name val="BIZ UDPゴシック"/>
      <family val="3"/>
      <charset val="128"/>
    </font>
    <font>
      <b/>
      <sz val="12"/>
      <color theme="1"/>
      <name val="BIZ UDPゴシック"/>
      <family val="3"/>
      <charset val="128"/>
    </font>
    <font>
      <b/>
      <sz val="11"/>
      <color theme="1"/>
      <name val="BIZ UDPゴシック"/>
      <family val="3"/>
      <charset val="128"/>
    </font>
    <font>
      <b/>
      <sz val="36"/>
      <color theme="1"/>
      <name val="BIZ UDPゴシック"/>
      <family val="3"/>
      <charset val="128"/>
    </font>
    <font>
      <b/>
      <sz val="11"/>
      <color indexed="81"/>
      <name val="BIZ UDPゴシック"/>
      <family val="3"/>
      <charset val="128"/>
    </font>
    <font>
      <b/>
      <sz val="14"/>
      <name val="BIZ UDPゴシック"/>
      <family val="3"/>
      <charset val="128"/>
    </font>
    <font>
      <b/>
      <sz val="18"/>
      <name val="BIZ UDPゴシック"/>
      <family val="3"/>
      <charset val="128"/>
    </font>
    <font>
      <sz val="14"/>
      <color theme="1"/>
      <name val="BIZ UDPゴシック"/>
      <family val="3"/>
      <charset val="128"/>
    </font>
    <font>
      <sz val="13"/>
      <color theme="1"/>
      <name val="BIZ UDPゴシック"/>
      <family val="3"/>
      <charset val="128"/>
    </font>
    <font>
      <sz val="16"/>
      <color theme="1"/>
      <name val="BIZ UDPゴシック"/>
      <family val="3"/>
      <charset val="128"/>
    </font>
    <font>
      <sz val="11"/>
      <color theme="1"/>
      <name val="BIZ UDゴシック"/>
      <family val="3"/>
      <charset val="128"/>
    </font>
    <font>
      <b/>
      <sz val="13"/>
      <color theme="0"/>
      <name val="BIZ UDPゴシック"/>
      <family val="3"/>
      <charset val="128"/>
    </font>
    <font>
      <b/>
      <sz val="13"/>
      <color theme="1"/>
      <name val="BIZ UDPゴシック"/>
      <family val="3"/>
      <charset val="128"/>
    </font>
    <font>
      <b/>
      <sz val="13"/>
      <name val="BIZ UDPゴシック"/>
      <family val="3"/>
      <charset val="128"/>
    </font>
    <font>
      <sz val="18"/>
      <color theme="1"/>
      <name val="BIZ UDPゴシック"/>
      <family val="3"/>
      <charset val="128"/>
    </font>
    <font>
      <b/>
      <sz val="18"/>
      <color theme="1"/>
      <name val="BIZ UDPゴシック"/>
      <family val="3"/>
      <charset val="128"/>
    </font>
    <font>
      <sz val="14"/>
      <color theme="1"/>
      <name val="UD デジタル 教科書体 NK-B"/>
      <family val="1"/>
      <charset val="128"/>
    </font>
    <font>
      <sz val="14"/>
      <color theme="0"/>
      <name val="UD デジタル 教科書体 NK-B"/>
      <family val="1"/>
      <charset val="128"/>
    </font>
    <font>
      <sz val="18"/>
      <color theme="4" tint="-0.249977111117893"/>
      <name val="UD デジタル 教科書体 NK-B"/>
      <family val="1"/>
      <charset val="128"/>
    </font>
    <font>
      <sz val="18"/>
      <name val="UD デジタル 教科書体 NK-B"/>
      <family val="1"/>
      <charset val="128"/>
    </font>
    <font>
      <b/>
      <sz val="16"/>
      <color rgb="FFFF0000"/>
      <name val="BIZ UDPゴシック"/>
      <family val="3"/>
      <charset val="128"/>
    </font>
    <font>
      <b/>
      <sz val="16"/>
      <color theme="0"/>
      <name val="UD デジタル 教科書体 NK-B"/>
      <family val="1"/>
      <charset val="128"/>
    </font>
    <font>
      <b/>
      <sz val="12"/>
      <color rgb="FFFF0000"/>
      <name val="BIZ UDPゴシック"/>
      <family val="3"/>
      <charset val="128"/>
    </font>
    <font>
      <b/>
      <sz val="18"/>
      <color theme="0"/>
      <name val="BIZ UDPゴシック"/>
      <family val="3"/>
      <charset val="128"/>
    </font>
    <font>
      <b/>
      <sz val="15"/>
      <color theme="1"/>
      <name val="BIZ UDPゴシック"/>
      <family val="3"/>
      <charset val="128"/>
    </font>
    <font>
      <sz val="14"/>
      <color theme="1"/>
      <name val="HGP創英角ﾎﾟｯﾌﾟ体"/>
      <family val="3"/>
      <charset val="128"/>
    </font>
    <font>
      <b/>
      <sz val="14"/>
      <color theme="0"/>
      <name val="BIZ UDPゴシック"/>
      <family val="3"/>
      <charset val="128"/>
    </font>
    <font>
      <b/>
      <sz val="14"/>
      <color rgb="FFFF0000"/>
      <name val="BIZ UDPゴシック"/>
      <family val="3"/>
      <charset val="128"/>
    </font>
    <font>
      <sz val="11"/>
      <color theme="1"/>
      <name val="BIZ UDP明朝 Medium"/>
      <family val="1"/>
      <charset val="128"/>
    </font>
    <font>
      <b/>
      <sz val="11"/>
      <color rgb="FFFF0000"/>
      <name val="BIZ UDPゴシック"/>
      <family val="3"/>
      <charset val="128"/>
    </font>
    <font>
      <b/>
      <sz val="14"/>
      <color theme="1"/>
      <name val="BIZ UDゴシック"/>
      <family val="3"/>
      <charset val="128"/>
    </font>
    <font>
      <sz val="14"/>
      <color theme="1"/>
      <name val="BIZ UDP明朝 Medium"/>
      <family val="1"/>
      <charset val="128"/>
    </font>
    <font>
      <b/>
      <sz val="12"/>
      <color indexed="81"/>
      <name val="BIZ UDPゴシック"/>
      <family val="3"/>
      <charset val="128"/>
    </font>
    <font>
      <b/>
      <sz val="13"/>
      <color rgb="FFFF0000"/>
      <name val="BIZ UDPゴシック"/>
      <family val="3"/>
      <charset val="128"/>
    </font>
    <font>
      <b/>
      <sz val="18"/>
      <color rgb="FFFF0000"/>
      <name val="BIZ UDPゴシック"/>
      <family val="3"/>
      <charset val="128"/>
    </font>
    <font>
      <b/>
      <sz val="20"/>
      <color theme="1"/>
      <name val="BIZ UDPゴシック"/>
      <family val="3"/>
      <charset val="128"/>
    </font>
    <font>
      <b/>
      <sz val="12"/>
      <color theme="8"/>
      <name val="BIZ UDPゴシック"/>
      <family val="3"/>
      <charset val="128"/>
    </font>
    <font>
      <sz val="18"/>
      <color theme="8"/>
      <name val="UD デジタル 教科書体 NK-B"/>
      <family val="1"/>
      <charset val="128"/>
    </font>
    <font>
      <sz val="11"/>
      <color theme="0"/>
      <name val="游ゴシック"/>
      <family val="2"/>
      <charset val="128"/>
      <scheme val="minor"/>
    </font>
    <font>
      <sz val="11"/>
      <color theme="0"/>
      <name val="BIZ UDPゴシック"/>
      <family val="3"/>
      <charset val="128"/>
    </font>
    <font>
      <b/>
      <sz val="20"/>
      <name val="メイリオ"/>
      <family val="3"/>
      <charset val="128"/>
    </font>
    <font>
      <sz val="6"/>
      <name val="ＭＳ Ｐゴシック"/>
      <family val="3"/>
      <charset val="128"/>
    </font>
    <font>
      <sz val="11"/>
      <name val="メイリオ"/>
      <family val="3"/>
      <charset val="128"/>
    </font>
    <font>
      <sz val="11"/>
      <name val="ＭＳ Ｐゴシック"/>
      <family val="3"/>
      <charset val="128"/>
    </font>
    <font>
      <sz val="12"/>
      <name val="メイリオ"/>
      <family val="3"/>
      <charset val="128"/>
    </font>
    <font>
      <sz val="9"/>
      <name val="メイリオ"/>
      <family val="3"/>
      <charset val="128"/>
    </font>
    <font>
      <sz val="16"/>
      <name val="BIZ UDPゴシック"/>
      <family val="3"/>
      <charset val="128"/>
    </font>
    <font>
      <b/>
      <sz val="12"/>
      <name val="メイリオ"/>
      <family val="3"/>
      <charset val="128"/>
    </font>
    <font>
      <u val="double"/>
      <sz val="16"/>
      <color theme="1"/>
      <name val="BIZ UDPゴシック"/>
      <family val="3"/>
      <charset val="128"/>
    </font>
  </fonts>
  <fills count="25">
    <fill>
      <patternFill patternType="none"/>
    </fill>
    <fill>
      <patternFill patternType="gray125"/>
    </fill>
    <fill>
      <patternFill patternType="solid">
        <fgColor theme="9" tint="0.59999389629810485"/>
        <bgColor indexed="64"/>
      </patternFill>
    </fill>
    <fill>
      <patternFill patternType="solid">
        <fgColor theme="8" tint="0.39994506668294322"/>
        <bgColor indexed="64"/>
      </patternFill>
    </fill>
    <fill>
      <patternFill patternType="solid">
        <fgColor theme="4" tint="0.39997558519241921"/>
        <bgColor indexed="64"/>
      </patternFill>
    </fill>
    <fill>
      <patternFill patternType="solid">
        <fgColor theme="8"/>
        <bgColor indexed="64"/>
      </patternFill>
    </fill>
    <fill>
      <patternFill patternType="solid">
        <fgColor rgb="FFA50021"/>
        <bgColor indexed="64"/>
      </patternFill>
    </fill>
    <fill>
      <patternFill patternType="solid">
        <fgColor theme="2"/>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8" tint="-0.499984740745262"/>
        <bgColor indexed="64"/>
      </patternFill>
    </fill>
    <fill>
      <patternFill patternType="solid">
        <fgColor theme="9" tint="-0.499984740745262"/>
        <bgColor indexed="64"/>
      </patternFill>
    </fill>
    <fill>
      <patternFill patternType="solid">
        <fgColor theme="5" tint="-0.249977111117893"/>
        <bgColor indexed="64"/>
      </patternFill>
    </fill>
    <fill>
      <patternFill patternType="solid">
        <fgColor theme="8" tint="0.39997558519241921"/>
        <bgColor indexed="64"/>
      </patternFill>
    </fill>
    <fill>
      <patternFill patternType="solid">
        <fgColor theme="6" tint="0.39997558519241921"/>
        <bgColor indexed="64"/>
      </patternFill>
    </fill>
    <fill>
      <patternFill patternType="solid">
        <fgColor theme="2" tint="-0.749992370372631"/>
        <bgColor indexed="64"/>
      </patternFill>
    </fill>
    <fill>
      <patternFill patternType="solid">
        <fgColor theme="4" tint="0.79998168889431442"/>
        <bgColor indexed="64"/>
      </patternFill>
    </fill>
    <fill>
      <patternFill patternType="solid">
        <fgColor theme="8" tint="-0.249977111117893"/>
        <bgColor indexed="64"/>
      </patternFill>
    </fill>
    <fill>
      <patternFill patternType="solid">
        <fgColor theme="6" tint="-0.249977111117893"/>
        <bgColor indexed="64"/>
      </patternFill>
    </fill>
    <fill>
      <patternFill patternType="solid">
        <fgColor rgb="FF002060"/>
        <bgColor indexed="64"/>
      </patternFill>
    </fill>
    <fill>
      <patternFill patternType="solid">
        <fgColor theme="0"/>
        <bgColor indexed="64"/>
      </patternFill>
    </fill>
  </fills>
  <borders count="10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hair">
        <color indexed="64"/>
      </left>
      <right style="hair">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right style="medium">
        <color indexed="64"/>
      </right>
      <top style="thin">
        <color indexed="64"/>
      </top>
      <bottom/>
      <diagonal/>
    </border>
    <border>
      <left style="hair">
        <color indexed="64"/>
      </left>
      <right style="hair">
        <color indexed="64"/>
      </right>
      <top/>
      <bottom/>
      <diagonal/>
    </border>
    <border>
      <left/>
      <right style="thin">
        <color indexed="64"/>
      </right>
      <top style="thin">
        <color indexed="64"/>
      </top>
      <bottom style="hair">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bottom style="hair">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style="double">
        <color indexed="64"/>
      </bottom>
      <diagonal/>
    </border>
    <border>
      <left/>
      <right/>
      <top/>
      <bottom style="double">
        <color indexed="64"/>
      </bottom>
      <diagonal/>
    </border>
    <border>
      <left style="medium">
        <color indexed="64"/>
      </left>
      <right style="thin">
        <color indexed="64"/>
      </right>
      <top style="hair">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style="thin">
        <color indexed="64"/>
      </left>
      <right style="double">
        <color indexed="64"/>
      </right>
      <top style="double">
        <color indexed="64"/>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style="thin">
        <color indexed="64"/>
      </left>
      <right/>
      <top style="double">
        <color indexed="64"/>
      </top>
      <bottom style="slantDashDot">
        <color indexed="64"/>
      </bottom>
      <diagonal/>
    </border>
    <border>
      <left style="thin">
        <color indexed="64"/>
      </left>
      <right/>
      <top style="slantDashDot">
        <color indexed="64"/>
      </top>
      <bottom style="double">
        <color indexed="64"/>
      </bottom>
      <diagonal/>
    </border>
    <border>
      <left/>
      <right style="double">
        <color indexed="64"/>
      </right>
      <top style="double">
        <color indexed="64"/>
      </top>
      <bottom style="slantDashDot">
        <color indexed="64"/>
      </bottom>
      <diagonal/>
    </border>
    <border>
      <left/>
      <right style="double">
        <color indexed="64"/>
      </right>
      <top style="slantDashDot">
        <color indexed="64"/>
      </top>
      <bottom style="double">
        <color indexed="64"/>
      </bottom>
      <diagonal/>
    </border>
    <border>
      <left style="hair">
        <color indexed="64"/>
      </left>
      <right style="hair">
        <color indexed="64"/>
      </right>
      <top style="double">
        <color indexed="64"/>
      </top>
      <bottom style="slantDashDot">
        <color indexed="64"/>
      </bottom>
      <diagonal/>
    </border>
    <border>
      <left style="hair">
        <color indexed="64"/>
      </left>
      <right style="hair">
        <color indexed="64"/>
      </right>
      <top style="slantDashDot">
        <color indexed="64"/>
      </top>
      <bottom style="double">
        <color indexed="64"/>
      </bottom>
      <diagonal/>
    </border>
    <border>
      <left style="thin">
        <color indexed="64"/>
      </left>
      <right style="thin">
        <color indexed="64"/>
      </right>
      <top/>
      <bottom style="double">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double">
        <color indexed="64"/>
      </top>
      <bottom/>
      <diagonal/>
    </border>
    <border>
      <left style="medium">
        <color indexed="64"/>
      </left>
      <right/>
      <top style="double">
        <color indexed="64"/>
      </top>
      <bottom/>
      <diagonal/>
    </border>
    <border>
      <left/>
      <right style="thin">
        <color indexed="64"/>
      </right>
      <top/>
      <bottom style="double">
        <color indexed="64"/>
      </bottom>
      <diagonal/>
    </border>
    <border>
      <left style="medium">
        <color indexed="64"/>
      </left>
      <right/>
      <top/>
      <bottom style="double">
        <color indexed="64"/>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style="slantDashDot">
        <color indexed="64"/>
      </bottom>
      <diagonal/>
    </border>
    <border>
      <left style="thin">
        <color indexed="64"/>
      </left>
      <right style="double">
        <color indexed="64"/>
      </right>
      <top style="slantDashDot">
        <color indexed="64"/>
      </top>
      <bottom style="double">
        <color indexed="64"/>
      </bottom>
      <diagonal/>
    </border>
    <border>
      <left style="medium">
        <color indexed="64"/>
      </left>
      <right/>
      <top style="hair">
        <color indexed="64"/>
      </top>
      <bottom/>
      <diagonal/>
    </border>
    <border>
      <left/>
      <right style="thin">
        <color indexed="64"/>
      </right>
      <top style="hair">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bottom style="thick">
        <color indexed="64"/>
      </bottom>
      <diagonal/>
    </border>
    <border>
      <left/>
      <right style="medium">
        <color indexed="64"/>
      </right>
      <top/>
      <bottom style="double">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thin">
        <color indexed="64"/>
      </right>
      <top/>
      <bottom style="medium">
        <color indexed="64"/>
      </bottom>
      <diagonal/>
    </border>
    <border>
      <left/>
      <right style="double">
        <color indexed="64"/>
      </right>
      <top style="double">
        <color indexed="64"/>
      </top>
      <bottom/>
      <diagonal/>
    </border>
    <border>
      <left/>
      <right style="double">
        <color indexed="64"/>
      </right>
      <top/>
      <bottom style="double">
        <color indexed="64"/>
      </bottom>
      <diagonal/>
    </border>
    <border>
      <left style="hair">
        <color indexed="64"/>
      </left>
      <right style="hair">
        <color indexed="64"/>
      </right>
      <top style="double">
        <color indexed="64"/>
      </top>
      <bottom/>
      <diagonal/>
    </border>
    <border>
      <left style="hair">
        <color indexed="64"/>
      </left>
      <right style="hair">
        <color indexed="64"/>
      </right>
      <top/>
      <bottom style="double">
        <color indexed="64"/>
      </bottom>
      <diagonal/>
    </border>
    <border>
      <left/>
      <right/>
      <top style="double">
        <color indexed="64"/>
      </top>
      <bottom style="slantDashDot">
        <color indexed="64"/>
      </bottom>
      <diagonal/>
    </border>
    <border>
      <left/>
      <right/>
      <top style="slantDashDot">
        <color indexed="64"/>
      </top>
      <bottom style="double">
        <color indexed="64"/>
      </bottom>
      <diagonal/>
    </border>
    <border>
      <left style="medium">
        <color auto="1"/>
      </left>
      <right style="medium">
        <color auto="1"/>
      </right>
      <top style="medium">
        <color auto="1"/>
      </top>
      <bottom style="medium">
        <color auto="1"/>
      </bottom>
      <diagonal/>
    </border>
    <border>
      <left style="double">
        <color auto="1"/>
      </left>
      <right style="double">
        <color auto="1"/>
      </right>
      <top/>
      <bottom/>
      <diagonal/>
    </border>
    <border>
      <left style="double">
        <color auto="1"/>
      </left>
      <right style="double">
        <color auto="1"/>
      </right>
      <top style="double">
        <color auto="1"/>
      </top>
      <bottom/>
      <diagonal/>
    </border>
    <border>
      <left style="double">
        <color auto="1"/>
      </left>
      <right style="double">
        <color auto="1"/>
      </right>
      <top/>
      <bottom style="double">
        <color auto="1"/>
      </bottom>
      <diagonal/>
    </border>
  </borders>
  <cellStyleXfs count="3">
    <xf numFmtId="0" fontId="0" fillId="0" borderId="0">
      <alignment vertical="center"/>
    </xf>
    <xf numFmtId="0" fontId="6" fillId="0" borderId="0">
      <alignment vertical="center"/>
    </xf>
    <xf numFmtId="0" fontId="57" fillId="0" borderId="0">
      <alignment vertical="center"/>
    </xf>
  </cellStyleXfs>
  <cellXfs count="575">
    <xf numFmtId="0" fontId="0" fillId="0" borderId="0" xfId="0">
      <alignment vertical="center"/>
    </xf>
    <xf numFmtId="180" fontId="15" fillId="0" borderId="12" xfId="0" applyNumberFormat="1" applyFont="1" applyBorder="1" applyAlignment="1" applyProtection="1">
      <alignment horizontal="center" vertical="center" wrapText="1"/>
      <protection locked="0"/>
    </xf>
    <xf numFmtId="0" fontId="5" fillId="0" borderId="0" xfId="0" applyFont="1" applyAlignment="1" applyProtection="1">
      <alignment horizontal="center" vertical="center" wrapText="1"/>
    </xf>
    <xf numFmtId="0" fontId="5" fillId="8" borderId="4" xfId="0" applyFont="1" applyFill="1" applyBorder="1" applyAlignment="1" applyProtection="1">
      <alignment horizontal="center" vertical="center" wrapText="1"/>
    </xf>
    <xf numFmtId="0" fontId="5" fillId="0" borderId="0" xfId="0" applyFont="1" applyFill="1" applyAlignment="1" applyProtection="1">
      <alignment horizontal="center" vertical="center" wrapText="1"/>
    </xf>
    <xf numFmtId="0" fontId="5" fillId="20" borderId="4" xfId="0" applyFont="1" applyFill="1" applyBorder="1" applyAlignment="1" applyProtection="1">
      <alignment horizontal="center" vertical="center" wrapText="1"/>
    </xf>
    <xf numFmtId="14" fontId="5" fillId="8" borderId="4" xfId="0" applyNumberFormat="1" applyFont="1" applyFill="1" applyBorder="1" applyAlignment="1" applyProtection="1">
      <alignment horizontal="center" vertical="center" wrapText="1"/>
    </xf>
    <xf numFmtId="14" fontId="5" fillId="20" borderId="4" xfId="0" applyNumberFormat="1"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13" fillId="0" borderId="10" xfId="0" applyFont="1" applyBorder="1" applyAlignment="1" applyProtection="1">
      <alignment wrapText="1"/>
    </xf>
    <xf numFmtId="0" fontId="14" fillId="0" borderId="0" xfId="0" applyFont="1" applyAlignment="1" applyProtection="1">
      <alignment horizontal="left" vertical="center"/>
    </xf>
    <xf numFmtId="0" fontId="5" fillId="17" borderId="4" xfId="0" applyFont="1" applyFill="1" applyBorder="1" applyAlignment="1" applyProtection="1">
      <alignment horizontal="center" vertical="center" wrapText="1"/>
    </xf>
    <xf numFmtId="0" fontId="7" fillId="3" borderId="4" xfId="1" applyFont="1" applyFill="1" applyBorder="1" applyAlignment="1" applyProtection="1">
      <alignment horizontal="center" vertical="center" wrapText="1"/>
    </xf>
    <xf numFmtId="0" fontId="13" fillId="0" borderId="0" xfId="0" applyFont="1" applyBorder="1" applyAlignment="1" applyProtection="1">
      <alignment wrapText="1"/>
    </xf>
    <xf numFmtId="0" fontId="5" fillId="10" borderId="0" xfId="0" applyFont="1" applyFill="1" applyAlignment="1" applyProtection="1">
      <alignment horizontal="center" vertical="center" wrapText="1"/>
    </xf>
    <xf numFmtId="0" fontId="28" fillId="0" borderId="0" xfId="0" applyFont="1" applyAlignment="1" applyProtection="1">
      <alignment horizontal="center" vertical="center" wrapText="1"/>
    </xf>
    <xf numFmtId="0" fontId="5" fillId="0" borderId="16" xfId="0" applyFont="1" applyBorder="1" applyAlignment="1" applyProtection="1">
      <alignment horizontal="center" vertical="center" wrapText="1"/>
    </xf>
    <xf numFmtId="1" fontId="33" fillId="0" borderId="4" xfId="1" applyNumberFormat="1" applyFont="1" applyFill="1" applyBorder="1" applyAlignment="1" applyProtection="1">
      <alignment horizontal="center" vertical="center"/>
    </xf>
    <xf numFmtId="0" fontId="5" fillId="10" borderId="4" xfId="0" applyFont="1" applyFill="1" applyBorder="1" applyAlignment="1" applyProtection="1">
      <alignment horizontal="center" vertical="center" wrapText="1"/>
    </xf>
    <xf numFmtId="0" fontId="5" fillId="13" borderId="0" xfId="0" applyFont="1" applyFill="1" applyAlignment="1" applyProtection="1">
      <alignment horizontal="center" vertical="center" wrapText="1"/>
    </xf>
    <xf numFmtId="0" fontId="5" fillId="13" borderId="4" xfId="0" applyFont="1" applyFill="1" applyBorder="1" applyAlignment="1" applyProtection="1">
      <alignment horizontal="center" vertical="center" wrapText="1"/>
    </xf>
    <xf numFmtId="0" fontId="5" fillId="11" borderId="0" xfId="0" applyFont="1" applyFill="1" applyAlignment="1" applyProtection="1">
      <alignment horizontal="center" vertical="center" wrapText="1"/>
    </xf>
    <xf numFmtId="0" fontId="5" fillId="11" borderId="4" xfId="0" applyFont="1" applyFill="1" applyBorder="1" applyAlignment="1" applyProtection="1">
      <alignment horizontal="center" vertical="center" wrapText="1"/>
    </xf>
    <xf numFmtId="0" fontId="13" fillId="0" borderId="10" xfId="0" applyFont="1" applyBorder="1" applyAlignment="1" applyProtection="1">
      <alignment vertical="center" wrapText="1"/>
    </xf>
    <xf numFmtId="0" fontId="5" fillId="2" borderId="0" xfId="0" applyFont="1" applyFill="1" applyAlignment="1" applyProtection="1">
      <alignment horizontal="center" vertical="center" wrapText="1"/>
    </xf>
    <xf numFmtId="0" fontId="5" fillId="2" borderId="4" xfId="0" applyFont="1" applyFill="1" applyBorder="1" applyAlignment="1" applyProtection="1">
      <alignment horizontal="center" vertical="center" wrapText="1"/>
    </xf>
    <xf numFmtId="0" fontId="28" fillId="0" borderId="0" xfId="0" applyFont="1" applyFill="1" applyBorder="1" applyAlignment="1" applyProtection="1">
      <alignment vertical="center" wrapText="1"/>
    </xf>
    <xf numFmtId="0" fontId="28" fillId="0" borderId="0" xfId="0" applyFont="1" applyFill="1" applyBorder="1" applyAlignment="1" applyProtection="1">
      <alignment horizontal="center" vertical="center" wrapText="1"/>
    </xf>
    <xf numFmtId="0" fontId="33" fillId="0" borderId="0" xfId="1" applyFont="1" applyFill="1" applyBorder="1" applyAlignment="1" applyProtection="1">
      <alignment vertical="center"/>
    </xf>
    <xf numFmtId="0" fontId="28" fillId="0" borderId="0" xfId="0" applyFont="1" applyBorder="1" applyAlignment="1" applyProtection="1">
      <alignment vertical="center" wrapText="1"/>
    </xf>
    <xf numFmtId="0" fontId="28" fillId="0" borderId="0" xfId="0" applyFont="1" applyBorder="1" applyAlignment="1" applyProtection="1">
      <alignment horizontal="center" vertical="center" wrapText="1"/>
    </xf>
    <xf numFmtId="0" fontId="13" fillId="10" borderId="4" xfId="0" applyFont="1" applyFill="1" applyBorder="1" applyAlignment="1" applyProtection="1">
      <alignment horizontal="center" vertical="center" wrapText="1"/>
    </xf>
    <xf numFmtId="0" fontId="21" fillId="0" borderId="0" xfId="0" applyFont="1" applyAlignment="1" applyProtection="1">
      <alignment horizontal="center" vertical="center" wrapText="1"/>
    </xf>
    <xf numFmtId="0" fontId="30" fillId="17" borderId="88" xfId="1" applyFont="1" applyFill="1" applyBorder="1" applyAlignment="1" applyProtection="1">
      <alignment horizontal="center" vertical="center" wrapText="1"/>
    </xf>
    <xf numFmtId="0" fontId="30" fillId="22" borderId="89" xfId="1" applyFont="1" applyFill="1" applyBorder="1" applyAlignment="1" applyProtection="1">
      <alignment horizontal="center" vertical="center" wrapText="1"/>
    </xf>
    <xf numFmtId="0" fontId="30" fillId="17" borderId="89" xfId="1" applyFont="1" applyFill="1" applyBorder="1" applyAlignment="1" applyProtection="1">
      <alignment horizontal="center" vertical="center" wrapText="1"/>
    </xf>
    <xf numFmtId="0" fontId="30" fillId="21" borderId="89" xfId="1" applyFont="1" applyFill="1" applyBorder="1" applyAlignment="1" applyProtection="1">
      <alignment horizontal="center" vertical="center" wrapText="1"/>
    </xf>
    <xf numFmtId="0" fontId="30" fillId="21" borderId="90" xfId="1" applyFont="1" applyFill="1" applyBorder="1" applyAlignment="1" applyProtection="1">
      <alignment horizontal="center" vertical="center" wrapText="1"/>
    </xf>
    <xf numFmtId="176" fontId="32" fillId="7" borderId="24" xfId="1" applyNumberFormat="1" applyFont="1" applyFill="1" applyBorder="1" applyProtection="1">
      <alignment vertical="center"/>
    </xf>
    <xf numFmtId="177" fontId="32" fillId="7" borderId="4" xfId="1" applyNumberFormat="1" applyFont="1" applyFill="1" applyBorder="1" applyProtection="1">
      <alignment vertical="center"/>
    </xf>
    <xf numFmtId="176" fontId="33" fillId="7" borderId="4" xfId="1" applyNumberFormat="1" applyFont="1" applyFill="1" applyBorder="1" applyProtection="1">
      <alignment vertical="center"/>
    </xf>
    <xf numFmtId="177" fontId="33" fillId="7" borderId="92" xfId="1" applyNumberFormat="1" applyFont="1" applyFill="1" applyBorder="1" applyProtection="1">
      <alignment vertical="center"/>
    </xf>
    <xf numFmtId="178" fontId="32" fillId="7" borderId="92" xfId="1" applyNumberFormat="1" applyFont="1" applyFill="1" applyBorder="1" applyProtection="1">
      <alignment vertical="center"/>
    </xf>
    <xf numFmtId="178" fontId="33" fillId="7" borderId="93" xfId="1" applyNumberFormat="1" applyFont="1" applyFill="1" applyBorder="1" applyProtection="1">
      <alignment vertical="center"/>
    </xf>
    <xf numFmtId="0" fontId="31" fillId="5" borderId="22" xfId="1" applyFont="1" applyFill="1" applyBorder="1" applyAlignment="1" applyProtection="1">
      <alignment horizontal="center" vertical="center" wrapText="1"/>
    </xf>
    <xf numFmtId="0" fontId="31" fillId="5" borderId="4" xfId="1" applyFont="1" applyFill="1" applyBorder="1" applyAlignment="1" applyProtection="1">
      <alignment horizontal="center" vertical="center" wrapText="1"/>
    </xf>
    <xf numFmtId="0" fontId="31" fillId="5" borderId="23" xfId="1" applyFont="1" applyFill="1" applyBorder="1" applyAlignment="1" applyProtection="1">
      <alignment horizontal="center" vertical="center" wrapText="1"/>
    </xf>
    <xf numFmtId="176" fontId="33" fillId="0" borderId="91" xfId="1" applyNumberFormat="1" applyFont="1" applyFill="1" applyBorder="1" applyProtection="1">
      <alignment vertical="center"/>
    </xf>
    <xf numFmtId="177" fontId="33" fillId="0" borderId="92" xfId="1" applyNumberFormat="1" applyFont="1" applyFill="1" applyBorder="1" applyProtection="1">
      <alignment vertical="center"/>
    </xf>
    <xf numFmtId="176" fontId="33" fillId="0" borderId="93" xfId="1" applyNumberFormat="1" applyFont="1" applyFill="1" applyBorder="1" applyProtection="1">
      <alignment vertical="center"/>
    </xf>
    <xf numFmtId="0" fontId="29" fillId="4" borderId="0" xfId="0" applyFont="1" applyFill="1" applyAlignment="1" applyProtection="1">
      <alignment horizontal="left" vertical="center"/>
    </xf>
    <xf numFmtId="0" fontId="21" fillId="4" borderId="0" xfId="0" applyFont="1" applyFill="1" applyAlignment="1" applyProtection="1">
      <alignment horizontal="center" vertical="center" wrapText="1"/>
    </xf>
    <xf numFmtId="0" fontId="30" fillId="18" borderId="88" xfId="1" applyFont="1" applyFill="1" applyBorder="1" applyAlignment="1" applyProtection="1">
      <alignment horizontal="center" vertical="center" wrapText="1"/>
    </xf>
    <xf numFmtId="0" fontId="30" fillId="18" borderId="89" xfId="1" applyFont="1" applyFill="1" applyBorder="1" applyAlignment="1" applyProtection="1">
      <alignment horizontal="center" vertical="center" wrapText="1"/>
    </xf>
    <xf numFmtId="0" fontId="30" fillId="18" borderId="90" xfId="1" applyFont="1" applyFill="1" applyBorder="1" applyAlignment="1" applyProtection="1">
      <alignment horizontal="center" vertical="center" wrapText="1"/>
    </xf>
    <xf numFmtId="0" fontId="31" fillId="19" borderId="22" xfId="1" applyFont="1" applyFill="1" applyBorder="1" applyAlignment="1" applyProtection="1">
      <alignment horizontal="center" vertical="center" wrapText="1"/>
    </xf>
    <xf numFmtId="0" fontId="31" fillId="19" borderId="4" xfId="1" applyFont="1" applyFill="1" applyBorder="1" applyAlignment="1" applyProtection="1">
      <alignment horizontal="center" vertical="center" wrapText="1"/>
    </xf>
    <xf numFmtId="0" fontId="31" fillId="19" borderId="23" xfId="1" applyFont="1" applyFill="1" applyBorder="1" applyAlignment="1" applyProtection="1">
      <alignment horizontal="center" vertical="center" wrapText="1"/>
    </xf>
    <xf numFmtId="176" fontId="33" fillId="0" borderId="92" xfId="1" applyNumberFormat="1" applyFont="1" applyFill="1" applyBorder="1" applyProtection="1">
      <alignment vertical="center"/>
    </xf>
    <xf numFmtId="178" fontId="33" fillId="0" borderId="93" xfId="1" applyNumberFormat="1" applyFont="1" applyFill="1" applyBorder="1" applyProtection="1">
      <alignment vertical="center"/>
    </xf>
    <xf numFmtId="0" fontId="5" fillId="4" borderId="0" xfId="0" applyFont="1" applyFill="1" applyAlignment="1" applyProtection="1">
      <alignment horizontal="center" vertical="center" wrapText="1"/>
    </xf>
    <xf numFmtId="0" fontId="23" fillId="0" borderId="0" xfId="0" applyFont="1" applyAlignment="1" applyProtection="1">
      <alignment horizontal="center" vertical="center" wrapText="1"/>
    </xf>
    <xf numFmtId="0" fontId="35" fillId="6" borderId="88" xfId="1" applyFont="1" applyFill="1" applyBorder="1" applyAlignment="1" applyProtection="1">
      <alignment horizontal="center" vertical="center" wrapText="1"/>
    </xf>
    <xf numFmtId="0" fontId="35" fillId="6" borderId="89" xfId="1" applyFont="1" applyFill="1" applyBorder="1" applyAlignment="1" applyProtection="1">
      <alignment horizontal="center" vertical="center" wrapText="1"/>
    </xf>
    <xf numFmtId="0" fontId="35" fillId="6" borderId="90" xfId="1" applyFont="1" applyFill="1" applyBorder="1" applyAlignment="1" applyProtection="1">
      <alignment horizontal="center" vertical="center" wrapText="1"/>
    </xf>
    <xf numFmtId="0" fontId="5" fillId="0" borderId="0" xfId="0" applyFont="1" applyAlignment="1" applyProtection="1">
      <alignment horizontal="center" vertical="center" wrapText="1"/>
      <protection locked="0"/>
    </xf>
    <xf numFmtId="14" fontId="5" fillId="0" borderId="0" xfId="0" applyNumberFormat="1" applyFont="1" applyAlignment="1" applyProtection="1">
      <alignment horizontal="center" vertical="center" wrapText="1"/>
      <protection locked="0"/>
    </xf>
    <xf numFmtId="0" fontId="17" fillId="0" borderId="0" xfId="0" applyFont="1" applyAlignment="1" applyProtection="1">
      <alignment vertical="center" wrapText="1"/>
      <protection locked="0"/>
    </xf>
    <xf numFmtId="0" fontId="5" fillId="0" borderId="0" xfId="0" applyFont="1" applyFill="1" applyBorder="1" applyAlignment="1" applyProtection="1">
      <alignment horizontal="center" vertical="center" wrapText="1"/>
      <protection locked="0"/>
    </xf>
    <xf numFmtId="0" fontId="24" fillId="0" borderId="0" xfId="0" applyFont="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34" fillId="0" borderId="0" xfId="0" applyFont="1" applyFill="1" applyBorder="1" applyAlignment="1" applyProtection="1">
      <alignment vertical="center" wrapText="1"/>
      <protection locked="0"/>
    </xf>
    <xf numFmtId="0" fontId="21" fillId="0" borderId="0" xfId="0" applyFont="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0" xfId="0" applyFont="1" applyFill="1" applyAlignment="1" applyProtection="1">
      <alignment horizontal="center" vertical="center" wrapText="1"/>
      <protection locked="0"/>
    </xf>
    <xf numFmtId="14" fontId="10" fillId="0" borderId="47" xfId="0" applyNumberFormat="1" applyFont="1" applyBorder="1" applyAlignment="1" applyProtection="1">
      <alignment horizontal="center" vertical="center" wrapText="1"/>
      <protection locked="0"/>
    </xf>
    <xf numFmtId="14" fontId="10" fillId="0" borderId="58" xfId="0" applyNumberFormat="1" applyFont="1" applyFill="1" applyBorder="1" applyAlignment="1" applyProtection="1">
      <alignment horizontal="center" vertical="center" wrapText="1"/>
      <protection locked="0"/>
    </xf>
    <xf numFmtId="14" fontId="10" fillId="0" borderId="53" xfId="0" applyNumberFormat="1" applyFont="1" applyBorder="1" applyAlignment="1" applyProtection="1">
      <alignment horizontal="center" vertical="center" wrapText="1"/>
      <protection locked="0"/>
    </xf>
    <xf numFmtId="0" fontId="4" fillId="0" borderId="0" xfId="0" applyFont="1" applyFill="1" applyAlignment="1" applyProtection="1">
      <alignment horizontal="center" vertical="center" wrapText="1"/>
      <protection locked="0"/>
    </xf>
    <xf numFmtId="0" fontId="15" fillId="0" borderId="8" xfId="0" applyFont="1" applyBorder="1" applyAlignment="1" applyProtection="1">
      <alignment horizontal="center" vertical="center" wrapText="1"/>
      <protection locked="0"/>
    </xf>
    <xf numFmtId="0" fontId="14" fillId="0" borderId="8" xfId="0" applyFont="1" applyBorder="1" applyAlignment="1" applyProtection="1">
      <alignment horizontal="center" vertical="center" wrapText="1"/>
      <protection locked="0"/>
    </xf>
    <xf numFmtId="0" fontId="5" fillId="0" borderId="0" xfId="0" applyFont="1" applyAlignment="1" applyProtection="1">
      <alignment horizontal="left" vertical="center" wrapText="1"/>
      <protection locked="0"/>
    </xf>
    <xf numFmtId="0" fontId="14" fillId="12" borderId="4" xfId="0" applyFont="1" applyFill="1" applyBorder="1" applyAlignment="1" applyProtection="1">
      <alignment horizontal="center" vertical="center" shrinkToFit="1"/>
    </xf>
    <xf numFmtId="0" fontId="14" fillId="9" borderId="4" xfId="0" applyFont="1" applyFill="1" applyBorder="1" applyAlignment="1" applyProtection="1">
      <alignment horizontal="center" vertical="center" wrapText="1"/>
    </xf>
    <xf numFmtId="0" fontId="11" fillId="9" borderId="4" xfId="0" applyFont="1" applyFill="1" applyBorder="1" applyAlignment="1" applyProtection="1">
      <alignment horizontal="center" vertical="center" wrapText="1"/>
    </xf>
    <xf numFmtId="0" fontId="15" fillId="9" borderId="13" xfId="0" applyFont="1" applyFill="1" applyBorder="1" applyAlignment="1" applyProtection="1">
      <alignment horizontal="center" vertical="center" wrapText="1"/>
    </xf>
    <xf numFmtId="0" fontId="14" fillId="9" borderId="3" xfId="0" applyFont="1" applyFill="1" applyBorder="1" applyAlignment="1" applyProtection="1">
      <alignment horizontal="center" vertical="center" wrapText="1"/>
    </xf>
    <xf numFmtId="0" fontId="36" fillId="0" borderId="0" xfId="0" applyFont="1" applyFill="1" applyAlignment="1" applyProtection="1">
      <alignment horizontal="center" vertical="center" wrapText="1"/>
    </xf>
    <xf numFmtId="180" fontId="14" fillId="0" borderId="12" xfId="0" applyNumberFormat="1" applyFont="1" applyBorder="1" applyAlignment="1" applyProtection="1">
      <alignment horizontal="center" vertical="center" wrapText="1"/>
      <protection locked="0"/>
    </xf>
    <xf numFmtId="14" fontId="5" fillId="0" borderId="0" xfId="0" applyNumberFormat="1" applyFont="1" applyAlignment="1" applyProtection="1">
      <alignment horizontal="center" vertical="center" wrapText="1"/>
    </xf>
    <xf numFmtId="0" fontId="17" fillId="0" borderId="0" xfId="0" applyFont="1" applyAlignment="1" applyProtection="1">
      <alignment vertical="center" wrapText="1"/>
    </xf>
    <xf numFmtId="0" fontId="15" fillId="0" borderId="8" xfId="0" applyFont="1" applyBorder="1" applyAlignment="1" applyProtection="1">
      <alignment horizontal="center" vertical="center" wrapText="1"/>
    </xf>
    <xf numFmtId="14" fontId="10" fillId="0" borderId="47" xfId="0" applyNumberFormat="1" applyFont="1" applyBorder="1" applyAlignment="1" applyProtection="1">
      <alignment horizontal="center" vertical="center" wrapText="1"/>
    </xf>
    <xf numFmtId="14" fontId="10" fillId="0" borderId="47" xfId="0" applyNumberFormat="1" applyFont="1" applyFill="1" applyBorder="1" applyAlignment="1" applyProtection="1">
      <alignment horizontal="center" vertical="center" wrapText="1"/>
    </xf>
    <xf numFmtId="0" fontId="5" fillId="0" borderId="15" xfId="0" applyFont="1" applyBorder="1" applyAlignment="1" applyProtection="1">
      <alignment horizontal="center" vertical="center" wrapText="1"/>
    </xf>
    <xf numFmtId="180" fontId="15" fillId="0" borderId="12" xfId="0" applyNumberFormat="1" applyFont="1" applyBorder="1" applyAlignment="1" applyProtection="1">
      <alignment horizontal="center" vertical="center" wrapText="1"/>
    </xf>
    <xf numFmtId="14" fontId="3" fillId="23" borderId="58" xfId="0" applyNumberFormat="1" applyFont="1" applyFill="1" applyBorder="1" applyAlignment="1" applyProtection="1">
      <alignment horizontal="center" vertical="center" wrapText="1"/>
    </xf>
    <xf numFmtId="14" fontId="10" fillId="0" borderId="58" xfId="0" applyNumberFormat="1" applyFont="1" applyFill="1" applyBorder="1" applyAlignment="1" applyProtection="1">
      <alignment horizontal="center" vertical="center" wrapText="1"/>
    </xf>
    <xf numFmtId="14" fontId="3" fillId="23" borderId="53" xfId="0" applyNumberFormat="1" applyFont="1" applyFill="1" applyBorder="1" applyAlignment="1" applyProtection="1">
      <alignment horizontal="center" vertical="center" wrapText="1"/>
    </xf>
    <xf numFmtId="14" fontId="10" fillId="0" borderId="53" xfId="0" applyNumberFormat="1" applyFont="1" applyFill="1" applyBorder="1" applyAlignment="1" applyProtection="1">
      <alignment horizontal="center" vertical="center" wrapText="1"/>
    </xf>
    <xf numFmtId="14" fontId="10" fillId="0" borderId="53" xfId="0" applyNumberFormat="1" applyFont="1" applyBorder="1" applyAlignment="1" applyProtection="1">
      <alignment horizontal="center" vertical="center" wrapText="1"/>
    </xf>
    <xf numFmtId="180" fontId="15" fillId="0" borderId="14" xfId="0" applyNumberFormat="1" applyFont="1" applyBorder="1" applyAlignment="1" applyProtection="1">
      <alignment horizontal="center" vertical="center" wrapText="1"/>
    </xf>
    <xf numFmtId="0" fontId="24" fillId="0" borderId="0" xfId="0" applyFont="1" applyAlignment="1" applyProtection="1">
      <alignment horizontal="center" vertical="center" wrapText="1"/>
    </xf>
    <xf numFmtId="0" fontId="4" fillId="0" borderId="0" xfId="0" applyFont="1" applyAlignment="1" applyProtection="1">
      <alignment horizontal="center" vertical="center" wrapText="1"/>
    </xf>
    <xf numFmtId="0" fontId="34" fillId="0" borderId="0" xfId="0" applyFont="1" applyFill="1" applyBorder="1" applyAlignment="1" applyProtection="1">
      <alignment vertical="center" wrapText="1"/>
    </xf>
    <xf numFmtId="0" fontId="43" fillId="0" borderId="0" xfId="0" applyFont="1" applyFill="1" applyAlignment="1" applyProtection="1">
      <alignment horizontal="center" vertical="center" wrapText="1"/>
    </xf>
    <xf numFmtId="0" fontId="2" fillId="0" borderId="0" xfId="0" applyFont="1" applyFill="1" applyAlignment="1" applyProtection="1">
      <alignment vertical="center" shrinkToFit="1"/>
    </xf>
    <xf numFmtId="0" fontId="36" fillId="0" borderId="8" xfId="0" applyFont="1" applyBorder="1" applyAlignment="1" applyProtection="1">
      <alignment horizontal="center" vertical="center" shrinkToFit="1"/>
    </xf>
    <xf numFmtId="0" fontId="15" fillId="0" borderId="12" xfId="0" applyNumberFormat="1" applyFont="1" applyBorder="1" applyAlignment="1" applyProtection="1">
      <alignment horizontal="center" vertical="center" shrinkToFit="1"/>
    </xf>
    <xf numFmtId="0" fontId="5" fillId="0" borderId="0" xfId="0" applyFont="1" applyAlignment="1" applyProtection="1">
      <alignment horizontal="center" vertical="center" wrapText="1"/>
      <protection hidden="1"/>
    </xf>
    <xf numFmtId="0" fontId="5" fillId="8" borderId="4" xfId="0" applyFont="1" applyFill="1" applyBorder="1" applyAlignment="1" applyProtection="1">
      <alignment horizontal="center" vertical="center" wrapText="1"/>
      <protection hidden="1"/>
    </xf>
    <xf numFmtId="0" fontId="5" fillId="0" borderId="0" xfId="0" applyFont="1" applyFill="1" applyAlignment="1" applyProtection="1">
      <alignment horizontal="center" vertical="center" wrapText="1"/>
      <protection hidden="1"/>
    </xf>
    <xf numFmtId="0" fontId="5" fillId="20" borderId="4" xfId="0" applyFont="1" applyFill="1" applyBorder="1" applyAlignment="1" applyProtection="1">
      <alignment horizontal="center" vertical="center" wrapText="1"/>
      <protection hidden="1"/>
    </xf>
    <xf numFmtId="0" fontId="0" fillId="0" borderId="0" xfId="0" applyProtection="1">
      <alignment vertical="center"/>
      <protection hidden="1"/>
    </xf>
    <xf numFmtId="14" fontId="5" fillId="0" borderId="0" xfId="0" applyNumberFormat="1" applyFont="1" applyAlignment="1" applyProtection="1">
      <alignment horizontal="center" vertical="center" wrapText="1"/>
      <protection hidden="1"/>
    </xf>
    <xf numFmtId="14" fontId="5" fillId="8" borderId="4" xfId="0" applyNumberFormat="1" applyFont="1" applyFill="1" applyBorder="1" applyAlignment="1" applyProtection="1">
      <alignment horizontal="center" vertical="center" wrapText="1"/>
      <protection hidden="1"/>
    </xf>
    <xf numFmtId="14" fontId="5" fillId="20" borderId="4" xfId="0" applyNumberFormat="1" applyFont="1" applyFill="1" applyBorder="1" applyAlignment="1" applyProtection="1">
      <alignment horizontal="center" vertical="center" wrapText="1"/>
      <protection hidden="1"/>
    </xf>
    <xf numFmtId="0" fontId="13" fillId="0" borderId="10" xfId="0" applyFont="1" applyBorder="1" applyAlignment="1" applyProtection="1">
      <alignment wrapText="1"/>
      <protection hidden="1"/>
    </xf>
    <xf numFmtId="0" fontId="14" fillId="0" borderId="0" xfId="0" applyFont="1" applyAlignment="1" applyProtection="1">
      <alignment horizontal="left" vertical="center"/>
      <protection hidden="1"/>
    </xf>
    <xf numFmtId="0" fontId="16" fillId="17" borderId="4" xfId="0" applyFont="1" applyFill="1" applyBorder="1" applyAlignment="1" applyProtection="1">
      <alignment horizontal="center" vertical="center" wrapText="1"/>
      <protection hidden="1"/>
    </xf>
    <xf numFmtId="0" fontId="15" fillId="3" borderId="4" xfId="1" applyFont="1" applyFill="1" applyBorder="1" applyAlignment="1" applyProtection="1">
      <alignment horizontal="center" vertical="center" wrapText="1"/>
      <protection hidden="1"/>
    </xf>
    <xf numFmtId="0" fontId="13" fillId="0" borderId="0" xfId="0" applyFont="1" applyBorder="1" applyAlignment="1" applyProtection="1">
      <alignment wrapText="1"/>
      <protection hidden="1"/>
    </xf>
    <xf numFmtId="0" fontId="5" fillId="0" borderId="0" xfId="0" applyFont="1" applyFill="1" applyAlignment="1" applyProtection="1">
      <alignment horizontal="left" vertical="center" wrapText="1"/>
      <protection hidden="1"/>
    </xf>
    <xf numFmtId="0" fontId="28" fillId="0" borderId="0" xfId="0" applyFont="1" applyAlignment="1" applyProtection="1">
      <alignment horizontal="center" vertical="center" wrapText="1"/>
      <protection hidden="1"/>
    </xf>
    <xf numFmtId="0" fontId="5" fillId="0" borderId="16" xfId="0" applyFont="1" applyBorder="1" applyAlignment="1" applyProtection="1">
      <alignment horizontal="center" vertical="center" wrapText="1"/>
      <protection hidden="1"/>
    </xf>
    <xf numFmtId="1" fontId="33" fillId="0" borderId="4" xfId="1" applyNumberFormat="1" applyFont="1" applyFill="1" applyBorder="1" applyAlignment="1" applyProtection="1">
      <alignment horizontal="center" vertical="center"/>
      <protection hidden="1"/>
    </xf>
    <xf numFmtId="0" fontId="5" fillId="0" borderId="4" xfId="0" applyFont="1" applyFill="1" applyBorder="1" applyAlignment="1" applyProtection="1">
      <alignment horizontal="center" vertical="center" wrapText="1"/>
      <protection hidden="1"/>
    </xf>
    <xf numFmtId="0" fontId="5" fillId="0" borderId="0" xfId="0" applyFont="1" applyFill="1" applyBorder="1" applyAlignment="1" applyProtection="1">
      <alignment horizontal="center" vertical="center" wrapText="1"/>
      <protection hidden="1"/>
    </xf>
    <xf numFmtId="0" fontId="13" fillId="0" borderId="10" xfId="0" applyFont="1" applyBorder="1" applyAlignment="1" applyProtection="1">
      <alignment vertical="center" wrapText="1"/>
      <protection hidden="1"/>
    </xf>
    <xf numFmtId="0" fontId="28" fillId="0" borderId="0" xfId="0" applyFont="1" applyFill="1" applyBorder="1" applyAlignment="1" applyProtection="1">
      <alignment vertical="center" wrapText="1"/>
      <protection hidden="1"/>
    </xf>
    <xf numFmtId="0" fontId="28" fillId="0" borderId="0" xfId="0" applyFont="1" applyFill="1" applyBorder="1" applyAlignment="1" applyProtection="1">
      <alignment horizontal="center" vertical="center" wrapText="1"/>
      <protection hidden="1"/>
    </xf>
    <xf numFmtId="0" fontId="33" fillId="0" borderId="0" xfId="1" applyFont="1" applyFill="1" applyBorder="1" applyAlignment="1" applyProtection="1">
      <alignment vertical="center"/>
      <protection hidden="1"/>
    </xf>
    <xf numFmtId="0" fontId="28" fillId="0" borderId="0" xfId="0" applyFont="1" applyBorder="1" applyAlignment="1" applyProtection="1">
      <alignment vertical="center" wrapText="1"/>
      <protection hidden="1"/>
    </xf>
    <xf numFmtId="0" fontId="28" fillId="0" borderId="0" xfId="0" applyFont="1" applyBorder="1" applyAlignment="1" applyProtection="1">
      <alignment horizontal="center" vertical="center" wrapText="1"/>
      <protection hidden="1"/>
    </xf>
    <xf numFmtId="0" fontId="13" fillId="10" borderId="4" xfId="0" applyFont="1" applyFill="1" applyBorder="1" applyAlignment="1" applyProtection="1">
      <alignment horizontal="center" vertical="center" wrapText="1"/>
      <protection hidden="1"/>
    </xf>
    <xf numFmtId="0" fontId="5" fillId="0" borderId="0" xfId="0" applyFont="1" applyAlignment="1" applyProtection="1">
      <alignment horizontal="left" vertical="center" wrapText="1"/>
      <protection hidden="1"/>
    </xf>
    <xf numFmtId="0" fontId="5" fillId="0" borderId="4" xfId="0" applyFont="1" applyBorder="1" applyAlignment="1" applyProtection="1">
      <alignment horizontal="center" vertical="center" wrapText="1"/>
      <protection hidden="1"/>
    </xf>
    <xf numFmtId="0" fontId="21" fillId="0" borderId="0" xfId="0" applyFont="1" applyAlignment="1" applyProtection="1">
      <alignment horizontal="center" vertical="center" wrapText="1"/>
      <protection hidden="1"/>
    </xf>
    <xf numFmtId="0" fontId="15" fillId="17" borderId="88" xfId="1" applyFont="1" applyFill="1" applyBorder="1" applyAlignment="1" applyProtection="1">
      <alignment horizontal="center" vertical="center" wrapText="1"/>
      <protection hidden="1"/>
    </xf>
    <xf numFmtId="0" fontId="15" fillId="22" borderId="89" xfId="1" applyFont="1" applyFill="1" applyBorder="1" applyAlignment="1" applyProtection="1">
      <alignment horizontal="center" vertical="center" wrapText="1"/>
      <protection hidden="1"/>
    </xf>
    <xf numFmtId="0" fontId="15" fillId="17" borderId="89" xfId="1" applyFont="1" applyFill="1" applyBorder="1" applyAlignment="1" applyProtection="1">
      <alignment horizontal="center" vertical="center" wrapText="1"/>
      <protection hidden="1"/>
    </xf>
    <xf numFmtId="0" fontId="15" fillId="21" borderId="89" xfId="1" applyFont="1" applyFill="1" applyBorder="1" applyAlignment="1" applyProtection="1">
      <alignment horizontal="center" vertical="center" wrapText="1"/>
      <protection hidden="1"/>
    </xf>
    <xf numFmtId="0" fontId="15" fillId="21" borderId="90" xfId="1" applyFont="1" applyFill="1" applyBorder="1" applyAlignment="1" applyProtection="1">
      <alignment horizontal="center" vertical="center" wrapText="1"/>
      <protection hidden="1"/>
    </xf>
    <xf numFmtId="176" fontId="32" fillId="7" borderId="24" xfId="1" applyNumberFormat="1" applyFont="1" applyFill="1" applyBorder="1" applyProtection="1">
      <alignment vertical="center"/>
      <protection hidden="1"/>
    </xf>
    <xf numFmtId="177" fontId="32" fillId="7" borderId="4" xfId="1" applyNumberFormat="1" applyFont="1" applyFill="1" applyBorder="1" applyProtection="1">
      <alignment vertical="center"/>
      <protection hidden="1"/>
    </xf>
    <xf numFmtId="176" fontId="33" fillId="7" borderId="4" xfId="1" applyNumberFormat="1" applyFont="1" applyFill="1" applyBorder="1" applyProtection="1">
      <alignment vertical="center"/>
      <protection hidden="1"/>
    </xf>
    <xf numFmtId="177" fontId="33" fillId="7" borderId="92" xfId="1" applyNumberFormat="1" applyFont="1" applyFill="1" applyBorder="1" applyProtection="1">
      <alignment vertical="center"/>
      <protection hidden="1"/>
    </xf>
    <xf numFmtId="178" fontId="32" fillId="7" borderId="92" xfId="1" applyNumberFormat="1" applyFont="1" applyFill="1" applyBorder="1" applyProtection="1">
      <alignment vertical="center"/>
      <protection hidden="1"/>
    </xf>
    <xf numFmtId="178" fontId="33" fillId="7" borderId="93" xfId="1" applyNumberFormat="1" applyFont="1" applyFill="1" applyBorder="1" applyProtection="1">
      <alignment vertical="center"/>
      <protection hidden="1"/>
    </xf>
    <xf numFmtId="0" fontId="3" fillId="5" borderId="22" xfId="1" applyFont="1" applyFill="1" applyBorder="1" applyAlignment="1" applyProtection="1">
      <alignment horizontal="center" vertical="center" wrapText="1"/>
      <protection hidden="1"/>
    </xf>
    <xf numFmtId="0" fontId="3" fillId="5" borderId="4" xfId="1" applyFont="1" applyFill="1" applyBorder="1" applyAlignment="1" applyProtection="1">
      <alignment horizontal="center" vertical="center" wrapText="1"/>
      <protection hidden="1"/>
    </xf>
    <xf numFmtId="0" fontId="3" fillId="5" borderId="23" xfId="1" applyFont="1" applyFill="1" applyBorder="1" applyAlignment="1" applyProtection="1">
      <alignment horizontal="center" vertical="center" wrapText="1"/>
      <protection hidden="1"/>
    </xf>
    <xf numFmtId="176" fontId="33" fillId="0" borderId="91" xfId="1" applyNumberFormat="1" applyFont="1" applyFill="1" applyBorder="1" applyProtection="1">
      <alignment vertical="center"/>
      <protection hidden="1"/>
    </xf>
    <xf numFmtId="177" fontId="33" fillId="0" borderId="92" xfId="1" applyNumberFormat="1" applyFont="1" applyFill="1" applyBorder="1" applyProtection="1">
      <alignment vertical="center"/>
      <protection hidden="1"/>
    </xf>
    <xf numFmtId="176" fontId="33" fillId="0" borderId="93" xfId="1" applyNumberFormat="1" applyFont="1" applyFill="1" applyBorder="1" applyProtection="1">
      <alignment vertical="center"/>
      <protection hidden="1"/>
    </xf>
    <xf numFmtId="0" fontId="29" fillId="0" borderId="0" xfId="0" applyFont="1" applyFill="1" applyAlignment="1" applyProtection="1">
      <alignment horizontal="left" vertical="center"/>
      <protection hidden="1"/>
    </xf>
    <xf numFmtId="0" fontId="21" fillId="0" borderId="0" xfId="0" applyFont="1" applyFill="1" applyAlignment="1" applyProtection="1">
      <alignment horizontal="center" vertical="center" wrapText="1"/>
      <protection hidden="1"/>
    </xf>
    <xf numFmtId="0" fontId="50" fillId="18" borderId="88" xfId="1" applyFont="1" applyFill="1" applyBorder="1" applyAlignment="1" applyProtection="1">
      <alignment horizontal="center" vertical="center" wrapText="1"/>
      <protection hidden="1"/>
    </xf>
    <xf numFmtId="0" fontId="50" fillId="18" borderId="89" xfId="1" applyFont="1" applyFill="1" applyBorder="1" applyAlignment="1" applyProtection="1">
      <alignment horizontal="center" vertical="center" wrapText="1"/>
      <protection hidden="1"/>
    </xf>
    <xf numFmtId="0" fontId="15" fillId="18" borderId="89" xfId="1" applyFont="1" applyFill="1" applyBorder="1" applyAlignment="1" applyProtection="1">
      <alignment horizontal="center" vertical="center" wrapText="1"/>
      <protection hidden="1"/>
    </xf>
    <xf numFmtId="0" fontId="15" fillId="18" borderId="90" xfId="1" applyFont="1" applyFill="1" applyBorder="1" applyAlignment="1" applyProtection="1">
      <alignment horizontal="center" vertical="center" wrapText="1"/>
      <protection hidden="1"/>
    </xf>
    <xf numFmtId="176" fontId="51" fillId="7" borderId="24" xfId="1" applyNumberFormat="1" applyFont="1" applyFill="1" applyBorder="1" applyProtection="1">
      <alignment vertical="center"/>
      <protection hidden="1"/>
    </xf>
    <xf numFmtId="177" fontId="51" fillId="7" borderId="4" xfId="1" applyNumberFormat="1" applyFont="1" applyFill="1" applyBorder="1" applyProtection="1">
      <alignment vertical="center"/>
      <protection hidden="1"/>
    </xf>
    <xf numFmtId="178" fontId="51" fillId="7" borderId="92" xfId="1" applyNumberFormat="1" applyFont="1" applyFill="1" applyBorder="1" applyProtection="1">
      <alignment vertical="center"/>
      <protection hidden="1"/>
    </xf>
    <xf numFmtId="0" fontId="3" fillId="23" borderId="22" xfId="1" applyFont="1" applyFill="1" applyBorder="1" applyAlignment="1" applyProtection="1">
      <alignment horizontal="center" vertical="center" wrapText="1"/>
      <protection hidden="1"/>
    </xf>
    <xf numFmtId="0" fontId="3" fillId="23" borderId="4" xfId="1" applyFont="1" applyFill="1" applyBorder="1" applyAlignment="1" applyProtection="1">
      <alignment horizontal="center" vertical="center" wrapText="1"/>
      <protection hidden="1"/>
    </xf>
    <xf numFmtId="0" fontId="3" fillId="23" borderId="23" xfId="1" applyFont="1" applyFill="1" applyBorder="1" applyAlignment="1" applyProtection="1">
      <alignment horizontal="center" vertical="center" wrapText="1"/>
      <protection hidden="1"/>
    </xf>
    <xf numFmtId="176" fontId="33" fillId="0" borderId="92" xfId="1" applyNumberFormat="1" applyFont="1" applyFill="1" applyBorder="1" applyProtection="1">
      <alignment vertical="center"/>
      <protection hidden="1"/>
    </xf>
    <xf numFmtId="178" fontId="33" fillId="0" borderId="93" xfId="1" applyNumberFormat="1" applyFont="1" applyFill="1" applyBorder="1" applyProtection="1">
      <alignment vertical="center"/>
      <protection hidden="1"/>
    </xf>
    <xf numFmtId="0" fontId="3" fillId="15" borderId="22" xfId="1" applyFont="1" applyFill="1" applyBorder="1" applyAlignment="1" applyProtection="1">
      <alignment horizontal="center" vertical="center" wrapText="1"/>
      <protection hidden="1"/>
    </xf>
    <xf numFmtId="0" fontId="3" fillId="15" borderId="4" xfId="1" applyFont="1" applyFill="1" applyBorder="1" applyAlignment="1" applyProtection="1">
      <alignment horizontal="center" vertical="center" wrapText="1"/>
      <protection hidden="1"/>
    </xf>
    <xf numFmtId="0" fontId="3" fillId="15" borderId="23" xfId="1" applyFont="1" applyFill="1" applyBorder="1" applyAlignment="1" applyProtection="1">
      <alignment horizontal="center" vertical="center" wrapText="1"/>
      <protection hidden="1"/>
    </xf>
    <xf numFmtId="0" fontId="23" fillId="0" borderId="0" xfId="0" applyFont="1" applyAlignment="1" applyProtection="1">
      <alignment horizontal="center" vertical="center" wrapText="1"/>
      <protection hidden="1"/>
    </xf>
    <xf numFmtId="0" fontId="40" fillId="16" borderId="4" xfId="1" applyFont="1" applyFill="1" applyBorder="1" applyAlignment="1" applyProtection="1">
      <alignment horizontal="center" vertical="center" wrapText="1"/>
      <protection hidden="1"/>
    </xf>
    <xf numFmtId="176" fontId="33" fillId="0" borderId="4" xfId="1" applyNumberFormat="1" applyFont="1" applyFill="1" applyBorder="1" applyProtection="1">
      <alignment vertical="center"/>
      <protection hidden="1"/>
    </xf>
    <xf numFmtId="177" fontId="33" fillId="0" borderId="4" xfId="1" applyNumberFormat="1" applyFont="1" applyFill="1" applyBorder="1" applyProtection="1">
      <alignment vertical="center"/>
      <protection hidden="1"/>
    </xf>
    <xf numFmtId="178" fontId="33" fillId="0" borderId="4" xfId="1" applyNumberFormat="1" applyFont="1" applyFill="1" applyBorder="1" applyProtection="1">
      <alignment vertical="center"/>
      <protection hidden="1"/>
    </xf>
    <xf numFmtId="0" fontId="42" fillId="0" borderId="0" xfId="0" applyFont="1" applyAlignment="1" applyProtection="1">
      <alignment horizontal="center" vertical="center"/>
    </xf>
    <xf numFmtId="0" fontId="29" fillId="0" borderId="0" xfId="0" applyFont="1" applyProtection="1">
      <alignment vertical="center"/>
    </xf>
    <xf numFmtId="0" fontId="42" fillId="0" borderId="0" xfId="0" applyFont="1" applyProtection="1">
      <alignment vertical="center"/>
    </xf>
    <xf numFmtId="0" fontId="53" fillId="0" borderId="0" xfId="0" applyFont="1" applyAlignment="1" applyProtection="1">
      <alignment horizontal="center" vertical="center" wrapText="1"/>
      <protection locked="0"/>
    </xf>
    <xf numFmtId="0" fontId="53" fillId="0" borderId="0" xfId="0" applyFont="1" applyAlignment="1" applyProtection="1">
      <alignment vertical="center"/>
      <protection locked="0"/>
    </xf>
    <xf numFmtId="0" fontId="52" fillId="0" borderId="0" xfId="0" applyFont="1">
      <alignment vertical="center"/>
    </xf>
    <xf numFmtId="0" fontId="54" fillId="0" borderId="0" xfId="1" applyFont="1" applyBorder="1" applyAlignment="1">
      <alignment vertical="center"/>
    </xf>
    <xf numFmtId="0" fontId="56" fillId="0" borderId="0" xfId="1" applyFont="1" applyAlignment="1">
      <alignment horizontal="center" vertical="center"/>
    </xf>
    <xf numFmtId="0" fontId="56" fillId="0" borderId="0" xfId="1" applyFont="1" applyBorder="1" applyAlignment="1">
      <alignment vertical="top" textRotation="255"/>
    </xf>
    <xf numFmtId="0" fontId="56" fillId="0" borderId="0" xfId="1" applyFont="1" applyFill="1" applyAlignment="1">
      <alignment horizontal="center" vertical="center"/>
    </xf>
    <xf numFmtId="0" fontId="49" fillId="0" borderId="0" xfId="0" applyFont="1" applyBorder="1" applyAlignment="1" applyProtection="1">
      <alignment vertical="center" wrapText="1"/>
    </xf>
    <xf numFmtId="0" fontId="56" fillId="0" borderId="0" xfId="1" applyFont="1" applyFill="1" applyBorder="1" applyAlignment="1">
      <alignment horizontal="center" vertical="center"/>
    </xf>
    <xf numFmtId="0" fontId="56" fillId="0" borderId="0" xfId="1" applyFont="1" applyBorder="1" applyAlignment="1">
      <alignment horizontal="center" vertical="center"/>
    </xf>
    <xf numFmtId="0" fontId="56" fillId="0" borderId="0" xfId="1" applyFont="1" applyFill="1" applyBorder="1" applyAlignment="1">
      <alignment vertical="center"/>
    </xf>
    <xf numFmtId="0" fontId="58" fillId="0" borderId="0" xfId="1" applyFont="1" applyBorder="1" applyAlignment="1">
      <alignment vertical="center"/>
    </xf>
    <xf numFmtId="0" fontId="56" fillId="0" borderId="0" xfId="1" applyFont="1" applyBorder="1" applyAlignment="1">
      <alignment vertical="center"/>
    </xf>
    <xf numFmtId="0" fontId="58" fillId="0" borderId="0" xfId="2" applyFont="1" applyFill="1" applyBorder="1" applyAlignment="1">
      <alignment vertical="center"/>
    </xf>
    <xf numFmtId="0" fontId="59" fillId="0" borderId="0" xfId="1" applyFont="1" applyBorder="1" applyAlignment="1">
      <alignment vertical="top"/>
    </xf>
    <xf numFmtId="0" fontId="56" fillId="0" borderId="0" xfId="1" applyFont="1" applyFill="1" applyBorder="1" applyAlignment="1">
      <alignment horizontal="center" vertical="center" wrapText="1"/>
    </xf>
    <xf numFmtId="0" fontId="59" fillId="0" borderId="0" xfId="1" applyFont="1" applyFill="1" applyBorder="1" applyAlignment="1">
      <alignment horizontal="center" vertical="center" wrapText="1"/>
    </xf>
    <xf numFmtId="179" fontId="11" fillId="12" borderId="2" xfId="0" applyNumberFormat="1" applyFont="1" applyFill="1" applyBorder="1" applyAlignment="1" applyProtection="1">
      <alignment horizontal="center" vertical="center" wrapText="1"/>
    </xf>
    <xf numFmtId="0" fontId="20" fillId="0" borderId="106" xfId="0" applyFont="1" applyBorder="1" applyAlignment="1" applyProtection="1">
      <alignment horizontal="left" vertical="center" indent="1"/>
    </xf>
    <xf numFmtId="0" fontId="45" fillId="0" borderId="106" xfId="0" applyFont="1" applyBorder="1" applyAlignment="1" applyProtection="1">
      <alignment horizontal="left" vertical="center" wrapText="1" indent="1"/>
    </xf>
    <xf numFmtId="0" fontId="29" fillId="0" borderId="106" xfId="0" applyFont="1" applyBorder="1" applyAlignment="1" applyProtection="1">
      <alignment horizontal="left" vertical="center" indent="1"/>
    </xf>
    <xf numFmtId="0" fontId="23" fillId="0" borderId="106" xfId="0" applyFont="1" applyBorder="1" applyAlignment="1" applyProtection="1">
      <alignment horizontal="left" vertical="center" indent="1"/>
    </xf>
    <xf numFmtId="0" fontId="21" fillId="0" borderId="106" xfId="0" applyFont="1" applyBorder="1" applyAlignment="1" applyProtection="1">
      <alignment horizontal="left" vertical="center" indent="1"/>
    </xf>
    <xf numFmtId="0" fontId="20" fillId="0" borderId="107" xfId="0" applyFont="1" applyBorder="1" applyAlignment="1" applyProtection="1">
      <alignment horizontal="left" vertical="center" indent="1"/>
    </xf>
    <xf numFmtId="0" fontId="23" fillId="0" borderId="108" xfId="0" applyFont="1" applyBorder="1" applyAlignment="1" applyProtection="1">
      <alignment horizontal="left" vertical="center" indent="1"/>
    </xf>
    <xf numFmtId="0" fontId="23" fillId="0" borderId="106" xfId="0" applyFont="1" applyBorder="1" applyAlignment="1" applyProtection="1">
      <alignment horizontal="left" vertical="center" wrapText="1" indent="1"/>
    </xf>
    <xf numFmtId="0" fontId="60" fillId="0" borderId="106" xfId="0" applyFont="1" applyBorder="1" applyAlignment="1" applyProtection="1">
      <alignment horizontal="left" vertical="center" indent="1"/>
    </xf>
    <xf numFmtId="0" fontId="14" fillId="0" borderId="8" xfId="0" applyFont="1" applyBorder="1" applyAlignment="1" applyProtection="1">
      <alignment horizontal="center" vertical="center" shrinkToFit="1"/>
      <protection locked="0"/>
    </xf>
    <xf numFmtId="0" fontId="15" fillId="0" borderId="8" xfId="0" applyFont="1" applyBorder="1" applyAlignment="1" applyProtection="1">
      <alignment horizontal="center" vertical="center" shrinkToFit="1"/>
      <protection locked="0"/>
    </xf>
    <xf numFmtId="0" fontId="20" fillId="0" borderId="0" xfId="0" applyFont="1" applyFill="1" applyBorder="1" applyAlignment="1" applyProtection="1">
      <alignment vertical="center" wrapText="1"/>
    </xf>
    <xf numFmtId="0" fontId="2" fillId="9" borderId="18" xfId="0" applyFont="1" applyFill="1" applyBorder="1" applyAlignment="1" applyProtection="1">
      <alignment horizontal="center" vertical="center" wrapText="1"/>
    </xf>
    <xf numFmtId="0" fontId="2" fillId="9" borderId="25" xfId="0" applyFont="1" applyFill="1" applyBorder="1" applyAlignment="1" applyProtection="1">
      <alignment horizontal="center" vertical="center" wrapText="1"/>
    </xf>
    <xf numFmtId="0" fontId="2" fillId="9" borderId="21" xfId="0" applyFont="1" applyFill="1" applyBorder="1" applyAlignment="1" applyProtection="1">
      <alignment horizontal="center" vertical="center" wrapText="1"/>
    </xf>
    <xf numFmtId="0" fontId="2" fillId="9" borderId="26" xfId="0" applyFont="1" applyFill="1" applyBorder="1" applyAlignment="1" applyProtection="1">
      <alignment horizontal="center" vertical="center" wrapText="1"/>
    </xf>
    <xf numFmtId="176" fontId="26" fillId="0" borderId="35" xfId="0" applyNumberFormat="1" applyFont="1" applyBorder="1" applyAlignment="1" applyProtection="1">
      <alignment horizontal="center" vertical="center" shrinkToFit="1"/>
    </xf>
    <xf numFmtId="176" fontId="26" fillId="0" borderId="36" xfId="0" applyNumberFormat="1" applyFont="1" applyBorder="1" applyAlignment="1" applyProtection="1">
      <alignment horizontal="center" vertical="center" shrinkToFit="1"/>
    </xf>
    <xf numFmtId="177" fontId="26" fillId="0" borderId="37" xfId="0" applyNumberFormat="1" applyFont="1" applyBorder="1" applyAlignment="1" applyProtection="1">
      <alignment horizontal="center" vertical="center" shrinkToFit="1"/>
    </xf>
    <xf numFmtId="177" fontId="26" fillId="0" borderId="38" xfId="0" applyNumberFormat="1" applyFont="1" applyBorder="1" applyAlignment="1" applyProtection="1">
      <alignment horizontal="center" vertical="center" shrinkToFit="1"/>
    </xf>
    <xf numFmtId="178" fontId="26" fillId="0" borderId="29" xfId="0" applyNumberFormat="1" applyFont="1" applyBorder="1" applyAlignment="1" applyProtection="1">
      <alignment horizontal="center" vertical="center" shrinkToFit="1"/>
    </xf>
    <xf numFmtId="178" fontId="26" fillId="0" borderId="31" xfId="0" applyNumberFormat="1" applyFont="1" applyBorder="1" applyAlignment="1" applyProtection="1">
      <alignment horizontal="center" vertical="center" shrinkToFit="1"/>
    </xf>
    <xf numFmtId="0" fontId="29" fillId="0" borderId="94" xfId="0" applyFont="1" applyBorder="1" applyAlignment="1" applyProtection="1">
      <alignment vertical="center" wrapText="1"/>
    </xf>
    <xf numFmtId="0" fontId="11" fillId="9" borderId="8" xfId="0" applyFont="1" applyFill="1" applyBorder="1" applyAlignment="1" applyProtection="1">
      <alignment horizontal="center" vertical="center" wrapText="1"/>
    </xf>
    <xf numFmtId="0" fontId="11" fillId="9" borderId="12" xfId="0" applyFont="1" applyFill="1" applyBorder="1" applyAlignment="1" applyProtection="1">
      <alignment horizontal="center" vertical="center" wrapText="1"/>
    </xf>
    <xf numFmtId="0" fontId="41" fillId="0" borderId="5" xfId="0" applyFont="1" applyBorder="1" applyAlignment="1" applyProtection="1">
      <alignment horizontal="left" vertical="center" wrapText="1"/>
    </xf>
    <xf numFmtId="0" fontId="14" fillId="0" borderId="6" xfId="0" applyFont="1" applyBorder="1" applyAlignment="1" applyProtection="1">
      <alignment horizontal="left" vertical="center" wrapText="1"/>
    </xf>
    <xf numFmtId="0" fontId="14" fillId="0" borderId="9" xfId="0" applyFont="1" applyBorder="1" applyAlignment="1" applyProtection="1">
      <alignment horizontal="left" vertical="center" wrapText="1"/>
    </xf>
    <xf numFmtId="0" fontId="14" fillId="0" borderId="10" xfId="0" applyFont="1" applyBorder="1" applyAlignment="1" applyProtection="1">
      <alignment horizontal="left" vertical="center" wrapText="1"/>
    </xf>
    <xf numFmtId="0" fontId="38" fillId="9" borderId="18" xfId="0" applyFont="1" applyFill="1" applyBorder="1" applyAlignment="1" applyProtection="1">
      <alignment horizontal="center" vertical="center" wrapText="1"/>
    </xf>
    <xf numFmtId="0" fontId="38" fillId="9" borderId="28" xfId="0" applyFont="1" applyFill="1" applyBorder="1" applyAlignment="1" applyProtection="1">
      <alignment horizontal="center" vertical="center" wrapText="1"/>
    </xf>
    <xf numFmtId="0" fontId="38" fillId="9" borderId="25" xfId="0" applyFont="1" applyFill="1" applyBorder="1" applyAlignment="1" applyProtection="1">
      <alignment horizontal="center" vertical="center" wrapText="1"/>
    </xf>
    <xf numFmtId="0" fontId="38" fillId="9" borderId="21" xfId="0" applyFont="1" applyFill="1" applyBorder="1" applyAlignment="1" applyProtection="1">
      <alignment horizontal="center" vertical="center" wrapText="1"/>
    </xf>
    <xf numFmtId="0" fontId="38" fillId="9" borderId="30" xfId="0" applyFont="1" applyFill="1" applyBorder="1" applyAlignment="1" applyProtection="1">
      <alignment horizontal="center" vertical="center" wrapText="1"/>
    </xf>
    <xf numFmtId="0" fontId="38" fillId="9" borderId="26" xfId="0" applyFont="1" applyFill="1" applyBorder="1" applyAlignment="1" applyProtection="1">
      <alignment horizontal="center" vertical="center" wrapText="1"/>
    </xf>
    <xf numFmtId="176" fontId="27" fillId="0" borderId="42" xfId="0" applyNumberFormat="1" applyFont="1" applyFill="1" applyBorder="1" applyAlignment="1" applyProtection="1">
      <alignment horizontal="center" vertical="center" shrinkToFit="1"/>
    </xf>
    <xf numFmtId="176" fontId="27" fillId="0" borderId="43" xfId="0" applyNumberFormat="1" applyFont="1" applyFill="1" applyBorder="1" applyAlignment="1" applyProtection="1">
      <alignment horizontal="center" vertical="center" shrinkToFit="1"/>
    </xf>
    <xf numFmtId="177" fontId="26" fillId="0" borderId="46" xfId="0" applyNumberFormat="1" applyFont="1" applyFill="1" applyBorder="1" applyAlignment="1" applyProtection="1">
      <alignment horizontal="center" vertical="center" shrinkToFit="1"/>
    </xf>
    <xf numFmtId="177" fontId="26" fillId="0" borderId="39" xfId="0" applyNumberFormat="1" applyFont="1" applyFill="1" applyBorder="1" applyAlignment="1" applyProtection="1">
      <alignment horizontal="center" vertical="center" shrinkToFit="1"/>
    </xf>
    <xf numFmtId="178" fontId="26" fillId="0" borderId="44" xfId="0" applyNumberFormat="1" applyFont="1" applyFill="1" applyBorder="1" applyAlignment="1" applyProtection="1">
      <alignment horizontal="center" vertical="center" shrinkToFit="1"/>
    </xf>
    <xf numFmtId="178" fontId="26" fillId="0" borderId="45" xfId="0" applyNumberFormat="1" applyFont="1" applyFill="1" applyBorder="1" applyAlignment="1" applyProtection="1">
      <alignment horizontal="center" vertical="center" shrinkToFit="1"/>
    </xf>
    <xf numFmtId="0" fontId="33" fillId="0" borderId="4" xfId="1" applyFont="1" applyFill="1" applyBorder="1" applyAlignment="1" applyProtection="1">
      <alignment horizontal="center" vertical="center"/>
    </xf>
    <xf numFmtId="0" fontId="22" fillId="0" borderId="5" xfId="0" applyFont="1" applyBorder="1" applyAlignment="1" applyProtection="1">
      <alignment horizontal="center" vertical="center" wrapText="1"/>
    </xf>
    <xf numFmtId="0" fontId="22" fillId="0" borderId="6" xfId="0" applyFont="1" applyBorder="1" applyAlignment="1" applyProtection="1">
      <alignment horizontal="center" vertical="center" wrapText="1"/>
    </xf>
    <xf numFmtId="0" fontId="22" fillId="0" borderId="48" xfId="0" applyFont="1" applyBorder="1" applyAlignment="1" applyProtection="1">
      <alignment horizontal="center" vertical="center" wrapText="1"/>
    </xf>
    <xf numFmtId="0" fontId="22" fillId="0" borderId="65" xfId="0" applyFont="1" applyBorder="1" applyAlignment="1" applyProtection="1">
      <alignment horizontal="center" vertical="center" wrapText="1"/>
    </xf>
    <xf numFmtId="0" fontId="22" fillId="0" borderId="57" xfId="0" applyFont="1" applyBorder="1" applyAlignment="1" applyProtection="1">
      <alignment horizontal="center" vertical="center" wrapText="1"/>
    </xf>
    <xf numFmtId="0" fontId="22" fillId="0" borderId="95" xfId="0" applyFont="1" applyBorder="1" applyAlignment="1" applyProtection="1">
      <alignment horizontal="center" vertical="center" wrapText="1"/>
    </xf>
    <xf numFmtId="14" fontId="16" fillId="0" borderId="76" xfId="0" applyNumberFormat="1" applyFont="1" applyBorder="1" applyAlignment="1" applyProtection="1">
      <alignment horizontal="center" vertical="center" wrapText="1"/>
    </xf>
    <xf numFmtId="14" fontId="16" fillId="0" borderId="50" xfId="0" applyNumberFormat="1" applyFont="1" applyBorder="1" applyAlignment="1" applyProtection="1">
      <alignment horizontal="center" vertical="center" wrapText="1"/>
    </xf>
    <xf numFmtId="176" fontId="14" fillId="0" borderId="5" xfId="0" applyNumberFormat="1" applyFont="1" applyBorder="1" applyAlignment="1" applyProtection="1">
      <alignment horizontal="center" vertical="center" shrinkToFit="1"/>
    </xf>
    <xf numFmtId="176" fontId="14" fillId="0" borderId="15" xfId="0" applyNumberFormat="1" applyFont="1" applyBorder="1" applyAlignment="1" applyProtection="1">
      <alignment horizontal="center" vertical="center" shrinkToFit="1"/>
    </xf>
    <xf numFmtId="177" fontId="14" fillId="0" borderId="5" xfId="0" applyNumberFormat="1" applyFont="1" applyBorder="1" applyAlignment="1" applyProtection="1">
      <alignment horizontal="center" vertical="center" shrinkToFit="1"/>
    </xf>
    <xf numFmtId="177" fontId="14" fillId="0" borderId="15" xfId="0" applyNumberFormat="1" applyFont="1" applyBorder="1" applyAlignment="1" applyProtection="1">
      <alignment horizontal="center" vertical="center" shrinkToFit="1"/>
    </xf>
    <xf numFmtId="178" fontId="14" fillId="0" borderId="8" xfId="0" applyNumberFormat="1" applyFont="1" applyBorder="1" applyAlignment="1" applyProtection="1">
      <alignment horizontal="center" vertical="center" shrinkToFit="1"/>
    </xf>
    <xf numFmtId="178" fontId="14" fillId="0" borderId="14" xfId="0" applyNumberFormat="1" applyFont="1" applyBorder="1" applyAlignment="1" applyProtection="1">
      <alignment horizontal="center" vertical="center" shrinkToFit="1"/>
    </xf>
    <xf numFmtId="0" fontId="20" fillId="0" borderId="6" xfId="0" applyFont="1" applyFill="1" applyBorder="1" applyAlignment="1" applyProtection="1">
      <alignment horizontal="left" vertical="center" shrinkToFit="1"/>
    </xf>
    <xf numFmtId="0" fontId="20" fillId="0" borderId="0" xfId="0" applyFont="1" applyFill="1" applyAlignment="1" applyProtection="1">
      <alignment horizontal="left" vertical="center" shrinkToFit="1"/>
    </xf>
    <xf numFmtId="0" fontId="22" fillId="0" borderId="9" xfId="0" applyFont="1" applyBorder="1" applyAlignment="1" applyProtection="1">
      <alignment horizontal="center" vertical="center" wrapText="1"/>
    </xf>
    <xf numFmtId="0" fontId="22" fillId="0" borderId="10" xfId="0" applyFont="1" applyBorder="1" applyAlignment="1" applyProtection="1">
      <alignment horizontal="center" vertical="center" wrapText="1"/>
    </xf>
    <xf numFmtId="0" fontId="22" fillId="0" borderId="20" xfId="0" applyFont="1" applyBorder="1" applyAlignment="1" applyProtection="1">
      <alignment horizontal="center" vertical="center" wrapText="1"/>
    </xf>
    <xf numFmtId="14" fontId="16" fillId="0" borderId="86" xfId="0" applyNumberFormat="1" applyFont="1" applyBorder="1" applyAlignment="1" applyProtection="1">
      <alignment horizontal="center" vertical="center" wrapText="1"/>
    </xf>
    <xf numFmtId="14" fontId="16" fillId="0" borderId="87" xfId="0" applyNumberFormat="1" applyFont="1" applyBorder="1" applyAlignment="1" applyProtection="1">
      <alignment horizontal="center" vertical="center" wrapText="1"/>
    </xf>
    <xf numFmtId="0" fontId="33" fillId="0" borderId="8" xfId="1" applyFont="1" applyFill="1" applyBorder="1" applyAlignment="1" applyProtection="1">
      <alignment horizontal="center" vertical="center"/>
    </xf>
    <xf numFmtId="0" fontId="33" fillId="0" borderId="12" xfId="1" applyFont="1" applyFill="1" applyBorder="1" applyAlignment="1" applyProtection="1">
      <alignment horizontal="center" vertical="center"/>
    </xf>
    <xf numFmtId="0" fontId="14" fillId="0" borderId="8" xfId="0" applyFont="1" applyBorder="1" applyAlignment="1" applyProtection="1">
      <alignment horizontal="center" vertical="center" wrapText="1"/>
    </xf>
    <xf numFmtId="0" fontId="14" fillId="0" borderId="12" xfId="0" applyFont="1" applyBorder="1" applyAlignment="1" applyProtection="1">
      <alignment horizontal="center" vertical="center" wrapText="1"/>
    </xf>
    <xf numFmtId="0" fontId="14" fillId="0" borderId="5" xfId="0" applyFont="1" applyBorder="1" applyAlignment="1" applyProtection="1">
      <alignment horizontal="left" vertical="center" wrapText="1"/>
    </xf>
    <xf numFmtId="0" fontId="14" fillId="0" borderId="15" xfId="0" applyFont="1" applyBorder="1" applyAlignment="1" applyProtection="1">
      <alignment horizontal="left" vertical="center" wrapText="1"/>
    </xf>
    <xf numFmtId="0" fontId="14" fillId="0" borderId="0" xfId="0" applyFont="1" applyBorder="1" applyAlignment="1" applyProtection="1">
      <alignment horizontal="left" vertical="center" wrapText="1"/>
    </xf>
    <xf numFmtId="0" fontId="27" fillId="0" borderId="17" xfId="0" applyFont="1" applyBorder="1" applyAlignment="1" applyProtection="1">
      <alignment horizontal="center" vertical="center" shrinkToFit="1"/>
    </xf>
    <xf numFmtId="0" fontId="27" fillId="0" borderId="33" xfId="0" applyFont="1" applyBorder="1" applyAlignment="1" applyProtection="1">
      <alignment horizontal="center" vertical="center" shrinkToFit="1"/>
    </xf>
    <xf numFmtId="0" fontId="27" fillId="0" borderId="32" xfId="0" applyFont="1" applyBorder="1" applyAlignment="1" applyProtection="1">
      <alignment horizontal="center" vertical="center" shrinkToFit="1"/>
    </xf>
    <xf numFmtId="176" fontId="26" fillId="0" borderId="5" xfId="0" applyNumberFormat="1" applyFont="1" applyBorder="1" applyAlignment="1" applyProtection="1">
      <alignment horizontal="center" vertical="center" shrinkToFit="1"/>
    </xf>
    <xf numFmtId="176" fontId="26" fillId="0" borderId="9" xfId="0" applyNumberFormat="1" applyFont="1" applyBorder="1" applyAlignment="1" applyProtection="1">
      <alignment horizontal="center" vertical="center" shrinkToFit="1"/>
    </xf>
    <xf numFmtId="176" fontId="26" fillId="0" borderId="40" xfId="0" applyNumberFormat="1" applyFont="1" applyBorder="1" applyAlignment="1" applyProtection="1">
      <alignment horizontal="center" vertical="center" shrinkToFit="1"/>
    </xf>
    <xf numFmtId="176" fontId="26" fillId="0" borderId="41" xfId="0" applyNumberFormat="1" applyFont="1" applyBorder="1" applyAlignment="1" applyProtection="1">
      <alignment horizontal="center" vertical="center" shrinkToFit="1"/>
    </xf>
    <xf numFmtId="176" fontId="26" fillId="0" borderId="96" xfId="0" applyNumberFormat="1" applyFont="1" applyBorder="1" applyAlignment="1" applyProtection="1">
      <alignment horizontal="center" vertical="center" shrinkToFit="1"/>
    </xf>
    <xf numFmtId="176" fontId="26" fillId="0" borderId="97" xfId="0" applyNumberFormat="1" applyFont="1" applyBorder="1" applyAlignment="1" applyProtection="1">
      <alignment horizontal="center" vertical="center" shrinkToFit="1"/>
    </xf>
    <xf numFmtId="176" fontId="26" fillId="0" borderId="38" xfId="0" applyNumberFormat="1" applyFont="1" applyBorder="1" applyAlignment="1" applyProtection="1">
      <alignment horizontal="center" vertical="center" shrinkToFit="1"/>
    </xf>
    <xf numFmtId="176" fontId="26" fillId="0" borderId="98" xfId="0" applyNumberFormat="1" applyFont="1" applyBorder="1" applyAlignment="1" applyProtection="1">
      <alignment horizontal="center" vertical="center" shrinkToFit="1"/>
    </xf>
    <xf numFmtId="0" fontId="26" fillId="9" borderId="8" xfId="0" applyFont="1" applyFill="1" applyBorder="1" applyAlignment="1" applyProtection="1">
      <alignment horizontal="center" vertical="center" wrapText="1"/>
    </xf>
    <xf numFmtId="0" fontId="26" fillId="9" borderId="12" xfId="0" applyFont="1" applyFill="1" applyBorder="1" applyAlignment="1" applyProtection="1">
      <alignment horizontal="center" vertical="center" wrapText="1"/>
    </xf>
    <xf numFmtId="14" fontId="16" fillId="0" borderId="77" xfId="0" applyNumberFormat="1" applyFont="1" applyBorder="1" applyAlignment="1" applyProtection="1">
      <alignment horizontal="center" vertical="center" wrapText="1"/>
    </xf>
    <xf numFmtId="14" fontId="16" fillId="0" borderId="78" xfId="0" applyNumberFormat="1" applyFont="1" applyBorder="1" applyAlignment="1" applyProtection="1">
      <alignment horizontal="center" vertical="center" wrapText="1"/>
    </xf>
    <xf numFmtId="176" fontId="14" fillId="0" borderId="9" xfId="0" applyNumberFormat="1" applyFont="1" applyBorder="1" applyAlignment="1" applyProtection="1">
      <alignment horizontal="center" vertical="center" shrinkToFit="1"/>
    </xf>
    <xf numFmtId="177" fontId="14" fillId="0" borderId="9" xfId="0" applyNumberFormat="1" applyFont="1" applyBorder="1" applyAlignment="1" applyProtection="1">
      <alignment horizontal="center" vertical="center" shrinkToFit="1"/>
    </xf>
    <xf numFmtId="178" fontId="14" fillId="0" borderId="12" xfId="0" applyNumberFormat="1" applyFont="1" applyBorder="1" applyAlignment="1" applyProtection="1">
      <alignment horizontal="center" vertical="center" shrinkToFit="1"/>
    </xf>
    <xf numFmtId="0" fontId="29" fillId="0" borderId="8" xfId="0" applyFont="1" applyFill="1" applyBorder="1" applyAlignment="1" applyProtection="1">
      <alignment horizontal="center" vertical="center" wrapText="1"/>
    </xf>
    <xf numFmtId="0" fontId="29" fillId="0" borderId="14" xfId="0" applyFont="1" applyFill="1" applyBorder="1" applyAlignment="1" applyProtection="1">
      <alignment horizontal="center" vertical="center" wrapText="1"/>
    </xf>
    <xf numFmtId="0" fontId="29" fillId="0" borderId="12" xfId="0" applyFont="1" applyFill="1" applyBorder="1" applyAlignment="1" applyProtection="1">
      <alignment horizontal="center" vertical="center" wrapText="1"/>
    </xf>
    <xf numFmtId="0" fontId="41" fillId="0" borderId="5" xfId="0" applyFont="1" applyBorder="1" applyAlignment="1" applyProtection="1">
      <alignment vertical="center" wrapText="1"/>
    </xf>
    <xf numFmtId="0" fontId="14" fillId="0" borderId="6" xfId="0" applyFont="1" applyBorder="1" applyAlignment="1" applyProtection="1">
      <alignment vertical="center" wrapText="1"/>
    </xf>
    <xf numFmtId="0" fontId="14" fillId="0" borderId="9" xfId="0" applyFont="1" applyBorder="1" applyAlignment="1" applyProtection="1">
      <alignment vertical="center" wrapText="1"/>
    </xf>
    <xf numFmtId="0" fontId="14" fillId="0" borderId="10" xfId="0" applyFont="1" applyBorder="1" applyAlignment="1" applyProtection="1">
      <alignment vertical="center" wrapText="1"/>
    </xf>
    <xf numFmtId="0" fontId="27" fillId="0" borderId="34" xfId="0" applyFont="1" applyFill="1" applyBorder="1" applyAlignment="1" applyProtection="1">
      <alignment horizontal="center" vertical="center" shrinkToFit="1"/>
    </xf>
    <xf numFmtId="0" fontId="27" fillId="0" borderId="32" xfId="0" applyFont="1" applyFill="1" applyBorder="1" applyAlignment="1" applyProtection="1">
      <alignment horizontal="center" vertical="center" shrinkToFit="1"/>
    </xf>
    <xf numFmtId="0" fontId="27" fillId="0" borderId="17" xfId="0" applyFont="1" applyFill="1" applyBorder="1" applyAlignment="1" applyProtection="1">
      <alignment horizontal="center" vertical="center" shrinkToFit="1"/>
    </xf>
    <xf numFmtId="0" fontId="44" fillId="9" borderId="4" xfId="0" applyFont="1" applyFill="1" applyBorder="1" applyAlignment="1" applyProtection="1">
      <alignment horizontal="center" vertical="center" textRotation="255" wrapText="1"/>
    </xf>
    <xf numFmtId="0" fontId="12" fillId="15" borderId="59" xfId="0" applyFont="1" applyFill="1" applyBorder="1" applyAlignment="1" applyProtection="1">
      <alignment horizontal="center" vertical="center" wrapText="1"/>
    </xf>
    <xf numFmtId="0" fontId="12" fillId="15" borderId="60" xfId="0" applyFont="1" applyFill="1" applyBorder="1" applyAlignment="1" applyProtection="1">
      <alignment horizontal="center" vertical="center" wrapText="1"/>
    </xf>
    <xf numFmtId="0" fontId="12" fillId="15" borderId="63" xfId="0" applyFont="1" applyFill="1" applyBorder="1" applyAlignment="1" applyProtection="1">
      <alignment horizontal="center" vertical="center" wrapText="1"/>
    </xf>
    <xf numFmtId="0" fontId="12" fillId="15" borderId="64" xfId="0" applyFont="1" applyFill="1" applyBorder="1" applyAlignment="1" applyProtection="1">
      <alignment horizontal="center" vertical="center" wrapText="1"/>
    </xf>
    <xf numFmtId="176" fontId="14" fillId="0" borderId="61" xfId="0" applyNumberFormat="1" applyFont="1" applyBorder="1" applyAlignment="1" applyProtection="1">
      <alignment horizontal="center" vertical="center" shrinkToFit="1"/>
    </xf>
    <xf numFmtId="176" fontId="14" fillId="0" borderId="65" xfId="0" applyNumberFormat="1" applyFont="1" applyBorder="1" applyAlignment="1" applyProtection="1">
      <alignment horizontal="center" vertical="center" shrinkToFit="1"/>
    </xf>
    <xf numFmtId="177" fontId="14" fillId="0" borderId="61" xfId="0" applyNumberFormat="1" applyFont="1" applyBorder="1" applyAlignment="1" applyProtection="1">
      <alignment horizontal="center" vertical="center" shrinkToFit="1"/>
    </xf>
    <xf numFmtId="177" fontId="14" fillId="0" borderId="65" xfId="0" applyNumberFormat="1" applyFont="1" applyBorder="1" applyAlignment="1" applyProtection="1">
      <alignment horizontal="center" vertical="center" shrinkToFit="1"/>
    </xf>
    <xf numFmtId="178" fontId="14" fillId="0" borderId="62" xfId="0" applyNumberFormat="1" applyFont="1" applyBorder="1" applyAlignment="1" applyProtection="1">
      <alignment horizontal="center" vertical="center" shrinkToFit="1"/>
    </xf>
    <xf numFmtId="178" fontId="14" fillId="0" borderId="66" xfId="0" applyNumberFormat="1" applyFont="1" applyBorder="1" applyAlignment="1" applyProtection="1">
      <alignment horizontal="center" vertical="center" shrinkToFit="1"/>
    </xf>
    <xf numFmtId="0" fontId="37" fillId="16" borderId="54" xfId="0" applyFont="1" applyFill="1" applyBorder="1" applyAlignment="1" applyProtection="1">
      <alignment horizontal="center" vertical="center" wrapText="1"/>
    </xf>
    <xf numFmtId="0" fontId="37" fillId="16" borderId="55" xfId="0" applyFont="1" applyFill="1" applyBorder="1" applyAlignment="1" applyProtection="1">
      <alignment horizontal="center" vertical="center" wrapText="1"/>
    </xf>
    <xf numFmtId="0" fontId="37" fillId="16" borderId="79" xfId="0" applyFont="1" applyFill="1" applyBorder="1" applyAlignment="1" applyProtection="1">
      <alignment horizontal="center" vertical="center" wrapText="1"/>
    </xf>
    <xf numFmtId="0" fontId="37" fillId="16" borderId="56" xfId="0" applyFont="1" applyFill="1" applyBorder="1" applyAlignment="1" applyProtection="1">
      <alignment horizontal="center" vertical="center" wrapText="1"/>
    </xf>
    <xf numFmtId="0" fontId="37" fillId="16" borderId="57" xfId="0" applyFont="1" applyFill="1" applyBorder="1" applyAlignment="1" applyProtection="1">
      <alignment horizontal="center" vertical="center" wrapText="1"/>
    </xf>
    <xf numFmtId="0" fontId="37" fillId="16" borderId="81" xfId="0" applyFont="1" applyFill="1" applyBorder="1" applyAlignment="1" applyProtection="1">
      <alignment horizontal="center" vertical="center" wrapText="1"/>
    </xf>
    <xf numFmtId="176" fontId="14" fillId="0" borderId="83" xfId="0" applyNumberFormat="1" applyFont="1" applyBorder="1" applyAlignment="1" applyProtection="1">
      <alignment horizontal="center" vertical="center" shrinkToFit="1"/>
    </xf>
    <xf numFmtId="176" fontId="14" fillId="0" borderId="73" xfId="0" applyNumberFormat="1" applyFont="1" applyBorder="1" applyAlignment="1" applyProtection="1">
      <alignment horizontal="center" vertical="center" shrinkToFit="1"/>
    </xf>
    <xf numFmtId="0" fontId="29" fillId="0" borderId="5" xfId="0" applyFont="1" applyBorder="1" applyAlignment="1" applyProtection="1">
      <alignment horizontal="center" vertical="center" wrapText="1"/>
    </xf>
    <xf numFmtId="0" fontId="29" fillId="0" borderId="6" xfId="0" applyFont="1" applyBorder="1" applyAlignment="1" applyProtection="1">
      <alignment horizontal="center" vertical="center" wrapText="1"/>
    </xf>
    <xf numFmtId="0" fontId="29" fillId="0" borderId="48" xfId="0" applyFont="1" applyBorder="1" applyAlignment="1" applyProtection="1">
      <alignment horizontal="center" vertical="center" wrapText="1"/>
    </xf>
    <xf numFmtId="0" fontId="29" fillId="0" borderId="9" xfId="0" applyFont="1" applyBorder="1" applyAlignment="1" applyProtection="1">
      <alignment horizontal="center" vertical="center" wrapText="1"/>
    </xf>
    <xf numFmtId="0" fontId="29" fillId="0" borderId="10" xfId="0" applyFont="1" applyBorder="1" applyAlignment="1" applyProtection="1">
      <alignment horizontal="center" vertical="center" wrapText="1"/>
    </xf>
    <xf numFmtId="0" fontId="29" fillId="0" borderId="20" xfId="0" applyFont="1" applyBorder="1" applyAlignment="1" applyProtection="1">
      <alignment horizontal="center" vertical="center" wrapText="1"/>
    </xf>
    <xf numFmtId="14" fontId="15" fillId="0" borderId="76" xfId="0" applyNumberFormat="1" applyFont="1" applyBorder="1" applyAlignment="1" applyProtection="1">
      <alignment horizontal="center" vertical="center" wrapText="1"/>
    </xf>
    <xf numFmtId="14" fontId="15" fillId="0" borderId="50" xfId="0" applyNumberFormat="1" applyFont="1" applyBorder="1" applyAlignment="1" applyProtection="1">
      <alignment horizontal="center" vertical="center" wrapText="1"/>
    </xf>
    <xf numFmtId="14" fontId="15" fillId="0" borderId="77" xfId="0" applyNumberFormat="1" applyFont="1" applyBorder="1" applyAlignment="1" applyProtection="1">
      <alignment horizontal="center" vertical="center" wrapText="1"/>
    </xf>
    <xf numFmtId="14" fontId="15" fillId="0" borderId="78" xfId="0" applyNumberFormat="1" applyFont="1" applyBorder="1" applyAlignment="1" applyProtection="1">
      <alignment horizontal="center" vertical="center" wrapText="1"/>
    </xf>
    <xf numFmtId="0" fontId="29" fillId="2" borderId="5" xfId="0" applyFont="1" applyFill="1" applyBorder="1" applyAlignment="1" applyProtection="1">
      <alignment horizontal="center" vertical="center" wrapText="1"/>
    </xf>
    <xf numFmtId="0" fontId="29" fillId="2" borderId="6" xfId="0" applyFont="1" applyFill="1" applyBorder="1" applyAlignment="1" applyProtection="1">
      <alignment horizontal="center" vertical="center" wrapText="1"/>
    </xf>
    <xf numFmtId="0" fontId="29" fillId="2" borderId="48"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wrapText="1"/>
    </xf>
    <xf numFmtId="0" fontId="29" fillId="2" borderId="10" xfId="0" applyFont="1" applyFill="1" applyBorder="1" applyAlignment="1" applyProtection="1">
      <alignment horizontal="center" vertical="center" wrapText="1"/>
    </xf>
    <xf numFmtId="0" fontId="29" fillId="2" borderId="20" xfId="0" applyFont="1" applyFill="1" applyBorder="1" applyAlignment="1" applyProtection="1">
      <alignment horizontal="center" vertical="center" wrapText="1"/>
    </xf>
    <xf numFmtId="0" fontId="14" fillId="2" borderId="74" xfId="0" applyFont="1" applyFill="1" applyBorder="1" applyAlignment="1" applyProtection="1">
      <alignment horizontal="center" vertical="center" wrapText="1"/>
    </xf>
    <xf numFmtId="0" fontId="14" fillId="2" borderId="7" xfId="0" applyFont="1" applyFill="1" applyBorder="1" applyAlignment="1" applyProtection="1">
      <alignment horizontal="center" vertical="center"/>
    </xf>
    <xf numFmtId="0" fontId="14" fillId="2" borderId="75" xfId="0" applyFont="1" applyFill="1" applyBorder="1" applyAlignment="1" applyProtection="1">
      <alignment horizontal="center" vertical="center"/>
    </xf>
    <xf numFmtId="0" fontId="14" fillId="2" borderId="11" xfId="0" applyFont="1" applyFill="1" applyBorder="1" applyAlignment="1" applyProtection="1">
      <alignment horizontal="center" vertical="center"/>
    </xf>
    <xf numFmtId="0" fontId="29" fillId="2" borderId="7" xfId="0" applyFont="1" applyFill="1" applyBorder="1" applyAlignment="1" applyProtection="1">
      <alignment horizontal="center" vertical="center" wrapText="1"/>
    </xf>
    <xf numFmtId="0" fontId="29" fillId="2" borderId="11" xfId="0" applyFont="1" applyFill="1" applyBorder="1" applyAlignment="1" applyProtection="1">
      <alignment horizontal="center" vertical="center" wrapText="1"/>
    </xf>
    <xf numFmtId="0" fontId="27" fillId="0" borderId="5" xfId="0" applyFont="1" applyFill="1" applyBorder="1" applyAlignment="1" applyProtection="1">
      <alignment vertical="top" wrapText="1"/>
    </xf>
    <xf numFmtId="0" fontId="27" fillId="0" borderId="6" xfId="0" applyFont="1" applyFill="1" applyBorder="1" applyAlignment="1" applyProtection="1">
      <alignment vertical="top" wrapText="1"/>
    </xf>
    <xf numFmtId="0" fontId="27" fillId="0" borderId="7" xfId="0" applyFont="1" applyFill="1" applyBorder="1" applyAlignment="1" applyProtection="1">
      <alignment vertical="top" wrapText="1"/>
    </xf>
    <xf numFmtId="0" fontId="27" fillId="0" borderId="15" xfId="0" applyFont="1" applyFill="1" applyBorder="1" applyAlignment="1" applyProtection="1">
      <alignment vertical="top" wrapText="1"/>
    </xf>
    <xf numFmtId="0" fontId="27" fillId="0" borderId="0" xfId="0" applyFont="1" applyFill="1" applyBorder="1" applyAlignment="1" applyProtection="1">
      <alignment vertical="top" wrapText="1"/>
    </xf>
    <xf numFmtId="0" fontId="27" fillId="0" borderId="16" xfId="0" applyFont="1" applyFill="1" applyBorder="1" applyAlignment="1" applyProtection="1">
      <alignment vertical="top" wrapText="1"/>
    </xf>
    <xf numFmtId="0" fontId="27" fillId="0" borderId="9" xfId="0" applyFont="1" applyFill="1" applyBorder="1" applyAlignment="1" applyProtection="1">
      <alignment vertical="top" wrapText="1"/>
    </xf>
    <xf numFmtId="0" fontId="27" fillId="0" borderId="10" xfId="0" applyFont="1" applyFill="1" applyBorder="1" applyAlignment="1" applyProtection="1">
      <alignment vertical="top" wrapText="1"/>
    </xf>
    <xf numFmtId="0" fontId="27" fillId="0" borderId="11" xfId="0" applyFont="1" applyFill="1" applyBorder="1" applyAlignment="1" applyProtection="1">
      <alignment vertical="top" wrapText="1"/>
    </xf>
    <xf numFmtId="0" fontId="13" fillId="0" borderId="0" xfId="0" applyFont="1" applyBorder="1" applyAlignment="1" applyProtection="1">
      <alignment vertical="center"/>
    </xf>
    <xf numFmtId="0" fontId="20" fillId="0" borderId="19" xfId="0" applyFont="1" applyFill="1" applyBorder="1" applyAlignment="1" applyProtection="1">
      <alignment horizontal="left" vertical="center" shrinkToFit="1"/>
    </xf>
    <xf numFmtId="0" fontId="20" fillId="0" borderId="34" xfId="0" applyFont="1" applyFill="1" applyBorder="1" applyAlignment="1" applyProtection="1">
      <alignment horizontal="center" vertical="center" wrapText="1"/>
    </xf>
    <xf numFmtId="0" fontId="20" fillId="0" borderId="33" xfId="0" applyFont="1" applyFill="1" applyBorder="1" applyAlignment="1" applyProtection="1">
      <alignment horizontal="center" vertical="center" wrapText="1"/>
    </xf>
    <xf numFmtId="0" fontId="2" fillId="0" borderId="0" xfId="0" applyFont="1" applyFill="1" applyAlignment="1" applyProtection="1">
      <alignment horizontal="left" vertical="center" shrinkToFit="1"/>
    </xf>
    <xf numFmtId="0" fontId="2" fillId="0" borderId="10" xfId="0" applyFont="1" applyFill="1" applyBorder="1" applyAlignment="1" applyProtection="1">
      <alignment horizontal="left" vertical="center" shrinkToFit="1"/>
    </xf>
    <xf numFmtId="177" fontId="19" fillId="0" borderId="67" xfId="0" applyNumberFormat="1" applyFont="1" applyBorder="1" applyAlignment="1" applyProtection="1">
      <alignment horizontal="center" vertical="center" shrinkToFit="1"/>
    </xf>
    <xf numFmtId="177" fontId="19" fillId="0" borderId="68" xfId="0" applyNumberFormat="1" applyFont="1" applyBorder="1" applyAlignment="1" applyProtection="1">
      <alignment horizontal="center" vertical="center" shrinkToFit="1"/>
    </xf>
    <xf numFmtId="178" fontId="19" fillId="0" borderId="84" xfId="0" applyNumberFormat="1" applyFont="1" applyBorder="1" applyAlignment="1" applyProtection="1">
      <alignment horizontal="center" vertical="center" shrinkToFit="1"/>
    </xf>
    <xf numFmtId="178" fontId="19" fillId="0" borderId="85" xfId="0" applyNumberFormat="1" applyFont="1" applyBorder="1" applyAlignment="1" applyProtection="1">
      <alignment horizontal="center" vertical="center" shrinkToFit="1"/>
    </xf>
    <xf numFmtId="0" fontId="14" fillId="0" borderId="5" xfId="0" applyFont="1" applyFill="1" applyBorder="1" applyAlignment="1" applyProtection="1">
      <alignment horizontal="left" vertical="center" wrapText="1"/>
    </xf>
    <xf numFmtId="0" fontId="14" fillId="0" borderId="6" xfId="0" applyFont="1" applyFill="1" applyBorder="1" applyAlignment="1" applyProtection="1">
      <alignment horizontal="left" vertical="center" wrapText="1"/>
    </xf>
    <xf numFmtId="0" fontId="14" fillId="0" borderId="9" xfId="0" applyFont="1" applyFill="1" applyBorder="1" applyAlignment="1" applyProtection="1">
      <alignment horizontal="left" vertical="center" wrapText="1"/>
    </xf>
    <xf numFmtId="0" fontId="14" fillId="0" borderId="10" xfId="0" applyFont="1" applyFill="1" applyBorder="1" applyAlignment="1" applyProtection="1">
      <alignment horizontal="left" vertical="center" wrapText="1"/>
    </xf>
    <xf numFmtId="0" fontId="37" fillId="14" borderId="54" xfId="0" applyFont="1" applyFill="1" applyBorder="1" applyAlignment="1" applyProtection="1">
      <alignment horizontal="center" vertical="center" wrapText="1"/>
    </xf>
    <xf numFmtId="0" fontId="37" fillId="14" borderId="55" xfId="0" applyFont="1" applyFill="1" applyBorder="1" applyAlignment="1" applyProtection="1">
      <alignment horizontal="center" vertical="center" wrapText="1"/>
    </xf>
    <xf numFmtId="0" fontId="37" fillId="14" borderId="79" xfId="0" applyFont="1" applyFill="1" applyBorder="1" applyAlignment="1" applyProtection="1">
      <alignment horizontal="center" vertical="center" wrapText="1"/>
    </xf>
    <xf numFmtId="0" fontId="37" fillId="14" borderId="56" xfId="0" applyFont="1" applyFill="1" applyBorder="1" applyAlignment="1" applyProtection="1">
      <alignment horizontal="center" vertical="center" wrapText="1"/>
    </xf>
    <xf numFmtId="0" fontId="37" fillId="14" borderId="57" xfId="0" applyFont="1" applyFill="1" applyBorder="1" applyAlignment="1" applyProtection="1">
      <alignment horizontal="center" vertical="center" wrapText="1"/>
    </xf>
    <xf numFmtId="0" fontId="37" fillId="14" borderId="81" xfId="0" applyFont="1" applyFill="1" applyBorder="1" applyAlignment="1" applyProtection="1">
      <alignment horizontal="center" vertical="center" wrapText="1"/>
    </xf>
    <xf numFmtId="176" fontId="19" fillId="0" borderId="67" xfId="0" applyNumberFormat="1" applyFont="1" applyBorder="1" applyAlignment="1" applyProtection="1">
      <alignment horizontal="center" vertical="center" shrinkToFit="1"/>
    </xf>
    <xf numFmtId="176" fontId="19" fillId="0" borderId="68" xfId="0" applyNumberFormat="1" applyFont="1" applyBorder="1" applyAlignment="1" applyProtection="1">
      <alignment horizontal="center" vertical="center" shrinkToFit="1"/>
    </xf>
    <xf numFmtId="178" fontId="19" fillId="0" borderId="67" xfId="0" applyNumberFormat="1" applyFont="1" applyBorder="1" applyAlignment="1" applyProtection="1">
      <alignment horizontal="center" vertical="center" shrinkToFit="1"/>
    </xf>
    <xf numFmtId="178" fontId="19" fillId="0" borderId="68" xfId="0" applyNumberFormat="1" applyFont="1" applyBorder="1" applyAlignment="1" applyProtection="1">
      <alignment horizontal="center" vertical="center" shrinkToFit="1"/>
    </xf>
    <xf numFmtId="0" fontId="2" fillId="9" borderId="80" xfId="0" applyFont="1" applyFill="1" applyBorder="1" applyAlignment="1" applyProtection="1">
      <alignment horizontal="center" vertical="center" wrapText="1"/>
    </xf>
    <xf numFmtId="0" fontId="2" fillId="9" borderId="79" xfId="0" applyFont="1" applyFill="1" applyBorder="1" applyAlignment="1" applyProtection="1">
      <alignment horizontal="center" vertical="center" wrapText="1"/>
    </xf>
    <xf numFmtId="0" fontId="2" fillId="9" borderId="82" xfId="0" applyFont="1" applyFill="1" applyBorder="1" applyAlignment="1" applyProtection="1">
      <alignment horizontal="center" vertical="center" wrapText="1"/>
    </xf>
    <xf numFmtId="0" fontId="2" fillId="9" borderId="81" xfId="0" applyFont="1" applyFill="1" applyBorder="1" applyAlignment="1" applyProtection="1">
      <alignment horizontal="center" vertical="center" wrapText="1"/>
    </xf>
    <xf numFmtId="0" fontId="14" fillId="0" borderId="48" xfId="0" applyFont="1" applyBorder="1" applyAlignment="1" applyProtection="1">
      <alignment horizontal="left" vertical="center" wrapText="1"/>
    </xf>
    <xf numFmtId="0" fontId="14" fillId="0" borderId="20" xfId="0" applyFont="1" applyBorder="1" applyAlignment="1" applyProtection="1">
      <alignment horizontal="left" vertical="center" wrapText="1"/>
    </xf>
    <xf numFmtId="0" fontId="13" fillId="10" borderId="1" xfId="0" applyFont="1" applyFill="1" applyBorder="1" applyAlignment="1" applyProtection="1">
      <alignment horizontal="center" vertical="center" wrapText="1"/>
    </xf>
    <xf numFmtId="0" fontId="13" fillId="10" borderId="3" xfId="0" applyFont="1" applyFill="1" applyBorder="1" applyAlignment="1" applyProtection="1">
      <alignment horizontal="center" vertical="center" wrapText="1"/>
    </xf>
    <xf numFmtId="0" fontId="11" fillId="9" borderId="14" xfId="0" applyFont="1" applyFill="1" applyBorder="1" applyAlignment="1" applyProtection="1">
      <alignment horizontal="center" vertical="center" wrapText="1"/>
    </xf>
    <xf numFmtId="0" fontId="39" fillId="0" borderId="5" xfId="0" applyFont="1" applyBorder="1" applyAlignment="1" applyProtection="1">
      <alignment horizontal="left" vertical="center" wrapText="1"/>
    </xf>
    <xf numFmtId="0" fontId="39" fillId="0" borderId="6" xfId="0" applyFont="1" applyBorder="1" applyAlignment="1" applyProtection="1">
      <alignment horizontal="left" vertical="center" wrapText="1"/>
    </xf>
    <xf numFmtId="0" fontId="39" fillId="0" borderId="9" xfId="0" applyFont="1" applyBorder="1" applyAlignment="1" applyProtection="1">
      <alignment horizontal="left" vertical="center" wrapText="1"/>
    </xf>
    <xf numFmtId="0" fontId="39" fillId="0" borderId="10" xfId="0" applyFont="1" applyBorder="1" applyAlignment="1" applyProtection="1">
      <alignment horizontal="left" vertical="center" wrapText="1"/>
    </xf>
    <xf numFmtId="176" fontId="19" fillId="0" borderId="42" xfId="0" applyNumberFormat="1" applyFont="1" applyFill="1" applyBorder="1" applyAlignment="1" applyProtection="1">
      <alignment horizontal="center" vertical="center" shrinkToFit="1"/>
    </xf>
    <xf numFmtId="176" fontId="19" fillId="0" borderId="5" xfId="0" applyNumberFormat="1" applyFont="1" applyFill="1" applyBorder="1" applyAlignment="1" applyProtection="1">
      <alignment horizontal="center" vertical="center" shrinkToFit="1"/>
    </xf>
    <xf numFmtId="177" fontId="14" fillId="0" borderId="46" xfId="0" applyNumberFormat="1" applyFont="1" applyFill="1" applyBorder="1" applyAlignment="1" applyProtection="1">
      <alignment horizontal="center" vertical="center" shrinkToFit="1"/>
    </xf>
    <xf numFmtId="177" fontId="14" fillId="0" borderId="40" xfId="0" applyNumberFormat="1" applyFont="1" applyFill="1" applyBorder="1" applyAlignment="1" applyProtection="1">
      <alignment horizontal="center" vertical="center" shrinkToFit="1"/>
    </xf>
    <xf numFmtId="178" fontId="14" fillId="0" borderId="44" xfId="0" applyNumberFormat="1" applyFont="1" applyFill="1" applyBorder="1" applyAlignment="1" applyProtection="1">
      <alignment horizontal="center" vertical="center" shrinkToFit="1"/>
    </xf>
    <xf numFmtId="178" fontId="14" fillId="0" borderId="48" xfId="0" applyNumberFormat="1" applyFont="1" applyFill="1" applyBorder="1" applyAlignment="1" applyProtection="1">
      <alignment horizontal="center" vertical="center" shrinkToFit="1"/>
    </xf>
    <xf numFmtId="0" fontId="2" fillId="9" borderId="27" xfId="0" applyFont="1" applyFill="1" applyBorder="1" applyAlignment="1" applyProtection="1">
      <alignment horizontal="center" vertical="center" wrapText="1"/>
    </xf>
    <xf numFmtId="0" fontId="2" fillId="9" borderId="16" xfId="0" applyFont="1" applyFill="1" applyBorder="1" applyAlignment="1" applyProtection="1">
      <alignment horizontal="center" vertical="center" wrapText="1"/>
    </xf>
    <xf numFmtId="176" fontId="14" fillId="0" borderId="35" xfId="0" applyNumberFormat="1" applyFont="1" applyBorder="1" applyAlignment="1" applyProtection="1">
      <alignment horizontal="center" vertical="center" shrinkToFit="1"/>
    </xf>
    <xf numFmtId="177" fontId="14" fillId="0" borderId="37" xfId="0" applyNumberFormat="1" applyFont="1" applyBorder="1" applyAlignment="1" applyProtection="1">
      <alignment horizontal="center" vertical="center" shrinkToFit="1"/>
    </xf>
    <xf numFmtId="177" fontId="14" fillId="0" borderId="49" xfId="0" applyNumberFormat="1" applyFont="1" applyBorder="1" applyAlignment="1" applyProtection="1">
      <alignment horizontal="center" vertical="center" shrinkToFit="1"/>
    </xf>
    <xf numFmtId="178" fontId="14" fillId="0" borderId="29" xfId="0" applyNumberFormat="1" applyFont="1" applyBorder="1" applyAlignment="1" applyProtection="1">
      <alignment horizontal="center" vertical="center" shrinkToFit="1"/>
    </xf>
    <xf numFmtId="178" fontId="14" fillId="0" borderId="19" xfId="0" applyNumberFormat="1" applyFont="1" applyBorder="1" applyAlignment="1" applyProtection="1">
      <alignment horizontal="center" vertical="center" shrinkToFit="1"/>
    </xf>
    <xf numFmtId="0" fontId="14" fillId="0" borderId="14" xfId="0" applyFont="1" applyBorder="1" applyAlignment="1" applyProtection="1">
      <alignment horizontal="center" vertical="center" wrapText="1"/>
    </xf>
    <xf numFmtId="176" fontId="15" fillId="0" borderId="5" xfId="0" applyNumberFormat="1" applyFont="1" applyBorder="1" applyAlignment="1" applyProtection="1">
      <alignment horizontal="center" vertical="center" shrinkToFit="1"/>
    </xf>
    <xf numFmtId="176" fontId="15" fillId="0" borderId="15" xfId="0" applyNumberFormat="1" applyFont="1" applyBorder="1" applyAlignment="1" applyProtection="1">
      <alignment horizontal="center" vertical="center" shrinkToFit="1"/>
    </xf>
    <xf numFmtId="177" fontId="15" fillId="0" borderId="40" xfId="0" applyNumberFormat="1" applyFont="1" applyBorder="1" applyAlignment="1" applyProtection="1">
      <alignment horizontal="center" vertical="center" shrinkToFit="1"/>
    </xf>
    <xf numFmtId="177" fontId="15" fillId="0" borderId="38" xfId="0" applyNumberFormat="1" applyFont="1" applyBorder="1" applyAlignment="1" applyProtection="1">
      <alignment horizontal="center" vertical="center" shrinkToFit="1"/>
    </xf>
    <xf numFmtId="178" fontId="15" fillId="0" borderId="3" xfId="0" applyNumberFormat="1" applyFont="1" applyBorder="1" applyAlignment="1" applyProtection="1">
      <alignment horizontal="center" vertical="center" shrinkToFit="1"/>
    </xf>
    <xf numFmtId="178" fontId="15" fillId="0" borderId="7" xfId="0" applyNumberFormat="1" applyFont="1" applyBorder="1" applyAlignment="1" applyProtection="1">
      <alignment horizontal="center" vertical="center" shrinkToFit="1"/>
    </xf>
    <xf numFmtId="0" fontId="34" fillId="0" borderId="15" xfId="0" applyFont="1" applyFill="1" applyBorder="1" applyAlignment="1" applyProtection="1">
      <alignment horizontal="center" vertical="center" wrapText="1"/>
    </xf>
    <xf numFmtId="176" fontId="15" fillId="0" borderId="9" xfId="0" applyNumberFormat="1" applyFont="1" applyBorder="1" applyAlignment="1" applyProtection="1">
      <alignment horizontal="center" vertical="center" shrinkToFit="1"/>
    </xf>
    <xf numFmtId="177" fontId="15" fillId="0" borderId="41" xfId="0" applyNumberFormat="1" applyFont="1" applyBorder="1" applyAlignment="1" applyProtection="1">
      <alignment horizontal="center" vertical="center" shrinkToFit="1"/>
    </xf>
    <xf numFmtId="0" fontId="44" fillId="9" borderId="8" xfId="0" applyFont="1" applyFill="1" applyBorder="1" applyAlignment="1" applyProtection="1">
      <alignment horizontal="center" vertical="center" textRotation="255" wrapText="1"/>
    </xf>
    <xf numFmtId="176" fontId="14" fillId="0" borderId="36" xfId="0" applyNumberFormat="1" applyFont="1" applyBorder="1" applyAlignment="1" applyProtection="1">
      <alignment horizontal="center" vertical="center" shrinkToFit="1"/>
    </xf>
    <xf numFmtId="177" fontId="14" fillId="0" borderId="38" xfId="0" applyNumberFormat="1" applyFont="1" applyBorder="1" applyAlignment="1" applyProtection="1">
      <alignment horizontal="center" vertical="center" shrinkToFit="1"/>
    </xf>
    <xf numFmtId="178" fontId="14" fillId="0" borderId="31" xfId="0" applyNumberFormat="1" applyFont="1" applyBorder="1" applyAlignment="1" applyProtection="1">
      <alignment horizontal="center" vertical="center" shrinkToFit="1"/>
    </xf>
    <xf numFmtId="176" fontId="14" fillId="0" borderId="5" xfId="0" applyNumberFormat="1" applyFont="1" applyFill="1" applyBorder="1" applyAlignment="1" applyProtection="1">
      <alignment horizontal="center" vertical="center" shrinkToFit="1"/>
    </xf>
    <xf numFmtId="176" fontId="14" fillId="0" borderId="9" xfId="0" applyNumberFormat="1" applyFont="1" applyFill="1" applyBorder="1" applyAlignment="1" applyProtection="1">
      <alignment horizontal="center" vertical="center" shrinkToFit="1"/>
    </xf>
    <xf numFmtId="177" fontId="14" fillId="0" borderId="41" xfId="0" applyNumberFormat="1" applyFont="1" applyFill="1" applyBorder="1" applyAlignment="1" applyProtection="1">
      <alignment horizontal="center" vertical="center" shrinkToFit="1"/>
    </xf>
    <xf numFmtId="178" fontId="14" fillId="0" borderId="3" xfId="0" applyNumberFormat="1" applyFont="1" applyFill="1" applyBorder="1" applyAlignment="1" applyProtection="1">
      <alignment horizontal="center" vertical="center" shrinkToFit="1"/>
    </xf>
    <xf numFmtId="176" fontId="26" fillId="0" borderId="5" xfId="0" applyNumberFormat="1" applyFont="1" applyFill="1" applyBorder="1" applyAlignment="1" applyProtection="1">
      <alignment horizontal="center" vertical="center" shrinkToFit="1"/>
    </xf>
    <xf numFmtId="176" fontId="26" fillId="0" borderId="9" xfId="0" applyNumberFormat="1" applyFont="1" applyFill="1" applyBorder="1" applyAlignment="1" applyProtection="1">
      <alignment horizontal="center" vertical="center" shrinkToFit="1"/>
    </xf>
    <xf numFmtId="177" fontId="14" fillId="0" borderId="49" xfId="0" applyNumberFormat="1" applyFont="1" applyFill="1" applyBorder="1" applyAlignment="1" applyProtection="1">
      <alignment horizontal="center" vertical="center" shrinkToFit="1"/>
    </xf>
    <xf numFmtId="178" fontId="14" fillId="0" borderId="7" xfId="0" applyNumberFormat="1" applyFont="1" applyFill="1" applyBorder="1" applyAlignment="1" applyProtection="1">
      <alignment horizontal="center" vertical="center" shrinkToFit="1"/>
    </xf>
    <xf numFmtId="0" fontId="44" fillId="9" borderId="14" xfId="0" applyFont="1" applyFill="1" applyBorder="1" applyAlignment="1" applyProtection="1">
      <alignment horizontal="center" vertical="center" textRotation="255" wrapText="1"/>
    </xf>
    <xf numFmtId="0" fontId="44" fillId="9" borderId="12" xfId="0" applyFont="1" applyFill="1" applyBorder="1" applyAlignment="1" applyProtection="1">
      <alignment horizontal="center" vertical="center" textRotation="255" wrapText="1"/>
    </xf>
    <xf numFmtId="0" fontId="25" fillId="23" borderId="17" xfId="0" applyFont="1" applyFill="1" applyBorder="1" applyAlignment="1" applyProtection="1">
      <alignment horizontal="center" vertical="center" shrinkToFit="1"/>
    </xf>
    <xf numFmtId="0" fontId="25" fillId="23" borderId="32" xfId="0" applyFont="1" applyFill="1" applyBorder="1" applyAlignment="1" applyProtection="1">
      <alignment horizontal="center" vertical="center" shrinkToFit="1"/>
    </xf>
    <xf numFmtId="0" fontId="27" fillId="0" borderId="52" xfId="0" applyFont="1" applyBorder="1" applyAlignment="1" applyProtection="1">
      <alignment horizontal="center" vertical="center" shrinkToFit="1"/>
    </xf>
    <xf numFmtId="176" fontId="14" fillId="0" borderId="15" xfId="0" applyNumberFormat="1" applyFont="1" applyFill="1" applyBorder="1" applyAlignment="1" applyProtection="1">
      <alignment horizontal="center" vertical="center" shrinkToFit="1"/>
    </xf>
    <xf numFmtId="176" fontId="19" fillId="0" borderId="43" xfId="0" applyNumberFormat="1" applyFont="1" applyFill="1" applyBorder="1" applyAlignment="1" applyProtection="1">
      <alignment horizontal="center" vertical="center" shrinkToFit="1"/>
    </xf>
    <xf numFmtId="177" fontId="14" fillId="0" borderId="39" xfId="0" applyNumberFormat="1" applyFont="1" applyFill="1" applyBorder="1" applyAlignment="1" applyProtection="1">
      <alignment horizontal="center" vertical="center" shrinkToFit="1"/>
    </xf>
    <xf numFmtId="178" fontId="14" fillId="0" borderId="45" xfId="0" applyNumberFormat="1" applyFont="1" applyFill="1" applyBorder="1" applyAlignment="1" applyProtection="1">
      <alignment horizontal="center" vertical="center" shrinkToFit="1"/>
    </xf>
    <xf numFmtId="0" fontId="9" fillId="0" borderId="10" xfId="0" applyFont="1" applyFill="1" applyBorder="1" applyAlignment="1" applyProtection="1">
      <alignment horizontal="left" vertical="center" wrapText="1"/>
    </xf>
    <xf numFmtId="0" fontId="9" fillId="0" borderId="0" xfId="0" applyFont="1" applyFill="1" applyBorder="1" applyAlignment="1" applyProtection="1">
      <alignment horizontal="left" vertical="center" wrapText="1"/>
    </xf>
    <xf numFmtId="0" fontId="20" fillId="0" borderId="10" xfId="0" applyFont="1" applyFill="1" applyBorder="1" applyAlignment="1" applyProtection="1">
      <alignment horizontal="left" vertical="center" wrapText="1"/>
    </xf>
    <xf numFmtId="0" fontId="20" fillId="0" borderId="0" xfId="0" applyFont="1" applyFill="1" applyBorder="1" applyAlignment="1" applyProtection="1">
      <alignment horizontal="left" vertical="center" wrapText="1"/>
    </xf>
    <xf numFmtId="0" fontId="29" fillId="9" borderId="1" xfId="0" applyFont="1" applyFill="1" applyBorder="1" applyAlignment="1" applyProtection="1">
      <alignment horizontal="center" vertical="center" wrapText="1"/>
    </xf>
    <xf numFmtId="0" fontId="29" fillId="9" borderId="3" xfId="0" applyFont="1" applyFill="1" applyBorder="1" applyAlignment="1" applyProtection="1">
      <alignment horizontal="center" vertical="center" wrapText="1"/>
    </xf>
    <xf numFmtId="0" fontId="29" fillId="9" borderId="2" xfId="0" applyFont="1" applyFill="1" applyBorder="1" applyAlignment="1" applyProtection="1">
      <alignment horizontal="center" vertical="center" wrapText="1"/>
    </xf>
    <xf numFmtId="0" fontId="29" fillId="9" borderId="51" xfId="0" applyFont="1" applyFill="1" applyBorder="1" applyAlignment="1" applyProtection="1">
      <alignment horizontal="center" vertical="center" wrapText="1"/>
    </xf>
    <xf numFmtId="0" fontId="11" fillId="9" borderId="1" xfId="0" applyFont="1" applyFill="1" applyBorder="1" applyAlignment="1" applyProtection="1">
      <alignment horizontal="center" vertical="center" wrapText="1"/>
    </xf>
    <xf numFmtId="0" fontId="11" fillId="9" borderId="3" xfId="0" applyFont="1" applyFill="1" applyBorder="1" applyAlignment="1" applyProtection="1">
      <alignment horizontal="center" vertical="center" wrapText="1"/>
    </xf>
    <xf numFmtId="0" fontId="11" fillId="9" borderId="2" xfId="0" applyFont="1" applyFill="1" applyBorder="1" applyAlignment="1" applyProtection="1">
      <alignment horizontal="center" vertical="center" wrapText="1"/>
    </xf>
    <xf numFmtId="0" fontId="11" fillId="9" borderId="51" xfId="0" applyFont="1" applyFill="1" applyBorder="1" applyAlignment="1" applyProtection="1">
      <alignment horizontal="center" vertical="center" wrapText="1"/>
    </xf>
    <xf numFmtId="0" fontId="17" fillId="0" borderId="0" xfId="0" applyFont="1" applyAlignment="1" applyProtection="1">
      <alignment horizontal="center" vertical="center" wrapText="1"/>
    </xf>
    <xf numFmtId="0" fontId="14" fillId="12" borderId="1" xfId="0" applyFont="1" applyFill="1" applyBorder="1" applyAlignment="1" applyProtection="1">
      <alignment horizontal="center" vertical="center" wrapText="1"/>
    </xf>
    <xf numFmtId="0" fontId="14" fillId="12" borderId="2" xfId="0" applyFont="1" applyFill="1" applyBorder="1" applyAlignment="1" applyProtection="1">
      <alignment horizontal="center" vertical="center" wrapText="1"/>
    </xf>
    <xf numFmtId="0" fontId="14" fillId="12" borderId="3" xfId="0" applyFont="1" applyFill="1" applyBorder="1" applyAlignment="1" applyProtection="1">
      <alignment horizontal="center" vertical="center" wrapText="1"/>
    </xf>
    <xf numFmtId="0" fontId="14" fillId="12" borderId="1" xfId="0" applyFont="1" applyFill="1" applyBorder="1" applyAlignment="1" applyProtection="1">
      <alignment horizontal="center" vertical="center"/>
    </xf>
    <xf numFmtId="0" fontId="14" fillId="12" borderId="2" xfId="0" applyFont="1" applyFill="1" applyBorder="1" applyAlignment="1" applyProtection="1">
      <alignment horizontal="center" vertical="center"/>
    </xf>
    <xf numFmtId="0" fontId="14" fillId="12" borderId="3" xfId="0" applyFont="1" applyFill="1" applyBorder="1" applyAlignment="1" applyProtection="1">
      <alignment horizontal="center" vertical="center"/>
    </xf>
    <xf numFmtId="0" fontId="15" fillId="12" borderId="4" xfId="0" applyFont="1" applyFill="1" applyBorder="1" applyAlignment="1" applyProtection="1">
      <alignment horizontal="center" vertical="center" readingOrder="1"/>
    </xf>
    <xf numFmtId="0" fontId="11" fillId="12" borderId="1" xfId="0" applyFont="1" applyFill="1" applyBorder="1" applyAlignment="1" applyProtection="1">
      <alignment horizontal="center" vertical="center" shrinkToFit="1"/>
    </xf>
    <xf numFmtId="0" fontId="11" fillId="12" borderId="2" xfId="0" applyFont="1" applyFill="1" applyBorder="1" applyAlignment="1" applyProtection="1">
      <alignment horizontal="center" vertical="center" shrinkToFit="1"/>
    </xf>
    <xf numFmtId="0" fontId="11" fillId="12" borderId="3" xfId="0" applyFont="1" applyFill="1" applyBorder="1" applyAlignment="1" applyProtection="1">
      <alignment horizontal="center" vertical="center" shrinkToFit="1"/>
    </xf>
    <xf numFmtId="0" fontId="29" fillId="0" borderId="1" xfId="0" applyFont="1" applyFill="1" applyBorder="1" applyAlignment="1" applyProtection="1">
      <alignment horizontal="center" vertical="center" wrapText="1"/>
    </xf>
    <xf numFmtId="0" fontId="29" fillId="0" borderId="2" xfId="0" applyFont="1" applyFill="1" applyBorder="1" applyAlignment="1" applyProtection="1">
      <alignment horizontal="center" vertical="center" wrapText="1"/>
    </xf>
    <xf numFmtId="0" fontId="29" fillId="0" borderId="3" xfId="0" applyFont="1" applyFill="1" applyBorder="1" applyAlignment="1" applyProtection="1">
      <alignment horizontal="center" vertical="center" wrapText="1"/>
    </xf>
    <xf numFmtId="14" fontId="11" fillId="0" borderId="1" xfId="0" applyNumberFormat="1" applyFont="1" applyFill="1" applyBorder="1" applyAlignment="1" applyProtection="1">
      <alignment horizontal="center" vertical="center" shrinkToFit="1"/>
    </xf>
    <xf numFmtId="14" fontId="11" fillId="0" borderId="2" xfId="0" applyNumberFormat="1" applyFont="1" applyFill="1" applyBorder="1" applyAlignment="1" applyProtection="1">
      <alignment horizontal="center" vertical="center" shrinkToFit="1"/>
    </xf>
    <xf numFmtId="14" fontId="11" fillId="0" borderId="3" xfId="0" applyNumberFormat="1" applyFont="1" applyFill="1" applyBorder="1" applyAlignment="1" applyProtection="1">
      <alignment horizontal="center" vertical="center" shrinkToFit="1"/>
    </xf>
    <xf numFmtId="0" fontId="26" fillId="24" borderId="4" xfId="0" applyFont="1" applyFill="1" applyBorder="1" applyAlignment="1" applyProtection="1">
      <alignment horizontal="center" vertical="center" wrapText="1"/>
    </xf>
    <xf numFmtId="178" fontId="14" fillId="0" borderId="96" xfId="0" applyNumberFormat="1" applyFont="1" applyBorder="1" applyAlignment="1" applyProtection="1">
      <alignment horizontal="center" vertical="center" shrinkToFit="1"/>
    </xf>
    <xf numFmtId="178" fontId="14" fillId="0" borderId="97" xfId="0" applyNumberFormat="1" applyFont="1" applyBorder="1" applyAlignment="1" applyProtection="1">
      <alignment horizontal="center" vertical="center" shrinkToFit="1"/>
    </xf>
    <xf numFmtId="0" fontId="27" fillId="0" borderId="17" xfId="0" applyFont="1" applyBorder="1" applyAlignment="1" applyProtection="1">
      <alignment horizontal="center" vertical="center" shrinkToFit="1"/>
      <protection locked="0"/>
    </xf>
    <xf numFmtId="0" fontId="27" fillId="0" borderId="32" xfId="0" applyFont="1" applyBorder="1" applyAlignment="1" applyProtection="1">
      <alignment horizontal="center" vertical="center" shrinkToFit="1"/>
      <protection locked="0"/>
    </xf>
    <xf numFmtId="177" fontId="14" fillId="0" borderId="40" xfId="0" applyNumberFormat="1" applyFont="1" applyBorder="1" applyAlignment="1" applyProtection="1">
      <alignment horizontal="center" vertical="center" shrinkToFit="1"/>
    </xf>
    <xf numFmtId="177" fontId="14" fillId="0" borderId="41" xfId="0" applyNumberFormat="1" applyFont="1" applyBorder="1" applyAlignment="1" applyProtection="1">
      <alignment horizontal="center" vertical="center" shrinkToFit="1"/>
    </xf>
    <xf numFmtId="178" fontId="14" fillId="0" borderId="98" xfId="0" applyNumberFormat="1" applyFont="1" applyBorder="1" applyAlignment="1" applyProtection="1">
      <alignment horizontal="center" vertical="center" shrinkToFit="1"/>
    </xf>
    <xf numFmtId="0" fontId="14" fillId="0" borderId="8" xfId="0" applyFont="1" applyBorder="1" applyAlignment="1" applyProtection="1">
      <alignment horizontal="center" vertical="center" shrinkToFit="1"/>
      <protection locked="0"/>
    </xf>
    <xf numFmtId="0" fontId="14" fillId="0" borderId="12" xfId="0" applyFont="1" applyBorder="1" applyAlignment="1" applyProtection="1">
      <alignment horizontal="center" vertical="center" shrinkToFit="1"/>
      <protection locked="0"/>
    </xf>
    <xf numFmtId="178" fontId="14" fillId="0" borderId="7" xfId="0" applyNumberFormat="1" applyFont="1" applyBorder="1" applyAlignment="1" applyProtection="1">
      <alignment horizontal="center" vertical="center" shrinkToFit="1"/>
    </xf>
    <xf numFmtId="178" fontId="14" fillId="0" borderId="11" xfId="0" applyNumberFormat="1" applyFont="1" applyBorder="1" applyAlignment="1" applyProtection="1">
      <alignment horizontal="center" vertical="center" shrinkToFit="1"/>
    </xf>
    <xf numFmtId="0" fontId="11" fillId="9" borderId="8" xfId="0" applyFont="1" applyFill="1" applyBorder="1" applyAlignment="1" applyProtection="1">
      <alignment horizontal="center" vertical="center" wrapText="1"/>
      <protection locked="0"/>
    </xf>
    <xf numFmtId="0" fontId="11" fillId="9" borderId="12" xfId="0" applyFont="1" applyFill="1" applyBorder="1" applyAlignment="1" applyProtection="1">
      <alignment horizontal="center" vertical="center" wrapText="1"/>
      <protection locked="0"/>
    </xf>
    <xf numFmtId="0" fontId="14" fillId="0" borderId="5" xfId="0" applyFont="1" applyFill="1" applyBorder="1" applyAlignment="1" applyProtection="1">
      <alignment horizontal="left" vertical="center" wrapText="1"/>
      <protection locked="0"/>
    </xf>
    <xf numFmtId="0" fontId="14" fillId="0" borderId="6" xfId="0" applyFont="1" applyFill="1" applyBorder="1" applyAlignment="1" applyProtection="1">
      <alignment horizontal="left" vertical="center" wrapText="1"/>
      <protection locked="0"/>
    </xf>
    <xf numFmtId="0" fontId="14" fillId="0" borderId="9" xfId="0" applyFont="1" applyFill="1" applyBorder="1" applyAlignment="1" applyProtection="1">
      <alignment horizontal="left" vertical="center" wrapText="1"/>
      <protection locked="0"/>
    </xf>
    <xf numFmtId="0" fontId="14" fillId="0" borderId="10" xfId="0" applyFont="1" applyFill="1" applyBorder="1" applyAlignment="1" applyProtection="1">
      <alignment horizontal="left" vertical="center" wrapText="1"/>
      <protection locked="0"/>
    </xf>
    <xf numFmtId="0" fontId="14" fillId="0" borderId="5" xfId="0" applyFont="1" applyBorder="1" applyAlignment="1" applyProtection="1">
      <alignment horizontal="left" vertical="center" wrapText="1"/>
      <protection locked="0"/>
    </xf>
    <xf numFmtId="0" fontId="14" fillId="0" borderId="6" xfId="0" applyFont="1" applyBorder="1" applyAlignment="1" applyProtection="1">
      <alignment horizontal="left" vertical="center" wrapText="1"/>
      <protection locked="0"/>
    </xf>
    <xf numFmtId="0" fontId="14" fillId="0" borderId="48" xfId="0" applyFont="1" applyBorder="1" applyAlignment="1" applyProtection="1">
      <alignment horizontal="left" vertical="center" wrapText="1"/>
      <protection locked="0"/>
    </xf>
    <xf numFmtId="0" fontId="14" fillId="0" borderId="15" xfId="0" applyFont="1" applyBorder="1" applyAlignment="1" applyProtection="1">
      <alignment horizontal="left" vertical="center" wrapText="1"/>
      <protection locked="0"/>
    </xf>
    <xf numFmtId="0" fontId="14" fillId="0" borderId="0" xfId="0" applyFont="1" applyBorder="1" applyAlignment="1" applyProtection="1">
      <alignment horizontal="left" vertical="center" wrapText="1"/>
      <protection locked="0"/>
    </xf>
    <xf numFmtId="0" fontId="14" fillId="0" borderId="19" xfId="0" applyFont="1" applyBorder="1" applyAlignment="1" applyProtection="1">
      <alignment horizontal="left" vertical="center" wrapText="1"/>
      <protection locked="0"/>
    </xf>
    <xf numFmtId="0" fontId="11" fillId="0" borderId="5" xfId="0" applyFont="1" applyBorder="1" applyAlignment="1" applyProtection="1">
      <alignment horizontal="center" vertical="center" wrapText="1"/>
      <protection locked="0"/>
    </xf>
    <xf numFmtId="0" fontId="11" fillId="0" borderId="6" xfId="0" applyFont="1" applyBorder="1" applyAlignment="1" applyProtection="1">
      <alignment horizontal="center" vertical="center" wrapText="1"/>
      <protection locked="0"/>
    </xf>
    <xf numFmtId="0" fontId="11" fillId="0" borderId="48" xfId="0" applyFont="1" applyBorder="1" applyAlignment="1" applyProtection="1">
      <alignment horizontal="center" vertical="center" wrapText="1"/>
      <protection locked="0"/>
    </xf>
    <xf numFmtId="0" fontId="11" fillId="0" borderId="9" xfId="0" applyFont="1" applyBorder="1" applyAlignment="1" applyProtection="1">
      <alignment horizontal="center" vertical="center" wrapText="1"/>
      <protection locked="0"/>
    </xf>
    <xf numFmtId="0" fontId="11" fillId="0" borderId="10" xfId="0" applyFont="1" applyBorder="1" applyAlignment="1" applyProtection="1">
      <alignment horizontal="center" vertical="center" wrapText="1"/>
      <protection locked="0"/>
    </xf>
    <xf numFmtId="0" fontId="11" fillId="0" borderId="20" xfId="0" applyFont="1" applyBorder="1" applyAlignment="1" applyProtection="1">
      <alignment horizontal="center" vertical="center" wrapText="1"/>
      <protection locked="0"/>
    </xf>
    <xf numFmtId="14" fontId="15" fillId="0" borderId="76" xfId="0" applyNumberFormat="1" applyFont="1" applyFill="1" applyBorder="1" applyAlignment="1" applyProtection="1">
      <alignment horizontal="center" vertical="center" wrapText="1"/>
      <protection locked="0"/>
    </xf>
    <xf numFmtId="14" fontId="15" fillId="0" borderId="50" xfId="0" applyNumberFormat="1" applyFont="1" applyFill="1" applyBorder="1" applyAlignment="1" applyProtection="1">
      <alignment horizontal="center" vertical="center" wrapText="1"/>
      <protection locked="0"/>
    </xf>
    <xf numFmtId="178" fontId="14" fillId="0" borderId="16" xfId="0" applyNumberFormat="1" applyFont="1" applyBorder="1" applyAlignment="1" applyProtection="1">
      <alignment horizontal="center" vertical="center" shrinkToFit="1"/>
    </xf>
    <xf numFmtId="14" fontId="15" fillId="0" borderId="77" xfId="0" applyNumberFormat="1" applyFont="1" applyFill="1" applyBorder="1" applyAlignment="1" applyProtection="1">
      <alignment horizontal="center" vertical="center" wrapText="1"/>
      <protection locked="0"/>
    </xf>
    <xf numFmtId="14" fontId="15" fillId="0" borderId="78" xfId="0" applyNumberFormat="1" applyFont="1" applyFill="1" applyBorder="1" applyAlignment="1" applyProtection="1">
      <alignment horizontal="center" vertical="center" wrapText="1"/>
      <protection locked="0"/>
    </xf>
    <xf numFmtId="0" fontId="14" fillId="0" borderId="9" xfId="0" applyFont="1" applyBorder="1" applyAlignment="1" applyProtection="1">
      <alignment horizontal="left" vertical="center" wrapText="1"/>
      <protection locked="0"/>
    </xf>
    <xf numFmtId="0" fontId="14" fillId="0" borderId="10" xfId="0" applyFont="1" applyBorder="1" applyAlignment="1" applyProtection="1">
      <alignment horizontal="left" vertical="center" wrapText="1"/>
      <protection locked="0"/>
    </xf>
    <xf numFmtId="0" fontId="14" fillId="0" borderId="20" xfId="0" applyFont="1" applyBorder="1" applyAlignment="1" applyProtection="1">
      <alignment horizontal="left" vertical="center" wrapText="1"/>
      <protection locked="0"/>
    </xf>
    <xf numFmtId="0" fontId="29" fillId="0" borderId="8" xfId="0" applyFont="1" applyFill="1" applyBorder="1" applyAlignment="1" applyProtection="1">
      <alignment horizontal="center" vertical="center" wrapText="1"/>
      <protection locked="0"/>
    </xf>
    <xf numFmtId="0" fontId="29" fillId="0" borderId="14" xfId="0" applyFont="1" applyFill="1" applyBorder="1" applyAlignment="1" applyProtection="1">
      <alignment horizontal="center" vertical="center" wrapText="1"/>
      <protection locked="0"/>
    </xf>
    <xf numFmtId="0" fontId="29" fillId="0" borderId="12" xfId="0" applyFont="1" applyFill="1" applyBorder="1" applyAlignment="1" applyProtection="1">
      <alignment horizontal="center" vertical="center" wrapText="1"/>
      <protection locked="0"/>
    </xf>
    <xf numFmtId="177" fontId="14" fillId="0" borderId="101" xfId="0" applyNumberFormat="1" applyFont="1" applyBorder="1" applyAlignment="1" applyProtection="1">
      <alignment horizontal="center" vertical="center" shrinkToFit="1"/>
    </xf>
    <xf numFmtId="177" fontId="14" fillId="0" borderId="102" xfId="0" applyNumberFormat="1" applyFont="1" applyBorder="1" applyAlignment="1" applyProtection="1">
      <alignment horizontal="center" vertical="center" shrinkToFit="1"/>
    </xf>
    <xf numFmtId="178" fontId="14" fillId="0" borderId="99" xfId="0" applyNumberFormat="1" applyFont="1" applyBorder="1" applyAlignment="1" applyProtection="1">
      <alignment horizontal="center" vertical="center" shrinkToFit="1"/>
    </xf>
    <xf numFmtId="178" fontId="14" fillId="0" borderId="100" xfId="0" applyNumberFormat="1" applyFont="1" applyBorder="1" applyAlignment="1" applyProtection="1">
      <alignment horizontal="center" vertical="center" shrinkToFit="1"/>
    </xf>
    <xf numFmtId="0" fontId="11" fillId="0" borderId="65" xfId="0" applyFont="1" applyBorder="1" applyAlignment="1" applyProtection="1">
      <alignment horizontal="center" vertical="center" wrapText="1"/>
      <protection locked="0"/>
    </xf>
    <xf numFmtId="0" fontId="11" fillId="0" borderId="57" xfId="0" applyFont="1" applyBorder="1" applyAlignment="1" applyProtection="1">
      <alignment horizontal="center" vertical="center" wrapText="1"/>
      <protection locked="0"/>
    </xf>
    <xf numFmtId="0" fontId="11" fillId="0" borderId="95" xfId="0" applyFont="1" applyBorder="1" applyAlignment="1" applyProtection="1">
      <alignment horizontal="center" vertical="center" wrapText="1"/>
      <protection locked="0"/>
    </xf>
    <xf numFmtId="0" fontId="20" fillId="0" borderId="34" xfId="0" applyFont="1" applyFill="1" applyBorder="1" applyAlignment="1" applyProtection="1">
      <alignment horizontal="center" vertical="center" wrapText="1"/>
      <protection locked="0"/>
    </xf>
    <xf numFmtId="0" fontId="20" fillId="0" borderId="33" xfId="0" applyFont="1" applyFill="1" applyBorder="1" applyAlignment="1" applyProtection="1">
      <alignment horizontal="center" vertical="center" wrapText="1"/>
      <protection locked="0"/>
    </xf>
    <xf numFmtId="0" fontId="27" fillId="0" borderId="5" xfId="0" applyFont="1" applyFill="1" applyBorder="1" applyAlignment="1" applyProtection="1">
      <alignment vertical="top" wrapText="1"/>
      <protection locked="0"/>
    </xf>
    <xf numFmtId="0" fontId="27" fillId="0" borderId="6" xfId="0" applyFont="1" applyFill="1" applyBorder="1" applyAlignment="1" applyProtection="1">
      <alignment vertical="top" wrapText="1"/>
      <protection locked="0"/>
    </xf>
    <xf numFmtId="0" fontId="27" fillId="0" borderId="7" xfId="0" applyFont="1" applyFill="1" applyBorder="1" applyAlignment="1" applyProtection="1">
      <alignment vertical="top" wrapText="1"/>
      <protection locked="0"/>
    </xf>
    <xf numFmtId="0" fontId="27" fillId="0" borderId="15" xfId="0" applyFont="1" applyFill="1" applyBorder="1" applyAlignment="1" applyProtection="1">
      <alignment vertical="top" wrapText="1"/>
      <protection locked="0"/>
    </xf>
    <xf numFmtId="0" fontId="27" fillId="0" borderId="0" xfId="0" applyFont="1" applyFill="1" applyBorder="1" applyAlignment="1" applyProtection="1">
      <alignment vertical="top" wrapText="1"/>
      <protection locked="0"/>
    </xf>
    <xf numFmtId="0" fontId="27" fillId="0" borderId="16" xfId="0" applyFont="1" applyFill="1" applyBorder="1" applyAlignment="1" applyProtection="1">
      <alignment vertical="top" wrapText="1"/>
      <protection locked="0"/>
    </xf>
    <xf numFmtId="0" fontId="27" fillId="0" borderId="9" xfId="0" applyFont="1" applyFill="1" applyBorder="1" applyAlignment="1" applyProtection="1">
      <alignment vertical="top" wrapText="1"/>
      <protection locked="0"/>
    </xf>
    <xf numFmtId="0" fontId="27" fillId="0" borderId="10" xfId="0" applyFont="1" applyFill="1" applyBorder="1" applyAlignment="1" applyProtection="1">
      <alignment vertical="top" wrapText="1"/>
      <protection locked="0"/>
    </xf>
    <xf numFmtId="0" fontId="27" fillId="0" borderId="11" xfId="0" applyFont="1" applyFill="1" applyBorder="1" applyAlignment="1" applyProtection="1">
      <alignment vertical="top" wrapText="1"/>
      <protection locked="0"/>
    </xf>
    <xf numFmtId="177" fontId="19" fillId="0" borderId="71" xfId="0" applyNumberFormat="1" applyFont="1" applyBorder="1" applyAlignment="1" applyProtection="1">
      <alignment horizontal="center" vertical="center" shrinkToFit="1"/>
    </xf>
    <xf numFmtId="177" fontId="19" fillId="0" borderId="72" xfId="0" applyNumberFormat="1" applyFont="1" applyBorder="1" applyAlignment="1" applyProtection="1">
      <alignment horizontal="center" vertical="center" shrinkToFit="1"/>
    </xf>
    <xf numFmtId="178" fontId="19" fillId="0" borderId="103" xfId="0" applyNumberFormat="1" applyFont="1" applyBorder="1" applyAlignment="1" applyProtection="1">
      <alignment horizontal="center" vertical="center" shrinkToFit="1"/>
    </xf>
    <xf numFmtId="178" fontId="19" fillId="0" borderId="104" xfId="0" applyNumberFormat="1" applyFont="1" applyBorder="1" applyAlignment="1" applyProtection="1">
      <alignment horizontal="center" vertical="center" shrinkToFit="1"/>
    </xf>
    <xf numFmtId="178" fontId="19" fillId="0" borderId="69" xfId="0" applyNumberFormat="1" applyFont="1" applyBorder="1" applyAlignment="1" applyProtection="1">
      <alignment horizontal="center" vertical="center" shrinkToFit="1"/>
    </xf>
    <xf numFmtId="178" fontId="19" fillId="0" borderId="70" xfId="0" applyNumberFormat="1" applyFont="1" applyBorder="1" applyAlignment="1" applyProtection="1">
      <alignment horizontal="center" vertical="center" shrinkToFit="1"/>
    </xf>
    <xf numFmtId="178" fontId="14" fillId="0" borderId="3" xfId="0" applyNumberFormat="1" applyFont="1" applyBorder="1" applyAlignment="1" applyProtection="1">
      <alignment horizontal="center" vertical="center" shrinkToFit="1"/>
    </xf>
    <xf numFmtId="0" fontId="34" fillId="0" borderId="15" xfId="0" applyFont="1" applyFill="1" applyBorder="1" applyAlignment="1" applyProtection="1">
      <alignment horizontal="center" vertical="center" wrapText="1"/>
      <protection locked="0"/>
    </xf>
    <xf numFmtId="0" fontId="29" fillId="0" borderId="1" xfId="0" applyFont="1" applyFill="1" applyBorder="1" applyAlignment="1" applyProtection="1">
      <alignment horizontal="center" vertical="center" shrinkToFit="1"/>
      <protection locked="0"/>
    </xf>
    <xf numFmtId="0" fontId="29" fillId="0" borderId="2" xfId="0" applyFont="1" applyFill="1" applyBorder="1" applyAlignment="1" applyProtection="1">
      <alignment horizontal="center" vertical="center" shrinkToFit="1"/>
      <protection locked="0"/>
    </xf>
    <xf numFmtId="0" fontId="29" fillId="0" borderId="3" xfId="0" applyFont="1" applyFill="1" applyBorder="1" applyAlignment="1" applyProtection="1">
      <alignment horizontal="center" vertical="center" shrinkToFit="1"/>
      <protection locked="0"/>
    </xf>
    <xf numFmtId="14" fontId="11" fillId="0" borderId="1" xfId="0" applyNumberFormat="1" applyFont="1" applyFill="1" applyBorder="1" applyAlignment="1" applyProtection="1">
      <alignment horizontal="center" vertical="center" shrinkToFit="1"/>
      <protection locked="0"/>
    </xf>
    <xf numFmtId="14" fontId="11" fillId="0" borderId="2" xfId="0" applyNumberFormat="1" applyFont="1" applyFill="1" applyBorder="1" applyAlignment="1" applyProtection="1">
      <alignment horizontal="center" vertical="center" shrinkToFit="1"/>
      <protection locked="0"/>
    </xf>
    <xf numFmtId="14" fontId="11" fillId="0" borderId="3" xfId="0" applyNumberFormat="1" applyFont="1" applyFill="1" applyBorder="1" applyAlignment="1" applyProtection="1">
      <alignment horizontal="center" vertical="center" shrinkToFit="1"/>
      <protection locked="0"/>
    </xf>
    <xf numFmtId="0" fontId="26" fillId="0" borderId="4" xfId="0" applyFont="1" applyFill="1" applyBorder="1" applyAlignment="1" applyProtection="1">
      <alignment horizontal="center" vertical="center" wrapText="1"/>
      <protection locked="0"/>
    </xf>
    <xf numFmtId="0" fontId="10" fillId="0" borderId="6" xfId="0" applyFont="1" applyFill="1" applyBorder="1" applyAlignment="1" applyProtection="1">
      <alignment horizontal="center" vertical="center" wrapText="1"/>
      <protection locked="0"/>
    </xf>
    <xf numFmtId="0" fontId="49" fillId="0" borderId="4" xfId="0" applyFont="1" applyBorder="1" applyAlignment="1" applyProtection="1">
      <alignment horizontal="center" vertical="center" wrapText="1"/>
    </xf>
    <xf numFmtId="0" fontId="15" fillId="0" borderId="6" xfId="0" applyFont="1" applyBorder="1" applyAlignment="1" applyProtection="1">
      <alignment horizontal="center" vertical="center" wrapText="1"/>
    </xf>
    <xf numFmtId="0" fontId="15" fillId="0" borderId="0" xfId="0" applyFont="1" applyAlignment="1" applyProtection="1">
      <alignment horizontal="center" vertical="center" wrapText="1"/>
    </xf>
    <xf numFmtId="0" fontId="20" fillId="0" borderId="10" xfId="0" applyFont="1" applyFill="1" applyBorder="1" applyAlignment="1" applyProtection="1">
      <alignment horizontal="left" vertical="center" wrapText="1"/>
      <protection locked="0"/>
    </xf>
    <xf numFmtId="0" fontId="20" fillId="0" borderId="0" xfId="0" applyFont="1" applyFill="1" applyBorder="1" applyAlignment="1" applyProtection="1">
      <alignment horizontal="left" vertical="center" wrapText="1"/>
      <protection locked="0"/>
    </xf>
    <xf numFmtId="0" fontId="54" fillId="0" borderId="1" xfId="1" applyFont="1" applyFill="1" applyBorder="1" applyAlignment="1">
      <alignment horizontal="center" vertical="center"/>
    </xf>
    <xf numFmtId="0" fontId="54" fillId="0" borderId="3" xfId="1" applyFont="1" applyFill="1" applyBorder="1" applyAlignment="1">
      <alignment horizontal="center" vertical="center"/>
    </xf>
    <xf numFmtId="0" fontId="58" fillId="0" borderId="74" xfId="2" applyFont="1" applyFill="1" applyBorder="1" applyAlignment="1" applyProtection="1">
      <alignment vertical="top" wrapText="1"/>
      <protection locked="0"/>
    </xf>
    <xf numFmtId="0" fontId="58" fillId="0" borderId="6" xfId="2" applyFont="1" applyFill="1" applyBorder="1" applyAlignment="1" applyProtection="1">
      <alignment vertical="top" wrapText="1"/>
      <protection locked="0"/>
    </xf>
    <xf numFmtId="0" fontId="58" fillId="0" borderId="48" xfId="2" applyFont="1" applyFill="1" applyBorder="1" applyAlignment="1" applyProtection="1">
      <alignment vertical="top" wrapText="1"/>
      <protection locked="0"/>
    </xf>
    <xf numFmtId="0" fontId="58" fillId="0" borderId="27" xfId="2" applyFont="1" applyFill="1" applyBorder="1" applyAlignment="1" applyProtection="1">
      <alignment vertical="top" wrapText="1"/>
      <protection locked="0"/>
    </xf>
    <xf numFmtId="0" fontId="58" fillId="0" borderId="0" xfId="2" applyFont="1" applyFill="1" applyBorder="1" applyAlignment="1" applyProtection="1">
      <alignment vertical="top" wrapText="1"/>
      <protection locked="0"/>
    </xf>
    <xf numFmtId="0" fontId="58" fillId="0" borderId="19" xfId="2" applyFont="1" applyFill="1" applyBorder="1" applyAlignment="1" applyProtection="1">
      <alignment vertical="top" wrapText="1"/>
      <protection locked="0"/>
    </xf>
    <xf numFmtId="0" fontId="58" fillId="0" borderId="21" xfId="2" applyFont="1" applyFill="1" applyBorder="1" applyAlignment="1" applyProtection="1">
      <alignment vertical="top" wrapText="1"/>
      <protection locked="0"/>
    </xf>
    <xf numFmtId="0" fontId="58" fillId="0" borderId="30" xfId="2" applyFont="1" applyFill="1" applyBorder="1" applyAlignment="1" applyProtection="1">
      <alignment vertical="top" wrapText="1"/>
      <protection locked="0"/>
    </xf>
    <xf numFmtId="0" fontId="58" fillId="0" borderId="31" xfId="2" applyFont="1" applyFill="1" applyBorder="1" applyAlignment="1" applyProtection="1">
      <alignment vertical="top" wrapText="1"/>
      <protection locked="0"/>
    </xf>
    <xf numFmtId="181" fontId="54" fillId="0" borderId="1" xfId="1" applyNumberFormat="1" applyFont="1" applyFill="1" applyBorder="1" applyAlignment="1">
      <alignment horizontal="center" vertical="center"/>
    </xf>
    <xf numFmtId="181" fontId="54" fillId="0" borderId="3" xfId="1" applyNumberFormat="1" applyFont="1" applyFill="1" applyBorder="1" applyAlignment="1">
      <alignment horizontal="center" vertical="center"/>
    </xf>
    <xf numFmtId="0" fontId="56" fillId="12" borderId="105" xfId="1" applyFont="1" applyFill="1" applyBorder="1" applyAlignment="1">
      <alignment horizontal="center" vertical="center"/>
    </xf>
    <xf numFmtId="0" fontId="58" fillId="12" borderId="18" xfId="1" applyFont="1" applyFill="1" applyBorder="1" applyAlignment="1">
      <alignment horizontal="center" vertical="center"/>
    </xf>
    <xf numFmtId="0" fontId="58" fillId="12" borderId="28" xfId="1" applyFont="1" applyFill="1" applyBorder="1" applyAlignment="1">
      <alignment horizontal="center" vertical="center"/>
    </xf>
    <xf numFmtId="0" fontId="58" fillId="12" borderId="29" xfId="1" applyFont="1" applyFill="1" applyBorder="1" applyAlignment="1">
      <alignment horizontal="center" vertical="center"/>
    </xf>
    <xf numFmtId="0" fontId="58" fillId="12" borderId="27" xfId="1" applyFont="1" applyFill="1" applyBorder="1" applyAlignment="1">
      <alignment horizontal="center" vertical="center"/>
    </xf>
    <xf numFmtId="0" fontId="58" fillId="12" borderId="0" xfId="1" applyFont="1" applyFill="1" applyBorder="1" applyAlignment="1">
      <alignment horizontal="center" vertical="center"/>
    </xf>
    <xf numFmtId="0" fontId="58" fillId="12" borderId="19" xfId="1" applyFont="1" applyFill="1" applyBorder="1" applyAlignment="1">
      <alignment horizontal="center" vertical="center"/>
    </xf>
    <xf numFmtId="0" fontId="58" fillId="12" borderId="21" xfId="1" applyFont="1" applyFill="1" applyBorder="1" applyAlignment="1">
      <alignment horizontal="center" vertical="center"/>
    </xf>
    <xf numFmtId="0" fontId="58" fillId="12" borderId="30" xfId="1" applyFont="1" applyFill="1" applyBorder="1" applyAlignment="1">
      <alignment horizontal="center" vertical="center"/>
    </xf>
    <xf numFmtId="0" fontId="58" fillId="12" borderId="31" xfId="1" applyFont="1" applyFill="1" applyBorder="1" applyAlignment="1">
      <alignment horizontal="center" vertical="center"/>
    </xf>
    <xf numFmtId="0" fontId="9" fillId="0" borderId="0" xfId="1" applyFont="1" applyBorder="1" applyAlignment="1">
      <alignment horizontal="left" vertical="center"/>
    </xf>
    <xf numFmtId="0" fontId="56" fillId="12" borderId="18" xfId="2" applyFont="1" applyFill="1" applyBorder="1" applyAlignment="1">
      <alignment horizontal="left" vertical="center" wrapText="1"/>
    </xf>
    <xf numFmtId="0" fontId="56" fillId="12" borderId="28" xfId="2" applyFont="1" applyFill="1" applyBorder="1" applyAlignment="1">
      <alignment horizontal="left" vertical="center" wrapText="1"/>
    </xf>
    <xf numFmtId="0" fontId="56" fillId="12" borderId="29" xfId="2" applyFont="1" applyFill="1" applyBorder="1" applyAlignment="1">
      <alignment horizontal="left" vertical="center" wrapText="1"/>
    </xf>
    <xf numFmtId="0" fontId="56" fillId="12" borderId="27" xfId="2" applyFont="1" applyFill="1" applyBorder="1" applyAlignment="1">
      <alignment horizontal="left" vertical="center" wrapText="1"/>
    </xf>
    <xf numFmtId="0" fontId="56" fillId="12" borderId="0" xfId="2" applyFont="1" applyFill="1" applyBorder="1" applyAlignment="1">
      <alignment horizontal="left" vertical="center" wrapText="1"/>
    </xf>
    <xf numFmtId="0" fontId="56" fillId="12" borderId="19" xfId="2" applyFont="1" applyFill="1" applyBorder="1" applyAlignment="1">
      <alignment horizontal="left" vertical="center" wrapText="1"/>
    </xf>
    <xf numFmtId="0" fontId="56" fillId="12" borderId="75" xfId="2" applyFont="1" applyFill="1" applyBorder="1" applyAlignment="1">
      <alignment horizontal="left" vertical="center" wrapText="1"/>
    </xf>
    <xf numFmtId="0" fontId="56" fillId="12" borderId="10" xfId="2" applyFont="1" applyFill="1" applyBorder="1" applyAlignment="1">
      <alignment horizontal="left" vertical="center" wrapText="1"/>
    </xf>
    <xf numFmtId="0" fontId="56" fillId="12" borderId="20" xfId="2" applyFont="1" applyFill="1" applyBorder="1" applyAlignment="1">
      <alignment horizontal="left" vertical="center" wrapText="1"/>
    </xf>
    <xf numFmtId="0" fontId="33" fillId="0" borderId="4" xfId="1" applyFont="1" applyFill="1" applyBorder="1" applyAlignment="1" applyProtection="1">
      <alignment horizontal="center" vertical="center"/>
      <protection hidden="1"/>
    </xf>
    <xf numFmtId="0" fontId="33" fillId="0" borderId="8" xfId="1" applyFont="1" applyFill="1" applyBorder="1" applyAlignment="1" applyProtection="1">
      <alignment horizontal="center" vertical="center"/>
      <protection hidden="1"/>
    </xf>
    <xf numFmtId="0" fontId="33" fillId="0" borderId="12" xfId="1"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center" wrapText="1"/>
      <protection hidden="1"/>
    </xf>
    <xf numFmtId="0" fontId="13" fillId="0" borderId="0" xfId="0" applyFont="1" applyBorder="1" applyAlignment="1" applyProtection="1">
      <alignment vertical="center"/>
      <protection hidden="1"/>
    </xf>
    <xf numFmtId="0" fontId="29" fillId="0" borderId="94" xfId="0" applyFont="1" applyBorder="1" applyAlignment="1" applyProtection="1">
      <alignment vertical="center" wrapText="1"/>
      <protection hidden="1"/>
    </xf>
  </cellXfs>
  <cellStyles count="3">
    <cellStyle name="標準" xfId="0" builtinId="0"/>
    <cellStyle name="標準 2" xfId="1"/>
    <cellStyle name="標準_面接票" xfId="2"/>
  </cellStyles>
  <dxfs count="31">
    <dxf>
      <font>
        <b/>
        <i val="0"/>
        <strike val="0"/>
        <color theme="0"/>
      </font>
      <fill>
        <patternFill>
          <bgColor rgb="FFFF0000"/>
        </patternFill>
      </fill>
    </dxf>
    <dxf>
      <font>
        <b/>
        <i val="0"/>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font>
      <fill>
        <patternFill>
          <bgColor rgb="FFFF0000"/>
        </patternFill>
      </fill>
    </dxf>
    <dxf>
      <font>
        <color theme="0"/>
      </font>
      <fill>
        <patternFill>
          <bgColor rgb="FFFF0000"/>
        </patternFill>
      </fill>
    </dxf>
    <dxf>
      <font>
        <color rgb="FFFF0000"/>
      </font>
    </dxf>
    <dxf>
      <font>
        <color theme="0"/>
      </font>
      <fill>
        <patternFill>
          <bgColor rgb="FFFF0000"/>
        </patternFill>
      </fill>
    </dxf>
    <dxf>
      <font>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FF0066"/>
      <color rgb="FFFFCCFF"/>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1759331</xdr:colOff>
      <xdr:row>1</xdr:row>
      <xdr:rowOff>109658</xdr:rowOff>
    </xdr:from>
    <xdr:to>
      <xdr:col>1</xdr:col>
      <xdr:colOff>4549596</xdr:colOff>
      <xdr:row>1</xdr:row>
      <xdr:rowOff>490658</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2099510" y="286551"/>
          <a:ext cx="2790265" cy="381000"/>
        </a:xfrm>
        <a:prstGeom prst="rect">
          <a:avLst/>
        </a:prstGeom>
        <a:solidFill>
          <a:schemeClr val="accent2">
            <a:lumMod val="20000"/>
            <a:lumOff val="8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latin typeface="BIZ UDPゴシック" panose="020B0400000000000000" pitchFamily="50" charset="-128"/>
              <a:ea typeface="BIZ UDPゴシック" panose="020B0400000000000000" pitchFamily="50" charset="-128"/>
            </a:rPr>
            <a:t>社会人経験者（行政（一般））</a:t>
          </a:r>
          <a:endParaRPr kumimoji="1" lang="ja-JP" altLang="en-US" sz="1100" b="1">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131682</xdr:colOff>
      <xdr:row>24</xdr:row>
      <xdr:rowOff>154936</xdr:rowOff>
    </xdr:from>
    <xdr:to>
      <xdr:col>18</xdr:col>
      <xdr:colOff>408214</xdr:colOff>
      <xdr:row>38</xdr:row>
      <xdr:rowOff>173490</xdr:rowOff>
    </xdr:to>
    <xdr:sp macro="" textlink="">
      <xdr:nvSpPr>
        <xdr:cNvPr id="2" name="テキスト ボックス 1898">
          <a:extLst>
            <a:ext uri="{FF2B5EF4-FFF2-40B4-BE49-F238E27FC236}">
              <a16:creationId xmlns:a16="http://schemas.microsoft.com/office/drawing/2014/main" id="{00000000-0008-0000-0100-000002000000}"/>
            </a:ext>
          </a:extLst>
        </xdr:cNvPr>
        <xdr:cNvSpPr txBox="1"/>
      </xdr:nvSpPr>
      <xdr:spPr>
        <a:xfrm>
          <a:off x="1703307" y="6512874"/>
          <a:ext cx="10063470" cy="3352304"/>
        </a:xfrm>
        <a:prstGeom prst="rect">
          <a:avLst/>
        </a:prstGeom>
        <a:solidFill>
          <a:schemeClr val="accent2">
            <a:lumMod val="20000"/>
            <a:lumOff val="80000"/>
          </a:schemeClr>
        </a:solidFill>
        <a:ln w="38100">
          <a:solidFill>
            <a:sysClr val="windowText" lastClr="000000"/>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400">
              <a:effectLst/>
              <a:latin typeface="BIZ UDPゴシック" panose="020B0400000000000000" pitchFamily="50" charset="-128"/>
              <a:ea typeface="BIZ UDPゴシック" panose="020B0400000000000000" pitchFamily="50" charset="-128"/>
              <a:cs typeface="+mn-cs"/>
            </a:rPr>
            <a:t>●</a:t>
          </a:r>
          <a:r>
            <a:rPr lang="ja-JP" altLang="en-US" sz="1400">
              <a:effectLst/>
              <a:latin typeface="BIZ UDPゴシック" panose="020B0400000000000000" pitchFamily="50" charset="-128"/>
              <a:ea typeface="BIZ UDPゴシック" panose="020B0400000000000000" pitchFamily="50" charset="-128"/>
              <a:cs typeface="+mn-cs"/>
            </a:rPr>
            <a:t>「職務経歴書」による評定が第１次選考科目となります。正確かつ</a:t>
          </a:r>
          <a:r>
            <a:rPr lang="ja-JP" altLang="ja-JP" sz="1400">
              <a:effectLst/>
              <a:latin typeface="BIZ UDPゴシック" panose="020B0400000000000000" pitchFamily="50" charset="-128"/>
              <a:ea typeface="BIZ UDPゴシック" panose="020B0400000000000000" pitchFamily="50" charset="-128"/>
              <a:cs typeface="+mn-cs"/>
            </a:rPr>
            <a:t>具体的に記入してください。</a:t>
          </a:r>
          <a:endParaRPr lang="en-US" altLang="ja-JP" sz="1400">
            <a:effectLst/>
            <a:latin typeface="BIZ UDPゴシック" panose="020B0400000000000000" pitchFamily="50" charset="-128"/>
            <a:ea typeface="BIZ UDPゴシック" panose="020B0400000000000000" pitchFamily="50" charset="-128"/>
            <a:cs typeface="+mn-cs"/>
          </a:endParaRPr>
        </a:p>
        <a:p>
          <a:r>
            <a:rPr lang="ja-JP" altLang="ja-JP" sz="1400" b="1">
              <a:effectLst/>
              <a:latin typeface="+mn-lt"/>
              <a:ea typeface="+mn-ea"/>
              <a:cs typeface="+mn-cs"/>
            </a:rPr>
            <a:t>●</a:t>
          </a:r>
          <a:r>
            <a:rPr lang="ja-JP" altLang="ja-JP" sz="1400" b="1" u="sng">
              <a:effectLst/>
              <a:latin typeface="+mn-lt"/>
              <a:ea typeface="+mn-ea"/>
              <a:cs typeface="+mn-cs"/>
            </a:rPr>
            <a:t>最終合格発表後、今まで勤務した事業所全てからの職歴証明書等を提出していただきます。</a:t>
          </a:r>
          <a:endParaRPr lang="ja-JP" altLang="ja-JP" sz="1400">
            <a:effectLst/>
          </a:endParaRPr>
        </a:p>
        <a:p>
          <a:r>
            <a:rPr lang="ja-JP" altLang="ja-JP" sz="1400" b="1">
              <a:effectLst/>
              <a:latin typeface="+mn-lt"/>
              <a:ea typeface="+mn-ea"/>
              <a:cs typeface="+mn-cs"/>
            </a:rPr>
            <a:t>　</a:t>
          </a:r>
          <a:r>
            <a:rPr lang="ja-JP" altLang="ja-JP" sz="1400" b="1" u="sng">
              <a:effectLst/>
              <a:latin typeface="+mn-lt"/>
              <a:ea typeface="+mn-ea"/>
              <a:cs typeface="+mn-cs"/>
            </a:rPr>
            <a:t>記載事項に事実と異なる記入があった場合は、失格となることがありますので、職務に従事した期間や休業等の期間が不明確な場合は、必ず雇用主に確認したうえで、正確な期間を入</a:t>
          </a:r>
          <a:r>
            <a:rPr lang="ja-JP" altLang="en-US" sz="1400" b="1" u="sng">
              <a:effectLst/>
              <a:latin typeface="+mn-lt"/>
              <a:ea typeface="+mn-ea"/>
              <a:cs typeface="+mn-cs"/>
            </a:rPr>
            <a:t>力</a:t>
          </a:r>
          <a:r>
            <a:rPr lang="ja-JP" altLang="ja-JP" sz="1400" b="1" u="sng">
              <a:effectLst/>
              <a:latin typeface="+mn-lt"/>
              <a:ea typeface="+mn-ea"/>
              <a:cs typeface="+mn-cs"/>
            </a:rPr>
            <a:t>してください。</a:t>
          </a:r>
          <a:endParaRPr lang="en-US" altLang="ja-JP" sz="1400" b="1" u="sng">
            <a:effectLst/>
            <a:latin typeface="+mn-lt"/>
            <a:ea typeface="+mn-ea"/>
            <a:cs typeface="+mn-cs"/>
          </a:endParaRPr>
        </a:p>
        <a:p>
          <a:r>
            <a:rPr lang="ja-JP" altLang="en-US" sz="1400" b="0" u="none">
              <a:effectLst/>
              <a:latin typeface="+mn-lt"/>
              <a:ea typeface="+mn-ea"/>
              <a:cs typeface="+mn-cs"/>
            </a:rPr>
            <a:t>●</a:t>
          </a:r>
          <a:r>
            <a:rPr lang="ja-JP" altLang="ja-JP" sz="1400" b="0">
              <a:effectLst/>
              <a:latin typeface="+mn-lt"/>
              <a:ea typeface="+mn-ea"/>
              <a:cs typeface="+mn-cs"/>
            </a:rPr>
            <a:t>期間については、月の初日から末日まで務めた月を１か月として数え、月の途中から勤務開始又は終了した月については　</a:t>
          </a:r>
          <a:endParaRPr lang="ja-JP" altLang="ja-JP" sz="1400">
            <a:effectLst/>
          </a:endParaRPr>
        </a:p>
        <a:p>
          <a:r>
            <a:rPr lang="ja-JP" altLang="ja-JP" sz="1400" b="0">
              <a:effectLst/>
              <a:latin typeface="+mn-lt"/>
              <a:ea typeface="+mn-ea"/>
              <a:cs typeface="+mn-cs"/>
            </a:rPr>
            <a:t>　３０日を１か月として計算します。</a:t>
          </a:r>
          <a:endParaRPr lang="ja-JP" altLang="ja-JP" sz="1400">
            <a:effectLst/>
          </a:endParaRPr>
        </a:p>
        <a:p>
          <a:r>
            <a:rPr lang="ja-JP" sz="1400" kern="100">
              <a:effectLst/>
              <a:latin typeface="BIZ UDPゴシック" panose="020B0400000000000000" pitchFamily="50" charset="-128"/>
              <a:ea typeface="BIZ UDPゴシック" panose="020B0400000000000000" pitchFamily="50" charset="-128"/>
              <a:cs typeface="Times New Roman" panose="02020603050405020304" pitchFamily="18" charset="0"/>
            </a:rPr>
            <a:t>●職務経歴は、</a:t>
          </a:r>
          <a:r>
            <a:rPr lang="ja-JP" sz="1400" b="1" u="sng" kern="100">
              <a:effectLst/>
              <a:latin typeface="BIZ UDPゴシック" panose="020B0400000000000000" pitchFamily="50" charset="-128"/>
              <a:ea typeface="BIZ UDPゴシック" panose="020B0400000000000000" pitchFamily="50" charset="-128"/>
              <a:cs typeface="Times New Roman" panose="02020603050405020304" pitchFamily="18" charset="0"/>
            </a:rPr>
            <a:t>全て</a:t>
          </a:r>
          <a:r>
            <a:rPr lang="ja-JP" altLang="en-US" sz="1400" b="0" u="none" kern="100">
              <a:effectLst/>
              <a:latin typeface="BIZ UDPゴシック" panose="020B0400000000000000" pitchFamily="50" charset="-128"/>
              <a:ea typeface="BIZ UDPゴシック" panose="020B0400000000000000" pitchFamily="50" charset="-128"/>
              <a:cs typeface="Times New Roman" panose="02020603050405020304" pitchFamily="18" charset="0"/>
            </a:rPr>
            <a:t>記入してください。</a:t>
          </a:r>
          <a:r>
            <a:rPr lang="ja-JP" sz="1400" kern="100">
              <a:effectLst/>
              <a:latin typeface="BIZ UDPゴシック" panose="020B0400000000000000" pitchFamily="50" charset="-128"/>
              <a:ea typeface="BIZ UDPゴシック" panose="020B0400000000000000" pitchFamily="50" charset="-128"/>
              <a:cs typeface="Times New Roman" panose="02020603050405020304" pitchFamily="18" charset="0"/>
            </a:rPr>
            <a:t>（</a:t>
          </a:r>
          <a:r>
            <a:rPr lang="ja-JP" sz="1400" b="1" u="sng" kern="100">
              <a:effectLst/>
              <a:latin typeface="BIZ UDPゴシック" panose="020B0400000000000000" pitchFamily="50" charset="-128"/>
              <a:ea typeface="BIZ UDPゴシック" panose="020B0400000000000000" pitchFamily="50" charset="-128"/>
              <a:cs typeface="Times New Roman" panose="02020603050405020304" pitchFamily="18" charset="0"/>
            </a:rPr>
            <a:t>受験資格に該当しない職歴</a:t>
          </a:r>
          <a:r>
            <a:rPr lang="ja-JP" sz="1400" kern="100">
              <a:effectLst/>
              <a:latin typeface="BIZ UDPゴシック" panose="020B0400000000000000" pitchFamily="50" charset="-128"/>
              <a:ea typeface="BIZ UDPゴシック" panose="020B0400000000000000" pitchFamily="50" charset="-128"/>
              <a:cs typeface="Times New Roman" panose="02020603050405020304" pitchFamily="18" charset="0"/>
            </a:rPr>
            <a:t>（直近１０年より以前、１年未満、週</a:t>
          </a:r>
          <a:r>
            <a:rPr lang="en-US" altLang="ja-JP" sz="1400" kern="100">
              <a:effectLst/>
              <a:latin typeface="BIZ UDPゴシック" panose="020B0400000000000000" pitchFamily="50" charset="-128"/>
              <a:ea typeface="BIZ UDPゴシック" panose="020B0400000000000000" pitchFamily="50" charset="-128"/>
              <a:cs typeface="Times New Roman" panose="02020603050405020304" pitchFamily="18" charset="0"/>
            </a:rPr>
            <a:t>27</a:t>
          </a:r>
          <a:r>
            <a:rPr lang="ja-JP" sz="1400" kern="100">
              <a:effectLst/>
              <a:latin typeface="BIZ UDPゴシック" panose="020B0400000000000000" pitchFamily="50" charset="-128"/>
              <a:ea typeface="BIZ UDPゴシック" panose="020B0400000000000000" pitchFamily="50" charset="-128"/>
              <a:cs typeface="Times New Roman" panose="02020603050405020304" pitchFamily="18" charset="0"/>
            </a:rPr>
            <a:t>時間未満の職歴など）</a:t>
          </a:r>
          <a:r>
            <a:rPr lang="ja-JP" sz="1400" b="1" u="sng" kern="100">
              <a:effectLst/>
              <a:latin typeface="BIZ UDPゴシック" panose="020B0400000000000000" pitchFamily="50" charset="-128"/>
              <a:ea typeface="BIZ UDPゴシック" panose="020B0400000000000000" pitchFamily="50" charset="-128"/>
              <a:cs typeface="Times New Roman" panose="02020603050405020304" pitchFamily="18" charset="0"/>
            </a:rPr>
            <a:t>も含</a:t>
          </a:r>
          <a:r>
            <a:rPr lang="ja-JP" altLang="en-US" sz="1400" b="1" u="sng" kern="100">
              <a:effectLst/>
              <a:latin typeface="BIZ UDPゴシック" panose="020B0400000000000000" pitchFamily="50" charset="-128"/>
              <a:ea typeface="BIZ UDPゴシック" panose="020B0400000000000000" pitchFamily="50" charset="-128"/>
              <a:cs typeface="Times New Roman" panose="02020603050405020304" pitchFamily="18" charset="0"/>
            </a:rPr>
            <a:t>めて</a:t>
          </a:r>
          <a:r>
            <a:rPr lang="ja-JP" altLang="en-US" sz="1400" b="0" u="none" kern="100">
              <a:effectLst/>
              <a:latin typeface="BIZ UDPゴシック" panose="020B0400000000000000" pitchFamily="50" charset="-128"/>
              <a:ea typeface="BIZ UDPゴシック" panose="020B0400000000000000" pitchFamily="50" charset="-128"/>
              <a:cs typeface="Times New Roman" panose="02020603050405020304" pitchFamily="18" charset="0"/>
            </a:rPr>
            <a:t>記入。</a:t>
          </a:r>
          <a:r>
            <a:rPr lang="ja-JP" sz="1400" kern="100">
              <a:effectLst/>
              <a:latin typeface="BIZ UDPゴシック" panose="020B0400000000000000" pitchFamily="50" charset="-128"/>
              <a:ea typeface="BIZ UDPゴシック" panose="020B0400000000000000" pitchFamily="50" charset="-128"/>
              <a:cs typeface="Times New Roman" panose="02020603050405020304" pitchFamily="18" charset="0"/>
            </a:rPr>
            <a:t>ただし、在学中のアルバイト等を除く。）</a:t>
          </a:r>
          <a:endParaRPr lang="en-US" altLang="ja-JP" sz="14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algn="just">
            <a:lnSpc>
              <a:spcPts val="2500"/>
            </a:lnSpc>
            <a:spcAft>
              <a:spcPts val="0"/>
            </a:spcAft>
          </a:pPr>
          <a:r>
            <a:rPr lang="ja-JP" altLang="en-US" sz="1400" kern="100">
              <a:effectLst/>
              <a:latin typeface="BIZ UDPゴシック" panose="020B0400000000000000" pitchFamily="50" charset="-128"/>
              <a:ea typeface="BIZ UDPゴシック" panose="020B0400000000000000" pitchFamily="50" charset="-128"/>
              <a:cs typeface="Times New Roman" panose="02020603050405020304" pitchFamily="18" charset="0"/>
            </a:rPr>
            <a:t>●所定様式に記入された職務経歴書が提出されていない場合は、申込みを無効とします。</a:t>
          </a:r>
          <a:endParaRPr lang="ja-JP" sz="14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xdr:txBody>
    </xdr:sp>
    <xdr:clientData/>
  </xdr:twoCellAnchor>
  <xdr:twoCellAnchor>
    <xdr:from>
      <xdr:col>12</xdr:col>
      <xdr:colOff>367393</xdr:colOff>
      <xdr:row>2</xdr:row>
      <xdr:rowOff>95250</xdr:rowOff>
    </xdr:from>
    <xdr:to>
      <xdr:col>18</xdr:col>
      <xdr:colOff>353786</xdr:colOff>
      <xdr:row>4</xdr:row>
      <xdr:rowOff>312965</xdr:rowOff>
    </xdr:to>
    <xdr:sp macro="" textlink="">
      <xdr:nvSpPr>
        <xdr:cNvPr id="3" name="四角形吹き出し 2">
          <a:extLst>
            <a:ext uri="{FF2B5EF4-FFF2-40B4-BE49-F238E27FC236}">
              <a16:creationId xmlns:a16="http://schemas.microsoft.com/office/drawing/2014/main" id="{00000000-0008-0000-0100-000003000000}"/>
            </a:ext>
          </a:extLst>
        </xdr:cNvPr>
        <xdr:cNvSpPr/>
      </xdr:nvSpPr>
      <xdr:spPr>
        <a:xfrm>
          <a:off x="8218714" y="789214"/>
          <a:ext cx="3483429" cy="898072"/>
        </a:xfrm>
        <a:custGeom>
          <a:avLst/>
          <a:gdLst>
            <a:gd name="connsiteX0" fmla="*/ 0 w 4653643"/>
            <a:gd name="connsiteY0" fmla="*/ 0 h 659330"/>
            <a:gd name="connsiteX1" fmla="*/ 775607 w 4653643"/>
            <a:gd name="connsiteY1" fmla="*/ 0 h 659330"/>
            <a:gd name="connsiteX2" fmla="*/ 775607 w 4653643"/>
            <a:gd name="connsiteY2" fmla="*/ 0 h 659330"/>
            <a:gd name="connsiteX3" fmla="*/ 1939018 w 4653643"/>
            <a:gd name="connsiteY3" fmla="*/ 0 h 659330"/>
            <a:gd name="connsiteX4" fmla="*/ 4653643 w 4653643"/>
            <a:gd name="connsiteY4" fmla="*/ 0 h 659330"/>
            <a:gd name="connsiteX5" fmla="*/ 4653643 w 4653643"/>
            <a:gd name="connsiteY5" fmla="*/ 384609 h 659330"/>
            <a:gd name="connsiteX6" fmla="*/ 4653643 w 4653643"/>
            <a:gd name="connsiteY6" fmla="*/ 384609 h 659330"/>
            <a:gd name="connsiteX7" fmla="*/ 4653643 w 4653643"/>
            <a:gd name="connsiteY7" fmla="*/ 549442 h 659330"/>
            <a:gd name="connsiteX8" fmla="*/ 4653643 w 4653643"/>
            <a:gd name="connsiteY8" fmla="*/ 659330 h 659330"/>
            <a:gd name="connsiteX9" fmla="*/ 1939018 w 4653643"/>
            <a:gd name="connsiteY9" fmla="*/ 659330 h 659330"/>
            <a:gd name="connsiteX10" fmla="*/ 1536819 w 4653643"/>
            <a:gd name="connsiteY10" fmla="*/ 1138604 h 659330"/>
            <a:gd name="connsiteX11" fmla="*/ 775607 w 4653643"/>
            <a:gd name="connsiteY11" fmla="*/ 659330 h 659330"/>
            <a:gd name="connsiteX12" fmla="*/ 0 w 4653643"/>
            <a:gd name="connsiteY12" fmla="*/ 659330 h 659330"/>
            <a:gd name="connsiteX13" fmla="*/ 0 w 4653643"/>
            <a:gd name="connsiteY13" fmla="*/ 549442 h 659330"/>
            <a:gd name="connsiteX14" fmla="*/ 0 w 4653643"/>
            <a:gd name="connsiteY14" fmla="*/ 384609 h 659330"/>
            <a:gd name="connsiteX15" fmla="*/ 0 w 4653643"/>
            <a:gd name="connsiteY15" fmla="*/ 384609 h 659330"/>
            <a:gd name="connsiteX16" fmla="*/ 0 w 4653643"/>
            <a:gd name="connsiteY16" fmla="*/ 0 h 659330"/>
            <a:gd name="connsiteX0" fmla="*/ 0 w 4653643"/>
            <a:gd name="connsiteY0" fmla="*/ 0 h 1138604"/>
            <a:gd name="connsiteX1" fmla="*/ 775607 w 4653643"/>
            <a:gd name="connsiteY1" fmla="*/ 0 h 1138604"/>
            <a:gd name="connsiteX2" fmla="*/ 775607 w 4653643"/>
            <a:gd name="connsiteY2" fmla="*/ 0 h 1138604"/>
            <a:gd name="connsiteX3" fmla="*/ 1939018 w 4653643"/>
            <a:gd name="connsiteY3" fmla="*/ 0 h 1138604"/>
            <a:gd name="connsiteX4" fmla="*/ 4653643 w 4653643"/>
            <a:gd name="connsiteY4" fmla="*/ 0 h 1138604"/>
            <a:gd name="connsiteX5" fmla="*/ 4653643 w 4653643"/>
            <a:gd name="connsiteY5" fmla="*/ 384609 h 1138604"/>
            <a:gd name="connsiteX6" fmla="*/ 4653643 w 4653643"/>
            <a:gd name="connsiteY6" fmla="*/ 384609 h 1138604"/>
            <a:gd name="connsiteX7" fmla="*/ 4653643 w 4653643"/>
            <a:gd name="connsiteY7" fmla="*/ 549442 h 1138604"/>
            <a:gd name="connsiteX8" fmla="*/ 4653643 w 4653643"/>
            <a:gd name="connsiteY8" fmla="*/ 659330 h 1138604"/>
            <a:gd name="connsiteX9" fmla="*/ 1939018 w 4653643"/>
            <a:gd name="connsiteY9" fmla="*/ 659330 h 1138604"/>
            <a:gd name="connsiteX10" fmla="*/ 1536819 w 4653643"/>
            <a:gd name="connsiteY10" fmla="*/ 1138604 h 1138604"/>
            <a:gd name="connsiteX11" fmla="*/ 1592036 w 4653643"/>
            <a:gd name="connsiteY11" fmla="*/ 686545 h 1138604"/>
            <a:gd name="connsiteX12" fmla="*/ 0 w 4653643"/>
            <a:gd name="connsiteY12" fmla="*/ 659330 h 1138604"/>
            <a:gd name="connsiteX13" fmla="*/ 0 w 4653643"/>
            <a:gd name="connsiteY13" fmla="*/ 549442 h 1138604"/>
            <a:gd name="connsiteX14" fmla="*/ 0 w 4653643"/>
            <a:gd name="connsiteY14" fmla="*/ 384609 h 1138604"/>
            <a:gd name="connsiteX15" fmla="*/ 0 w 4653643"/>
            <a:gd name="connsiteY15" fmla="*/ 384609 h 1138604"/>
            <a:gd name="connsiteX16" fmla="*/ 0 w 4653643"/>
            <a:gd name="connsiteY16" fmla="*/ 0 h 113860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4653643" h="1138604">
              <a:moveTo>
                <a:pt x="0" y="0"/>
              </a:moveTo>
              <a:lnTo>
                <a:pt x="775607" y="0"/>
              </a:lnTo>
              <a:lnTo>
                <a:pt x="775607" y="0"/>
              </a:lnTo>
              <a:lnTo>
                <a:pt x="1939018" y="0"/>
              </a:lnTo>
              <a:lnTo>
                <a:pt x="4653643" y="0"/>
              </a:lnTo>
              <a:lnTo>
                <a:pt x="4653643" y="384609"/>
              </a:lnTo>
              <a:lnTo>
                <a:pt x="4653643" y="384609"/>
              </a:lnTo>
              <a:lnTo>
                <a:pt x="4653643" y="549442"/>
              </a:lnTo>
              <a:lnTo>
                <a:pt x="4653643" y="659330"/>
              </a:lnTo>
              <a:lnTo>
                <a:pt x="1939018" y="659330"/>
              </a:lnTo>
              <a:lnTo>
                <a:pt x="1536819" y="1138604"/>
              </a:lnTo>
              <a:lnTo>
                <a:pt x="1592036" y="686545"/>
              </a:lnTo>
              <a:lnTo>
                <a:pt x="0" y="659330"/>
              </a:lnTo>
              <a:lnTo>
                <a:pt x="0" y="549442"/>
              </a:lnTo>
              <a:lnTo>
                <a:pt x="0" y="384609"/>
              </a:lnTo>
              <a:lnTo>
                <a:pt x="0" y="384609"/>
              </a:lnTo>
              <a:lnTo>
                <a:pt x="0" y="0"/>
              </a:lnTo>
              <a:close/>
            </a:path>
          </a:pathLst>
        </a:custGeom>
        <a:solidFill>
          <a:srgbClr val="002060"/>
        </a:solidFill>
        <a:ln w="2857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bg1"/>
              </a:solidFill>
              <a:latin typeface="BIZ UDPゴシック" panose="020B0400000000000000" pitchFamily="50" charset="-128"/>
              <a:ea typeface="BIZ UDPゴシック" panose="020B0400000000000000" pitchFamily="50" charset="-128"/>
            </a:rPr>
            <a:t>受験資格「該当」・「非該当」の期間は、分けて記入</a:t>
          </a:r>
          <a:endParaRPr kumimoji="1" lang="en-US" altLang="ja-JP" sz="1200" b="1">
            <a:solidFill>
              <a:schemeClr val="bg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bg1"/>
              </a:solidFill>
              <a:latin typeface="BIZ UDPゴシック" panose="020B0400000000000000" pitchFamily="50" charset="-128"/>
              <a:ea typeface="BIZ UDPゴシック" panose="020B0400000000000000" pitchFamily="50" charset="-128"/>
            </a:rPr>
            <a:t>対象期間外は「非該当」として記入</a:t>
          </a:r>
        </a:p>
      </xdr:txBody>
    </xdr:sp>
    <xdr:clientData/>
  </xdr:twoCellAnchor>
  <xdr:twoCellAnchor>
    <xdr:from>
      <xdr:col>2</xdr:col>
      <xdr:colOff>137928</xdr:colOff>
      <xdr:row>20</xdr:row>
      <xdr:rowOff>141638</xdr:rowOff>
    </xdr:from>
    <xdr:to>
      <xdr:col>6</xdr:col>
      <xdr:colOff>346982</xdr:colOff>
      <xdr:row>23</xdr:row>
      <xdr:rowOff>30925</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1709553" y="5547076"/>
          <a:ext cx="3304679" cy="603662"/>
        </a:xfrm>
        <a:prstGeom prst="wedgeRectCallout">
          <a:avLst>
            <a:gd name="adj1" fmla="val -60443"/>
            <a:gd name="adj2" fmla="val -44903"/>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１つの勤務先での所属が５つ以上ある場合は、次の勤務先の欄を利用し、入力してください。</a:t>
          </a:r>
        </a:p>
      </xdr:txBody>
    </xdr:sp>
    <xdr:clientData/>
  </xdr:twoCellAnchor>
  <xdr:twoCellAnchor>
    <xdr:from>
      <xdr:col>22</xdr:col>
      <xdr:colOff>136070</xdr:colOff>
      <xdr:row>63</xdr:row>
      <xdr:rowOff>217713</xdr:rowOff>
    </xdr:from>
    <xdr:to>
      <xdr:col>29</xdr:col>
      <xdr:colOff>1034142</xdr:colOff>
      <xdr:row>66</xdr:row>
      <xdr:rowOff>113804</xdr:rowOff>
    </xdr:to>
    <xdr:sp macro="" textlink="">
      <xdr:nvSpPr>
        <xdr:cNvPr id="5" name="四角形吹き出し 4">
          <a:extLst>
            <a:ext uri="{FF2B5EF4-FFF2-40B4-BE49-F238E27FC236}">
              <a16:creationId xmlns:a16="http://schemas.microsoft.com/office/drawing/2014/main" id="{00000000-0008-0000-0100-000005000000}"/>
            </a:ext>
          </a:extLst>
        </xdr:cNvPr>
        <xdr:cNvSpPr/>
      </xdr:nvSpPr>
      <xdr:spPr>
        <a:xfrm>
          <a:off x="14369141" y="15471320"/>
          <a:ext cx="5048251" cy="590055"/>
        </a:xfrm>
        <a:prstGeom prst="wedgeRectCallout">
          <a:avLst>
            <a:gd name="adj1" fmla="val -50685"/>
            <a:gd name="adj2" fmla="val -133745"/>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勤務先が</a:t>
          </a:r>
          <a:r>
            <a:rPr kumimoji="1" lang="en-US" altLang="ja-JP" sz="1200" b="1">
              <a:solidFill>
                <a:schemeClr val="tx1"/>
              </a:solidFill>
              <a:latin typeface="BIZ UDPゴシック" panose="020B0400000000000000" pitchFamily="50" charset="-128"/>
              <a:ea typeface="BIZ UDPゴシック" panose="020B0400000000000000" pitchFamily="50" charset="-128"/>
            </a:rPr>
            <a:t>8</a:t>
          </a:r>
          <a:r>
            <a:rPr kumimoji="1" lang="ja-JP" altLang="en-US" sz="1200" b="1">
              <a:solidFill>
                <a:schemeClr val="tx1"/>
              </a:solidFill>
              <a:latin typeface="BIZ UDPゴシック" panose="020B0400000000000000" pitchFamily="50" charset="-128"/>
              <a:ea typeface="BIZ UDPゴシック" panose="020B0400000000000000" pitchFamily="50" charset="-128"/>
            </a:rPr>
            <a:t>つ以上あり、欄が足りない場合は、「①△△会社 ②◆◆会社」と入力する等、工夫して入力してください。</a:t>
          </a:r>
        </a:p>
      </xdr:txBody>
    </xdr:sp>
    <xdr:clientData/>
  </xdr:twoCellAnchor>
  <xdr:twoCellAnchor>
    <xdr:from>
      <xdr:col>2</xdr:col>
      <xdr:colOff>435429</xdr:colOff>
      <xdr:row>13</xdr:row>
      <xdr:rowOff>27215</xdr:rowOff>
    </xdr:from>
    <xdr:to>
      <xdr:col>6</xdr:col>
      <xdr:colOff>299357</xdr:colOff>
      <xdr:row>15</xdr:row>
      <xdr:rowOff>122465</xdr:rowOff>
    </xdr:to>
    <xdr:sp macro="" textlink="">
      <xdr:nvSpPr>
        <xdr:cNvPr id="7" name="四角形吹き出し 6">
          <a:extLst>
            <a:ext uri="{FF2B5EF4-FFF2-40B4-BE49-F238E27FC236}">
              <a16:creationId xmlns:a16="http://schemas.microsoft.com/office/drawing/2014/main" id="{00000000-0008-0000-0100-000007000000}"/>
            </a:ext>
          </a:extLst>
        </xdr:cNvPr>
        <xdr:cNvSpPr/>
      </xdr:nvSpPr>
      <xdr:spPr>
        <a:xfrm>
          <a:off x="2000250" y="3714751"/>
          <a:ext cx="2952750" cy="557893"/>
        </a:xfrm>
        <a:prstGeom prst="wedgeRectCallout">
          <a:avLst>
            <a:gd name="adj1" fmla="val -75787"/>
            <a:gd name="adj2" fmla="val -30504"/>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正社員、契約社員、派遣社員、パート、アルバイト、役員、個人事業主などと記入</a:t>
          </a:r>
        </a:p>
      </xdr:txBody>
    </xdr:sp>
    <xdr:clientData/>
  </xdr:twoCellAnchor>
  <xdr:twoCellAnchor>
    <xdr:from>
      <xdr:col>9</xdr:col>
      <xdr:colOff>979714</xdr:colOff>
      <xdr:row>47</xdr:row>
      <xdr:rowOff>13607</xdr:rowOff>
    </xdr:from>
    <xdr:to>
      <xdr:col>14</xdr:col>
      <xdr:colOff>136072</xdr:colOff>
      <xdr:row>48</xdr:row>
      <xdr:rowOff>122465</xdr:rowOff>
    </xdr:to>
    <xdr:sp macro="" textlink="">
      <xdr:nvSpPr>
        <xdr:cNvPr id="9" name="四角形吹き出し 8">
          <a:extLst>
            <a:ext uri="{FF2B5EF4-FFF2-40B4-BE49-F238E27FC236}">
              <a16:creationId xmlns:a16="http://schemas.microsoft.com/office/drawing/2014/main" id="{00000000-0008-0000-0100-000009000000}"/>
            </a:ext>
          </a:extLst>
        </xdr:cNvPr>
        <xdr:cNvSpPr/>
      </xdr:nvSpPr>
      <xdr:spPr>
        <a:xfrm>
          <a:off x="6694714" y="11566071"/>
          <a:ext cx="2245179" cy="340180"/>
        </a:xfrm>
        <a:prstGeom prst="wedgeRectCallout">
          <a:avLst>
            <a:gd name="adj1" fmla="val -103707"/>
            <a:gd name="adj2" fmla="val -30504"/>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「有」・「無」いずれかを選択</a:t>
          </a:r>
        </a:p>
      </xdr:txBody>
    </xdr:sp>
    <xdr:clientData/>
  </xdr:twoCellAnchor>
  <xdr:twoCellAnchor>
    <xdr:from>
      <xdr:col>2</xdr:col>
      <xdr:colOff>163287</xdr:colOff>
      <xdr:row>56</xdr:row>
      <xdr:rowOff>54429</xdr:rowOff>
    </xdr:from>
    <xdr:to>
      <xdr:col>6</xdr:col>
      <xdr:colOff>122464</xdr:colOff>
      <xdr:row>59</xdr:row>
      <xdr:rowOff>40822</xdr:rowOff>
    </xdr:to>
    <xdr:sp macro="" textlink="">
      <xdr:nvSpPr>
        <xdr:cNvPr id="10" name="四角形吹き出し 9">
          <a:extLst>
            <a:ext uri="{FF2B5EF4-FFF2-40B4-BE49-F238E27FC236}">
              <a16:creationId xmlns:a16="http://schemas.microsoft.com/office/drawing/2014/main" id="{00000000-0008-0000-0100-00000A000000}"/>
            </a:ext>
          </a:extLst>
        </xdr:cNvPr>
        <xdr:cNvSpPr/>
      </xdr:nvSpPr>
      <xdr:spPr>
        <a:xfrm>
          <a:off x="1728108" y="13688786"/>
          <a:ext cx="3047999" cy="680357"/>
        </a:xfrm>
        <a:prstGeom prst="wedgeRectCallout">
          <a:avLst>
            <a:gd name="adj1" fmla="val 4172"/>
            <a:gd name="adj2" fmla="val -118504"/>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「有」の場合は、</a:t>
          </a:r>
          <a:r>
            <a:rPr kumimoji="1" lang="ja-JP" altLang="en-US" sz="1200" b="1" u="sng">
              <a:solidFill>
                <a:schemeClr val="tx1"/>
              </a:solidFill>
              <a:latin typeface="BIZ UDPゴシック" panose="020B0400000000000000" pitchFamily="50" charset="-128"/>
              <a:ea typeface="BIZ UDPゴシック" panose="020B0400000000000000" pitchFamily="50" charset="-128"/>
            </a:rPr>
            <a:t>受験資格に該当する期間</a:t>
          </a:r>
          <a:r>
            <a:rPr kumimoji="1" lang="ja-JP" altLang="en-US" sz="1200" b="1">
              <a:solidFill>
                <a:schemeClr val="tx1"/>
              </a:solidFill>
              <a:latin typeface="BIZ UDPゴシック" panose="020B0400000000000000" pitchFamily="50" charset="-128"/>
              <a:ea typeface="BIZ UDPゴシック" panose="020B0400000000000000" pitchFamily="50" charset="-128"/>
            </a:rPr>
            <a:t>における１か月以上の休業等について記入</a:t>
          </a:r>
        </a:p>
      </xdr:txBody>
    </xdr:sp>
    <xdr:clientData/>
  </xdr:twoCellAnchor>
  <xdr:twoCellAnchor>
    <xdr:from>
      <xdr:col>11</xdr:col>
      <xdr:colOff>476251</xdr:colOff>
      <xdr:row>69</xdr:row>
      <xdr:rowOff>190500</xdr:rowOff>
    </xdr:from>
    <xdr:to>
      <xdr:col>17</xdr:col>
      <xdr:colOff>122465</xdr:colOff>
      <xdr:row>70</xdr:row>
      <xdr:rowOff>353786</xdr:rowOff>
    </xdr:to>
    <xdr:sp macro="" textlink="">
      <xdr:nvSpPr>
        <xdr:cNvPr id="11" name="四角形吹き出し 10">
          <a:extLst>
            <a:ext uri="{FF2B5EF4-FFF2-40B4-BE49-F238E27FC236}">
              <a16:creationId xmlns:a16="http://schemas.microsoft.com/office/drawing/2014/main" id="{00000000-0008-0000-0100-00000B000000}"/>
            </a:ext>
          </a:extLst>
        </xdr:cNvPr>
        <xdr:cNvSpPr/>
      </xdr:nvSpPr>
      <xdr:spPr>
        <a:xfrm>
          <a:off x="7837715" y="16832036"/>
          <a:ext cx="3170464" cy="394607"/>
        </a:xfrm>
        <a:prstGeom prst="wedgeRectCallout">
          <a:avLst>
            <a:gd name="adj1" fmla="val 27901"/>
            <a:gd name="adj2" fmla="val -118091"/>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７年以上であることを確認してください。</a:t>
          </a:r>
        </a:p>
      </xdr:txBody>
    </xdr:sp>
    <xdr:clientData/>
  </xdr:twoCellAnchor>
  <xdr:twoCellAnchor>
    <xdr:from>
      <xdr:col>1</xdr:col>
      <xdr:colOff>619125</xdr:colOff>
      <xdr:row>18</xdr:row>
      <xdr:rowOff>95250</xdr:rowOff>
    </xdr:from>
    <xdr:to>
      <xdr:col>7</xdr:col>
      <xdr:colOff>71438</xdr:colOff>
      <xdr:row>19</xdr:row>
      <xdr:rowOff>190499</xdr:rowOff>
    </xdr:to>
    <xdr:sp macro="" textlink="">
      <xdr:nvSpPr>
        <xdr:cNvPr id="14" name="四角形吹き出し 13">
          <a:extLst>
            <a:ext uri="{FF2B5EF4-FFF2-40B4-BE49-F238E27FC236}">
              <a16:creationId xmlns:a16="http://schemas.microsoft.com/office/drawing/2014/main" id="{00000000-0008-0000-0100-00000E000000}"/>
            </a:ext>
          </a:extLst>
        </xdr:cNvPr>
        <xdr:cNvSpPr/>
      </xdr:nvSpPr>
      <xdr:spPr>
        <a:xfrm>
          <a:off x="904875" y="4886325"/>
          <a:ext cx="4281488" cy="323849"/>
        </a:xfrm>
        <a:prstGeom prst="wedgeRectCallout">
          <a:avLst>
            <a:gd name="adj1" fmla="val -58066"/>
            <a:gd name="adj2" fmla="val -183737"/>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FF0000"/>
              </a:solidFill>
              <a:latin typeface="BIZ UDPゴシック" panose="020B0400000000000000" pitchFamily="50" charset="-128"/>
              <a:ea typeface="BIZ UDPゴシック" panose="020B0400000000000000" pitchFamily="50" charset="-128"/>
            </a:rPr>
            <a:t>在職中の場合は、このセルをプルダウンで「在職中」とする。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2:B34"/>
  <sheetViews>
    <sheetView showGridLines="0" tabSelected="1" zoomScale="70" zoomScaleNormal="70" zoomScaleSheetLayoutView="70" workbookViewId="0"/>
  </sheetViews>
  <sheetFormatPr defaultRowHeight="13.5" x14ac:dyDescent="0.4"/>
  <cols>
    <col min="1" max="1" width="4.5" style="177" customWidth="1"/>
    <col min="2" max="2" width="207" style="179" bestFit="1" customWidth="1"/>
    <col min="3" max="3" width="4.5" style="179" customWidth="1"/>
    <col min="4" max="16384" width="9" style="179"/>
  </cols>
  <sheetData>
    <row r="2" spans="2:2" ht="46.5" customHeight="1" thickBot="1" x14ac:dyDescent="0.45">
      <c r="B2" s="178" t="s">
        <v>165</v>
      </c>
    </row>
    <row r="3" spans="2:2" ht="21.95" customHeight="1" thickTop="1" x14ac:dyDescent="0.4">
      <c r="B3" s="203" t="s">
        <v>163</v>
      </c>
    </row>
    <row r="4" spans="2:2" ht="21.95" customHeight="1" x14ac:dyDescent="0.4">
      <c r="B4" s="198" t="s">
        <v>184</v>
      </c>
    </row>
    <row r="5" spans="2:2" ht="21.95" customHeight="1" x14ac:dyDescent="0.4">
      <c r="B5" s="199"/>
    </row>
    <row r="6" spans="2:2" ht="21.95" customHeight="1" x14ac:dyDescent="0.4">
      <c r="B6" s="200" t="s">
        <v>166</v>
      </c>
    </row>
    <row r="7" spans="2:2" ht="21.95" customHeight="1" x14ac:dyDescent="0.4">
      <c r="B7" s="201" t="s">
        <v>189</v>
      </c>
    </row>
    <row r="8" spans="2:2" ht="21.95" customHeight="1" x14ac:dyDescent="0.4">
      <c r="B8" s="201" t="s">
        <v>188</v>
      </c>
    </row>
    <row r="9" spans="2:2" ht="21.95" customHeight="1" x14ac:dyDescent="0.4">
      <c r="B9" s="201" t="s">
        <v>185</v>
      </c>
    </row>
    <row r="10" spans="2:2" ht="21.95" customHeight="1" x14ac:dyDescent="0.4">
      <c r="B10" s="201" t="s">
        <v>186</v>
      </c>
    </row>
    <row r="11" spans="2:2" ht="21.95" customHeight="1" x14ac:dyDescent="0.4">
      <c r="B11" s="201" t="s">
        <v>190</v>
      </c>
    </row>
    <row r="12" spans="2:2" ht="21.95" customHeight="1" x14ac:dyDescent="0.4">
      <c r="B12" s="201" t="s">
        <v>187</v>
      </c>
    </row>
    <row r="13" spans="2:2" ht="21.95" customHeight="1" x14ac:dyDescent="0.4">
      <c r="B13" s="201"/>
    </row>
    <row r="14" spans="2:2" ht="21.95" customHeight="1" x14ac:dyDescent="0.4">
      <c r="B14" s="200" t="s">
        <v>167</v>
      </c>
    </row>
    <row r="15" spans="2:2" ht="21.95" customHeight="1" x14ac:dyDescent="0.4">
      <c r="B15" s="201" t="s">
        <v>175</v>
      </c>
    </row>
    <row r="16" spans="2:2" ht="21.95" customHeight="1" x14ac:dyDescent="0.4">
      <c r="B16" s="201" t="s">
        <v>170</v>
      </c>
    </row>
    <row r="17" spans="2:2" ht="21.95" customHeight="1" x14ac:dyDescent="0.4">
      <c r="B17" s="205" t="s">
        <v>176</v>
      </c>
    </row>
    <row r="18" spans="2:2" ht="21.95" customHeight="1" x14ac:dyDescent="0.4">
      <c r="B18" s="201" t="s">
        <v>177</v>
      </c>
    </row>
    <row r="19" spans="2:2" ht="21.95" customHeight="1" x14ac:dyDescent="0.4">
      <c r="B19" s="201" t="s">
        <v>178</v>
      </c>
    </row>
    <row r="20" spans="2:2" ht="21.95" customHeight="1" x14ac:dyDescent="0.4">
      <c r="B20" s="201" t="s">
        <v>173</v>
      </c>
    </row>
    <row r="21" spans="2:2" ht="21.95" customHeight="1" x14ac:dyDescent="0.4">
      <c r="B21" s="201" t="s">
        <v>171</v>
      </c>
    </row>
    <row r="22" spans="2:2" ht="21.95" customHeight="1" x14ac:dyDescent="0.4">
      <c r="B22" s="201" t="s">
        <v>194</v>
      </c>
    </row>
    <row r="23" spans="2:2" ht="21.95" customHeight="1" x14ac:dyDescent="0.4">
      <c r="B23" s="206" t="s">
        <v>172</v>
      </c>
    </row>
    <row r="24" spans="2:2" ht="21.95" customHeight="1" x14ac:dyDescent="0.4">
      <c r="B24" s="202"/>
    </row>
    <row r="25" spans="2:2" ht="21.95" customHeight="1" x14ac:dyDescent="0.4">
      <c r="B25" s="200" t="s">
        <v>168</v>
      </c>
    </row>
    <row r="26" spans="2:2" ht="21.95" customHeight="1" x14ac:dyDescent="0.4">
      <c r="B26" s="201" t="s">
        <v>179</v>
      </c>
    </row>
    <row r="27" spans="2:2" ht="21.95" customHeight="1" x14ac:dyDescent="0.4">
      <c r="B27" s="201" t="s">
        <v>180</v>
      </c>
    </row>
    <row r="28" spans="2:2" ht="21.95" customHeight="1" x14ac:dyDescent="0.4">
      <c r="B28" s="201" t="s">
        <v>181</v>
      </c>
    </row>
    <row r="29" spans="2:2" ht="21.95" customHeight="1" x14ac:dyDescent="0.4">
      <c r="B29" s="202"/>
    </row>
    <row r="30" spans="2:2" ht="21.95" customHeight="1" x14ac:dyDescent="0.4">
      <c r="B30" s="200" t="s">
        <v>169</v>
      </c>
    </row>
    <row r="31" spans="2:2" ht="21.95" customHeight="1" x14ac:dyDescent="0.4">
      <c r="B31" s="201" t="s">
        <v>191</v>
      </c>
    </row>
    <row r="32" spans="2:2" ht="21.95" customHeight="1" x14ac:dyDescent="0.4">
      <c r="B32" s="201" t="s">
        <v>164</v>
      </c>
    </row>
    <row r="33" spans="2:2" ht="21.95" customHeight="1" thickBot="1" x14ac:dyDescent="0.45">
      <c r="B33" s="204" t="s">
        <v>162</v>
      </c>
    </row>
    <row r="34" spans="2:2" ht="14.25" thickTop="1" x14ac:dyDescent="0.4"/>
  </sheetData>
  <sheetProtection algorithmName="SHA-512" hashValue="VwTevSRRKkoXDpf01CqAlpyTv4kRlux3M/oJpDph8L3PzFDPNLZ+DfQdLWyNkc+LiVCyyeT4DcBRHJbvD7/eyQ==" saltValue="yJ0iFKaZkyDimXoMI2bkyw==" spinCount="100000" sheet="1" objects="1" scenarios="1" selectLockedCells="1" selectUnlockedCells="1"/>
  <phoneticPr fontId="1"/>
  <pageMargins left="0.25" right="0.25" top="0.75" bottom="0.75" header="0.3" footer="0.3"/>
  <pageSetup paperSize="9" scale="67"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BH95"/>
  <sheetViews>
    <sheetView showGridLines="0" zoomScale="70" zoomScaleNormal="70" zoomScaleSheetLayoutView="70" workbookViewId="0">
      <selection sqref="A1:D3"/>
    </sheetView>
  </sheetViews>
  <sheetFormatPr defaultColWidth="17.25" defaultRowHeight="45" customHeight="1" x14ac:dyDescent="0.4"/>
  <cols>
    <col min="1" max="1" width="3.75" style="2" customWidth="1"/>
    <col min="2" max="2" width="16.75" style="2" customWidth="1"/>
    <col min="3" max="3" width="12.375" style="2" customWidth="1"/>
    <col min="4" max="4" width="8.875" style="2" customWidth="1"/>
    <col min="5" max="5" width="13.125" style="2" customWidth="1"/>
    <col min="6" max="8" width="6.125" style="2" customWidth="1"/>
    <col min="9" max="9" width="1.75" style="2" customWidth="1"/>
    <col min="10" max="10" width="15.125" style="2" customWidth="1"/>
    <col min="11" max="13" width="6.375" style="2" customWidth="1"/>
    <col min="14" max="14" width="6" style="2" customWidth="1"/>
    <col min="15" max="15" width="15.125" style="2" customWidth="1"/>
    <col min="16" max="18" width="6.125" style="2" customWidth="1"/>
    <col min="19" max="19" width="8.75" style="2" customWidth="1"/>
    <col min="20" max="20" width="8.5" style="2" customWidth="1"/>
    <col min="21" max="21" width="3.75" style="2" customWidth="1"/>
    <col min="22" max="22" width="16.75" style="2" customWidth="1"/>
    <col min="23" max="23" width="12.375" style="2" customWidth="1"/>
    <col min="24" max="24" width="8.875" style="2" customWidth="1"/>
    <col min="25" max="25" width="13.125" style="2" customWidth="1"/>
    <col min="26" max="28" width="6.125" style="2" customWidth="1"/>
    <col min="29" max="29" width="1.75" style="2" customWidth="1"/>
    <col min="30" max="30" width="15.125" style="2" customWidth="1"/>
    <col min="31" max="33" width="6.375" style="2" customWidth="1"/>
    <col min="34" max="34" width="6" style="2" customWidth="1"/>
    <col min="35" max="35" width="15.125" style="2" customWidth="1"/>
    <col min="36" max="38" width="6.125" style="2" customWidth="1"/>
    <col min="39" max="39" width="8.5" style="2" customWidth="1"/>
    <col min="40" max="40" width="8.5" style="2" hidden="1" customWidth="1"/>
    <col min="41" max="41" width="255.625" style="2" hidden="1" customWidth="1"/>
    <col min="42" max="42" width="3.25" style="4" hidden="1" customWidth="1"/>
    <col min="43" max="43" width="47.875" style="2" hidden="1" customWidth="1"/>
    <col min="44" max="46" width="19.375" style="2" hidden="1" customWidth="1"/>
    <col min="47" max="50" width="17.125" style="2" hidden="1" customWidth="1"/>
    <col min="51" max="52" width="9.25" style="2" hidden="1" customWidth="1"/>
    <col min="53" max="53" width="12.25" style="2" hidden="1" customWidth="1"/>
    <col min="54" max="54" width="17.25" style="2" hidden="1" customWidth="1"/>
    <col min="55" max="55" width="41.25" style="2" hidden="1" customWidth="1"/>
    <col min="56" max="56" width="20.625" style="2" hidden="1" customWidth="1"/>
    <col min="57" max="57" width="17.25" style="2" hidden="1" customWidth="1"/>
    <col min="58" max="58" width="19.5" style="2" hidden="1" customWidth="1"/>
    <col min="59" max="59" width="13.375" style="2" hidden="1" customWidth="1"/>
    <col min="60" max="60" width="17.25" style="2" hidden="1" customWidth="1"/>
    <col min="61" max="16384" width="17.25" style="2"/>
  </cols>
  <sheetData>
    <row r="1" spans="1:59" ht="18" customHeight="1" x14ac:dyDescent="0.4">
      <c r="A1" s="439" t="s">
        <v>74</v>
      </c>
      <c r="B1" s="439"/>
      <c r="C1" s="439"/>
      <c r="D1" s="439"/>
      <c r="E1" s="440" t="s">
        <v>20</v>
      </c>
      <c r="F1" s="441"/>
      <c r="G1" s="441"/>
      <c r="H1" s="442"/>
      <c r="I1" s="440" t="s">
        <v>21</v>
      </c>
      <c r="J1" s="441"/>
      <c r="K1" s="442"/>
      <c r="L1" s="443" t="s">
        <v>22</v>
      </c>
      <c r="M1" s="444"/>
      <c r="N1" s="445"/>
      <c r="O1" s="82" t="s">
        <v>103</v>
      </c>
      <c r="P1" s="446" t="s">
        <v>195</v>
      </c>
      <c r="Q1" s="446"/>
      <c r="R1" s="446"/>
      <c r="AO1" s="3" t="s">
        <v>63</v>
      </c>
      <c r="AS1" s="5" t="s">
        <v>64</v>
      </c>
      <c r="AT1" s="5" t="s">
        <v>65</v>
      </c>
    </row>
    <row r="2" spans="1:59" ht="36" customHeight="1" x14ac:dyDescent="0.4">
      <c r="A2" s="439"/>
      <c r="B2" s="439"/>
      <c r="C2" s="439"/>
      <c r="D2" s="439"/>
      <c r="E2" s="447" t="s">
        <v>36</v>
      </c>
      <c r="F2" s="448"/>
      <c r="G2" s="448"/>
      <c r="H2" s="449"/>
      <c r="I2" s="450" t="s">
        <v>112</v>
      </c>
      <c r="J2" s="451"/>
      <c r="K2" s="452"/>
      <c r="L2" s="453">
        <v>31321</v>
      </c>
      <c r="M2" s="454"/>
      <c r="N2" s="455"/>
      <c r="O2" s="197">
        <f>IF(L2="","",DATEDIF(L2,AO2,"y"))</f>
        <v>40</v>
      </c>
      <c r="P2" s="456" t="s">
        <v>161</v>
      </c>
      <c r="Q2" s="456"/>
      <c r="R2" s="456"/>
      <c r="AN2" s="89"/>
      <c r="AO2" s="6">
        <v>46113</v>
      </c>
      <c r="AS2" s="7">
        <v>42095</v>
      </c>
      <c r="AT2" s="7">
        <v>45747</v>
      </c>
    </row>
    <row r="3" spans="1:59" ht="18" customHeight="1" x14ac:dyDescent="0.4">
      <c r="A3" s="439"/>
      <c r="B3" s="439"/>
      <c r="C3" s="439"/>
      <c r="D3" s="439"/>
      <c r="E3" s="90"/>
      <c r="F3" s="90"/>
      <c r="G3" s="90"/>
      <c r="H3" s="90"/>
      <c r="I3" s="90"/>
      <c r="J3" s="90"/>
      <c r="K3" s="90"/>
      <c r="L3" s="90"/>
      <c r="M3" s="90"/>
      <c r="N3" s="90"/>
      <c r="O3" s="90"/>
      <c r="P3" s="90"/>
      <c r="Q3" s="90"/>
      <c r="R3" s="90"/>
      <c r="U3" s="8"/>
      <c r="Y3" s="90"/>
      <c r="Z3" s="90"/>
      <c r="AA3" s="90"/>
      <c r="AB3" s="90"/>
      <c r="AC3" s="90"/>
      <c r="AD3" s="90"/>
    </row>
    <row r="4" spans="1:59" ht="35.25" customHeight="1" thickBot="1" x14ac:dyDescent="0.2">
      <c r="A4" s="427" t="s">
        <v>75</v>
      </c>
      <c r="B4" s="427"/>
      <c r="C4" s="427"/>
      <c r="D4" s="427"/>
      <c r="E4" s="427"/>
      <c r="F4" s="427"/>
      <c r="G4" s="427"/>
      <c r="H4" s="427"/>
      <c r="I4" s="427"/>
      <c r="J4" s="427"/>
      <c r="K4" s="427"/>
      <c r="L4" s="427"/>
      <c r="M4" s="427"/>
      <c r="N4" s="428"/>
      <c r="O4" s="427"/>
      <c r="P4" s="427"/>
      <c r="Q4" s="427"/>
      <c r="R4" s="427"/>
      <c r="U4" s="429"/>
      <c r="V4" s="429"/>
      <c r="W4" s="429"/>
      <c r="X4" s="429"/>
      <c r="Y4" s="429"/>
      <c r="Z4" s="429"/>
      <c r="AA4" s="429"/>
      <c r="AB4" s="429"/>
      <c r="AC4" s="429"/>
      <c r="AD4" s="429"/>
      <c r="AE4" s="429"/>
      <c r="AF4" s="429"/>
      <c r="AG4" s="429"/>
      <c r="AH4" s="430"/>
      <c r="AI4" s="429"/>
      <c r="AJ4" s="429"/>
      <c r="AK4" s="429"/>
      <c r="AL4" s="429"/>
      <c r="AQ4" s="9" t="s">
        <v>88</v>
      </c>
      <c r="AS4" s="9"/>
      <c r="AT4" s="9"/>
      <c r="AU4" s="9"/>
      <c r="AW4" s="9" t="s">
        <v>91</v>
      </c>
      <c r="AY4" s="9"/>
      <c r="BC4" s="10" t="s">
        <v>72</v>
      </c>
      <c r="BD4" s="10"/>
    </row>
    <row r="5" spans="1:59" ht="36" customHeight="1" thickBot="1" x14ac:dyDescent="0.2">
      <c r="A5" s="431" t="s">
        <v>0</v>
      </c>
      <c r="B5" s="432"/>
      <c r="C5" s="83" t="s">
        <v>26</v>
      </c>
      <c r="D5" s="84" t="s">
        <v>1</v>
      </c>
      <c r="E5" s="431" t="s">
        <v>27</v>
      </c>
      <c r="F5" s="433"/>
      <c r="G5" s="433"/>
      <c r="H5" s="433"/>
      <c r="I5" s="433"/>
      <c r="J5" s="433"/>
      <c r="K5" s="433"/>
      <c r="L5" s="433"/>
      <c r="M5" s="434"/>
      <c r="N5" s="85" t="s">
        <v>35</v>
      </c>
      <c r="O5" s="86" t="s">
        <v>43</v>
      </c>
      <c r="P5" s="431" t="s">
        <v>80</v>
      </c>
      <c r="Q5" s="433"/>
      <c r="R5" s="432"/>
      <c r="U5" s="435" t="s">
        <v>0</v>
      </c>
      <c r="V5" s="436"/>
      <c r="W5" s="83" t="s">
        <v>26</v>
      </c>
      <c r="X5" s="84" t="s">
        <v>1</v>
      </c>
      <c r="Y5" s="435" t="s">
        <v>27</v>
      </c>
      <c r="Z5" s="437"/>
      <c r="AA5" s="437"/>
      <c r="AB5" s="437"/>
      <c r="AC5" s="437"/>
      <c r="AD5" s="437"/>
      <c r="AE5" s="437"/>
      <c r="AF5" s="437"/>
      <c r="AG5" s="438"/>
      <c r="AH5" s="85" t="s">
        <v>35</v>
      </c>
      <c r="AI5" s="86" t="s">
        <v>43</v>
      </c>
      <c r="AJ5" s="431" t="s">
        <v>80</v>
      </c>
      <c r="AK5" s="433"/>
      <c r="AL5" s="432"/>
      <c r="AQ5" s="11" t="s">
        <v>34</v>
      </c>
      <c r="AS5" s="12" t="s">
        <v>4</v>
      </c>
      <c r="AT5" s="12" t="s">
        <v>5</v>
      </c>
      <c r="AU5" s="12" t="s">
        <v>6</v>
      </c>
      <c r="AW5" s="11" t="s">
        <v>34</v>
      </c>
      <c r="AY5" s="12" t="s">
        <v>4</v>
      </c>
      <c r="AZ5" s="12" t="s">
        <v>5</v>
      </c>
      <c r="BA5" s="12" t="s">
        <v>6</v>
      </c>
      <c r="BC5" s="13"/>
      <c r="BD5" s="9" t="s">
        <v>88</v>
      </c>
      <c r="BF5" s="13"/>
      <c r="BG5" s="9" t="s">
        <v>91</v>
      </c>
    </row>
    <row r="6" spans="1:59" ht="18" customHeight="1" x14ac:dyDescent="0.4">
      <c r="A6" s="406" t="s">
        <v>2</v>
      </c>
      <c r="B6" s="286" t="s">
        <v>85</v>
      </c>
      <c r="C6" s="91" t="s">
        <v>66</v>
      </c>
      <c r="D6" s="263" t="s">
        <v>19</v>
      </c>
      <c r="E6" s="265" t="s">
        <v>107</v>
      </c>
      <c r="F6" s="224"/>
      <c r="G6" s="224"/>
      <c r="H6" s="224"/>
      <c r="I6" s="224"/>
      <c r="J6" s="224"/>
      <c r="K6" s="224"/>
      <c r="L6" s="224"/>
      <c r="M6" s="224"/>
      <c r="N6" s="420" t="s">
        <v>32</v>
      </c>
      <c r="O6" s="92">
        <v>40269</v>
      </c>
      <c r="P6" s="410">
        <f>AS6</f>
        <v>5</v>
      </c>
      <c r="Q6" s="386">
        <f>AT6</f>
        <v>0</v>
      </c>
      <c r="R6" s="413">
        <f>AU6</f>
        <v>0</v>
      </c>
      <c r="U6" s="296" t="s">
        <v>86</v>
      </c>
      <c r="V6" s="286"/>
      <c r="W6" s="91"/>
      <c r="X6" s="263"/>
      <c r="Y6" s="265"/>
      <c r="Z6" s="224"/>
      <c r="AA6" s="224"/>
      <c r="AB6" s="224"/>
      <c r="AC6" s="224"/>
      <c r="AD6" s="224"/>
      <c r="AE6" s="224"/>
      <c r="AF6" s="224"/>
      <c r="AG6" s="374"/>
      <c r="AH6" s="293"/>
      <c r="AI6" s="93"/>
      <c r="AJ6" s="414" t="str">
        <f>AY6</f>
        <v/>
      </c>
      <c r="AK6" s="273" t="str">
        <f>AZ6</f>
        <v/>
      </c>
      <c r="AL6" s="275" t="str">
        <f>BA6</f>
        <v/>
      </c>
      <c r="AM6" s="94"/>
      <c r="AO6" s="14" t="s">
        <v>33</v>
      </c>
      <c r="AQ6" s="239">
        <f>IF(O6="","",VLOOKUP(N6,$AO$46:$AP$47,2,FALSE))</f>
        <v>0</v>
      </c>
      <c r="AR6" s="15"/>
      <c r="AS6" s="239">
        <f>IF(O6="","",DATEDIF(O6,O7+1,"Y"))</f>
        <v>5</v>
      </c>
      <c r="AT6" s="239">
        <f>IF(O6="","",DATEDIF(O6,O7+1,"YＭ"))</f>
        <v>0</v>
      </c>
      <c r="AU6" s="239">
        <f>IF(O6="","",DATEDIF(O6,O7+1,"MD"))</f>
        <v>0</v>
      </c>
      <c r="AV6" s="15"/>
      <c r="AW6" s="239" t="str">
        <f>IF(AI6="","",VLOOKUP(AH6,$AO$46:$AP$47,2,FALSE))</f>
        <v/>
      </c>
      <c r="AX6" s="15"/>
      <c r="AY6" s="239" t="str">
        <f>IF(AI6="","",DATEDIF(AI6,AI7+1,"Y"))</f>
        <v/>
      </c>
      <c r="AZ6" s="239" t="str">
        <f>IF(AI6="","",DATEDIF(AI6,AI7+1,"YＭ"))</f>
        <v/>
      </c>
      <c r="BA6" s="239" t="str">
        <f>IF(AI6="","",DATEDIF(AI6,AI7+1,"MD"))</f>
        <v/>
      </c>
      <c r="BC6" s="16" t="s">
        <v>69</v>
      </c>
      <c r="BD6" s="17">
        <f>IF(AND(AQ6=1,O6&lt;$AS$2),1,0)</f>
        <v>0</v>
      </c>
      <c r="BF6" s="16" t="s">
        <v>69</v>
      </c>
      <c r="BG6" s="17">
        <f>IF(AND(AW6=1,AI6&lt;$AS$2),1,0)</f>
        <v>0</v>
      </c>
    </row>
    <row r="7" spans="1:59" ht="18" customHeight="1" x14ac:dyDescent="0.4">
      <c r="A7" s="418"/>
      <c r="B7" s="287"/>
      <c r="C7" s="95" t="s">
        <v>67</v>
      </c>
      <c r="D7" s="264"/>
      <c r="E7" s="225"/>
      <c r="F7" s="226"/>
      <c r="G7" s="226"/>
      <c r="H7" s="226"/>
      <c r="I7" s="226"/>
      <c r="J7" s="226"/>
      <c r="K7" s="226"/>
      <c r="L7" s="226"/>
      <c r="M7" s="226"/>
      <c r="N7" s="421"/>
      <c r="O7" s="96">
        <v>42094</v>
      </c>
      <c r="P7" s="411"/>
      <c r="Q7" s="412"/>
      <c r="R7" s="413"/>
      <c r="U7" s="296"/>
      <c r="V7" s="287"/>
      <c r="W7" s="95"/>
      <c r="X7" s="264"/>
      <c r="Y7" s="225"/>
      <c r="Z7" s="226"/>
      <c r="AA7" s="226"/>
      <c r="AB7" s="226"/>
      <c r="AC7" s="226"/>
      <c r="AD7" s="226"/>
      <c r="AE7" s="226"/>
      <c r="AF7" s="226"/>
      <c r="AG7" s="375"/>
      <c r="AH7" s="294"/>
      <c r="AI7" s="97"/>
      <c r="AJ7" s="415"/>
      <c r="AK7" s="274"/>
      <c r="AL7" s="276"/>
      <c r="AM7" s="94"/>
      <c r="AO7" s="18" t="s">
        <v>31</v>
      </c>
      <c r="AP7" s="8"/>
      <c r="AQ7" s="239"/>
      <c r="AR7" s="15"/>
      <c r="AS7" s="239"/>
      <c r="AT7" s="239"/>
      <c r="AU7" s="239" t="e">
        <f>SUM(#REF!)</f>
        <v>#REF!</v>
      </c>
      <c r="AV7" s="15"/>
      <c r="AW7" s="239"/>
      <c r="AX7" s="15"/>
      <c r="AY7" s="239"/>
      <c r="AZ7" s="239"/>
      <c r="BA7" s="239" t="e">
        <f>SUM(#REF!)</f>
        <v>#REF!</v>
      </c>
      <c r="BC7" s="2" t="s">
        <v>70</v>
      </c>
      <c r="BD7" s="17">
        <f>IF(AND(AQ6=1,AS6=0),1,0)</f>
        <v>0</v>
      </c>
      <c r="BF7" s="2" t="s">
        <v>70</v>
      </c>
      <c r="BG7" s="17">
        <f>IF(AND(AW6=1,AY6=0),1,0)</f>
        <v>0</v>
      </c>
    </row>
    <row r="8" spans="1:59" ht="18" customHeight="1" x14ac:dyDescent="0.4">
      <c r="A8" s="418"/>
      <c r="B8" s="287"/>
      <c r="C8" s="91" t="s">
        <v>66</v>
      </c>
      <c r="D8" s="263" t="s">
        <v>19</v>
      </c>
      <c r="E8" s="265" t="s">
        <v>106</v>
      </c>
      <c r="F8" s="224"/>
      <c r="G8" s="224"/>
      <c r="H8" s="224"/>
      <c r="I8" s="224"/>
      <c r="J8" s="224"/>
      <c r="K8" s="224"/>
      <c r="L8" s="224"/>
      <c r="M8" s="224"/>
      <c r="N8" s="420" t="s">
        <v>31</v>
      </c>
      <c r="O8" s="98">
        <v>42095</v>
      </c>
      <c r="P8" s="410">
        <f>AS8</f>
        <v>3</v>
      </c>
      <c r="Q8" s="386">
        <f>AT8</f>
        <v>0</v>
      </c>
      <c r="R8" s="413">
        <f>AU8</f>
        <v>0</v>
      </c>
      <c r="U8" s="296"/>
      <c r="V8" s="287"/>
      <c r="W8" s="91"/>
      <c r="X8" s="263"/>
      <c r="Y8" s="265"/>
      <c r="Z8" s="224"/>
      <c r="AA8" s="224"/>
      <c r="AB8" s="224"/>
      <c r="AC8" s="224"/>
      <c r="AD8" s="224"/>
      <c r="AE8" s="224"/>
      <c r="AF8" s="224"/>
      <c r="AG8" s="374"/>
      <c r="AH8" s="295"/>
      <c r="AI8" s="99"/>
      <c r="AJ8" s="271" t="str">
        <f>AY8</f>
        <v/>
      </c>
      <c r="AK8" s="273" t="str">
        <f>AZ8</f>
        <v/>
      </c>
      <c r="AL8" s="275" t="str">
        <f>BA8</f>
        <v/>
      </c>
      <c r="AM8" s="94"/>
      <c r="AO8" s="18" t="s">
        <v>32</v>
      </c>
      <c r="AP8" s="8"/>
      <c r="AQ8" s="239">
        <f>IF(O8="","",VLOOKUP(N8,$AO$46:$AP$47,2,FALSE))</f>
        <v>1</v>
      </c>
      <c r="AR8" s="15"/>
      <c r="AS8" s="239">
        <f>IF(O8="","",DATEDIF(O8,O9+1,"Y"))</f>
        <v>3</v>
      </c>
      <c r="AT8" s="239">
        <f>IF(O8="","",DATEDIF(O8,O9+1,"YＭ"))</f>
        <v>0</v>
      </c>
      <c r="AU8" s="239">
        <f>IF(O8="","",DATEDIF(O8,O9+1,"MD"))</f>
        <v>0</v>
      </c>
      <c r="AV8" s="15"/>
      <c r="AW8" s="239" t="str">
        <f>IF(AI8="","",VLOOKUP(AH8,$AO$46:$AP$47,2,FALSE))</f>
        <v/>
      </c>
      <c r="AX8" s="15"/>
      <c r="AY8" s="239" t="str">
        <f>IF(AI8="","",DATEDIF(AI8,AI9+1,"Y"))</f>
        <v/>
      </c>
      <c r="AZ8" s="239" t="str">
        <f>IF(AI8="","",DATEDIF(AI8,AI9+1,"YＭ"))</f>
        <v/>
      </c>
      <c r="BA8" s="239" t="str">
        <f>IF(AI8="","",DATEDIF(AI8,AI9+1,"MD"))</f>
        <v/>
      </c>
      <c r="BC8" s="2" t="s">
        <v>71</v>
      </c>
      <c r="BD8" s="17">
        <f>IF(O7&gt;=O8,1,0)</f>
        <v>0</v>
      </c>
      <c r="BF8" s="2" t="s">
        <v>71</v>
      </c>
      <c r="BG8" s="17">
        <f>IF(AI7&gt;=AI8,1,0)</f>
        <v>1</v>
      </c>
    </row>
    <row r="9" spans="1:59" ht="18" customHeight="1" x14ac:dyDescent="0.4">
      <c r="A9" s="418"/>
      <c r="B9" s="287"/>
      <c r="C9" s="95" t="s">
        <v>67</v>
      </c>
      <c r="D9" s="264"/>
      <c r="E9" s="225"/>
      <c r="F9" s="226"/>
      <c r="G9" s="226"/>
      <c r="H9" s="226"/>
      <c r="I9" s="226"/>
      <c r="J9" s="226"/>
      <c r="K9" s="226"/>
      <c r="L9" s="226"/>
      <c r="M9" s="226"/>
      <c r="N9" s="421"/>
      <c r="O9" s="97">
        <v>43190</v>
      </c>
      <c r="P9" s="411"/>
      <c r="Q9" s="412"/>
      <c r="R9" s="413"/>
      <c r="U9" s="296"/>
      <c r="V9" s="287"/>
      <c r="W9" s="95"/>
      <c r="X9" s="264"/>
      <c r="Y9" s="225"/>
      <c r="Z9" s="226"/>
      <c r="AA9" s="226"/>
      <c r="AB9" s="226"/>
      <c r="AC9" s="226"/>
      <c r="AD9" s="226"/>
      <c r="AE9" s="226"/>
      <c r="AF9" s="226"/>
      <c r="AG9" s="375"/>
      <c r="AH9" s="294"/>
      <c r="AI9" s="97"/>
      <c r="AJ9" s="272"/>
      <c r="AK9" s="274"/>
      <c r="AL9" s="276"/>
      <c r="AM9" s="94"/>
      <c r="AQ9" s="239"/>
      <c r="AR9" s="15"/>
      <c r="AS9" s="239"/>
      <c r="AT9" s="239"/>
      <c r="AU9" s="239" t="e">
        <f>SUM(#REF!)</f>
        <v>#REF!</v>
      </c>
      <c r="AV9" s="15"/>
      <c r="AW9" s="239"/>
      <c r="AX9" s="15"/>
      <c r="AY9" s="239"/>
      <c r="AZ9" s="239"/>
      <c r="BA9" s="239" t="e">
        <f>SUM(#REF!)</f>
        <v>#REF!</v>
      </c>
      <c r="BC9" s="2" t="s">
        <v>70</v>
      </c>
      <c r="BD9" s="17">
        <f>IF(AND(AQ8=1,AS8=0),1,0)</f>
        <v>0</v>
      </c>
      <c r="BF9" s="2" t="s">
        <v>70</v>
      </c>
      <c r="BG9" s="17">
        <f>IF(AND(AW8=1,AY8=0),1,0)</f>
        <v>0</v>
      </c>
    </row>
    <row r="10" spans="1:59" ht="18" customHeight="1" x14ac:dyDescent="0.4">
      <c r="A10" s="418"/>
      <c r="B10" s="287"/>
      <c r="C10" s="91" t="s">
        <v>104</v>
      </c>
      <c r="D10" s="263" t="s">
        <v>28</v>
      </c>
      <c r="E10" s="265" t="s">
        <v>108</v>
      </c>
      <c r="F10" s="224"/>
      <c r="G10" s="224"/>
      <c r="H10" s="224"/>
      <c r="I10" s="224"/>
      <c r="J10" s="224"/>
      <c r="K10" s="224"/>
      <c r="L10" s="224"/>
      <c r="M10" s="224"/>
      <c r="N10" s="268" t="s">
        <v>31</v>
      </c>
      <c r="O10" s="100">
        <v>43191</v>
      </c>
      <c r="P10" s="410">
        <f>AS10</f>
        <v>1</v>
      </c>
      <c r="Q10" s="386">
        <f>AT10</f>
        <v>0</v>
      </c>
      <c r="R10" s="413">
        <f>AU10</f>
        <v>0</v>
      </c>
      <c r="U10" s="296"/>
      <c r="V10" s="287"/>
      <c r="W10" s="91"/>
      <c r="X10" s="263"/>
      <c r="Y10" s="265"/>
      <c r="Z10" s="224"/>
      <c r="AA10" s="224"/>
      <c r="AB10" s="224"/>
      <c r="AC10" s="224"/>
      <c r="AD10" s="224"/>
      <c r="AE10" s="224"/>
      <c r="AF10" s="224"/>
      <c r="AG10" s="224"/>
      <c r="AH10" s="268"/>
      <c r="AI10" s="100"/>
      <c r="AJ10" s="271" t="str">
        <f>AY10</f>
        <v/>
      </c>
      <c r="AK10" s="273" t="str">
        <f>AZ10</f>
        <v/>
      </c>
      <c r="AL10" s="275" t="str">
        <f>BA10</f>
        <v/>
      </c>
      <c r="AM10" s="94"/>
      <c r="AQ10" s="239">
        <f>IF(O10="","",VLOOKUP(N10,$AO$46:$AP$47,2,FALSE))</f>
        <v>1</v>
      </c>
      <c r="AR10" s="15"/>
      <c r="AS10" s="239">
        <f>IF(O10="","",DATEDIF(O10,O11+1,"Y"))</f>
        <v>1</v>
      </c>
      <c r="AT10" s="239">
        <f>IF(O10="","",DATEDIF(O10,O11+1,"YＭ"))</f>
        <v>0</v>
      </c>
      <c r="AU10" s="239">
        <f>IF(O10="","",DATEDIF(O10,O11+1,"MD"))</f>
        <v>0</v>
      </c>
      <c r="AV10" s="15"/>
      <c r="AW10" s="239" t="str">
        <f>IF(AI10="","",VLOOKUP(AH10,$AO$46:$AP$47,2,FALSE))</f>
        <v/>
      </c>
      <c r="AX10" s="15"/>
      <c r="AY10" s="239" t="str">
        <f>IF(AI10="","",DATEDIF(AI10,AI11+1,"Y"))</f>
        <v/>
      </c>
      <c r="AZ10" s="239" t="str">
        <f>IF(AI10="","",DATEDIF(AI10,AI11+1,"YＭ"))</f>
        <v/>
      </c>
      <c r="BA10" s="239" t="str">
        <f>IF(AI10="","",DATEDIF(AI10,AI11+1,"MD"))</f>
        <v/>
      </c>
      <c r="BC10" s="2" t="s">
        <v>71</v>
      </c>
      <c r="BD10" s="17">
        <f>IF(O9&gt;=O10,1,0)</f>
        <v>0</v>
      </c>
      <c r="BF10" s="2" t="s">
        <v>71</v>
      </c>
      <c r="BG10" s="17">
        <f>IF(AI9&gt;=AI10,1,0)</f>
        <v>1</v>
      </c>
    </row>
    <row r="11" spans="1:59" ht="18" customHeight="1" x14ac:dyDescent="0.4">
      <c r="A11" s="418"/>
      <c r="B11" s="288"/>
      <c r="C11" s="95" t="s">
        <v>105</v>
      </c>
      <c r="D11" s="264"/>
      <c r="E11" s="225"/>
      <c r="F11" s="226"/>
      <c r="G11" s="226"/>
      <c r="H11" s="226"/>
      <c r="I11" s="226"/>
      <c r="J11" s="226"/>
      <c r="K11" s="226"/>
      <c r="L11" s="226"/>
      <c r="M11" s="226"/>
      <c r="N11" s="270"/>
      <c r="O11" s="97">
        <v>43555</v>
      </c>
      <c r="P11" s="411"/>
      <c r="Q11" s="412"/>
      <c r="R11" s="413"/>
      <c r="U11" s="296"/>
      <c r="V11" s="288"/>
      <c r="W11" s="95"/>
      <c r="X11" s="264"/>
      <c r="Y11" s="225"/>
      <c r="Z11" s="226"/>
      <c r="AA11" s="226"/>
      <c r="AB11" s="226"/>
      <c r="AC11" s="226"/>
      <c r="AD11" s="226"/>
      <c r="AE11" s="226"/>
      <c r="AF11" s="226"/>
      <c r="AG11" s="226"/>
      <c r="AH11" s="270"/>
      <c r="AI11" s="97"/>
      <c r="AJ11" s="272"/>
      <c r="AK11" s="274"/>
      <c r="AL11" s="276"/>
      <c r="AM11" s="94"/>
      <c r="AO11" s="19" t="s">
        <v>33</v>
      </c>
      <c r="AQ11" s="239"/>
      <c r="AR11" s="15"/>
      <c r="AS11" s="239"/>
      <c r="AT11" s="239"/>
      <c r="AU11" s="239" t="e">
        <f>SUM(#REF!)</f>
        <v>#REF!</v>
      </c>
      <c r="AV11" s="15"/>
      <c r="AW11" s="239"/>
      <c r="AX11" s="15"/>
      <c r="AY11" s="239"/>
      <c r="AZ11" s="239"/>
      <c r="BA11" s="239" t="e">
        <f>SUM(#REF!)</f>
        <v>#REF!</v>
      </c>
      <c r="BC11" s="2" t="s">
        <v>70</v>
      </c>
      <c r="BD11" s="17">
        <f>IF(AND(AQ10=1,AS10=0),1,0)</f>
        <v>0</v>
      </c>
      <c r="BF11" s="2" t="s">
        <v>70</v>
      </c>
      <c r="BG11" s="17">
        <f>IF(AND(AW10=1,AY10=0),1,0)</f>
        <v>0</v>
      </c>
    </row>
    <row r="12" spans="1:59" ht="18" customHeight="1" x14ac:dyDescent="0.4">
      <c r="A12" s="418"/>
      <c r="B12" s="279" t="s">
        <v>182</v>
      </c>
      <c r="C12" s="91" t="s">
        <v>104</v>
      </c>
      <c r="D12" s="263" t="s">
        <v>84</v>
      </c>
      <c r="E12" s="265" t="s">
        <v>109</v>
      </c>
      <c r="F12" s="224"/>
      <c r="G12" s="224"/>
      <c r="H12" s="224"/>
      <c r="I12" s="224"/>
      <c r="J12" s="224"/>
      <c r="K12" s="224"/>
      <c r="L12" s="224"/>
      <c r="M12" s="224"/>
      <c r="N12" s="268" t="s">
        <v>31</v>
      </c>
      <c r="O12" s="100">
        <v>43556</v>
      </c>
      <c r="P12" s="410">
        <f>AS12</f>
        <v>6</v>
      </c>
      <c r="Q12" s="386">
        <f>AT12</f>
        <v>0</v>
      </c>
      <c r="R12" s="413">
        <f>AU12</f>
        <v>0</v>
      </c>
      <c r="U12" s="296"/>
      <c r="V12" s="279" t="s">
        <v>182</v>
      </c>
      <c r="W12" s="91"/>
      <c r="X12" s="263"/>
      <c r="Y12" s="265"/>
      <c r="Z12" s="224"/>
      <c r="AA12" s="224"/>
      <c r="AB12" s="224"/>
      <c r="AC12" s="224"/>
      <c r="AD12" s="224"/>
      <c r="AE12" s="224"/>
      <c r="AF12" s="224"/>
      <c r="AG12" s="224"/>
      <c r="AH12" s="268"/>
      <c r="AI12" s="100"/>
      <c r="AJ12" s="271" t="str">
        <f>AY12</f>
        <v/>
      </c>
      <c r="AK12" s="273" t="str">
        <f>AZ12</f>
        <v/>
      </c>
      <c r="AL12" s="275" t="str">
        <f>BA12</f>
        <v/>
      </c>
      <c r="AM12" s="94"/>
      <c r="AO12" s="20" t="s">
        <v>37</v>
      </c>
      <c r="AQ12" s="239">
        <f>IF(O12="","",VLOOKUP(N12,$AO$46:$AP$47,2,FALSE))</f>
        <v>1</v>
      </c>
      <c r="AR12" s="15"/>
      <c r="AS12" s="239">
        <f>IF(O12="","",DATEDIF(O12,O13+1,"Y"))</f>
        <v>6</v>
      </c>
      <c r="AT12" s="239">
        <f>IF(O12="","",DATEDIF(O12,O13+1,"YＭ"))</f>
        <v>0</v>
      </c>
      <c r="AU12" s="239">
        <f>IF(O12="","",DATEDIF(O12,O13+1,"MD"))</f>
        <v>0</v>
      </c>
      <c r="AV12" s="15"/>
      <c r="AW12" s="239" t="str">
        <f>IF(AI12="","",VLOOKUP(AH12,$AO$46:$AP$47,2,FALSE))</f>
        <v/>
      </c>
      <c r="AX12" s="15"/>
      <c r="AY12" s="239" t="str">
        <f>IF(AI12="","",DATEDIF(AI12,AI13+1,"Y"))</f>
        <v/>
      </c>
      <c r="AZ12" s="239" t="str">
        <f>IF(AI12="","",DATEDIF(AI12,AI13+1,"YＭ"))</f>
        <v/>
      </c>
      <c r="BA12" s="239" t="str">
        <f>IF(AI12="","",DATEDIF(AI12,AI13+1,"MD"))</f>
        <v/>
      </c>
      <c r="BC12" s="2" t="s">
        <v>71</v>
      </c>
      <c r="BD12" s="17">
        <f>IF(O11&gt;=O12,1,0)</f>
        <v>0</v>
      </c>
      <c r="BF12" s="2" t="s">
        <v>71</v>
      </c>
      <c r="BG12" s="17">
        <f>IF(AI11&gt;=AI12,1,0)</f>
        <v>1</v>
      </c>
    </row>
    <row r="13" spans="1:59" ht="18" customHeight="1" x14ac:dyDescent="0.4">
      <c r="A13" s="418"/>
      <c r="B13" s="280"/>
      <c r="C13" s="95" t="s">
        <v>105</v>
      </c>
      <c r="D13" s="264"/>
      <c r="E13" s="225"/>
      <c r="F13" s="226"/>
      <c r="G13" s="226"/>
      <c r="H13" s="226"/>
      <c r="I13" s="226"/>
      <c r="J13" s="226"/>
      <c r="K13" s="226"/>
      <c r="L13" s="226"/>
      <c r="M13" s="226"/>
      <c r="N13" s="270"/>
      <c r="O13" s="97">
        <v>45747</v>
      </c>
      <c r="P13" s="411"/>
      <c r="Q13" s="412"/>
      <c r="R13" s="413"/>
      <c r="U13" s="296"/>
      <c r="V13" s="280"/>
      <c r="W13" s="95"/>
      <c r="X13" s="264"/>
      <c r="Y13" s="225"/>
      <c r="Z13" s="226"/>
      <c r="AA13" s="226"/>
      <c r="AB13" s="226"/>
      <c r="AC13" s="226"/>
      <c r="AD13" s="226"/>
      <c r="AE13" s="226"/>
      <c r="AF13" s="226"/>
      <c r="AG13" s="226"/>
      <c r="AH13" s="270"/>
      <c r="AI13" s="97"/>
      <c r="AJ13" s="272"/>
      <c r="AK13" s="274"/>
      <c r="AL13" s="276"/>
      <c r="AM13" s="94"/>
      <c r="AO13" s="20" t="s">
        <v>3</v>
      </c>
      <c r="AQ13" s="239"/>
      <c r="AR13" s="15"/>
      <c r="AS13" s="239"/>
      <c r="AT13" s="239"/>
      <c r="AU13" s="239" t="e">
        <f>SUM(#REF!)</f>
        <v>#REF!</v>
      </c>
      <c r="AV13" s="15"/>
      <c r="AW13" s="239"/>
      <c r="AX13" s="15"/>
      <c r="AY13" s="239"/>
      <c r="AZ13" s="239"/>
      <c r="BA13" s="239" t="e">
        <f>SUM(#REF!)</f>
        <v>#REF!</v>
      </c>
      <c r="BC13" s="2" t="s">
        <v>70</v>
      </c>
      <c r="BD13" s="17">
        <f>IF(AND(AQ12=1,AS12=0),1,0)</f>
        <v>0</v>
      </c>
      <c r="BF13" s="2" t="s">
        <v>70</v>
      </c>
      <c r="BG13" s="17">
        <f>IF(AND(AW12=1,AY12=0),1,0)</f>
        <v>0</v>
      </c>
    </row>
    <row r="14" spans="1:59" ht="18" customHeight="1" x14ac:dyDescent="0.4">
      <c r="A14" s="418"/>
      <c r="B14" s="91" t="s">
        <v>101</v>
      </c>
      <c r="C14" s="91"/>
      <c r="D14" s="263"/>
      <c r="E14" s="265"/>
      <c r="F14" s="224"/>
      <c r="G14" s="224"/>
      <c r="H14" s="224"/>
      <c r="I14" s="224"/>
      <c r="J14" s="224"/>
      <c r="K14" s="224"/>
      <c r="L14" s="224"/>
      <c r="M14" s="224"/>
      <c r="N14" s="268"/>
      <c r="O14" s="100"/>
      <c r="P14" s="410" t="str">
        <f>AS14</f>
        <v/>
      </c>
      <c r="Q14" s="386" t="str">
        <f>AT14</f>
        <v/>
      </c>
      <c r="R14" s="413" t="str">
        <f>AU14</f>
        <v/>
      </c>
      <c r="U14" s="296"/>
      <c r="V14" s="91"/>
      <c r="W14" s="91"/>
      <c r="X14" s="263"/>
      <c r="Y14" s="265"/>
      <c r="Z14" s="224"/>
      <c r="AA14" s="224"/>
      <c r="AB14" s="224"/>
      <c r="AC14" s="224"/>
      <c r="AD14" s="224"/>
      <c r="AE14" s="224"/>
      <c r="AF14" s="224"/>
      <c r="AG14" s="224"/>
      <c r="AH14" s="268"/>
      <c r="AI14" s="100"/>
      <c r="AJ14" s="271" t="str">
        <f>AY14</f>
        <v/>
      </c>
      <c r="AK14" s="273" t="str">
        <f>AZ14</f>
        <v/>
      </c>
      <c r="AL14" s="275" t="str">
        <f>BA14</f>
        <v/>
      </c>
      <c r="AM14" s="94"/>
      <c r="AP14" s="8"/>
      <c r="AQ14" s="239" t="str">
        <f>IF(O14="","",VLOOKUP(N14,$AO$46:$AP$47,2,FALSE))</f>
        <v/>
      </c>
      <c r="AR14" s="15"/>
      <c r="AS14" s="239" t="str">
        <f>IF(O14="","",DATEDIF(O14,O15+1,"Y"))</f>
        <v/>
      </c>
      <c r="AT14" s="239" t="str">
        <f>IF(O14="","",DATEDIF(O14,O15+1,"YＭ"))</f>
        <v/>
      </c>
      <c r="AU14" s="239" t="str">
        <f>IF(O14="","",DATEDIF(O14,O15+1,"MD"))</f>
        <v/>
      </c>
      <c r="AV14" s="15"/>
      <c r="AW14" s="239" t="str">
        <f>IF(AI14="","",VLOOKUP(AH14,$AO$46:$AP$47,2,FALSE))</f>
        <v/>
      </c>
      <c r="AX14" s="15"/>
      <c r="AY14" s="239" t="str">
        <f>IF(AI14="","",DATEDIF(AI14,AI15+1,"Y"))</f>
        <v/>
      </c>
      <c r="AZ14" s="239" t="str">
        <f>IF(AI14="","",DATEDIF(AI14,AI15+1,"YＭ"))</f>
        <v/>
      </c>
      <c r="BA14" s="239" t="str">
        <f>IF(AI14="","",DATEDIF(AI14,AI15+1,"MD"))</f>
        <v/>
      </c>
      <c r="BC14" s="2" t="s">
        <v>71</v>
      </c>
      <c r="BD14" s="17">
        <f>IF(O13&gt;=O14,1,0)</f>
        <v>1</v>
      </c>
      <c r="BF14" s="2" t="s">
        <v>71</v>
      </c>
      <c r="BG14" s="17">
        <f>IF(AI13&gt;=AI14,1,0)</f>
        <v>1</v>
      </c>
    </row>
    <row r="15" spans="1:59" ht="18" customHeight="1" thickBot="1" x14ac:dyDescent="0.45">
      <c r="A15" s="418"/>
      <c r="B15" s="95" t="s">
        <v>38</v>
      </c>
      <c r="C15" s="101"/>
      <c r="D15" s="396"/>
      <c r="E15" s="266"/>
      <c r="F15" s="267"/>
      <c r="G15" s="267"/>
      <c r="H15" s="267"/>
      <c r="I15" s="267"/>
      <c r="J15" s="267"/>
      <c r="K15" s="267"/>
      <c r="L15" s="267"/>
      <c r="M15" s="267"/>
      <c r="N15" s="422"/>
      <c r="O15" s="97"/>
      <c r="P15" s="423"/>
      <c r="Q15" s="416"/>
      <c r="R15" s="417"/>
      <c r="U15" s="296"/>
      <c r="V15" s="95"/>
      <c r="W15" s="95"/>
      <c r="X15" s="264"/>
      <c r="Y15" s="266"/>
      <c r="Z15" s="267"/>
      <c r="AA15" s="267"/>
      <c r="AB15" s="267"/>
      <c r="AC15" s="267"/>
      <c r="AD15" s="267"/>
      <c r="AE15" s="267"/>
      <c r="AF15" s="267"/>
      <c r="AG15" s="267"/>
      <c r="AH15" s="269"/>
      <c r="AI15" s="97"/>
      <c r="AJ15" s="272"/>
      <c r="AK15" s="277"/>
      <c r="AL15" s="278"/>
      <c r="AM15" s="94"/>
      <c r="AP15" s="8"/>
      <c r="AQ15" s="239"/>
      <c r="AR15" s="15"/>
      <c r="AS15" s="239"/>
      <c r="AT15" s="239"/>
      <c r="AU15" s="239" t="e">
        <f>SUM(#REF!)</f>
        <v>#REF!</v>
      </c>
      <c r="AV15" s="15"/>
      <c r="AW15" s="239"/>
      <c r="AX15" s="15"/>
      <c r="AY15" s="239"/>
      <c r="AZ15" s="239"/>
      <c r="BA15" s="239" t="e">
        <f>SUM(#REF!)</f>
        <v>#REF!</v>
      </c>
      <c r="BC15" s="2" t="s">
        <v>70</v>
      </c>
      <c r="BD15" s="17">
        <f>IF(AND(AQ14=1,AS14=0),1,0)</f>
        <v>0</v>
      </c>
      <c r="BF15" s="2" t="s">
        <v>70</v>
      </c>
      <c r="BG15" s="17">
        <f>IF(AND(AW14=1,AY14=0),1,0)</f>
        <v>0</v>
      </c>
    </row>
    <row r="16" spans="1:59" ht="18" customHeight="1" x14ac:dyDescent="0.4">
      <c r="A16" s="418"/>
      <c r="B16" s="221" t="s">
        <v>3</v>
      </c>
      <c r="C16" s="356" t="s">
        <v>148</v>
      </c>
      <c r="D16" s="357"/>
      <c r="E16" s="357"/>
      <c r="F16" s="357"/>
      <c r="G16" s="357"/>
      <c r="H16" s="227" t="s">
        <v>76</v>
      </c>
      <c r="I16" s="228"/>
      <c r="J16" s="229"/>
      <c r="K16" s="383">
        <f>SUMIF($AQ6:$AQ15,1,P6:P15)</f>
        <v>10</v>
      </c>
      <c r="L16" s="385">
        <f>SUMIF($AQ6:$AQ15,1,Q6:Q15)</f>
        <v>0</v>
      </c>
      <c r="M16" s="387">
        <f>SUMIF($AQ6:$AQ15,1,R6:R15)</f>
        <v>0</v>
      </c>
      <c r="N16" s="210" t="s">
        <v>81</v>
      </c>
      <c r="O16" s="211"/>
      <c r="P16" s="391">
        <f>SUM(P6:P15)</f>
        <v>15</v>
      </c>
      <c r="Q16" s="392">
        <f>SUM(Q6:Q15)</f>
        <v>0</v>
      </c>
      <c r="R16" s="394">
        <f>SUM(R6:R15)</f>
        <v>0</v>
      </c>
      <c r="U16" s="296"/>
      <c r="V16" s="221" t="s">
        <v>3</v>
      </c>
      <c r="W16" s="356"/>
      <c r="X16" s="357"/>
      <c r="Y16" s="357"/>
      <c r="Z16" s="357"/>
      <c r="AA16" s="357"/>
      <c r="AB16" s="227" t="s">
        <v>76</v>
      </c>
      <c r="AC16" s="228"/>
      <c r="AD16" s="229"/>
      <c r="AE16" s="233">
        <f>SUMIF($AW6:$AW15,1,AJ6:AJ15)</f>
        <v>0</v>
      </c>
      <c r="AF16" s="235">
        <f>SUMIF($AW6:$AW15,1,AK6:AK15)</f>
        <v>0</v>
      </c>
      <c r="AG16" s="237">
        <f>SUMIF($AW6:$AW15,1,AL6:AL15)</f>
        <v>0</v>
      </c>
      <c r="AH16" s="210" t="s">
        <v>81</v>
      </c>
      <c r="AI16" s="211"/>
      <c r="AJ16" s="214">
        <f>SUM(AJ6:AJ15)</f>
        <v>0</v>
      </c>
      <c r="AK16" s="216">
        <f>SUM(AK6:AK15)</f>
        <v>0</v>
      </c>
      <c r="AL16" s="218">
        <f>SUM(AL6:AL15)</f>
        <v>0</v>
      </c>
      <c r="AO16" s="21" t="s">
        <v>33</v>
      </c>
      <c r="AQ16" s="15"/>
      <c r="AR16" s="15"/>
      <c r="AS16" s="15"/>
      <c r="AT16" s="15"/>
      <c r="AU16" s="15"/>
      <c r="AV16" s="15"/>
      <c r="AW16" s="15"/>
      <c r="AX16" s="15"/>
      <c r="AY16" s="15"/>
      <c r="AZ16" s="15"/>
      <c r="BA16" s="15"/>
    </row>
    <row r="17" spans="1:59" ht="18" customHeight="1" thickBot="1" x14ac:dyDescent="0.45">
      <c r="A17" s="419"/>
      <c r="B17" s="222"/>
      <c r="C17" s="358"/>
      <c r="D17" s="359"/>
      <c r="E17" s="359"/>
      <c r="F17" s="359"/>
      <c r="G17" s="359"/>
      <c r="H17" s="230"/>
      <c r="I17" s="231"/>
      <c r="J17" s="232"/>
      <c r="K17" s="424"/>
      <c r="L17" s="425"/>
      <c r="M17" s="426"/>
      <c r="N17" s="212"/>
      <c r="O17" s="213"/>
      <c r="P17" s="407"/>
      <c r="Q17" s="408"/>
      <c r="R17" s="409"/>
      <c r="U17" s="296"/>
      <c r="V17" s="222"/>
      <c r="W17" s="358"/>
      <c r="X17" s="359"/>
      <c r="Y17" s="359"/>
      <c r="Z17" s="359"/>
      <c r="AA17" s="359"/>
      <c r="AB17" s="230"/>
      <c r="AC17" s="231"/>
      <c r="AD17" s="232"/>
      <c r="AE17" s="234"/>
      <c r="AF17" s="236"/>
      <c r="AG17" s="238"/>
      <c r="AH17" s="212"/>
      <c r="AI17" s="213"/>
      <c r="AJ17" s="215"/>
      <c r="AK17" s="217"/>
      <c r="AL17" s="219"/>
      <c r="AO17" s="22" t="s">
        <v>41</v>
      </c>
      <c r="AQ17" s="15"/>
      <c r="AR17" s="15"/>
      <c r="AS17" s="15"/>
      <c r="AT17" s="15"/>
      <c r="AU17" s="15"/>
      <c r="AV17" s="15"/>
      <c r="AW17" s="15"/>
      <c r="AX17" s="15"/>
      <c r="AY17" s="15"/>
      <c r="AZ17" s="15"/>
      <c r="BA17" s="15"/>
    </row>
    <row r="18" spans="1:59" ht="18" customHeight="1" thickBot="1" x14ac:dyDescent="0.2">
      <c r="A18" s="102"/>
      <c r="N18" s="103"/>
      <c r="O18" s="103"/>
      <c r="U18" s="102"/>
      <c r="AO18" s="22" t="s">
        <v>42</v>
      </c>
      <c r="AQ18" s="23" t="s">
        <v>89</v>
      </c>
      <c r="AR18" s="15"/>
      <c r="AS18" s="23"/>
      <c r="AT18" s="23"/>
      <c r="AU18" s="23"/>
      <c r="AV18" s="15"/>
      <c r="AW18" s="23" t="s">
        <v>92</v>
      </c>
      <c r="AX18" s="15"/>
      <c r="AY18" s="23"/>
      <c r="AZ18" s="15"/>
      <c r="BA18" s="15"/>
      <c r="BD18" s="23" t="s">
        <v>89</v>
      </c>
      <c r="BF18" s="13"/>
      <c r="BG18" s="9" t="s">
        <v>97</v>
      </c>
    </row>
    <row r="19" spans="1:59" ht="18" customHeight="1" x14ac:dyDescent="0.4">
      <c r="A19" s="296" t="s">
        <v>45</v>
      </c>
      <c r="B19" s="286" t="s">
        <v>192</v>
      </c>
      <c r="C19" s="91"/>
      <c r="D19" s="263"/>
      <c r="E19" s="265"/>
      <c r="F19" s="224"/>
      <c r="G19" s="224"/>
      <c r="H19" s="224"/>
      <c r="I19" s="224"/>
      <c r="J19" s="224"/>
      <c r="K19" s="224"/>
      <c r="L19" s="224"/>
      <c r="M19" s="374"/>
      <c r="N19" s="293"/>
      <c r="O19" s="93"/>
      <c r="P19" s="397" t="str">
        <f>AS19</f>
        <v/>
      </c>
      <c r="Q19" s="399" t="str">
        <f>AT19</f>
        <v/>
      </c>
      <c r="R19" s="401" t="str">
        <f>AU19</f>
        <v/>
      </c>
      <c r="S19" s="4"/>
      <c r="U19" s="296" t="s">
        <v>87</v>
      </c>
      <c r="V19" s="286"/>
      <c r="W19" s="91"/>
      <c r="X19" s="263"/>
      <c r="Y19" s="265"/>
      <c r="Z19" s="224"/>
      <c r="AA19" s="224"/>
      <c r="AB19" s="224"/>
      <c r="AC19" s="224"/>
      <c r="AD19" s="224"/>
      <c r="AE19" s="224"/>
      <c r="AF19" s="224"/>
      <c r="AG19" s="374"/>
      <c r="AH19" s="293"/>
      <c r="AI19" s="93"/>
      <c r="AJ19" s="271" t="str">
        <f>AY19</f>
        <v/>
      </c>
      <c r="AK19" s="273" t="str">
        <f>AZ19</f>
        <v/>
      </c>
      <c r="AL19" s="275" t="str">
        <f>BA19</f>
        <v/>
      </c>
      <c r="AM19" s="94"/>
      <c r="AQ19" s="239" t="str">
        <f>IF(O19="","",VLOOKUP(N19,$AO$46:$AP$47,2,FALSE))</f>
        <v/>
      </c>
      <c r="AR19" s="15"/>
      <c r="AS19" s="261" t="str">
        <f>IF(O19="","",DATEDIF(O19,O20+1,"Y"))</f>
        <v/>
      </c>
      <c r="AT19" s="261" t="str">
        <f>IF(O19="","",DATEDIF(O19,O20+1,"YＭ"))</f>
        <v/>
      </c>
      <c r="AU19" s="261" t="str">
        <f>IF(O19="","",DATEDIF(O19,O20+1,"MD"))</f>
        <v/>
      </c>
      <c r="AV19" s="15"/>
      <c r="AW19" s="239" t="str">
        <f>IF(AI19="","",VLOOKUP(AH19,$AO$46:$AP$47,2,FALSE))</f>
        <v/>
      </c>
      <c r="AX19" s="15"/>
      <c r="AY19" s="239" t="str">
        <f>IF(AI19="","",DATEDIF(AI19,AI20+1,"Y"))</f>
        <v/>
      </c>
      <c r="AZ19" s="239" t="str">
        <f>IF(AI19="","",DATEDIF(AI19,AI20+1,"YＭ"))</f>
        <v/>
      </c>
      <c r="BA19" s="239" t="str">
        <f>IF(AI19="","",DATEDIF(AI19,AI20+1,"MD"))</f>
        <v/>
      </c>
      <c r="BC19" s="2" t="s">
        <v>69</v>
      </c>
      <c r="BD19" s="17">
        <f>IF(AND(AQ19=1,O19&lt;$AS$2),1,0)</f>
        <v>0</v>
      </c>
      <c r="BF19" s="16" t="s">
        <v>69</v>
      </c>
      <c r="BG19" s="17">
        <f>IF(AND(AW19=1,AI19&lt;$AS$2),1,0)</f>
        <v>0</v>
      </c>
    </row>
    <row r="20" spans="1:59" ht="18" customHeight="1" x14ac:dyDescent="0.4">
      <c r="A20" s="296"/>
      <c r="B20" s="287"/>
      <c r="C20" s="95"/>
      <c r="D20" s="264"/>
      <c r="E20" s="225"/>
      <c r="F20" s="226"/>
      <c r="G20" s="226"/>
      <c r="H20" s="226"/>
      <c r="I20" s="226"/>
      <c r="J20" s="226"/>
      <c r="K20" s="226"/>
      <c r="L20" s="226"/>
      <c r="M20" s="375"/>
      <c r="N20" s="294"/>
      <c r="O20" s="97"/>
      <c r="P20" s="404"/>
      <c r="Q20" s="405"/>
      <c r="R20" s="401"/>
      <c r="S20" s="4"/>
      <c r="U20" s="296"/>
      <c r="V20" s="287"/>
      <c r="W20" s="95"/>
      <c r="X20" s="264"/>
      <c r="Y20" s="225"/>
      <c r="Z20" s="226"/>
      <c r="AA20" s="226"/>
      <c r="AB20" s="226"/>
      <c r="AC20" s="226"/>
      <c r="AD20" s="226"/>
      <c r="AE20" s="226"/>
      <c r="AF20" s="226"/>
      <c r="AG20" s="375"/>
      <c r="AH20" s="294"/>
      <c r="AI20" s="97"/>
      <c r="AJ20" s="272"/>
      <c r="AK20" s="274"/>
      <c r="AL20" s="276"/>
      <c r="AM20" s="94"/>
      <c r="AQ20" s="239"/>
      <c r="AR20" s="15"/>
      <c r="AS20" s="262"/>
      <c r="AT20" s="262"/>
      <c r="AU20" s="262" t="e">
        <f>SUM(#REF!)</f>
        <v>#REF!</v>
      </c>
      <c r="AV20" s="15"/>
      <c r="AW20" s="239"/>
      <c r="AX20" s="15"/>
      <c r="AY20" s="239"/>
      <c r="AZ20" s="239"/>
      <c r="BA20" s="239" t="e">
        <f>SUM(#REF!)</f>
        <v>#REF!</v>
      </c>
      <c r="BC20" s="2" t="s">
        <v>70</v>
      </c>
      <c r="BD20" s="17">
        <f>IF(AND(AQ19=1,AS19=0),1,0)</f>
        <v>0</v>
      </c>
      <c r="BF20" s="2" t="s">
        <v>70</v>
      </c>
      <c r="BG20" s="17">
        <f>IF(AND(AW19=1,AY19=0),1,0)</f>
        <v>0</v>
      </c>
    </row>
    <row r="21" spans="1:59" ht="18" customHeight="1" x14ac:dyDescent="0.4">
      <c r="A21" s="296"/>
      <c r="B21" s="287"/>
      <c r="C21" s="91"/>
      <c r="D21" s="263"/>
      <c r="E21" s="265"/>
      <c r="F21" s="224"/>
      <c r="G21" s="224"/>
      <c r="H21" s="224"/>
      <c r="I21" s="224"/>
      <c r="J21" s="224"/>
      <c r="K21" s="224"/>
      <c r="L21" s="224"/>
      <c r="M21" s="374"/>
      <c r="N21" s="295"/>
      <c r="O21" s="99"/>
      <c r="P21" s="397" t="str">
        <f>AS21</f>
        <v/>
      </c>
      <c r="Q21" s="399" t="str">
        <f>AT21</f>
        <v/>
      </c>
      <c r="R21" s="401" t="str">
        <f>AU21</f>
        <v/>
      </c>
      <c r="S21" s="4"/>
      <c r="U21" s="296"/>
      <c r="V21" s="287"/>
      <c r="W21" s="91"/>
      <c r="X21" s="263"/>
      <c r="Y21" s="265"/>
      <c r="Z21" s="224"/>
      <c r="AA21" s="224"/>
      <c r="AB21" s="224"/>
      <c r="AC21" s="224"/>
      <c r="AD21" s="224"/>
      <c r="AE21" s="224"/>
      <c r="AF21" s="224"/>
      <c r="AG21" s="374"/>
      <c r="AH21" s="295"/>
      <c r="AI21" s="99"/>
      <c r="AJ21" s="271" t="str">
        <f>AY21</f>
        <v/>
      </c>
      <c r="AK21" s="273" t="str">
        <f>AZ21</f>
        <v/>
      </c>
      <c r="AL21" s="275" t="str">
        <f>BA21</f>
        <v/>
      </c>
      <c r="AM21" s="94"/>
      <c r="AO21" s="24" t="s">
        <v>33</v>
      </c>
      <c r="AQ21" s="239" t="str">
        <f>IF(O21="","",VLOOKUP(N21,$AO$46:$AP$47,2,FALSE))</f>
        <v/>
      </c>
      <c r="AR21" s="15"/>
      <c r="AS21" s="261" t="str">
        <f>IF(O21="","",DATEDIF(O21,O22+1,"Y"))</f>
        <v/>
      </c>
      <c r="AT21" s="261" t="str">
        <f>IF(O21="","",DATEDIF(O21,O22+1,"YＭ"))</f>
        <v/>
      </c>
      <c r="AU21" s="261" t="str">
        <f>IF(O21="","",DATEDIF(O21,O22+1,"MD"))</f>
        <v/>
      </c>
      <c r="AV21" s="15"/>
      <c r="AW21" s="239" t="str">
        <f>IF(AI21="","",VLOOKUP(AH21,$AO$46:$AP$47,2,FALSE))</f>
        <v/>
      </c>
      <c r="AX21" s="15"/>
      <c r="AY21" s="239" t="str">
        <f>IF(AI21="","",DATEDIF(AI21,AI22+1,"Y"))</f>
        <v/>
      </c>
      <c r="AZ21" s="239" t="str">
        <f>IF(AI21="","",DATEDIF(AI21,AI22+1,"YＭ"))</f>
        <v/>
      </c>
      <c r="BA21" s="239" t="str">
        <f>IF(AI21="","",DATEDIF(AI21,AI22+1,"MD"))</f>
        <v/>
      </c>
      <c r="BC21" s="2" t="s">
        <v>71</v>
      </c>
      <c r="BD21" s="17">
        <f>IF(O20&gt;=O21,1,0)</f>
        <v>1</v>
      </c>
      <c r="BF21" s="2" t="s">
        <v>71</v>
      </c>
      <c r="BG21" s="17">
        <f>IF(AI20&gt;=AI21,1,0)</f>
        <v>1</v>
      </c>
    </row>
    <row r="22" spans="1:59" ht="18" customHeight="1" x14ac:dyDescent="0.4">
      <c r="A22" s="296"/>
      <c r="B22" s="287"/>
      <c r="C22" s="95"/>
      <c r="D22" s="264"/>
      <c r="E22" s="225"/>
      <c r="F22" s="226"/>
      <c r="G22" s="226"/>
      <c r="H22" s="226"/>
      <c r="I22" s="226"/>
      <c r="J22" s="226"/>
      <c r="K22" s="226"/>
      <c r="L22" s="226"/>
      <c r="M22" s="375"/>
      <c r="N22" s="294"/>
      <c r="O22" s="97"/>
      <c r="P22" s="404"/>
      <c r="Q22" s="405"/>
      <c r="R22" s="401"/>
      <c r="S22" s="4"/>
      <c r="U22" s="296"/>
      <c r="V22" s="287"/>
      <c r="W22" s="95"/>
      <c r="X22" s="264"/>
      <c r="Y22" s="225"/>
      <c r="Z22" s="226"/>
      <c r="AA22" s="226"/>
      <c r="AB22" s="226"/>
      <c r="AC22" s="226"/>
      <c r="AD22" s="226"/>
      <c r="AE22" s="226"/>
      <c r="AF22" s="226"/>
      <c r="AG22" s="375"/>
      <c r="AH22" s="294"/>
      <c r="AI22" s="97"/>
      <c r="AJ22" s="272"/>
      <c r="AK22" s="274"/>
      <c r="AL22" s="276"/>
      <c r="AM22" s="94"/>
      <c r="AO22" s="25" t="s">
        <v>24</v>
      </c>
      <c r="AQ22" s="239"/>
      <c r="AR22" s="15"/>
      <c r="AS22" s="262"/>
      <c r="AT22" s="262"/>
      <c r="AU22" s="262" t="e">
        <f>SUM(#REF!)</f>
        <v>#REF!</v>
      </c>
      <c r="AV22" s="15"/>
      <c r="AW22" s="239"/>
      <c r="AX22" s="15"/>
      <c r="AY22" s="239"/>
      <c r="AZ22" s="239"/>
      <c r="BA22" s="239" t="e">
        <f>SUM(#REF!)</f>
        <v>#REF!</v>
      </c>
      <c r="BC22" s="2" t="s">
        <v>70</v>
      </c>
      <c r="BD22" s="17">
        <f>IF(AND(AQ21=1,AS21=0),1,0)</f>
        <v>0</v>
      </c>
      <c r="BF22" s="2" t="s">
        <v>70</v>
      </c>
      <c r="BG22" s="17">
        <f>IF(AND(AW21=1,AY21=0),1,0)</f>
        <v>0</v>
      </c>
    </row>
    <row r="23" spans="1:59" ht="18" customHeight="1" x14ac:dyDescent="0.4">
      <c r="A23" s="296"/>
      <c r="B23" s="287"/>
      <c r="C23" s="91"/>
      <c r="D23" s="263"/>
      <c r="E23" s="265"/>
      <c r="F23" s="224"/>
      <c r="G23" s="224"/>
      <c r="H23" s="224"/>
      <c r="I23" s="224"/>
      <c r="J23" s="224"/>
      <c r="K23" s="224"/>
      <c r="L23" s="224"/>
      <c r="M23" s="224"/>
      <c r="N23" s="268"/>
      <c r="O23" s="100"/>
      <c r="P23" s="397" t="str">
        <f>AS23</f>
        <v/>
      </c>
      <c r="Q23" s="399" t="str">
        <f>AT23</f>
        <v/>
      </c>
      <c r="R23" s="401" t="str">
        <f>AU23</f>
        <v/>
      </c>
      <c r="S23" s="4"/>
      <c r="U23" s="296"/>
      <c r="V23" s="287"/>
      <c r="W23" s="91"/>
      <c r="X23" s="263"/>
      <c r="Y23" s="265"/>
      <c r="Z23" s="224"/>
      <c r="AA23" s="224"/>
      <c r="AB23" s="224"/>
      <c r="AC23" s="224"/>
      <c r="AD23" s="224"/>
      <c r="AE23" s="224"/>
      <c r="AF23" s="224"/>
      <c r="AG23" s="224"/>
      <c r="AH23" s="268"/>
      <c r="AI23" s="100"/>
      <c r="AJ23" s="271" t="str">
        <f>AY23</f>
        <v/>
      </c>
      <c r="AK23" s="273" t="str">
        <f>AZ23</f>
        <v/>
      </c>
      <c r="AL23" s="275" t="str">
        <f>BA23</f>
        <v/>
      </c>
      <c r="AM23" s="94"/>
      <c r="AO23" s="25" t="s">
        <v>39</v>
      </c>
      <c r="AQ23" s="239" t="str">
        <f>IF(O23="","",VLOOKUP(N23,$AO$46:$AP$47,2,FALSE))</f>
        <v/>
      </c>
      <c r="AR23" s="15"/>
      <c r="AS23" s="261" t="str">
        <f>IF(O23="","",DATEDIF(O23,O24+1,"Y"))</f>
        <v/>
      </c>
      <c r="AT23" s="261" t="str">
        <f>IF(O23="","",DATEDIF(O23,O24+1,"YＭ"))</f>
        <v/>
      </c>
      <c r="AU23" s="261" t="str">
        <f>IF(O23="","",DATEDIF(O23,O24+1,"MD"))</f>
        <v/>
      </c>
      <c r="AV23" s="15"/>
      <c r="AW23" s="239" t="str">
        <f>IF(AI23="","",VLOOKUP(AH23,$AO$46:$AP$47,2,FALSE))</f>
        <v/>
      </c>
      <c r="AX23" s="15"/>
      <c r="AY23" s="239" t="str">
        <f>IF(AI23="","",DATEDIF(AI23,AI24+1,"Y"))</f>
        <v/>
      </c>
      <c r="AZ23" s="239" t="str">
        <f>IF(AI23="","",DATEDIF(AI23,AI24+1,"YＭ"))</f>
        <v/>
      </c>
      <c r="BA23" s="239" t="str">
        <f>IF(AI23="","",DATEDIF(AI23,AI24+1,"MD"))</f>
        <v/>
      </c>
      <c r="BC23" s="2" t="s">
        <v>71</v>
      </c>
      <c r="BD23" s="17">
        <f>IF(O22&gt;=O23,1,0)</f>
        <v>1</v>
      </c>
      <c r="BF23" s="2" t="s">
        <v>71</v>
      </c>
      <c r="BG23" s="17">
        <f>IF(AI22&gt;=AI23,1,0)</f>
        <v>1</v>
      </c>
    </row>
    <row r="24" spans="1:59" ht="18" customHeight="1" x14ac:dyDescent="0.4">
      <c r="A24" s="296"/>
      <c r="B24" s="288"/>
      <c r="C24" s="95"/>
      <c r="D24" s="264"/>
      <c r="E24" s="225"/>
      <c r="F24" s="226"/>
      <c r="G24" s="226"/>
      <c r="H24" s="226"/>
      <c r="I24" s="226"/>
      <c r="J24" s="226"/>
      <c r="K24" s="226"/>
      <c r="L24" s="226"/>
      <c r="M24" s="226"/>
      <c r="N24" s="270"/>
      <c r="O24" s="97"/>
      <c r="P24" s="404"/>
      <c r="Q24" s="405"/>
      <c r="R24" s="401"/>
      <c r="S24" s="4"/>
      <c r="U24" s="296"/>
      <c r="V24" s="288"/>
      <c r="W24" s="95"/>
      <c r="X24" s="264"/>
      <c r="Y24" s="225"/>
      <c r="Z24" s="226"/>
      <c r="AA24" s="226"/>
      <c r="AB24" s="226"/>
      <c r="AC24" s="226"/>
      <c r="AD24" s="226"/>
      <c r="AE24" s="226"/>
      <c r="AF24" s="226"/>
      <c r="AG24" s="226"/>
      <c r="AH24" s="270"/>
      <c r="AI24" s="97"/>
      <c r="AJ24" s="272"/>
      <c r="AK24" s="274"/>
      <c r="AL24" s="276"/>
      <c r="AM24" s="94"/>
      <c r="AO24" s="25" t="s">
        <v>25</v>
      </c>
      <c r="AQ24" s="239"/>
      <c r="AR24" s="15"/>
      <c r="AS24" s="262"/>
      <c r="AT24" s="262"/>
      <c r="AU24" s="262" t="e">
        <f>SUM(#REF!)</f>
        <v>#REF!</v>
      </c>
      <c r="AV24" s="15"/>
      <c r="AW24" s="239"/>
      <c r="AX24" s="15"/>
      <c r="AY24" s="239"/>
      <c r="AZ24" s="239"/>
      <c r="BA24" s="239" t="e">
        <f>SUM(#REF!)</f>
        <v>#REF!</v>
      </c>
      <c r="BC24" s="2" t="s">
        <v>70</v>
      </c>
      <c r="BD24" s="17">
        <f>IF(AND(AQ23=1,AS23=0),1,0)</f>
        <v>0</v>
      </c>
      <c r="BF24" s="2" t="s">
        <v>70</v>
      </c>
      <c r="BG24" s="17">
        <f>IF(AND(AW23=1,AY23=0),1,0)</f>
        <v>0</v>
      </c>
    </row>
    <row r="25" spans="1:59" ht="18" customHeight="1" x14ac:dyDescent="0.4">
      <c r="A25" s="296"/>
      <c r="B25" s="279" t="s">
        <v>182</v>
      </c>
      <c r="C25" s="91"/>
      <c r="D25" s="263"/>
      <c r="E25" s="265"/>
      <c r="F25" s="224"/>
      <c r="G25" s="224"/>
      <c r="H25" s="224"/>
      <c r="I25" s="224"/>
      <c r="J25" s="224"/>
      <c r="K25" s="224"/>
      <c r="L25" s="224"/>
      <c r="M25" s="224"/>
      <c r="N25" s="268"/>
      <c r="O25" s="100"/>
      <c r="P25" s="397" t="str">
        <f>AS25</f>
        <v/>
      </c>
      <c r="Q25" s="399" t="str">
        <f>AT25</f>
        <v/>
      </c>
      <c r="R25" s="401" t="str">
        <f>AU25</f>
        <v/>
      </c>
      <c r="S25" s="4"/>
      <c r="U25" s="296"/>
      <c r="V25" s="279" t="s">
        <v>182</v>
      </c>
      <c r="W25" s="91"/>
      <c r="X25" s="263"/>
      <c r="Y25" s="265"/>
      <c r="Z25" s="224"/>
      <c r="AA25" s="224"/>
      <c r="AB25" s="224"/>
      <c r="AC25" s="224"/>
      <c r="AD25" s="224"/>
      <c r="AE25" s="224"/>
      <c r="AF25" s="224"/>
      <c r="AG25" s="224"/>
      <c r="AH25" s="268"/>
      <c r="AI25" s="100"/>
      <c r="AJ25" s="271" t="str">
        <f>AY25</f>
        <v/>
      </c>
      <c r="AK25" s="273" t="str">
        <f>AZ25</f>
        <v/>
      </c>
      <c r="AL25" s="275" t="str">
        <f>BA25</f>
        <v/>
      </c>
      <c r="AM25" s="94"/>
      <c r="AO25" s="25" t="s">
        <v>40</v>
      </c>
      <c r="AQ25" s="239" t="str">
        <f>IF(O25="","",VLOOKUP(N25,$AO$46:$AP$47,2,FALSE))</f>
        <v/>
      </c>
      <c r="AR25" s="15"/>
      <c r="AS25" s="261" t="str">
        <f>IF(O25="","",DATEDIF(O25,O26+1,"Y"))</f>
        <v/>
      </c>
      <c r="AT25" s="261" t="str">
        <f>IF(O25="","",DATEDIF(O25,O26+1,"YＭ"))</f>
        <v/>
      </c>
      <c r="AU25" s="261" t="str">
        <f>IF(O25="","",DATEDIF(O25,O26+1,"MD"))</f>
        <v/>
      </c>
      <c r="AV25" s="15"/>
      <c r="AW25" s="239" t="str">
        <f>IF(AI25="","",VLOOKUP(AH25,$AO$46:$AP$47,2,FALSE))</f>
        <v/>
      </c>
      <c r="AX25" s="15"/>
      <c r="AY25" s="239" t="str">
        <f>IF(AI25="","",DATEDIF(AI25,AI26+1,"Y"))</f>
        <v/>
      </c>
      <c r="AZ25" s="239" t="str">
        <f>IF(AI25="","",DATEDIF(AI25,AI26+1,"YＭ"))</f>
        <v/>
      </c>
      <c r="BA25" s="239" t="str">
        <f>IF(AI25="","",DATEDIF(AI25,AI26+1,"MD"))</f>
        <v/>
      </c>
      <c r="BC25" s="2" t="s">
        <v>71</v>
      </c>
      <c r="BD25" s="17">
        <f>IF(O24&gt;=O25,1,0)</f>
        <v>1</v>
      </c>
      <c r="BF25" s="2" t="s">
        <v>71</v>
      </c>
      <c r="BG25" s="17">
        <f>IF(AI24&gt;=AI25,1,0)</f>
        <v>1</v>
      </c>
    </row>
    <row r="26" spans="1:59" ht="18" customHeight="1" x14ac:dyDescent="0.4">
      <c r="A26" s="296"/>
      <c r="B26" s="280"/>
      <c r="C26" s="95"/>
      <c r="D26" s="264"/>
      <c r="E26" s="225"/>
      <c r="F26" s="226"/>
      <c r="G26" s="226"/>
      <c r="H26" s="226"/>
      <c r="I26" s="226"/>
      <c r="J26" s="226"/>
      <c r="K26" s="226"/>
      <c r="L26" s="226"/>
      <c r="M26" s="226"/>
      <c r="N26" s="270"/>
      <c r="O26" s="97"/>
      <c r="P26" s="404"/>
      <c r="Q26" s="405"/>
      <c r="R26" s="401"/>
      <c r="S26" s="4"/>
      <c r="U26" s="296"/>
      <c r="V26" s="280"/>
      <c r="W26" s="95"/>
      <c r="X26" s="264"/>
      <c r="Y26" s="225"/>
      <c r="Z26" s="226"/>
      <c r="AA26" s="226"/>
      <c r="AB26" s="226"/>
      <c r="AC26" s="226"/>
      <c r="AD26" s="226"/>
      <c r="AE26" s="226"/>
      <c r="AF26" s="226"/>
      <c r="AG26" s="226"/>
      <c r="AH26" s="270"/>
      <c r="AI26" s="97"/>
      <c r="AJ26" s="272"/>
      <c r="AK26" s="274"/>
      <c r="AL26" s="276"/>
      <c r="AM26" s="94"/>
      <c r="AQ26" s="239"/>
      <c r="AR26" s="15"/>
      <c r="AS26" s="262"/>
      <c r="AT26" s="262"/>
      <c r="AU26" s="262" t="e">
        <f>SUM(#REF!)</f>
        <v>#REF!</v>
      </c>
      <c r="AV26" s="15"/>
      <c r="AW26" s="239"/>
      <c r="AX26" s="15"/>
      <c r="AY26" s="239"/>
      <c r="AZ26" s="239"/>
      <c r="BA26" s="239" t="e">
        <f>SUM(#REF!)</f>
        <v>#REF!</v>
      </c>
      <c r="BC26" s="2" t="s">
        <v>70</v>
      </c>
      <c r="BD26" s="17">
        <f>IF(AND(AQ25=1,AS25=0),1,0)</f>
        <v>0</v>
      </c>
      <c r="BF26" s="2" t="s">
        <v>70</v>
      </c>
      <c r="BG26" s="17">
        <f>IF(AND(AW25=1,AY25=0),1,0)</f>
        <v>0</v>
      </c>
    </row>
    <row r="27" spans="1:59" ht="18" customHeight="1" x14ac:dyDescent="0.4">
      <c r="A27" s="296"/>
      <c r="B27" s="91" t="s">
        <v>101</v>
      </c>
      <c r="C27" s="91"/>
      <c r="D27" s="263"/>
      <c r="E27" s="265"/>
      <c r="F27" s="224"/>
      <c r="G27" s="224"/>
      <c r="H27" s="224"/>
      <c r="I27" s="224"/>
      <c r="J27" s="224"/>
      <c r="K27" s="224"/>
      <c r="L27" s="224"/>
      <c r="M27" s="224"/>
      <c r="N27" s="268"/>
      <c r="O27" s="100"/>
      <c r="P27" s="397" t="str">
        <f>AS27</f>
        <v/>
      </c>
      <c r="Q27" s="399" t="str">
        <f>AT27</f>
        <v/>
      </c>
      <c r="R27" s="401" t="str">
        <f>AU27</f>
        <v/>
      </c>
      <c r="S27" s="4"/>
      <c r="U27" s="296"/>
      <c r="V27" s="91"/>
      <c r="W27" s="91"/>
      <c r="X27" s="263"/>
      <c r="Y27" s="265"/>
      <c r="Z27" s="224"/>
      <c r="AA27" s="224"/>
      <c r="AB27" s="224"/>
      <c r="AC27" s="224"/>
      <c r="AD27" s="224"/>
      <c r="AE27" s="224"/>
      <c r="AF27" s="224"/>
      <c r="AG27" s="224"/>
      <c r="AH27" s="268"/>
      <c r="AI27" s="100"/>
      <c r="AJ27" s="271" t="str">
        <f>AY27</f>
        <v/>
      </c>
      <c r="AK27" s="273" t="str">
        <f>AZ27</f>
        <v/>
      </c>
      <c r="AL27" s="275" t="str">
        <f>BA27</f>
        <v/>
      </c>
      <c r="AM27" s="94"/>
      <c r="AQ27" s="239" t="str">
        <f>IF(O27="","",VLOOKUP(N27,$AO$46:$AP$47,2,FALSE))</f>
        <v/>
      </c>
      <c r="AR27" s="15"/>
      <c r="AS27" s="261" t="str">
        <f>IF(O27="","",DATEDIF(O27,O28+1,"Y"))</f>
        <v/>
      </c>
      <c r="AT27" s="261" t="str">
        <f>IF(O27="","",DATEDIF(O27,O28+1,"YＭ"))</f>
        <v/>
      </c>
      <c r="AU27" s="261" t="str">
        <f>IF(O27="","",DATEDIF(O27,O28+1,"MD"))</f>
        <v/>
      </c>
      <c r="AV27" s="15"/>
      <c r="AW27" s="239" t="str">
        <f>IF(AI27="","",VLOOKUP(AH27,$AO$46:$AP$47,2,FALSE))</f>
        <v/>
      </c>
      <c r="AX27" s="15"/>
      <c r="AY27" s="239" t="str">
        <f>IF(AI27="","",DATEDIF(AI27,AI28+1,"Y"))</f>
        <v/>
      </c>
      <c r="AZ27" s="239" t="str">
        <f>IF(AI27="","",DATEDIF(AI27,AI28+1,"YＭ"))</f>
        <v/>
      </c>
      <c r="BA27" s="239" t="str">
        <f>IF(AI27="","",DATEDIF(AI27,AI28+1,"MD"))</f>
        <v/>
      </c>
      <c r="BC27" s="2" t="s">
        <v>71</v>
      </c>
      <c r="BD27" s="17">
        <f>IF(O26&gt;=O27,1,0)</f>
        <v>1</v>
      </c>
      <c r="BF27" s="2" t="s">
        <v>71</v>
      </c>
      <c r="BG27" s="17">
        <f>IF(AI26&gt;=AI27,1,0)</f>
        <v>1</v>
      </c>
    </row>
    <row r="28" spans="1:59" ht="18" customHeight="1" thickBot="1" x14ac:dyDescent="0.45">
      <c r="A28" s="296"/>
      <c r="B28" s="95" t="s">
        <v>38</v>
      </c>
      <c r="C28" s="95"/>
      <c r="D28" s="264"/>
      <c r="E28" s="266"/>
      <c r="F28" s="267"/>
      <c r="G28" s="267"/>
      <c r="H28" s="267"/>
      <c r="I28" s="267"/>
      <c r="J28" s="267"/>
      <c r="K28" s="267"/>
      <c r="L28" s="267"/>
      <c r="M28" s="267"/>
      <c r="N28" s="269"/>
      <c r="O28" s="97"/>
      <c r="P28" s="398"/>
      <c r="Q28" s="400"/>
      <c r="R28" s="402"/>
      <c r="S28" s="4"/>
      <c r="U28" s="296"/>
      <c r="V28" s="95"/>
      <c r="W28" s="95"/>
      <c r="X28" s="264"/>
      <c r="Y28" s="266"/>
      <c r="Z28" s="267"/>
      <c r="AA28" s="267"/>
      <c r="AB28" s="267"/>
      <c r="AC28" s="267"/>
      <c r="AD28" s="267"/>
      <c r="AE28" s="267"/>
      <c r="AF28" s="267"/>
      <c r="AG28" s="267"/>
      <c r="AH28" s="269"/>
      <c r="AI28" s="97"/>
      <c r="AJ28" s="272"/>
      <c r="AK28" s="277"/>
      <c r="AL28" s="278"/>
      <c r="AM28" s="94"/>
      <c r="AQ28" s="239"/>
      <c r="AR28" s="15"/>
      <c r="AS28" s="262"/>
      <c r="AT28" s="262"/>
      <c r="AU28" s="262" t="e">
        <f>SUM(#REF!)</f>
        <v>#REF!</v>
      </c>
      <c r="AV28" s="15"/>
      <c r="AW28" s="239"/>
      <c r="AX28" s="15"/>
      <c r="AY28" s="239"/>
      <c r="AZ28" s="239"/>
      <c r="BA28" s="239" t="e">
        <f>SUM(#REF!)</f>
        <v>#REF!</v>
      </c>
      <c r="BC28" s="2" t="s">
        <v>70</v>
      </c>
      <c r="BD28" s="17">
        <f>IF(AND(AQ27=1,AS27=0),1,0)</f>
        <v>0</v>
      </c>
      <c r="BF28" s="2" t="s">
        <v>70</v>
      </c>
      <c r="BG28" s="17">
        <f>IF(AND(AW27=1,AY27=0),1,0)</f>
        <v>0</v>
      </c>
    </row>
    <row r="29" spans="1:59" ht="18" customHeight="1" x14ac:dyDescent="0.4">
      <c r="A29" s="296"/>
      <c r="B29" s="221" t="s">
        <v>3</v>
      </c>
      <c r="C29" s="356"/>
      <c r="D29" s="357"/>
      <c r="E29" s="357"/>
      <c r="F29" s="357"/>
      <c r="G29" s="357"/>
      <c r="H29" s="227" t="s">
        <v>76</v>
      </c>
      <c r="I29" s="228"/>
      <c r="J29" s="229"/>
      <c r="K29" s="214">
        <f>SUMIF($AQ19:$AQ28,1,P19:P28)</f>
        <v>0</v>
      </c>
      <c r="L29" s="216">
        <f>SUMIF($AQ19:$AQ28,1,Q19:Q28)</f>
        <v>0</v>
      </c>
      <c r="M29" s="218">
        <f>SUMIF($AQ19:$AQ28,1,R19:R28)</f>
        <v>0</v>
      </c>
      <c r="N29" s="210" t="s">
        <v>81</v>
      </c>
      <c r="O29" s="211"/>
      <c r="P29" s="214">
        <f>SUM(P19:P28)</f>
        <v>0</v>
      </c>
      <c r="Q29" s="216">
        <f>SUM(Q19:Q28)</f>
        <v>0</v>
      </c>
      <c r="R29" s="218">
        <f>SUM(R19:R28)</f>
        <v>0</v>
      </c>
      <c r="U29" s="296"/>
      <c r="V29" s="221" t="s">
        <v>3</v>
      </c>
      <c r="W29" s="356"/>
      <c r="X29" s="357"/>
      <c r="Y29" s="357"/>
      <c r="Z29" s="357"/>
      <c r="AA29" s="357"/>
      <c r="AB29" s="227" t="s">
        <v>76</v>
      </c>
      <c r="AC29" s="228"/>
      <c r="AD29" s="229"/>
      <c r="AE29" s="233">
        <f>SUMIF($AW19:$AW28,1,AJ19:AJ28)</f>
        <v>0</v>
      </c>
      <c r="AF29" s="235">
        <f>SUMIF($AW19:$AW28,1,AK19:AK28)</f>
        <v>0</v>
      </c>
      <c r="AG29" s="237">
        <f>SUMIF($AW19:$AW28,1,AL19:AL28)</f>
        <v>0</v>
      </c>
      <c r="AH29" s="210" t="s">
        <v>81</v>
      </c>
      <c r="AI29" s="211"/>
      <c r="AJ29" s="214">
        <f>SUM(AJ19:AJ28)</f>
        <v>0</v>
      </c>
      <c r="AK29" s="216">
        <f>SUM(AK19:AK28)</f>
        <v>0</v>
      </c>
      <c r="AL29" s="218">
        <f>SUM(AL19:AL28)</f>
        <v>0</v>
      </c>
      <c r="AO29" s="4"/>
      <c r="AQ29" s="15"/>
      <c r="AR29" s="15"/>
      <c r="AS29" s="15"/>
      <c r="AT29" s="15"/>
      <c r="AU29" s="15"/>
      <c r="AV29" s="15"/>
      <c r="AW29" s="15"/>
      <c r="AX29" s="15"/>
      <c r="AY29" s="15"/>
      <c r="AZ29" s="15"/>
      <c r="BA29" s="15"/>
    </row>
    <row r="30" spans="1:59" ht="18" customHeight="1" thickBot="1" x14ac:dyDescent="0.45">
      <c r="A30" s="296"/>
      <c r="B30" s="222"/>
      <c r="C30" s="358"/>
      <c r="D30" s="359"/>
      <c r="E30" s="359"/>
      <c r="F30" s="359"/>
      <c r="G30" s="359"/>
      <c r="H30" s="230"/>
      <c r="I30" s="231"/>
      <c r="J30" s="232"/>
      <c r="K30" s="215"/>
      <c r="L30" s="217"/>
      <c r="M30" s="219"/>
      <c r="N30" s="212"/>
      <c r="O30" s="213"/>
      <c r="P30" s="215"/>
      <c r="Q30" s="217"/>
      <c r="R30" s="219"/>
      <c r="U30" s="296"/>
      <c r="V30" s="222"/>
      <c r="W30" s="358"/>
      <c r="X30" s="359"/>
      <c r="Y30" s="359"/>
      <c r="Z30" s="359"/>
      <c r="AA30" s="359"/>
      <c r="AB30" s="230"/>
      <c r="AC30" s="231"/>
      <c r="AD30" s="232"/>
      <c r="AE30" s="234"/>
      <c r="AF30" s="236"/>
      <c r="AG30" s="238"/>
      <c r="AH30" s="212"/>
      <c r="AI30" s="213"/>
      <c r="AJ30" s="215"/>
      <c r="AK30" s="217"/>
      <c r="AL30" s="219"/>
      <c r="AQ30" s="15"/>
      <c r="AR30" s="15"/>
      <c r="AS30" s="15"/>
      <c r="AT30" s="15"/>
      <c r="AU30" s="15"/>
      <c r="AV30" s="15"/>
      <c r="AW30" s="15"/>
      <c r="AX30" s="15"/>
      <c r="AY30" s="15"/>
      <c r="AZ30" s="15"/>
      <c r="BA30" s="15"/>
    </row>
    <row r="31" spans="1:59" ht="18" customHeight="1" thickBot="1" x14ac:dyDescent="0.2">
      <c r="A31" s="102"/>
      <c r="N31" s="103"/>
      <c r="O31" s="103"/>
      <c r="AO31" s="2" t="s">
        <v>68</v>
      </c>
      <c r="AQ31" s="23" t="s">
        <v>90</v>
      </c>
      <c r="AR31" s="15"/>
      <c r="AS31" s="23"/>
      <c r="AT31" s="23"/>
      <c r="AU31" s="23"/>
      <c r="AV31" s="15"/>
      <c r="AW31" s="23" t="s">
        <v>93</v>
      </c>
      <c r="AX31" s="15"/>
      <c r="AY31" s="23"/>
      <c r="AZ31" s="15"/>
      <c r="BA31" s="15"/>
      <c r="BD31" s="23" t="s">
        <v>90</v>
      </c>
      <c r="BF31" s="13"/>
      <c r="BG31" s="9" t="s">
        <v>98</v>
      </c>
    </row>
    <row r="32" spans="1:59" ht="18" customHeight="1" x14ac:dyDescent="0.4">
      <c r="A32" s="296" t="s">
        <v>46</v>
      </c>
      <c r="B32" s="286"/>
      <c r="C32" s="91"/>
      <c r="D32" s="263"/>
      <c r="E32" s="265"/>
      <c r="F32" s="224"/>
      <c r="G32" s="224"/>
      <c r="H32" s="224"/>
      <c r="I32" s="224"/>
      <c r="J32" s="224"/>
      <c r="K32" s="224"/>
      <c r="L32" s="224"/>
      <c r="M32" s="224"/>
      <c r="N32" s="293"/>
      <c r="O32" s="93"/>
      <c r="P32" s="397" t="str">
        <f>AS32</f>
        <v/>
      </c>
      <c r="Q32" s="399" t="str">
        <f>AT32</f>
        <v/>
      </c>
      <c r="R32" s="401" t="str">
        <f>AU32</f>
        <v/>
      </c>
      <c r="U32" s="296" t="s">
        <v>47</v>
      </c>
      <c r="V32" s="286"/>
      <c r="W32" s="91"/>
      <c r="X32" s="263"/>
      <c r="Y32" s="265"/>
      <c r="Z32" s="224"/>
      <c r="AA32" s="224"/>
      <c r="AB32" s="224"/>
      <c r="AC32" s="224"/>
      <c r="AD32" s="224"/>
      <c r="AE32" s="224"/>
      <c r="AF32" s="224"/>
      <c r="AG32" s="374"/>
      <c r="AH32" s="293"/>
      <c r="AI32" s="93"/>
      <c r="AJ32" s="271" t="str">
        <f>AY32</f>
        <v/>
      </c>
      <c r="AK32" s="273" t="str">
        <f>AZ32</f>
        <v/>
      </c>
      <c r="AL32" s="275" t="str">
        <f>BA32</f>
        <v/>
      </c>
      <c r="AM32" s="94"/>
      <c r="AO32" s="14" t="s">
        <v>49</v>
      </c>
      <c r="AQ32" s="239" t="str">
        <f>IF(O32="","",VLOOKUP(N32,$AO$46:$AP$47,2,FALSE))</f>
        <v/>
      </c>
      <c r="AR32" s="15"/>
      <c r="AS32" s="261" t="str">
        <f>IF(O32="","",DATEDIF(O32,O33+1,"Y"))</f>
        <v/>
      </c>
      <c r="AT32" s="261" t="str">
        <f>IF(O32="","",DATEDIF(O32,O33+1,"YＭ"))</f>
        <v/>
      </c>
      <c r="AU32" s="261" t="str">
        <f>IF(O32="","",DATEDIF(O32,O33+1,"MD"))</f>
        <v/>
      </c>
      <c r="AV32" s="15"/>
      <c r="AW32" s="239" t="str">
        <f>IF(AI32="","",VLOOKUP(AH32,$AO$46:$AP$47,2,FALSE))</f>
        <v/>
      </c>
      <c r="AX32" s="15"/>
      <c r="AY32" s="239" t="str">
        <f>IF(AI32="","",DATEDIF(AI32,AI33+1,"Y"))</f>
        <v/>
      </c>
      <c r="AZ32" s="239" t="str">
        <f>IF(AI32="","",DATEDIF(AI32,AI33+1,"YＭ"))</f>
        <v/>
      </c>
      <c r="BA32" s="239" t="str">
        <f>IF(AI32="","",DATEDIF(AI32,AI33+1,"MD"))</f>
        <v/>
      </c>
      <c r="BC32" s="2" t="s">
        <v>69</v>
      </c>
      <c r="BD32" s="17">
        <f>IF(AND(AQ32=1,O32&lt;$AS$2),1,0)</f>
        <v>0</v>
      </c>
      <c r="BF32" s="16" t="s">
        <v>69</v>
      </c>
      <c r="BG32" s="17">
        <f>IF(AND(AW32=1,AI32&lt;$AS$2),1,0)</f>
        <v>0</v>
      </c>
    </row>
    <row r="33" spans="1:59" ht="18" customHeight="1" x14ac:dyDescent="0.4">
      <c r="A33" s="296"/>
      <c r="B33" s="287"/>
      <c r="C33" s="95"/>
      <c r="D33" s="264"/>
      <c r="E33" s="225"/>
      <c r="F33" s="226"/>
      <c r="G33" s="226"/>
      <c r="H33" s="226"/>
      <c r="I33" s="226"/>
      <c r="J33" s="226"/>
      <c r="K33" s="226"/>
      <c r="L33" s="226"/>
      <c r="M33" s="226"/>
      <c r="N33" s="294"/>
      <c r="O33" s="97"/>
      <c r="P33" s="404"/>
      <c r="Q33" s="405"/>
      <c r="R33" s="401"/>
      <c r="U33" s="296"/>
      <c r="V33" s="287"/>
      <c r="W33" s="95"/>
      <c r="X33" s="264"/>
      <c r="Y33" s="225"/>
      <c r="Z33" s="226"/>
      <c r="AA33" s="226"/>
      <c r="AB33" s="226"/>
      <c r="AC33" s="226"/>
      <c r="AD33" s="226"/>
      <c r="AE33" s="226"/>
      <c r="AF33" s="226"/>
      <c r="AG33" s="375"/>
      <c r="AH33" s="294"/>
      <c r="AI33" s="97"/>
      <c r="AJ33" s="272"/>
      <c r="AK33" s="274"/>
      <c r="AL33" s="276"/>
      <c r="AM33" s="94"/>
      <c r="AO33" s="4"/>
      <c r="AQ33" s="239"/>
      <c r="AR33" s="15"/>
      <c r="AS33" s="262"/>
      <c r="AT33" s="262"/>
      <c r="AU33" s="262" t="e">
        <f>SUM(#REF!)</f>
        <v>#REF!</v>
      </c>
      <c r="AV33" s="15"/>
      <c r="AW33" s="239"/>
      <c r="AX33" s="15"/>
      <c r="AY33" s="239"/>
      <c r="AZ33" s="239"/>
      <c r="BA33" s="239" t="e">
        <f>SUM(#REF!)</f>
        <v>#REF!</v>
      </c>
      <c r="BC33" s="2" t="s">
        <v>70</v>
      </c>
      <c r="BD33" s="17">
        <f>IF(AND(AQ32=1,AS32=0),1,0)</f>
        <v>0</v>
      </c>
      <c r="BF33" s="2" t="s">
        <v>70</v>
      </c>
      <c r="BG33" s="17">
        <f>IF(AND(AW32=1,AY32=0),1,0)</f>
        <v>0</v>
      </c>
    </row>
    <row r="34" spans="1:59" ht="18" customHeight="1" x14ac:dyDescent="0.4">
      <c r="A34" s="296"/>
      <c r="B34" s="287"/>
      <c r="C34" s="91"/>
      <c r="D34" s="263"/>
      <c r="E34" s="265"/>
      <c r="F34" s="224"/>
      <c r="G34" s="224"/>
      <c r="H34" s="224"/>
      <c r="I34" s="224"/>
      <c r="J34" s="224"/>
      <c r="K34" s="224"/>
      <c r="L34" s="224"/>
      <c r="M34" s="224"/>
      <c r="N34" s="295"/>
      <c r="O34" s="99"/>
      <c r="P34" s="397" t="str">
        <f>AS34</f>
        <v/>
      </c>
      <c r="Q34" s="399" t="str">
        <f>AT34</f>
        <v/>
      </c>
      <c r="R34" s="401" t="str">
        <f>AU34</f>
        <v/>
      </c>
      <c r="U34" s="296"/>
      <c r="V34" s="287"/>
      <c r="W34" s="91"/>
      <c r="X34" s="263"/>
      <c r="Y34" s="265"/>
      <c r="Z34" s="224"/>
      <c r="AA34" s="224"/>
      <c r="AB34" s="224"/>
      <c r="AC34" s="224"/>
      <c r="AD34" s="224"/>
      <c r="AE34" s="224"/>
      <c r="AF34" s="224"/>
      <c r="AG34" s="374"/>
      <c r="AH34" s="295"/>
      <c r="AI34" s="99"/>
      <c r="AJ34" s="271" t="str">
        <f>AY34</f>
        <v/>
      </c>
      <c r="AK34" s="273" t="str">
        <f>AZ34</f>
        <v/>
      </c>
      <c r="AL34" s="275" t="str">
        <f>BA34</f>
        <v/>
      </c>
      <c r="AM34" s="403"/>
      <c r="AQ34" s="239" t="str">
        <f>IF(O34="","",VLOOKUP(N34,$AO$46:$AP$47,2,FALSE))</f>
        <v/>
      </c>
      <c r="AR34" s="15"/>
      <c r="AS34" s="261" t="str">
        <f>IF(O34="","",DATEDIF(O34,O35+1,"Y"))</f>
        <v/>
      </c>
      <c r="AT34" s="261" t="str">
        <f>IF(O34="","",DATEDIF(O34,O35+1,"YＭ"))</f>
        <v/>
      </c>
      <c r="AU34" s="261" t="str">
        <f>IF(O34="","",DATEDIF(O34,O35+1,"MD"))</f>
        <v/>
      </c>
      <c r="AV34" s="15"/>
      <c r="AW34" s="239" t="str">
        <f>IF(AI34="","",VLOOKUP(AH34,$AO$46:$AP$47,2,FALSE))</f>
        <v/>
      </c>
      <c r="AX34" s="15"/>
      <c r="AY34" s="239" t="str">
        <f>IF(AI34="","",DATEDIF(AI34,AI35+1,"Y"))</f>
        <v/>
      </c>
      <c r="AZ34" s="239" t="str">
        <f>IF(AI34="","",DATEDIF(AI34,AI35+1,"YＭ"))</f>
        <v/>
      </c>
      <c r="BA34" s="239" t="str">
        <f>IF(AI34="","",DATEDIF(AI34,AI35+1,"MD"))</f>
        <v/>
      </c>
      <c r="BC34" s="2" t="s">
        <v>71</v>
      </c>
      <c r="BD34" s="17">
        <f>IF(O33&gt;=O34,1,0)</f>
        <v>1</v>
      </c>
      <c r="BF34" s="2" t="s">
        <v>71</v>
      </c>
      <c r="BG34" s="17">
        <f>IF(AI33&gt;=AI34,1,0)</f>
        <v>1</v>
      </c>
    </row>
    <row r="35" spans="1:59" ht="18" customHeight="1" x14ac:dyDescent="0.4">
      <c r="A35" s="296"/>
      <c r="B35" s="287"/>
      <c r="C35" s="95"/>
      <c r="D35" s="264"/>
      <c r="E35" s="225"/>
      <c r="F35" s="226"/>
      <c r="G35" s="226"/>
      <c r="H35" s="226"/>
      <c r="I35" s="226"/>
      <c r="J35" s="226"/>
      <c r="K35" s="226"/>
      <c r="L35" s="226"/>
      <c r="M35" s="226"/>
      <c r="N35" s="294"/>
      <c r="O35" s="97"/>
      <c r="P35" s="404"/>
      <c r="Q35" s="405"/>
      <c r="R35" s="401"/>
      <c r="U35" s="296"/>
      <c r="V35" s="287"/>
      <c r="W35" s="95"/>
      <c r="X35" s="264"/>
      <c r="Y35" s="225"/>
      <c r="Z35" s="226"/>
      <c r="AA35" s="226"/>
      <c r="AB35" s="226"/>
      <c r="AC35" s="226"/>
      <c r="AD35" s="226"/>
      <c r="AE35" s="226"/>
      <c r="AF35" s="226"/>
      <c r="AG35" s="375"/>
      <c r="AH35" s="294"/>
      <c r="AI35" s="97"/>
      <c r="AJ35" s="272"/>
      <c r="AK35" s="274"/>
      <c r="AL35" s="276"/>
      <c r="AM35" s="403"/>
      <c r="AQ35" s="239"/>
      <c r="AR35" s="15"/>
      <c r="AS35" s="262"/>
      <c r="AT35" s="262"/>
      <c r="AU35" s="262" t="e">
        <f>SUM(#REF!)</f>
        <v>#REF!</v>
      </c>
      <c r="AV35" s="15"/>
      <c r="AW35" s="239"/>
      <c r="AX35" s="15"/>
      <c r="AY35" s="239"/>
      <c r="AZ35" s="239"/>
      <c r="BA35" s="239" t="e">
        <f>SUM(#REF!)</f>
        <v>#REF!</v>
      </c>
      <c r="BC35" s="2" t="s">
        <v>70</v>
      </c>
      <c r="BD35" s="17">
        <f>IF(AND(AQ34=1,AS34=0),1,0)</f>
        <v>0</v>
      </c>
      <c r="BF35" s="2" t="s">
        <v>70</v>
      </c>
      <c r="BG35" s="17">
        <f>IF(AND(AW34=1,AY34=0),1,0)</f>
        <v>0</v>
      </c>
    </row>
    <row r="36" spans="1:59" ht="18" customHeight="1" x14ac:dyDescent="0.4">
      <c r="A36" s="296"/>
      <c r="B36" s="287"/>
      <c r="C36" s="91"/>
      <c r="D36" s="263"/>
      <c r="E36" s="265"/>
      <c r="F36" s="224"/>
      <c r="G36" s="224"/>
      <c r="H36" s="224"/>
      <c r="I36" s="224"/>
      <c r="J36" s="224"/>
      <c r="K36" s="224"/>
      <c r="L36" s="224"/>
      <c r="M36" s="224"/>
      <c r="N36" s="268"/>
      <c r="O36" s="100"/>
      <c r="P36" s="397" t="str">
        <f>AS36</f>
        <v/>
      </c>
      <c r="Q36" s="399" t="str">
        <f>AT36</f>
        <v/>
      </c>
      <c r="R36" s="401" t="str">
        <f>AU36</f>
        <v/>
      </c>
      <c r="U36" s="296"/>
      <c r="V36" s="287"/>
      <c r="W36" s="91"/>
      <c r="X36" s="263"/>
      <c r="Y36" s="265"/>
      <c r="Z36" s="224"/>
      <c r="AA36" s="224"/>
      <c r="AB36" s="224"/>
      <c r="AC36" s="224"/>
      <c r="AD36" s="224"/>
      <c r="AE36" s="224"/>
      <c r="AF36" s="224"/>
      <c r="AG36" s="224"/>
      <c r="AH36" s="268"/>
      <c r="AI36" s="100"/>
      <c r="AJ36" s="271" t="str">
        <f>AY36</f>
        <v/>
      </c>
      <c r="AK36" s="273" t="str">
        <f>AZ36</f>
        <v/>
      </c>
      <c r="AL36" s="275" t="str">
        <f>BA36</f>
        <v/>
      </c>
      <c r="AM36" s="94"/>
      <c r="AQ36" s="239" t="str">
        <f>IF(O36="","",VLOOKUP(N36,$AO$46:$AP$47,2,FALSE))</f>
        <v/>
      </c>
      <c r="AR36" s="15"/>
      <c r="AS36" s="261" t="str">
        <f>IF(O36="","",DATEDIF(O36,O37+1,"Y"))</f>
        <v/>
      </c>
      <c r="AT36" s="261" t="str">
        <f>IF(O36="","",DATEDIF(O36,O37+1,"YＭ"))</f>
        <v/>
      </c>
      <c r="AU36" s="261" t="str">
        <f>IF(O36="","",DATEDIF(O36,O37+1,"MD"))</f>
        <v/>
      </c>
      <c r="AV36" s="15"/>
      <c r="AW36" s="239" t="str">
        <f>IF(AI36="","",VLOOKUP(AH36,$AO$46:$AP$47,2,FALSE))</f>
        <v/>
      </c>
      <c r="AX36" s="15"/>
      <c r="AY36" s="239" t="str">
        <f>IF(AI36="","",DATEDIF(AI36,AI37+1,"Y"))</f>
        <v/>
      </c>
      <c r="AZ36" s="239" t="str">
        <f>IF(AI36="","",DATEDIF(AI36,AI37+1,"YＭ"))</f>
        <v/>
      </c>
      <c r="BA36" s="239" t="str">
        <f>IF(AI36="","",DATEDIF(AI36,AI37+1,"MD"))</f>
        <v/>
      </c>
      <c r="BC36" s="2" t="s">
        <v>71</v>
      </c>
      <c r="BD36" s="17">
        <f>IF(O35&gt;=O36,1,0)</f>
        <v>1</v>
      </c>
      <c r="BF36" s="2" t="s">
        <v>71</v>
      </c>
      <c r="BG36" s="17">
        <f>IF(AI35&gt;=AI36,1,0)</f>
        <v>1</v>
      </c>
    </row>
    <row r="37" spans="1:59" ht="18" customHeight="1" x14ac:dyDescent="0.4">
      <c r="A37" s="296"/>
      <c r="B37" s="288"/>
      <c r="C37" s="95"/>
      <c r="D37" s="264"/>
      <c r="E37" s="225"/>
      <c r="F37" s="226"/>
      <c r="G37" s="226"/>
      <c r="H37" s="226"/>
      <c r="I37" s="226"/>
      <c r="J37" s="226"/>
      <c r="K37" s="226"/>
      <c r="L37" s="226"/>
      <c r="M37" s="226"/>
      <c r="N37" s="270"/>
      <c r="O37" s="97"/>
      <c r="P37" s="404"/>
      <c r="Q37" s="405"/>
      <c r="R37" s="401"/>
      <c r="U37" s="296"/>
      <c r="V37" s="288"/>
      <c r="W37" s="95"/>
      <c r="X37" s="264"/>
      <c r="Y37" s="225"/>
      <c r="Z37" s="226"/>
      <c r="AA37" s="226"/>
      <c r="AB37" s="226"/>
      <c r="AC37" s="226"/>
      <c r="AD37" s="226"/>
      <c r="AE37" s="226"/>
      <c r="AF37" s="226"/>
      <c r="AG37" s="226"/>
      <c r="AH37" s="270"/>
      <c r="AI37" s="97"/>
      <c r="AJ37" s="272"/>
      <c r="AK37" s="274"/>
      <c r="AL37" s="276"/>
      <c r="AM37" s="94"/>
      <c r="AQ37" s="239"/>
      <c r="AR37" s="15"/>
      <c r="AS37" s="262"/>
      <c r="AT37" s="262"/>
      <c r="AU37" s="262" t="e">
        <f>SUM(#REF!)</f>
        <v>#REF!</v>
      </c>
      <c r="AV37" s="15"/>
      <c r="AW37" s="239"/>
      <c r="AX37" s="15"/>
      <c r="AY37" s="239"/>
      <c r="AZ37" s="239"/>
      <c r="BA37" s="239" t="e">
        <f>SUM(#REF!)</f>
        <v>#REF!</v>
      </c>
      <c r="BC37" s="2" t="s">
        <v>70</v>
      </c>
      <c r="BD37" s="17">
        <f>IF(AND(AQ36=1,AS36=0),1,0)</f>
        <v>0</v>
      </c>
      <c r="BF37" s="2" t="s">
        <v>70</v>
      </c>
      <c r="BG37" s="17">
        <f>IF(AND(AW36=1,AY36=0),1,0)</f>
        <v>0</v>
      </c>
    </row>
    <row r="38" spans="1:59" ht="18" customHeight="1" x14ac:dyDescent="0.4">
      <c r="A38" s="296"/>
      <c r="B38" s="279" t="s">
        <v>182</v>
      </c>
      <c r="C38" s="91"/>
      <c r="D38" s="263"/>
      <c r="E38" s="265"/>
      <c r="F38" s="224"/>
      <c r="G38" s="224"/>
      <c r="H38" s="224"/>
      <c r="I38" s="224"/>
      <c r="J38" s="224"/>
      <c r="K38" s="224"/>
      <c r="L38" s="224"/>
      <c r="M38" s="224"/>
      <c r="N38" s="268"/>
      <c r="O38" s="100"/>
      <c r="P38" s="397" t="str">
        <f>AS38</f>
        <v/>
      </c>
      <c r="Q38" s="399" t="str">
        <f>AT38</f>
        <v/>
      </c>
      <c r="R38" s="401" t="str">
        <f>AU38</f>
        <v/>
      </c>
      <c r="U38" s="296"/>
      <c r="V38" s="279" t="s">
        <v>182</v>
      </c>
      <c r="W38" s="91"/>
      <c r="X38" s="263"/>
      <c r="Y38" s="265"/>
      <c r="Z38" s="224"/>
      <c r="AA38" s="224"/>
      <c r="AB38" s="224"/>
      <c r="AC38" s="224"/>
      <c r="AD38" s="224"/>
      <c r="AE38" s="224"/>
      <c r="AF38" s="224"/>
      <c r="AG38" s="224"/>
      <c r="AH38" s="268"/>
      <c r="AI38" s="100"/>
      <c r="AJ38" s="271" t="str">
        <f>AY38</f>
        <v/>
      </c>
      <c r="AK38" s="273" t="str">
        <f>AZ38</f>
        <v/>
      </c>
      <c r="AL38" s="275" t="str">
        <f>BA38</f>
        <v/>
      </c>
      <c r="AM38" s="403"/>
      <c r="AQ38" s="239" t="str">
        <f>IF(O38="","",VLOOKUP(N38,$AO$46:$AP$47,2,FALSE))</f>
        <v/>
      </c>
      <c r="AR38" s="15"/>
      <c r="AS38" s="261" t="str">
        <f>IF(O38="","",DATEDIF(O38,O39+1,"Y"))</f>
        <v/>
      </c>
      <c r="AT38" s="261" t="str">
        <f>IF(O38="","",DATEDIF(O38,O39+1,"YＭ"))</f>
        <v/>
      </c>
      <c r="AU38" s="261" t="str">
        <f>IF(O38="","",DATEDIF(O38,O39+1,"MD"))</f>
        <v/>
      </c>
      <c r="AV38" s="15"/>
      <c r="AW38" s="239" t="str">
        <f>IF(AI38="","",VLOOKUP(AH38,$AO$46:$AP$47,2,FALSE))</f>
        <v/>
      </c>
      <c r="AX38" s="15"/>
      <c r="AY38" s="239" t="str">
        <f>IF(AI38="","",DATEDIF(AI38,AI39+1,"Y"))</f>
        <v/>
      </c>
      <c r="AZ38" s="239" t="str">
        <f>IF(AI38="","",DATEDIF(AI38,AI39+1,"YＭ"))</f>
        <v/>
      </c>
      <c r="BA38" s="239" t="str">
        <f>IF(AI38="","",DATEDIF(AI38,AI39+1,"MD"))</f>
        <v/>
      </c>
      <c r="BC38" s="2" t="s">
        <v>71</v>
      </c>
      <c r="BD38" s="17">
        <f>IF(O37&gt;=O38,1,0)</f>
        <v>1</v>
      </c>
      <c r="BF38" s="2" t="s">
        <v>71</v>
      </c>
      <c r="BG38" s="17">
        <f>IF(AI37&gt;=AI38,1,0)</f>
        <v>1</v>
      </c>
    </row>
    <row r="39" spans="1:59" ht="18" customHeight="1" x14ac:dyDescent="0.4">
      <c r="A39" s="296"/>
      <c r="B39" s="280"/>
      <c r="C39" s="95"/>
      <c r="D39" s="264"/>
      <c r="E39" s="225"/>
      <c r="F39" s="226"/>
      <c r="G39" s="226"/>
      <c r="H39" s="226"/>
      <c r="I39" s="226"/>
      <c r="J39" s="226"/>
      <c r="K39" s="226"/>
      <c r="L39" s="226"/>
      <c r="M39" s="226"/>
      <c r="N39" s="270"/>
      <c r="O39" s="97"/>
      <c r="P39" s="404"/>
      <c r="Q39" s="405"/>
      <c r="R39" s="401"/>
      <c r="T39" s="104"/>
      <c r="U39" s="296"/>
      <c r="V39" s="280"/>
      <c r="W39" s="95"/>
      <c r="X39" s="264"/>
      <c r="Y39" s="225"/>
      <c r="Z39" s="226"/>
      <c r="AA39" s="226"/>
      <c r="AB39" s="226"/>
      <c r="AC39" s="226"/>
      <c r="AD39" s="226"/>
      <c r="AE39" s="226"/>
      <c r="AF39" s="226"/>
      <c r="AG39" s="226"/>
      <c r="AH39" s="270"/>
      <c r="AI39" s="97"/>
      <c r="AJ39" s="272"/>
      <c r="AK39" s="274"/>
      <c r="AL39" s="276"/>
      <c r="AM39" s="403"/>
      <c r="AQ39" s="239"/>
      <c r="AR39" s="15"/>
      <c r="AS39" s="262"/>
      <c r="AT39" s="262"/>
      <c r="AU39" s="262" t="e">
        <f>SUM(#REF!)</f>
        <v>#REF!</v>
      </c>
      <c r="AV39" s="15"/>
      <c r="AW39" s="239"/>
      <c r="AX39" s="15"/>
      <c r="AY39" s="239"/>
      <c r="AZ39" s="239"/>
      <c r="BA39" s="239" t="e">
        <f>SUM(#REF!)</f>
        <v>#REF!</v>
      </c>
      <c r="BC39" s="2" t="s">
        <v>70</v>
      </c>
      <c r="BD39" s="17">
        <f>IF(AND(AQ38=1,AS38=0),1,0)</f>
        <v>0</v>
      </c>
      <c r="BF39" s="2" t="s">
        <v>70</v>
      </c>
      <c r="BG39" s="17">
        <f>IF(AND(AW38=1,AY38=0),1,0)</f>
        <v>0</v>
      </c>
    </row>
    <row r="40" spans="1:59" ht="18" customHeight="1" x14ac:dyDescent="0.4">
      <c r="A40" s="296"/>
      <c r="B40" s="91"/>
      <c r="C40" s="91"/>
      <c r="D40" s="263"/>
      <c r="E40" s="265"/>
      <c r="F40" s="224"/>
      <c r="G40" s="224"/>
      <c r="H40" s="224"/>
      <c r="I40" s="224"/>
      <c r="J40" s="224"/>
      <c r="K40" s="224"/>
      <c r="L40" s="224"/>
      <c r="M40" s="224"/>
      <c r="N40" s="268"/>
      <c r="O40" s="100"/>
      <c r="P40" s="397" t="str">
        <f>AS40</f>
        <v/>
      </c>
      <c r="Q40" s="399" t="str">
        <f>AT40</f>
        <v/>
      </c>
      <c r="R40" s="401" t="str">
        <f>AU40</f>
        <v/>
      </c>
      <c r="T40" s="104"/>
      <c r="U40" s="296"/>
      <c r="V40" s="91"/>
      <c r="W40" s="91"/>
      <c r="X40" s="263"/>
      <c r="Y40" s="265"/>
      <c r="Z40" s="224"/>
      <c r="AA40" s="224"/>
      <c r="AB40" s="224"/>
      <c r="AC40" s="224"/>
      <c r="AD40" s="224"/>
      <c r="AE40" s="224"/>
      <c r="AF40" s="224"/>
      <c r="AG40" s="224"/>
      <c r="AH40" s="268"/>
      <c r="AI40" s="100"/>
      <c r="AJ40" s="271" t="str">
        <f>AY40</f>
        <v/>
      </c>
      <c r="AK40" s="273" t="str">
        <f>AZ40</f>
        <v/>
      </c>
      <c r="AL40" s="275" t="str">
        <f>BA40</f>
        <v/>
      </c>
      <c r="AM40" s="94"/>
      <c r="AQ40" s="239" t="str">
        <f>IF(O40="","",VLOOKUP(N40,$AO$46:$AP$47,2,FALSE))</f>
        <v/>
      </c>
      <c r="AR40" s="15"/>
      <c r="AS40" s="261" t="str">
        <f>IF(O40="","",DATEDIF(O40,O41+1,"Y"))</f>
        <v/>
      </c>
      <c r="AT40" s="261" t="str">
        <f>IF(O40="","",DATEDIF(O40,O41+1,"YＭ"))</f>
        <v/>
      </c>
      <c r="AU40" s="261" t="str">
        <f>IF(O40="","",DATEDIF(O40,O41+1,"MD"))</f>
        <v/>
      </c>
      <c r="AV40" s="15"/>
      <c r="AW40" s="239" t="str">
        <f>IF(AI40="","",VLOOKUP(AH40,$AO$46:$AP$47,2,FALSE))</f>
        <v/>
      </c>
      <c r="AX40" s="15"/>
      <c r="AY40" s="239" t="str">
        <f>IF(AI40="","",DATEDIF(AI40,AI41+1,"Y"))</f>
        <v/>
      </c>
      <c r="AZ40" s="239" t="str">
        <f>IF(AI40="","",DATEDIF(AI40,AI41+1,"YＭ"))</f>
        <v/>
      </c>
      <c r="BA40" s="239" t="str">
        <f>IF(AI40="","",DATEDIF(AI40,AI41+1,"MD"))</f>
        <v/>
      </c>
      <c r="BC40" s="2" t="s">
        <v>71</v>
      </c>
      <c r="BD40" s="17">
        <f>IF(O39&gt;=O40,1,0)</f>
        <v>1</v>
      </c>
      <c r="BF40" s="2" t="s">
        <v>71</v>
      </c>
      <c r="BG40" s="17">
        <f>IF(AI39&gt;=AI40,1,0)</f>
        <v>1</v>
      </c>
    </row>
    <row r="41" spans="1:59" ht="18" customHeight="1" thickBot="1" x14ac:dyDescent="0.45">
      <c r="A41" s="296"/>
      <c r="B41" s="95"/>
      <c r="C41" s="101"/>
      <c r="D41" s="396"/>
      <c r="E41" s="266"/>
      <c r="F41" s="267"/>
      <c r="G41" s="267"/>
      <c r="H41" s="267"/>
      <c r="I41" s="267"/>
      <c r="J41" s="267"/>
      <c r="K41" s="267"/>
      <c r="L41" s="267"/>
      <c r="M41" s="267"/>
      <c r="N41" s="269"/>
      <c r="O41" s="97"/>
      <c r="P41" s="398"/>
      <c r="Q41" s="400"/>
      <c r="R41" s="402"/>
      <c r="U41" s="296"/>
      <c r="V41" s="95"/>
      <c r="W41" s="95"/>
      <c r="X41" s="264"/>
      <c r="Y41" s="266"/>
      <c r="Z41" s="267"/>
      <c r="AA41" s="267"/>
      <c r="AB41" s="267"/>
      <c r="AC41" s="267"/>
      <c r="AD41" s="267"/>
      <c r="AE41" s="267"/>
      <c r="AF41" s="267"/>
      <c r="AG41" s="267"/>
      <c r="AH41" s="269"/>
      <c r="AI41" s="97"/>
      <c r="AJ41" s="272"/>
      <c r="AK41" s="277"/>
      <c r="AL41" s="278"/>
      <c r="AM41" s="94"/>
      <c r="AQ41" s="239"/>
      <c r="AR41" s="15"/>
      <c r="AS41" s="262"/>
      <c r="AT41" s="262"/>
      <c r="AU41" s="262" t="e">
        <f>SUM(#REF!)</f>
        <v>#REF!</v>
      </c>
      <c r="AV41" s="15"/>
      <c r="AW41" s="239"/>
      <c r="AX41" s="15"/>
      <c r="AY41" s="239"/>
      <c r="AZ41" s="239"/>
      <c r="BA41" s="239" t="e">
        <f>SUM(#REF!)</f>
        <v>#REF!</v>
      </c>
      <c r="BC41" s="2" t="s">
        <v>70</v>
      </c>
      <c r="BD41" s="17">
        <f>IF(AND(AQ40=1,AS40=0),1,0)</f>
        <v>0</v>
      </c>
      <c r="BF41" s="2" t="s">
        <v>70</v>
      </c>
      <c r="BG41" s="17">
        <f>IF(AND(AW40=1,AY40=0),1,0)</f>
        <v>0</v>
      </c>
    </row>
    <row r="42" spans="1:59" ht="18" customHeight="1" x14ac:dyDescent="0.4">
      <c r="A42" s="296"/>
      <c r="B42" s="221" t="s">
        <v>3</v>
      </c>
      <c r="C42" s="379"/>
      <c r="D42" s="380"/>
      <c r="E42" s="380"/>
      <c r="F42" s="380"/>
      <c r="G42" s="380"/>
      <c r="H42" s="227" t="s">
        <v>76</v>
      </c>
      <c r="I42" s="228"/>
      <c r="J42" s="229"/>
      <c r="K42" s="383">
        <f>SUMIF($AQ32:$AQ41,1,P32:P41)</f>
        <v>0</v>
      </c>
      <c r="L42" s="385">
        <f>SUMIF($AQ32:$AQ41,1,Q32:Q41)</f>
        <v>0</v>
      </c>
      <c r="M42" s="387">
        <f>SUMIF($AQ32:$AQ41,1,R32:R41)</f>
        <v>0</v>
      </c>
      <c r="N42" s="210" t="s">
        <v>81</v>
      </c>
      <c r="O42" s="211"/>
      <c r="P42" s="391">
        <f>SUM(P32:P41)</f>
        <v>0</v>
      </c>
      <c r="Q42" s="392">
        <f>SUM(Q32:Q41)</f>
        <v>0</v>
      </c>
      <c r="R42" s="394">
        <f>SUM(R32:R41)</f>
        <v>0</v>
      </c>
      <c r="U42" s="296"/>
      <c r="V42" s="221" t="s">
        <v>3</v>
      </c>
      <c r="W42" s="356"/>
      <c r="X42" s="357"/>
      <c r="Y42" s="357"/>
      <c r="Z42" s="357"/>
      <c r="AA42" s="357"/>
      <c r="AB42" s="227" t="s">
        <v>76</v>
      </c>
      <c r="AC42" s="228"/>
      <c r="AD42" s="229"/>
      <c r="AE42" s="233">
        <f>SUMIF($AW32:$AW41,1,AJ32:AJ41)</f>
        <v>0</v>
      </c>
      <c r="AF42" s="235">
        <f>SUMIF($AW32:$AW41,1,AK32:AK41)</f>
        <v>0</v>
      </c>
      <c r="AG42" s="237">
        <f>SUMIF($AW32:$AW41,1,AL32:AL41)</f>
        <v>0</v>
      </c>
      <c r="AH42" s="210" t="s">
        <v>81</v>
      </c>
      <c r="AI42" s="211"/>
      <c r="AJ42" s="214">
        <f>SUM(AJ32:AJ41)</f>
        <v>0</v>
      </c>
      <c r="AK42" s="216">
        <f>SUM(AK32:AK41)</f>
        <v>0</v>
      </c>
      <c r="AL42" s="218">
        <f>SUM(AL32:AL41)</f>
        <v>0</v>
      </c>
      <c r="AQ42" s="15"/>
      <c r="AR42" s="15"/>
      <c r="AS42" s="15"/>
      <c r="AT42" s="15"/>
      <c r="AU42" s="15"/>
      <c r="AV42" s="15"/>
      <c r="AW42" s="26"/>
      <c r="AX42" s="27"/>
      <c r="AY42" s="28"/>
      <c r="AZ42" s="28"/>
      <c r="BA42" s="28"/>
    </row>
    <row r="43" spans="1:59" ht="18" customHeight="1" thickBot="1" x14ac:dyDescent="0.45">
      <c r="A43" s="406"/>
      <c r="B43" s="378"/>
      <c r="C43" s="381"/>
      <c r="D43" s="382"/>
      <c r="E43" s="382"/>
      <c r="F43" s="382"/>
      <c r="G43" s="382"/>
      <c r="H43" s="230"/>
      <c r="I43" s="231"/>
      <c r="J43" s="232"/>
      <c r="K43" s="384"/>
      <c r="L43" s="386"/>
      <c r="M43" s="388"/>
      <c r="N43" s="389"/>
      <c r="O43" s="390"/>
      <c r="P43" s="249"/>
      <c r="Q43" s="393"/>
      <c r="R43" s="395"/>
      <c r="U43" s="296"/>
      <c r="V43" s="222"/>
      <c r="W43" s="358"/>
      <c r="X43" s="359"/>
      <c r="Y43" s="359"/>
      <c r="Z43" s="359"/>
      <c r="AA43" s="359"/>
      <c r="AB43" s="230"/>
      <c r="AC43" s="231"/>
      <c r="AD43" s="232"/>
      <c r="AE43" s="234"/>
      <c r="AF43" s="236"/>
      <c r="AG43" s="238"/>
      <c r="AH43" s="212"/>
      <c r="AI43" s="213"/>
      <c r="AJ43" s="215"/>
      <c r="AK43" s="217"/>
      <c r="AL43" s="219"/>
      <c r="AQ43" s="15"/>
      <c r="AR43" s="15"/>
      <c r="AS43" s="15"/>
      <c r="AT43" s="15"/>
      <c r="AU43" s="15"/>
      <c r="AV43" s="15"/>
      <c r="AW43" s="26"/>
      <c r="AX43" s="27"/>
      <c r="AY43" s="28"/>
      <c r="AZ43" s="28"/>
      <c r="BA43" s="28"/>
    </row>
    <row r="44" spans="1:59" ht="18" customHeight="1" thickTop="1" thickBot="1" x14ac:dyDescent="0.2">
      <c r="A44" s="360" t="s">
        <v>102</v>
      </c>
      <c r="B44" s="361"/>
      <c r="C44" s="361"/>
      <c r="D44" s="361"/>
      <c r="E44" s="361"/>
      <c r="F44" s="361"/>
      <c r="G44" s="361"/>
      <c r="H44" s="361"/>
      <c r="I44" s="361"/>
      <c r="J44" s="362"/>
      <c r="K44" s="366">
        <f>AQ81</f>
        <v>10</v>
      </c>
      <c r="L44" s="352">
        <f>AR81</f>
        <v>0</v>
      </c>
      <c r="M44" s="368">
        <f>AS81</f>
        <v>0</v>
      </c>
      <c r="N44" s="370" t="s">
        <v>23</v>
      </c>
      <c r="O44" s="371"/>
      <c r="P44" s="366">
        <f>AQ75</f>
        <v>15</v>
      </c>
      <c r="Q44" s="352">
        <f>AR75</f>
        <v>0</v>
      </c>
      <c r="R44" s="354">
        <f>AS75</f>
        <v>0</v>
      </c>
      <c r="AQ44" s="15"/>
      <c r="AR44" s="15"/>
      <c r="AS44" s="15"/>
      <c r="AT44" s="15"/>
      <c r="AU44" s="15"/>
      <c r="AV44" s="15"/>
      <c r="AW44" s="23" t="s">
        <v>94</v>
      </c>
      <c r="AX44" s="15"/>
      <c r="AY44" s="23"/>
      <c r="AZ44" s="28"/>
      <c r="BA44" s="28"/>
      <c r="BF44" s="13"/>
      <c r="BG44" s="9" t="s">
        <v>99</v>
      </c>
    </row>
    <row r="45" spans="1:59" ht="18" customHeight="1" thickBot="1" x14ac:dyDescent="0.45">
      <c r="A45" s="363"/>
      <c r="B45" s="364"/>
      <c r="C45" s="364"/>
      <c r="D45" s="364"/>
      <c r="E45" s="364"/>
      <c r="F45" s="364"/>
      <c r="G45" s="364"/>
      <c r="H45" s="364"/>
      <c r="I45" s="364"/>
      <c r="J45" s="365"/>
      <c r="K45" s="367"/>
      <c r="L45" s="353"/>
      <c r="M45" s="369"/>
      <c r="N45" s="372"/>
      <c r="O45" s="373"/>
      <c r="P45" s="367"/>
      <c r="Q45" s="353"/>
      <c r="R45" s="355"/>
      <c r="U45" s="296" t="s">
        <v>48</v>
      </c>
      <c r="V45" s="286"/>
      <c r="W45" s="91"/>
      <c r="X45" s="263"/>
      <c r="Y45" s="265"/>
      <c r="Z45" s="224"/>
      <c r="AA45" s="224"/>
      <c r="AB45" s="224"/>
      <c r="AC45" s="224"/>
      <c r="AD45" s="224"/>
      <c r="AE45" s="224"/>
      <c r="AF45" s="224"/>
      <c r="AG45" s="374"/>
      <c r="AH45" s="293"/>
      <c r="AI45" s="93"/>
      <c r="AJ45" s="271" t="str">
        <f>AY45</f>
        <v/>
      </c>
      <c r="AK45" s="273" t="str">
        <f>AZ45</f>
        <v/>
      </c>
      <c r="AL45" s="275" t="str">
        <f>BA45</f>
        <v/>
      </c>
      <c r="AM45" s="94"/>
      <c r="AO45" s="376" t="s">
        <v>61</v>
      </c>
      <c r="AP45" s="377"/>
      <c r="AQ45" s="29"/>
      <c r="AR45" s="30"/>
      <c r="AS45" s="28"/>
      <c r="AT45" s="28"/>
      <c r="AU45" s="28"/>
      <c r="AV45" s="15"/>
      <c r="AW45" s="239" t="str">
        <f>IF(AI45="","",VLOOKUP(AH45,$AO$46:$AP$47,2,FALSE))</f>
        <v/>
      </c>
      <c r="AX45" s="15"/>
      <c r="AY45" s="239" t="str">
        <f>IF(AI45="","",DATEDIF(AI45,AI46+1,"Y"))</f>
        <v/>
      </c>
      <c r="AZ45" s="239" t="str">
        <f>IF(AI45="","",DATEDIF(AI45,AI46+1,"YＭ"))</f>
        <v/>
      </c>
      <c r="BA45" s="239" t="str">
        <f>IF(AI45="","",DATEDIF(AI45,AI46+1,"MD"))</f>
        <v/>
      </c>
      <c r="BF45" s="16" t="s">
        <v>69</v>
      </c>
      <c r="BG45" s="17">
        <f>IF(AND(AW45=1,AI45&lt;$AS$2),1,0)</f>
        <v>0</v>
      </c>
    </row>
    <row r="46" spans="1:59" ht="18" customHeight="1" thickTop="1" x14ac:dyDescent="0.4">
      <c r="U46" s="296"/>
      <c r="V46" s="287"/>
      <c r="W46" s="95"/>
      <c r="X46" s="264"/>
      <c r="Y46" s="225"/>
      <c r="Z46" s="226"/>
      <c r="AA46" s="226"/>
      <c r="AB46" s="226"/>
      <c r="AC46" s="226"/>
      <c r="AD46" s="226"/>
      <c r="AE46" s="226"/>
      <c r="AF46" s="226"/>
      <c r="AG46" s="375"/>
      <c r="AH46" s="294"/>
      <c r="AI46" s="97"/>
      <c r="AJ46" s="272"/>
      <c r="AK46" s="274"/>
      <c r="AL46" s="276"/>
      <c r="AM46" s="94"/>
      <c r="AO46" s="31" t="s">
        <v>31</v>
      </c>
      <c r="AP46" s="31">
        <v>1</v>
      </c>
      <c r="AQ46" s="29"/>
      <c r="AR46" s="30"/>
      <c r="AS46" s="28"/>
      <c r="AT46" s="28"/>
      <c r="AU46" s="28"/>
      <c r="AV46" s="15"/>
      <c r="AW46" s="239"/>
      <c r="AX46" s="15"/>
      <c r="AY46" s="239"/>
      <c r="AZ46" s="239"/>
      <c r="BA46" s="239" t="e">
        <f>SUM(#REF!)</f>
        <v>#REF!</v>
      </c>
      <c r="BF46" s="2" t="s">
        <v>70</v>
      </c>
      <c r="BG46" s="17">
        <f>IF(AND(AW45=1,AY45=0),1,0)</f>
        <v>0</v>
      </c>
    </row>
    <row r="47" spans="1:59" ht="18" customHeight="1" thickBot="1" x14ac:dyDescent="0.45">
      <c r="H47" s="105"/>
      <c r="U47" s="296"/>
      <c r="V47" s="287"/>
      <c r="W47" s="91"/>
      <c r="X47" s="263"/>
      <c r="Y47" s="265"/>
      <c r="Z47" s="224"/>
      <c r="AA47" s="224"/>
      <c r="AB47" s="224"/>
      <c r="AC47" s="224"/>
      <c r="AD47" s="224"/>
      <c r="AE47" s="224"/>
      <c r="AF47" s="224"/>
      <c r="AG47" s="374"/>
      <c r="AH47" s="295"/>
      <c r="AI47" s="99"/>
      <c r="AJ47" s="271" t="str">
        <f>AY47</f>
        <v/>
      </c>
      <c r="AK47" s="273" t="str">
        <f>AZ47</f>
        <v/>
      </c>
      <c r="AL47" s="275" t="str">
        <f>BA47</f>
        <v/>
      </c>
      <c r="AM47" s="94"/>
      <c r="AO47" s="31" t="s">
        <v>32</v>
      </c>
      <c r="AP47" s="31">
        <v>0</v>
      </c>
      <c r="AQ47" s="29"/>
      <c r="AR47" s="30"/>
      <c r="AS47" s="28"/>
      <c r="AT47" s="28"/>
      <c r="AU47" s="28"/>
      <c r="AV47" s="15"/>
      <c r="AW47" s="239" t="str">
        <f>IF(AI47="","",VLOOKUP(AH47,$AO$46:$AP$47,2,FALSE))</f>
        <v/>
      </c>
      <c r="AX47" s="15"/>
      <c r="AY47" s="239" t="str">
        <f>IF(AI47="","",DATEDIF(AI47,AI48+1,"Y"))</f>
        <v/>
      </c>
      <c r="AZ47" s="239" t="str">
        <f>IF(AI47="","",DATEDIF(AI47,AI48+1,"YＭ"))</f>
        <v/>
      </c>
      <c r="BA47" s="239" t="str">
        <f>IF(AI47="","",DATEDIF(AI47,AI48+1,"MD"))</f>
        <v/>
      </c>
      <c r="BF47" s="2" t="s">
        <v>71</v>
      </c>
      <c r="BG47" s="17">
        <f>IF(AI46&gt;=AI47,1,0)</f>
        <v>1</v>
      </c>
    </row>
    <row r="48" spans="1:59" ht="18" customHeight="1" x14ac:dyDescent="0.4">
      <c r="A48" s="255" t="s">
        <v>77</v>
      </c>
      <c r="B48" s="255"/>
      <c r="C48" s="255"/>
      <c r="D48" s="255"/>
      <c r="E48" s="255"/>
      <c r="F48" s="255"/>
      <c r="G48" s="347"/>
      <c r="H48" s="348" t="s">
        <v>41</v>
      </c>
      <c r="J48" s="350" t="s">
        <v>30</v>
      </c>
      <c r="K48" s="106"/>
      <c r="L48" s="106"/>
      <c r="M48" s="106"/>
      <c r="N48" s="106"/>
      <c r="O48" s="106"/>
      <c r="U48" s="296"/>
      <c r="V48" s="287"/>
      <c r="W48" s="95"/>
      <c r="X48" s="264"/>
      <c r="Y48" s="225"/>
      <c r="Z48" s="226"/>
      <c r="AA48" s="226"/>
      <c r="AB48" s="226"/>
      <c r="AC48" s="226"/>
      <c r="AD48" s="226"/>
      <c r="AE48" s="226"/>
      <c r="AF48" s="226"/>
      <c r="AG48" s="375"/>
      <c r="AH48" s="294"/>
      <c r="AI48" s="97"/>
      <c r="AJ48" s="272"/>
      <c r="AK48" s="274"/>
      <c r="AL48" s="276"/>
      <c r="AM48" s="94"/>
      <c r="AQ48" s="29"/>
      <c r="AR48" s="30"/>
      <c r="AS48" s="28"/>
      <c r="AT48" s="28"/>
      <c r="AU48" s="28"/>
      <c r="AV48" s="15"/>
      <c r="AW48" s="239"/>
      <c r="AX48" s="15"/>
      <c r="AY48" s="239"/>
      <c r="AZ48" s="239"/>
      <c r="BA48" s="239" t="e">
        <f>SUM(#REF!)</f>
        <v>#REF!</v>
      </c>
      <c r="BF48" s="2" t="s">
        <v>70</v>
      </c>
      <c r="BG48" s="17">
        <f>IF(AND(AW47=1,AY47=0),1,0)</f>
        <v>0</v>
      </c>
    </row>
    <row r="49" spans="1:59" ht="18" customHeight="1" thickBot="1" x14ac:dyDescent="0.45">
      <c r="A49" s="255"/>
      <c r="B49" s="255"/>
      <c r="C49" s="255"/>
      <c r="D49" s="255"/>
      <c r="E49" s="255"/>
      <c r="F49" s="255"/>
      <c r="G49" s="347"/>
      <c r="H49" s="349"/>
      <c r="J49" s="351"/>
      <c r="K49" s="106"/>
      <c r="L49" s="106"/>
      <c r="M49" s="106"/>
      <c r="N49" s="106"/>
      <c r="O49" s="106"/>
      <c r="U49" s="296"/>
      <c r="V49" s="287"/>
      <c r="W49" s="91"/>
      <c r="X49" s="263"/>
      <c r="Y49" s="265"/>
      <c r="Z49" s="224"/>
      <c r="AA49" s="224"/>
      <c r="AB49" s="224"/>
      <c r="AC49" s="224"/>
      <c r="AD49" s="224"/>
      <c r="AE49" s="224"/>
      <c r="AF49" s="224"/>
      <c r="AG49" s="224"/>
      <c r="AH49" s="268"/>
      <c r="AI49" s="100"/>
      <c r="AJ49" s="271" t="str">
        <f>AY49</f>
        <v/>
      </c>
      <c r="AK49" s="273" t="str">
        <f>AZ49</f>
        <v/>
      </c>
      <c r="AL49" s="275" t="str">
        <f>BA49</f>
        <v/>
      </c>
      <c r="AM49" s="94"/>
      <c r="AQ49" s="29"/>
      <c r="AR49" s="30"/>
      <c r="AS49" s="28"/>
      <c r="AT49" s="28"/>
      <c r="AU49" s="28"/>
      <c r="AV49" s="15"/>
      <c r="AW49" s="239" t="str">
        <f>IF(AI49="","",VLOOKUP(AH49,$AO$46:$AP$47,2,FALSE))</f>
        <v/>
      </c>
      <c r="AX49" s="15"/>
      <c r="AY49" s="239" t="str">
        <f>IF(AI49="","",DATEDIF(AI49,AI50+1,"Y"))</f>
        <v/>
      </c>
      <c r="AZ49" s="239" t="str">
        <f>IF(AI49="","",DATEDIF(AI49,AI50+1,"YＭ"))</f>
        <v/>
      </c>
      <c r="BA49" s="239" t="str">
        <f>IF(AI49="","",DATEDIF(AI49,AI50+1,"MD"))</f>
        <v/>
      </c>
      <c r="BF49" s="2" t="s">
        <v>71</v>
      </c>
      <c r="BG49" s="17">
        <f>IF(AI48&gt;=AI49,1,0)</f>
        <v>1</v>
      </c>
    </row>
    <row r="50" spans="1:59" ht="18" customHeight="1" x14ac:dyDescent="0.4">
      <c r="A50" s="325" t="s">
        <v>29</v>
      </c>
      <c r="B50" s="326"/>
      <c r="C50" s="327"/>
      <c r="D50" s="331" t="s">
        <v>44</v>
      </c>
      <c r="E50" s="332"/>
      <c r="F50" s="325" t="s">
        <v>80</v>
      </c>
      <c r="G50" s="326"/>
      <c r="H50" s="335"/>
      <c r="J50" s="337" t="s">
        <v>193</v>
      </c>
      <c r="K50" s="338"/>
      <c r="L50" s="338"/>
      <c r="M50" s="338"/>
      <c r="N50" s="338"/>
      <c r="O50" s="338"/>
      <c r="P50" s="338"/>
      <c r="Q50" s="338"/>
      <c r="R50" s="339"/>
      <c r="U50" s="296"/>
      <c r="V50" s="288"/>
      <c r="W50" s="95"/>
      <c r="X50" s="264"/>
      <c r="Y50" s="225"/>
      <c r="Z50" s="226"/>
      <c r="AA50" s="226"/>
      <c r="AB50" s="226"/>
      <c r="AC50" s="226"/>
      <c r="AD50" s="226"/>
      <c r="AE50" s="226"/>
      <c r="AF50" s="226"/>
      <c r="AG50" s="226"/>
      <c r="AH50" s="270"/>
      <c r="AI50" s="97"/>
      <c r="AJ50" s="272"/>
      <c r="AK50" s="274"/>
      <c r="AL50" s="276"/>
      <c r="AM50" s="94"/>
      <c r="AQ50" s="346" t="s">
        <v>96</v>
      </c>
      <c r="AR50" s="346"/>
      <c r="AS50" s="346"/>
      <c r="AT50" s="346"/>
      <c r="AU50" s="346"/>
      <c r="AV50" s="15"/>
      <c r="AW50" s="239"/>
      <c r="AX50" s="15"/>
      <c r="AY50" s="239"/>
      <c r="AZ50" s="239"/>
      <c r="BA50" s="239" t="e">
        <f>SUM(#REF!)</f>
        <v>#REF!</v>
      </c>
      <c r="BF50" s="2" t="s">
        <v>70</v>
      </c>
      <c r="BG50" s="17">
        <f>IF(AND(AW49=1,AY49=0),1,0)</f>
        <v>0</v>
      </c>
    </row>
    <row r="51" spans="1:59" ht="18" customHeight="1" x14ac:dyDescent="0.4">
      <c r="A51" s="328"/>
      <c r="B51" s="329"/>
      <c r="C51" s="330"/>
      <c r="D51" s="333"/>
      <c r="E51" s="334"/>
      <c r="F51" s="328"/>
      <c r="G51" s="329"/>
      <c r="H51" s="336"/>
      <c r="J51" s="340"/>
      <c r="K51" s="341"/>
      <c r="L51" s="341"/>
      <c r="M51" s="341"/>
      <c r="N51" s="341"/>
      <c r="O51" s="341"/>
      <c r="P51" s="341"/>
      <c r="Q51" s="341"/>
      <c r="R51" s="342"/>
      <c r="U51" s="296"/>
      <c r="V51" s="279" t="s">
        <v>182</v>
      </c>
      <c r="W51" s="91"/>
      <c r="X51" s="263"/>
      <c r="Y51" s="265"/>
      <c r="Z51" s="224"/>
      <c r="AA51" s="224"/>
      <c r="AB51" s="224"/>
      <c r="AC51" s="224"/>
      <c r="AD51" s="224"/>
      <c r="AE51" s="224"/>
      <c r="AF51" s="224"/>
      <c r="AG51" s="224"/>
      <c r="AH51" s="268"/>
      <c r="AI51" s="100"/>
      <c r="AJ51" s="271" t="str">
        <f>AY51</f>
        <v/>
      </c>
      <c r="AK51" s="273" t="str">
        <f>AZ51</f>
        <v/>
      </c>
      <c r="AL51" s="275" t="str">
        <f>BA51</f>
        <v/>
      </c>
      <c r="AM51" s="94"/>
      <c r="AQ51" s="239" t="e">
        <f>IF(D52="","",VLOOKUP(C52,$AO$46:$AP$47,2,FALSE))</f>
        <v>#N/A</v>
      </c>
      <c r="AR51" s="15"/>
      <c r="AS51" s="261">
        <f>IF(D52="","",DATEDIF(D52,D53+1,"Y"))</f>
        <v>0</v>
      </c>
      <c r="AT51" s="261">
        <f>IF(D52="","",DATEDIF(D52,D53+1,"YＭ"))</f>
        <v>3</v>
      </c>
      <c r="AU51" s="261">
        <f>IF(D52="","",DATEDIF(D52,D53+1,"MD"))</f>
        <v>0</v>
      </c>
      <c r="AV51" s="15"/>
      <c r="AW51" s="239" t="str">
        <f>IF(AI51="","",VLOOKUP(AH51,$AO$46:$AP$47,2,FALSE))</f>
        <v/>
      </c>
      <c r="AX51" s="15"/>
      <c r="AY51" s="239" t="str">
        <f>IF(AI51="","",DATEDIF(AI51,AI52+1,"Y"))</f>
        <v/>
      </c>
      <c r="AZ51" s="239" t="str">
        <f>IF(AI51="","",DATEDIF(AI51,AI52+1,"YＭ"))</f>
        <v/>
      </c>
      <c r="BA51" s="239" t="str">
        <f>IF(AI51="","",DATEDIF(AI51,AI52+1,"MD"))</f>
        <v/>
      </c>
      <c r="BF51" s="2" t="s">
        <v>71</v>
      </c>
      <c r="BG51" s="17">
        <f>IF(AI50&gt;=AI51,1,0)</f>
        <v>1</v>
      </c>
    </row>
    <row r="52" spans="1:59" ht="18" customHeight="1" x14ac:dyDescent="0.4">
      <c r="A52" s="315" t="s">
        <v>110</v>
      </c>
      <c r="B52" s="316"/>
      <c r="C52" s="317"/>
      <c r="D52" s="321">
        <v>42856</v>
      </c>
      <c r="E52" s="322"/>
      <c r="F52" s="248">
        <f>AS51</f>
        <v>0</v>
      </c>
      <c r="G52" s="250">
        <f>AT51</f>
        <v>3</v>
      </c>
      <c r="H52" s="252">
        <f>AU51</f>
        <v>0</v>
      </c>
      <c r="J52" s="340"/>
      <c r="K52" s="341"/>
      <c r="L52" s="341"/>
      <c r="M52" s="341"/>
      <c r="N52" s="341"/>
      <c r="O52" s="341"/>
      <c r="P52" s="341"/>
      <c r="Q52" s="341"/>
      <c r="R52" s="342"/>
      <c r="U52" s="296"/>
      <c r="V52" s="280"/>
      <c r="W52" s="95"/>
      <c r="X52" s="264"/>
      <c r="Y52" s="225"/>
      <c r="Z52" s="226"/>
      <c r="AA52" s="226"/>
      <c r="AB52" s="226"/>
      <c r="AC52" s="226"/>
      <c r="AD52" s="226"/>
      <c r="AE52" s="226"/>
      <c r="AF52" s="226"/>
      <c r="AG52" s="226"/>
      <c r="AH52" s="270"/>
      <c r="AI52" s="97"/>
      <c r="AJ52" s="272"/>
      <c r="AK52" s="274"/>
      <c r="AL52" s="276"/>
      <c r="AM52" s="94"/>
      <c r="AQ52" s="239"/>
      <c r="AR52" s="15"/>
      <c r="AS52" s="262"/>
      <c r="AT52" s="262"/>
      <c r="AU52" s="262" t="e">
        <f>SUM(#REF!)</f>
        <v>#REF!</v>
      </c>
      <c r="AV52" s="15"/>
      <c r="AW52" s="239"/>
      <c r="AX52" s="15"/>
      <c r="AY52" s="239"/>
      <c r="AZ52" s="239"/>
      <c r="BA52" s="239" t="e">
        <f>SUM(#REF!)</f>
        <v>#REF!</v>
      </c>
      <c r="BF52" s="2" t="s">
        <v>70</v>
      </c>
      <c r="BG52" s="17">
        <f>IF(AND(AW51=1,AY51=0),1,0)</f>
        <v>0</v>
      </c>
    </row>
    <row r="53" spans="1:59" ht="18" customHeight="1" x14ac:dyDescent="0.4">
      <c r="A53" s="318"/>
      <c r="B53" s="319"/>
      <c r="C53" s="320"/>
      <c r="D53" s="323">
        <v>42947</v>
      </c>
      <c r="E53" s="324"/>
      <c r="F53" s="283"/>
      <c r="G53" s="284"/>
      <c r="H53" s="285"/>
      <c r="J53" s="340"/>
      <c r="K53" s="341"/>
      <c r="L53" s="341"/>
      <c r="M53" s="341"/>
      <c r="N53" s="341"/>
      <c r="O53" s="341"/>
      <c r="P53" s="341"/>
      <c r="Q53" s="341"/>
      <c r="R53" s="342"/>
      <c r="U53" s="296"/>
      <c r="V53" s="91"/>
      <c r="W53" s="91"/>
      <c r="X53" s="263"/>
      <c r="Y53" s="265"/>
      <c r="Z53" s="224"/>
      <c r="AA53" s="224"/>
      <c r="AB53" s="224"/>
      <c r="AC53" s="224"/>
      <c r="AD53" s="224"/>
      <c r="AE53" s="224"/>
      <c r="AF53" s="224"/>
      <c r="AG53" s="224"/>
      <c r="AH53" s="268"/>
      <c r="AI53" s="100"/>
      <c r="AJ53" s="271" t="str">
        <f>AY53</f>
        <v/>
      </c>
      <c r="AK53" s="273" t="str">
        <f>AZ53</f>
        <v/>
      </c>
      <c r="AL53" s="275" t="str">
        <f>BA53</f>
        <v/>
      </c>
      <c r="AM53" s="94"/>
      <c r="AQ53" s="261" t="e">
        <f>IF(D54="","",VLOOKUP(C54,$AO$46:$AP$47,2,FALSE))</f>
        <v>#N/A</v>
      </c>
      <c r="AR53" s="15"/>
      <c r="AS53" s="261">
        <f>IF(D54="","",DATEDIF(D54,D55+1,"Y"))</f>
        <v>0</v>
      </c>
      <c r="AT53" s="261">
        <f>IF(D54="","",DATEDIF(D54,D55+1,"YＭ"))</f>
        <v>2</v>
      </c>
      <c r="AU53" s="261">
        <f>IF(D54="","",DATEDIF(D54,D55+1,"MD"))</f>
        <v>23</v>
      </c>
      <c r="AV53" s="15"/>
      <c r="AW53" s="239" t="str">
        <f>IF(AI53="","",VLOOKUP(AH53,$AO$46:$AP$47,2,FALSE))</f>
        <v/>
      </c>
      <c r="AX53" s="15"/>
      <c r="AY53" s="239" t="str">
        <f>IF(AI53="","",DATEDIF(AI53,AI54+1,"Y"))</f>
        <v/>
      </c>
      <c r="AZ53" s="239" t="str">
        <f>IF(AI53="","",DATEDIF(AI53,AI54+1,"YＭ"))</f>
        <v/>
      </c>
      <c r="BA53" s="239" t="str">
        <f>IF(AI53="","",DATEDIF(AI53,AI54+1,"MD"))</f>
        <v/>
      </c>
      <c r="BF53" s="2" t="s">
        <v>71</v>
      </c>
      <c r="BG53" s="17">
        <f>IF(AI52&gt;=AI53,1,0)</f>
        <v>1</v>
      </c>
    </row>
    <row r="54" spans="1:59" ht="18" customHeight="1" thickBot="1" x14ac:dyDescent="0.45">
      <c r="A54" s="315" t="s">
        <v>111</v>
      </c>
      <c r="B54" s="316"/>
      <c r="C54" s="317"/>
      <c r="D54" s="321">
        <v>43605</v>
      </c>
      <c r="E54" s="322"/>
      <c r="F54" s="248">
        <f>AS53</f>
        <v>0</v>
      </c>
      <c r="G54" s="250">
        <f>AT53</f>
        <v>2</v>
      </c>
      <c r="H54" s="252">
        <f>AU53</f>
        <v>23</v>
      </c>
      <c r="J54" s="340"/>
      <c r="K54" s="341"/>
      <c r="L54" s="341"/>
      <c r="M54" s="341"/>
      <c r="N54" s="341"/>
      <c r="O54" s="341"/>
      <c r="P54" s="341"/>
      <c r="Q54" s="341"/>
      <c r="R54" s="342"/>
      <c r="U54" s="296"/>
      <c r="V54" s="95"/>
      <c r="W54" s="95"/>
      <c r="X54" s="264"/>
      <c r="Y54" s="266"/>
      <c r="Z54" s="267"/>
      <c r="AA54" s="267"/>
      <c r="AB54" s="267"/>
      <c r="AC54" s="267"/>
      <c r="AD54" s="267"/>
      <c r="AE54" s="267"/>
      <c r="AF54" s="267"/>
      <c r="AG54" s="267"/>
      <c r="AH54" s="269"/>
      <c r="AI54" s="97"/>
      <c r="AJ54" s="272"/>
      <c r="AK54" s="277"/>
      <c r="AL54" s="278"/>
      <c r="AM54" s="94"/>
      <c r="AQ54" s="262"/>
      <c r="AR54" s="15"/>
      <c r="AS54" s="262"/>
      <c r="AT54" s="262"/>
      <c r="AU54" s="262" t="e">
        <f>SUM(#REF!)</f>
        <v>#REF!</v>
      </c>
      <c r="AV54" s="15"/>
      <c r="AW54" s="239"/>
      <c r="AX54" s="15"/>
      <c r="AY54" s="239"/>
      <c r="AZ54" s="239"/>
      <c r="BA54" s="239" t="e">
        <f>SUM(#REF!)</f>
        <v>#REF!</v>
      </c>
      <c r="BF54" s="2" t="s">
        <v>70</v>
      </c>
      <c r="BG54" s="17">
        <f>IF(AND(AW53=1,AY53=0),1,0)</f>
        <v>0</v>
      </c>
    </row>
    <row r="55" spans="1:59" ht="18" customHeight="1" x14ac:dyDescent="0.4">
      <c r="A55" s="318"/>
      <c r="B55" s="319"/>
      <c r="C55" s="320"/>
      <c r="D55" s="323">
        <v>43688</v>
      </c>
      <c r="E55" s="324"/>
      <c r="F55" s="283"/>
      <c r="G55" s="284"/>
      <c r="H55" s="285"/>
      <c r="J55" s="340"/>
      <c r="K55" s="341"/>
      <c r="L55" s="341"/>
      <c r="M55" s="341"/>
      <c r="N55" s="341"/>
      <c r="O55" s="341"/>
      <c r="P55" s="341"/>
      <c r="Q55" s="341"/>
      <c r="R55" s="342"/>
      <c r="U55" s="296"/>
      <c r="V55" s="221" t="s">
        <v>3</v>
      </c>
      <c r="W55" s="356"/>
      <c r="X55" s="357"/>
      <c r="Y55" s="357"/>
      <c r="Z55" s="357"/>
      <c r="AA55" s="357"/>
      <c r="AB55" s="227" t="s">
        <v>76</v>
      </c>
      <c r="AC55" s="228"/>
      <c r="AD55" s="229"/>
      <c r="AE55" s="233">
        <f>SUMIF($AW45:$AW54,1,AJ45:AJ54)</f>
        <v>0</v>
      </c>
      <c r="AF55" s="235">
        <f>SUMIF($AW45:$AW54,1,AK45:AK54)</f>
        <v>0</v>
      </c>
      <c r="AG55" s="237">
        <f>SUMIF($AW45:$AW54,1,AL45:AL54)</f>
        <v>0</v>
      </c>
      <c r="AH55" s="210" t="s">
        <v>81</v>
      </c>
      <c r="AI55" s="211"/>
      <c r="AJ55" s="214">
        <f>SUM(AJ45:AJ54)</f>
        <v>0</v>
      </c>
      <c r="AK55" s="216">
        <f>SUM(AK45:AK54)</f>
        <v>0</v>
      </c>
      <c r="AL55" s="218">
        <f>SUM(AL45:AL54)</f>
        <v>0</v>
      </c>
      <c r="AQ55" s="261" t="str">
        <f>IF(D56="","",VLOOKUP(C56,$AO$46:$AP$47,2,FALSE))</f>
        <v/>
      </c>
      <c r="AR55" s="15"/>
      <c r="AS55" s="261" t="str">
        <f>IF(D56="","",DATEDIF(D56,D57+1,"Y"))</f>
        <v/>
      </c>
      <c r="AT55" s="261" t="str">
        <f>IF(D56="","",DATEDIF(D56,D57+1,"YＭ"))</f>
        <v/>
      </c>
      <c r="AU55" s="261" t="str">
        <f>IF(D56="","",DATEDIF(D56,D57+1,"MD"))</f>
        <v/>
      </c>
      <c r="AV55" s="15"/>
      <c r="AW55" s="15"/>
      <c r="AX55" s="15"/>
      <c r="AY55" s="15"/>
      <c r="AZ55" s="15"/>
      <c r="BA55" s="15"/>
    </row>
    <row r="56" spans="1:59" ht="18" customHeight="1" thickBot="1" x14ac:dyDescent="0.45">
      <c r="A56" s="240"/>
      <c r="B56" s="241"/>
      <c r="C56" s="242"/>
      <c r="D56" s="246"/>
      <c r="E56" s="247"/>
      <c r="F56" s="248" t="str">
        <f>AS55</f>
        <v/>
      </c>
      <c r="G56" s="250" t="str">
        <f>AT55</f>
        <v/>
      </c>
      <c r="H56" s="252" t="str">
        <f>AU55</f>
        <v/>
      </c>
      <c r="J56" s="340"/>
      <c r="K56" s="341"/>
      <c r="L56" s="341"/>
      <c r="M56" s="341"/>
      <c r="N56" s="341"/>
      <c r="O56" s="341"/>
      <c r="P56" s="341"/>
      <c r="Q56" s="341"/>
      <c r="R56" s="342"/>
      <c r="U56" s="296"/>
      <c r="V56" s="222"/>
      <c r="W56" s="358"/>
      <c r="X56" s="359"/>
      <c r="Y56" s="359"/>
      <c r="Z56" s="359"/>
      <c r="AA56" s="359"/>
      <c r="AB56" s="230"/>
      <c r="AC56" s="231"/>
      <c r="AD56" s="232"/>
      <c r="AE56" s="234"/>
      <c r="AF56" s="236"/>
      <c r="AG56" s="238"/>
      <c r="AH56" s="212"/>
      <c r="AI56" s="213"/>
      <c r="AJ56" s="215"/>
      <c r="AK56" s="217"/>
      <c r="AL56" s="219"/>
      <c r="AQ56" s="262"/>
      <c r="AR56" s="15"/>
      <c r="AS56" s="262"/>
      <c r="AT56" s="262"/>
      <c r="AU56" s="262" t="e">
        <f>SUM(#REF!)</f>
        <v>#REF!</v>
      </c>
      <c r="AV56" s="15"/>
      <c r="AW56" s="15"/>
      <c r="AX56" s="15"/>
      <c r="AY56" s="15"/>
      <c r="AZ56" s="15"/>
      <c r="BA56" s="15"/>
    </row>
    <row r="57" spans="1:59" ht="18" customHeight="1" thickBot="1" x14ac:dyDescent="0.2">
      <c r="A57" s="256"/>
      <c r="B57" s="257"/>
      <c r="C57" s="258"/>
      <c r="D57" s="281"/>
      <c r="E57" s="282"/>
      <c r="F57" s="283"/>
      <c r="G57" s="284"/>
      <c r="H57" s="285"/>
      <c r="J57" s="340"/>
      <c r="K57" s="341"/>
      <c r="L57" s="341"/>
      <c r="M57" s="341"/>
      <c r="N57" s="341"/>
      <c r="O57" s="341"/>
      <c r="P57" s="341"/>
      <c r="Q57" s="341"/>
      <c r="R57" s="342"/>
      <c r="AQ57" s="261" t="str">
        <f>IF(D58="","",VLOOKUP(C58,$AO$46:$AP$47,2,FALSE))</f>
        <v/>
      </c>
      <c r="AR57" s="15"/>
      <c r="AS57" s="261" t="str">
        <f>IF(D58="","",DATEDIF(D58,D59+1,"Y"))</f>
        <v/>
      </c>
      <c r="AT57" s="261" t="str">
        <f>IF(D58="","",DATEDIF(D58,D59+1,"YＭ"))</f>
        <v/>
      </c>
      <c r="AU57" s="261" t="str">
        <f>IF(D58="","",DATEDIF(D58,D59+1,"MD"))</f>
        <v/>
      </c>
      <c r="AV57" s="15"/>
      <c r="AW57" s="23" t="s">
        <v>95</v>
      </c>
      <c r="AX57" s="15"/>
      <c r="AY57" s="23"/>
      <c r="AZ57" s="15"/>
      <c r="BA57" s="15"/>
      <c r="BF57" s="13"/>
      <c r="BG57" s="9" t="s">
        <v>100</v>
      </c>
    </row>
    <row r="58" spans="1:59" ht="18" customHeight="1" x14ac:dyDescent="0.4">
      <c r="A58" s="240"/>
      <c r="B58" s="241"/>
      <c r="C58" s="242"/>
      <c r="D58" s="246"/>
      <c r="E58" s="247"/>
      <c r="F58" s="248" t="str">
        <f>AS57</f>
        <v/>
      </c>
      <c r="G58" s="250" t="str">
        <f>AT57</f>
        <v/>
      </c>
      <c r="H58" s="252" t="str">
        <f>AU57</f>
        <v/>
      </c>
      <c r="J58" s="340"/>
      <c r="K58" s="341"/>
      <c r="L58" s="341"/>
      <c r="M58" s="341"/>
      <c r="N58" s="341"/>
      <c r="O58" s="341"/>
      <c r="P58" s="341"/>
      <c r="Q58" s="341"/>
      <c r="R58" s="342"/>
      <c r="U58" s="296" t="s">
        <v>82</v>
      </c>
      <c r="V58" s="286" t="s">
        <v>122</v>
      </c>
      <c r="W58" s="91"/>
      <c r="X58" s="263"/>
      <c r="Y58" s="289" t="s">
        <v>121</v>
      </c>
      <c r="Z58" s="290"/>
      <c r="AA58" s="290"/>
      <c r="AB58" s="290"/>
      <c r="AC58" s="290"/>
      <c r="AD58" s="290"/>
      <c r="AE58" s="290"/>
      <c r="AF58" s="290"/>
      <c r="AG58" s="290"/>
      <c r="AH58" s="293"/>
      <c r="AI58" s="93"/>
      <c r="AJ58" s="271" t="str">
        <f>AY58</f>
        <v/>
      </c>
      <c r="AK58" s="273" t="str">
        <f>AZ58</f>
        <v/>
      </c>
      <c r="AL58" s="275" t="str">
        <f>BA58</f>
        <v/>
      </c>
      <c r="AM58" s="94"/>
      <c r="AQ58" s="262"/>
      <c r="AR58" s="15"/>
      <c r="AS58" s="262"/>
      <c r="AT58" s="262"/>
      <c r="AU58" s="262" t="e">
        <f>SUM(#REF!)</f>
        <v>#REF!</v>
      </c>
      <c r="AV58" s="15"/>
      <c r="AW58" s="239" t="str">
        <f>IF(AI58="","",VLOOKUP(AH58,$AO$46:$AP$47,2,FALSE))</f>
        <v/>
      </c>
      <c r="AX58" s="15"/>
      <c r="AY58" s="239" t="str">
        <f>IF(AI58="","",DATEDIF(AI58,AI59+1,"Y"))</f>
        <v/>
      </c>
      <c r="AZ58" s="239" t="str">
        <f>IF(AI58="","",DATEDIF(AI58,AI59+1,"YＭ"))</f>
        <v/>
      </c>
      <c r="BA58" s="239" t="str">
        <f>IF(AI58="","",DATEDIF(AI58,AI59+1,"MD"))</f>
        <v/>
      </c>
      <c r="BF58" s="16" t="s">
        <v>69</v>
      </c>
      <c r="BG58" s="17">
        <f>IF(AND(AW58=1,AI58&lt;$AS$2),1,0)</f>
        <v>0</v>
      </c>
    </row>
    <row r="59" spans="1:59" ht="18" customHeight="1" x14ac:dyDescent="0.4">
      <c r="A59" s="256"/>
      <c r="B59" s="257"/>
      <c r="C59" s="258"/>
      <c r="D59" s="281"/>
      <c r="E59" s="282"/>
      <c r="F59" s="283"/>
      <c r="G59" s="284"/>
      <c r="H59" s="285"/>
      <c r="J59" s="340"/>
      <c r="K59" s="341"/>
      <c r="L59" s="341"/>
      <c r="M59" s="341"/>
      <c r="N59" s="341"/>
      <c r="O59" s="341"/>
      <c r="P59" s="341"/>
      <c r="Q59" s="341"/>
      <c r="R59" s="342"/>
      <c r="U59" s="296"/>
      <c r="V59" s="287"/>
      <c r="W59" s="95"/>
      <c r="X59" s="264"/>
      <c r="Y59" s="291"/>
      <c r="Z59" s="292"/>
      <c r="AA59" s="292"/>
      <c r="AB59" s="292"/>
      <c r="AC59" s="292"/>
      <c r="AD59" s="292"/>
      <c r="AE59" s="292"/>
      <c r="AF59" s="292"/>
      <c r="AG59" s="292"/>
      <c r="AH59" s="294"/>
      <c r="AI59" s="97"/>
      <c r="AJ59" s="272"/>
      <c r="AK59" s="274"/>
      <c r="AL59" s="276"/>
      <c r="AM59" s="94"/>
      <c r="AQ59" s="261" t="str">
        <f>IF(D60="","",VLOOKUP(C60,$AO$46:$AP$47,2,FALSE))</f>
        <v/>
      </c>
      <c r="AR59" s="15"/>
      <c r="AS59" s="261" t="str">
        <f>IF(D60="","",DATEDIF(D60,D61+1,"Y"))</f>
        <v/>
      </c>
      <c r="AT59" s="261" t="str">
        <f>IF(D60="","",DATEDIF(D60,D61+1,"YＭ"))</f>
        <v/>
      </c>
      <c r="AU59" s="261" t="str">
        <f>IF(D60="","",DATEDIF(D60,D61+1,"MD"))</f>
        <v/>
      </c>
      <c r="AV59" s="15"/>
      <c r="AW59" s="239"/>
      <c r="AX59" s="15"/>
      <c r="AY59" s="239"/>
      <c r="AZ59" s="239"/>
      <c r="BA59" s="239" t="e">
        <f>SUM(#REF!)</f>
        <v>#REF!</v>
      </c>
      <c r="BF59" s="2" t="s">
        <v>70</v>
      </c>
      <c r="BG59" s="17">
        <f>IF(AND(AW58=1,AY58=0),1,0)</f>
        <v>0</v>
      </c>
    </row>
    <row r="60" spans="1:59" ht="18" customHeight="1" x14ac:dyDescent="0.4">
      <c r="A60" s="240"/>
      <c r="B60" s="241"/>
      <c r="C60" s="242"/>
      <c r="D60" s="246"/>
      <c r="E60" s="247"/>
      <c r="F60" s="248" t="str">
        <f>AS59</f>
        <v/>
      </c>
      <c r="G60" s="250" t="str">
        <f>AT59</f>
        <v/>
      </c>
      <c r="H60" s="252" t="str">
        <f>AU59</f>
        <v/>
      </c>
      <c r="J60" s="340"/>
      <c r="K60" s="341"/>
      <c r="L60" s="341"/>
      <c r="M60" s="341"/>
      <c r="N60" s="341"/>
      <c r="O60" s="341"/>
      <c r="P60" s="341"/>
      <c r="Q60" s="341"/>
      <c r="R60" s="342"/>
      <c r="U60" s="296"/>
      <c r="V60" s="287"/>
      <c r="W60" s="91"/>
      <c r="X60" s="263"/>
      <c r="Y60" s="223" t="s">
        <v>120</v>
      </c>
      <c r="Z60" s="224"/>
      <c r="AA60" s="224"/>
      <c r="AB60" s="224"/>
      <c r="AC60" s="224"/>
      <c r="AD60" s="224"/>
      <c r="AE60" s="224"/>
      <c r="AF60" s="224"/>
      <c r="AG60" s="224"/>
      <c r="AH60" s="295"/>
      <c r="AI60" s="99"/>
      <c r="AJ60" s="271" t="str">
        <f>AY60</f>
        <v/>
      </c>
      <c r="AK60" s="273" t="str">
        <f>AZ60</f>
        <v/>
      </c>
      <c r="AL60" s="275" t="str">
        <f>BA60</f>
        <v/>
      </c>
      <c r="AM60" s="94"/>
      <c r="AQ60" s="262"/>
      <c r="AR60" s="15"/>
      <c r="AS60" s="262"/>
      <c r="AT60" s="262"/>
      <c r="AU60" s="262" t="e">
        <f>SUM(#REF!)</f>
        <v>#REF!</v>
      </c>
      <c r="AV60" s="15"/>
      <c r="AW60" s="239" t="str">
        <f>IF(AI60="","",VLOOKUP(AH60,$AO$46:$AP$47,2,FALSE))</f>
        <v/>
      </c>
      <c r="AX60" s="15"/>
      <c r="AY60" s="239" t="str">
        <f>IF(AI60="","",DATEDIF(AI60,AI61+1,"Y"))</f>
        <v/>
      </c>
      <c r="AZ60" s="239" t="str">
        <f>IF(AI60="","",DATEDIF(AI60,AI61+1,"YＭ"))</f>
        <v/>
      </c>
      <c r="BA60" s="239" t="str">
        <f>IF(AI60="","",DATEDIF(AI60,AI61+1,"MD"))</f>
        <v/>
      </c>
      <c r="BF60" s="2" t="s">
        <v>71</v>
      </c>
      <c r="BG60" s="17">
        <f>IF(AI59&gt;=AI60,1,0)</f>
        <v>1</v>
      </c>
    </row>
    <row r="61" spans="1:59" ht="18" customHeight="1" x14ac:dyDescent="0.4">
      <c r="A61" s="256"/>
      <c r="B61" s="257"/>
      <c r="C61" s="258"/>
      <c r="D61" s="281"/>
      <c r="E61" s="282"/>
      <c r="F61" s="283"/>
      <c r="G61" s="284"/>
      <c r="H61" s="285"/>
      <c r="J61" s="340"/>
      <c r="K61" s="341"/>
      <c r="L61" s="341"/>
      <c r="M61" s="341"/>
      <c r="N61" s="341"/>
      <c r="O61" s="341"/>
      <c r="P61" s="341"/>
      <c r="Q61" s="341"/>
      <c r="R61" s="342"/>
      <c r="U61" s="296"/>
      <c r="V61" s="287"/>
      <c r="W61" s="95"/>
      <c r="X61" s="264"/>
      <c r="Y61" s="225"/>
      <c r="Z61" s="226"/>
      <c r="AA61" s="226"/>
      <c r="AB61" s="226"/>
      <c r="AC61" s="226"/>
      <c r="AD61" s="226"/>
      <c r="AE61" s="226"/>
      <c r="AF61" s="226"/>
      <c r="AG61" s="226"/>
      <c r="AH61" s="294"/>
      <c r="AI61" s="97"/>
      <c r="AJ61" s="272"/>
      <c r="AK61" s="274"/>
      <c r="AL61" s="276"/>
      <c r="AM61" s="94"/>
      <c r="AQ61" s="261" t="str">
        <f>IF(D62="","",VLOOKUP(C62,$AO$46:$AP$47,2,FALSE))</f>
        <v/>
      </c>
      <c r="AR61" s="15"/>
      <c r="AS61" s="261" t="str">
        <f>IF(D62="","",DATEDIF(D62,D63+1,"Y"))</f>
        <v/>
      </c>
      <c r="AT61" s="261" t="str">
        <f>IF(D62="","",DATEDIF(D62,D63+1,"YＭ"))</f>
        <v/>
      </c>
      <c r="AU61" s="261" t="str">
        <f>IF(D62="","",DATEDIF(D62,D63+1,"MD"))</f>
        <v/>
      </c>
      <c r="AV61" s="15"/>
      <c r="AW61" s="239"/>
      <c r="AX61" s="15"/>
      <c r="AY61" s="239"/>
      <c r="AZ61" s="239"/>
      <c r="BA61" s="239" t="e">
        <f>SUM(#REF!)</f>
        <v>#REF!</v>
      </c>
      <c r="BF61" s="2" t="s">
        <v>70</v>
      </c>
      <c r="BG61" s="17">
        <f>IF(AND(AW60=1,AY60=0),1,0)</f>
        <v>0</v>
      </c>
    </row>
    <row r="62" spans="1:59" ht="18" customHeight="1" x14ac:dyDescent="0.4">
      <c r="A62" s="240"/>
      <c r="B62" s="241"/>
      <c r="C62" s="242"/>
      <c r="D62" s="246"/>
      <c r="E62" s="247"/>
      <c r="F62" s="248" t="str">
        <f>AS61</f>
        <v/>
      </c>
      <c r="G62" s="250" t="str">
        <f>AT61</f>
        <v/>
      </c>
      <c r="H62" s="252" t="str">
        <f>AU61</f>
        <v/>
      </c>
      <c r="J62" s="340"/>
      <c r="K62" s="341"/>
      <c r="L62" s="341"/>
      <c r="M62" s="341"/>
      <c r="N62" s="341"/>
      <c r="O62" s="341"/>
      <c r="P62" s="341"/>
      <c r="Q62" s="341"/>
      <c r="R62" s="342"/>
      <c r="U62" s="296"/>
      <c r="V62" s="287"/>
      <c r="W62" s="91"/>
      <c r="X62" s="263"/>
      <c r="Y62" s="265"/>
      <c r="Z62" s="224"/>
      <c r="AA62" s="224"/>
      <c r="AB62" s="224"/>
      <c r="AC62" s="224"/>
      <c r="AD62" s="224"/>
      <c r="AE62" s="224"/>
      <c r="AF62" s="224"/>
      <c r="AG62" s="224"/>
      <c r="AH62" s="268"/>
      <c r="AI62" s="100"/>
      <c r="AJ62" s="271" t="str">
        <f>AY62</f>
        <v/>
      </c>
      <c r="AK62" s="273" t="str">
        <f>AZ62</f>
        <v/>
      </c>
      <c r="AL62" s="275" t="str">
        <f>BA62</f>
        <v/>
      </c>
      <c r="AM62" s="94"/>
      <c r="AQ62" s="262"/>
      <c r="AR62" s="15"/>
      <c r="AS62" s="262"/>
      <c r="AT62" s="262"/>
      <c r="AU62" s="262" t="e">
        <f>SUM(#REF!)</f>
        <v>#REF!</v>
      </c>
      <c r="AV62" s="15"/>
      <c r="AW62" s="239" t="str">
        <f>IF(AI62="","",VLOOKUP(AH62,$AO$46:$AP$47,2,FALSE))</f>
        <v/>
      </c>
      <c r="AX62" s="15"/>
      <c r="AY62" s="239" t="str">
        <f>IF(AI62="","",DATEDIF(AI62,AI63+1,"Y"))</f>
        <v/>
      </c>
      <c r="AZ62" s="239" t="str">
        <f>IF(AI62="","",DATEDIF(AI62,AI63+1,"YＭ"))</f>
        <v/>
      </c>
      <c r="BA62" s="239" t="str">
        <f>IF(AI62="","",DATEDIF(AI62,AI63+1,"MD"))</f>
        <v/>
      </c>
      <c r="BF62" s="2" t="s">
        <v>71</v>
      </c>
      <c r="BG62" s="17">
        <f>IF(AI61&gt;=AI62,1,0)</f>
        <v>1</v>
      </c>
    </row>
    <row r="63" spans="1:59" ht="18" customHeight="1" x14ac:dyDescent="0.4">
      <c r="A63" s="256"/>
      <c r="B63" s="257"/>
      <c r="C63" s="258"/>
      <c r="D63" s="281"/>
      <c r="E63" s="282"/>
      <c r="F63" s="283"/>
      <c r="G63" s="284"/>
      <c r="H63" s="285"/>
      <c r="J63" s="340"/>
      <c r="K63" s="341"/>
      <c r="L63" s="341"/>
      <c r="M63" s="341"/>
      <c r="N63" s="341"/>
      <c r="O63" s="341"/>
      <c r="P63" s="341"/>
      <c r="Q63" s="341"/>
      <c r="R63" s="342"/>
      <c r="U63" s="296"/>
      <c r="V63" s="288"/>
      <c r="W63" s="95"/>
      <c r="X63" s="264"/>
      <c r="Y63" s="225"/>
      <c r="Z63" s="226"/>
      <c r="AA63" s="226"/>
      <c r="AB63" s="226"/>
      <c r="AC63" s="226"/>
      <c r="AD63" s="226"/>
      <c r="AE63" s="226"/>
      <c r="AF63" s="226"/>
      <c r="AG63" s="226"/>
      <c r="AH63" s="270"/>
      <c r="AI63" s="97"/>
      <c r="AJ63" s="272"/>
      <c r="AK63" s="274"/>
      <c r="AL63" s="276"/>
      <c r="AM63" s="94"/>
      <c r="AQ63" s="261" t="str">
        <f>IF(D64="","",VLOOKUP(C64,$AO$46:$AP$47,2,FALSE))</f>
        <v/>
      </c>
      <c r="AR63" s="15"/>
      <c r="AS63" s="261" t="str">
        <f>IF(D64="","",DATEDIF(D64,D65+1,"Y"))</f>
        <v/>
      </c>
      <c r="AT63" s="261" t="str">
        <f>IF(D64="","",DATEDIF(D64,D65+1,"YＭ"))</f>
        <v/>
      </c>
      <c r="AU63" s="261" t="str">
        <f>IF(D64="","",DATEDIF(D64,D65+1,"MD"))</f>
        <v/>
      </c>
      <c r="AV63" s="15"/>
      <c r="AW63" s="239"/>
      <c r="AX63" s="15"/>
      <c r="AY63" s="239"/>
      <c r="AZ63" s="239"/>
      <c r="BA63" s="239" t="e">
        <f>SUM(#REF!)</f>
        <v>#REF!</v>
      </c>
      <c r="BF63" s="2" t="s">
        <v>70</v>
      </c>
      <c r="BG63" s="17">
        <f>IF(AND(AW62=1,AY62=0),1,0)</f>
        <v>0</v>
      </c>
    </row>
    <row r="64" spans="1:59" ht="18" customHeight="1" x14ac:dyDescent="0.4">
      <c r="A64" s="240"/>
      <c r="B64" s="241"/>
      <c r="C64" s="242"/>
      <c r="D64" s="246"/>
      <c r="E64" s="247"/>
      <c r="F64" s="248" t="str">
        <f>AS63</f>
        <v/>
      </c>
      <c r="G64" s="250" t="str">
        <f>AT63</f>
        <v/>
      </c>
      <c r="H64" s="252" t="str">
        <f>AU63</f>
        <v/>
      </c>
      <c r="J64" s="340"/>
      <c r="K64" s="341"/>
      <c r="L64" s="341"/>
      <c r="M64" s="341"/>
      <c r="N64" s="341"/>
      <c r="O64" s="341"/>
      <c r="P64" s="341"/>
      <c r="Q64" s="341"/>
      <c r="R64" s="342"/>
      <c r="U64" s="296"/>
      <c r="V64" s="279" t="s">
        <v>183</v>
      </c>
      <c r="W64" s="91"/>
      <c r="X64" s="263" t="s">
        <v>146</v>
      </c>
      <c r="Y64" s="265"/>
      <c r="Z64" s="224"/>
      <c r="AA64" s="224"/>
      <c r="AB64" s="224"/>
      <c r="AC64" s="224"/>
      <c r="AD64" s="224"/>
      <c r="AE64" s="224"/>
      <c r="AF64" s="224"/>
      <c r="AG64" s="224"/>
      <c r="AH64" s="268"/>
      <c r="AI64" s="100"/>
      <c r="AJ64" s="271" t="str">
        <f>AY64</f>
        <v/>
      </c>
      <c r="AK64" s="273" t="str">
        <f>AZ64</f>
        <v/>
      </c>
      <c r="AL64" s="275" t="str">
        <f>BA64</f>
        <v/>
      </c>
      <c r="AM64" s="94"/>
      <c r="AQ64" s="262"/>
      <c r="AR64" s="15"/>
      <c r="AS64" s="262"/>
      <c r="AT64" s="262"/>
      <c r="AU64" s="262" t="e">
        <f>SUM(#REF!)</f>
        <v>#REF!</v>
      </c>
      <c r="AV64" s="15"/>
      <c r="AW64" s="239" t="str">
        <f>IF(AI64="","",VLOOKUP(AH64,$AO$46:$AP$47,2,FALSE))</f>
        <v/>
      </c>
      <c r="AX64" s="15"/>
      <c r="AY64" s="239" t="str">
        <f>IF(AI64="","",DATEDIF(AI64,AI65+1,"Y"))</f>
        <v/>
      </c>
      <c r="AZ64" s="239" t="str">
        <f>IF(AI64="","",DATEDIF(AI64,AI65+1,"YＭ"))</f>
        <v/>
      </c>
      <c r="BA64" s="239" t="str">
        <f>IF(AI64="","",DATEDIF(AI64,AI65+1,"MD"))</f>
        <v/>
      </c>
      <c r="BF64" s="2" t="s">
        <v>71</v>
      </c>
      <c r="BG64" s="17">
        <f>IF(AI63&gt;=AI64,1,0)</f>
        <v>1</v>
      </c>
    </row>
    <row r="65" spans="1:59" ht="18" customHeight="1" x14ac:dyDescent="0.4">
      <c r="A65" s="256"/>
      <c r="B65" s="257"/>
      <c r="C65" s="258"/>
      <c r="D65" s="259"/>
      <c r="E65" s="260"/>
      <c r="F65" s="249"/>
      <c r="G65" s="251"/>
      <c r="H65" s="253"/>
      <c r="J65" s="343"/>
      <c r="K65" s="344"/>
      <c r="L65" s="344"/>
      <c r="M65" s="344"/>
      <c r="N65" s="344"/>
      <c r="O65" s="344"/>
      <c r="P65" s="344"/>
      <c r="Q65" s="344"/>
      <c r="R65" s="345"/>
      <c r="U65" s="296"/>
      <c r="V65" s="280"/>
      <c r="W65" s="95"/>
      <c r="X65" s="264"/>
      <c r="Y65" s="225"/>
      <c r="Z65" s="226"/>
      <c r="AA65" s="226"/>
      <c r="AB65" s="226"/>
      <c r="AC65" s="226"/>
      <c r="AD65" s="226"/>
      <c r="AE65" s="226"/>
      <c r="AF65" s="226"/>
      <c r="AG65" s="226"/>
      <c r="AH65" s="270"/>
      <c r="AI65" s="97"/>
      <c r="AJ65" s="272"/>
      <c r="AK65" s="274"/>
      <c r="AL65" s="276"/>
      <c r="AM65" s="94"/>
      <c r="AQ65" s="261" t="str">
        <f>IF(D66="","",VLOOKUP(C66,$AO$46:$AP$47,2,FALSE))</f>
        <v/>
      </c>
      <c r="AR65" s="15"/>
      <c r="AS65" s="261" t="str">
        <f>IF(D66="","",DATEDIF(D66,D67+1,"Y"))</f>
        <v/>
      </c>
      <c r="AT65" s="261" t="str">
        <f>IF(D66="","",DATEDIF(D66,D67+1,"YＭ"))</f>
        <v/>
      </c>
      <c r="AU65" s="261" t="str">
        <f>IF(D66="","",DATEDIF(D66,D67+1,"MD"))</f>
        <v/>
      </c>
      <c r="AV65" s="15"/>
      <c r="AW65" s="239"/>
      <c r="AX65" s="15"/>
      <c r="AY65" s="239"/>
      <c r="AZ65" s="239"/>
      <c r="BA65" s="239" t="e">
        <f>SUM(#REF!)</f>
        <v>#REF!</v>
      </c>
      <c r="BF65" s="2" t="s">
        <v>70</v>
      </c>
      <c r="BG65" s="17">
        <f>IF(AND(AW64=1,AY64=0),1,0)</f>
        <v>0</v>
      </c>
    </row>
    <row r="66" spans="1:59" ht="18" customHeight="1" x14ac:dyDescent="0.4">
      <c r="A66" s="240"/>
      <c r="B66" s="241"/>
      <c r="C66" s="242"/>
      <c r="D66" s="246"/>
      <c r="E66" s="247"/>
      <c r="F66" s="248" t="str">
        <f>AS65</f>
        <v/>
      </c>
      <c r="G66" s="250" t="str">
        <f>AT65</f>
        <v/>
      </c>
      <c r="H66" s="252" t="str">
        <f>AU65</f>
        <v/>
      </c>
      <c r="J66" s="254" t="s">
        <v>78</v>
      </c>
      <c r="K66" s="254"/>
      <c r="L66" s="254"/>
      <c r="M66" s="254"/>
      <c r="N66" s="254"/>
      <c r="O66" s="254"/>
      <c r="P66" s="254"/>
      <c r="Q66" s="254"/>
      <c r="R66" s="254"/>
      <c r="U66" s="296"/>
      <c r="V66" s="107" t="s">
        <v>124</v>
      </c>
      <c r="W66" s="91"/>
      <c r="X66" s="263" t="s">
        <v>146</v>
      </c>
      <c r="Y66" s="265"/>
      <c r="Z66" s="224"/>
      <c r="AA66" s="224"/>
      <c r="AB66" s="224"/>
      <c r="AC66" s="224"/>
      <c r="AD66" s="224"/>
      <c r="AE66" s="224"/>
      <c r="AF66" s="224"/>
      <c r="AG66" s="224"/>
      <c r="AH66" s="268"/>
      <c r="AI66" s="100"/>
      <c r="AJ66" s="271" t="str">
        <f>AY66</f>
        <v/>
      </c>
      <c r="AK66" s="273" t="str">
        <f>AZ66</f>
        <v/>
      </c>
      <c r="AL66" s="275" t="str">
        <f>BA66</f>
        <v/>
      </c>
      <c r="AM66" s="94"/>
      <c r="AQ66" s="262"/>
      <c r="AR66" s="15"/>
      <c r="AS66" s="262"/>
      <c r="AT66" s="262"/>
      <c r="AU66" s="262" t="e">
        <f>SUM(#REF!)</f>
        <v>#REF!</v>
      </c>
      <c r="AV66" s="15"/>
      <c r="AW66" s="239" t="str">
        <f>IF(AI66="","",VLOOKUP(AH66,$AO$46:$AP$47,2,FALSE))</f>
        <v/>
      </c>
      <c r="AX66" s="15"/>
      <c r="AY66" s="239" t="str">
        <f>IF(AI66="","",DATEDIF(AI66,AI67+1,"Y"))</f>
        <v/>
      </c>
      <c r="AZ66" s="239" t="str">
        <f>IF(AI66="","",DATEDIF(AI66,AI67+1,"YＭ"))</f>
        <v/>
      </c>
      <c r="BA66" s="239" t="str">
        <f>IF(AI66="","",DATEDIF(AI66,AI67+1,"MD"))</f>
        <v/>
      </c>
      <c r="BF66" s="2" t="s">
        <v>71</v>
      </c>
      <c r="BG66" s="17">
        <f>IF(AI65&gt;=AI66,1,0)</f>
        <v>1</v>
      </c>
    </row>
    <row r="67" spans="1:59" ht="18" customHeight="1" thickBot="1" x14ac:dyDescent="0.45">
      <c r="A67" s="243"/>
      <c r="B67" s="244"/>
      <c r="C67" s="245"/>
      <c r="D67" s="259"/>
      <c r="E67" s="260"/>
      <c r="F67" s="249"/>
      <c r="G67" s="251"/>
      <c r="H67" s="253"/>
      <c r="J67" s="255"/>
      <c r="K67" s="255"/>
      <c r="L67" s="255"/>
      <c r="M67" s="255"/>
      <c r="N67" s="255"/>
      <c r="O67" s="255"/>
      <c r="P67" s="255"/>
      <c r="Q67" s="255"/>
      <c r="R67" s="255"/>
      <c r="U67" s="296"/>
      <c r="V67" s="108" t="s">
        <v>125</v>
      </c>
      <c r="W67" s="95"/>
      <c r="X67" s="264"/>
      <c r="Y67" s="266"/>
      <c r="Z67" s="267"/>
      <c r="AA67" s="267"/>
      <c r="AB67" s="267"/>
      <c r="AC67" s="267"/>
      <c r="AD67" s="267"/>
      <c r="AE67" s="267"/>
      <c r="AF67" s="267"/>
      <c r="AG67" s="267"/>
      <c r="AH67" s="269"/>
      <c r="AI67" s="97"/>
      <c r="AJ67" s="272"/>
      <c r="AK67" s="277"/>
      <c r="AL67" s="278"/>
      <c r="AM67" s="94"/>
      <c r="AQ67" s="29"/>
      <c r="AR67" s="30"/>
      <c r="AS67" s="28"/>
      <c r="AT67" s="28"/>
      <c r="AU67" s="28"/>
      <c r="AV67" s="15"/>
      <c r="AW67" s="239"/>
      <c r="AX67" s="15"/>
      <c r="AY67" s="239"/>
      <c r="AZ67" s="239"/>
      <c r="BA67" s="239" t="e">
        <f>SUM(#REF!)</f>
        <v>#REF!</v>
      </c>
      <c r="BF67" s="2" t="s">
        <v>70</v>
      </c>
      <c r="BG67" s="17">
        <f>IF(AND(AW66=1,AY66=0),1,0)</f>
        <v>0</v>
      </c>
    </row>
    <row r="68" spans="1:59" ht="18" customHeight="1" thickTop="1" x14ac:dyDescent="0.4">
      <c r="A68" s="297" t="s">
        <v>83</v>
      </c>
      <c r="B68" s="298"/>
      <c r="C68" s="298"/>
      <c r="D68" s="298"/>
      <c r="E68" s="298"/>
      <c r="F68" s="301">
        <f>SUM(F52:F67)</f>
        <v>0</v>
      </c>
      <c r="G68" s="303">
        <f>SUM(G52:G67)</f>
        <v>5</v>
      </c>
      <c r="H68" s="305">
        <f>SUM(H52:H67)</f>
        <v>23</v>
      </c>
      <c r="J68" s="307" t="s">
        <v>79</v>
      </c>
      <c r="K68" s="308"/>
      <c r="L68" s="308"/>
      <c r="M68" s="308"/>
      <c r="N68" s="308"/>
      <c r="O68" s="309"/>
      <c r="P68" s="313">
        <f>AQ91</f>
        <v>9</v>
      </c>
      <c r="Q68" s="303">
        <f>AR91</f>
        <v>6</v>
      </c>
      <c r="R68" s="305">
        <f>AS91</f>
        <v>7</v>
      </c>
      <c r="U68" s="296"/>
      <c r="V68" s="221" t="s">
        <v>3</v>
      </c>
      <c r="W68" s="223" t="s">
        <v>123</v>
      </c>
      <c r="X68" s="224"/>
      <c r="Y68" s="224"/>
      <c r="Z68" s="224"/>
      <c r="AA68" s="224"/>
      <c r="AB68" s="227" t="s">
        <v>76</v>
      </c>
      <c r="AC68" s="228"/>
      <c r="AD68" s="229"/>
      <c r="AE68" s="233">
        <f>SUMIF($AW58:$AW67,1,AJ58:AJ67)</f>
        <v>0</v>
      </c>
      <c r="AF68" s="235">
        <f>SUMIF($AW58:$AW67,1,AK58:AK67)</f>
        <v>0</v>
      </c>
      <c r="AG68" s="237">
        <f>SUMIF($AW58:$AW67,1,AL58:AL67)</f>
        <v>0</v>
      </c>
      <c r="AH68" s="210" t="s">
        <v>81</v>
      </c>
      <c r="AI68" s="211"/>
      <c r="AJ68" s="214">
        <f>SUM(AJ58:AJ67)</f>
        <v>0</v>
      </c>
      <c r="AK68" s="216">
        <f>SUM(AK58:AK67)</f>
        <v>0</v>
      </c>
      <c r="AL68" s="218">
        <f>SUM(AL58:AL67)</f>
        <v>0</v>
      </c>
      <c r="AQ68" s="15"/>
      <c r="AR68" s="15"/>
      <c r="AS68" s="15"/>
      <c r="AT68" s="15"/>
      <c r="AU68" s="15"/>
      <c r="AV68" s="15"/>
      <c r="AW68" s="15"/>
      <c r="AX68" s="15"/>
      <c r="AY68" s="15"/>
      <c r="AZ68" s="15"/>
      <c r="BA68" s="15"/>
    </row>
    <row r="69" spans="1:59" ht="18" customHeight="1" thickBot="1" x14ac:dyDescent="0.45">
      <c r="A69" s="299"/>
      <c r="B69" s="300"/>
      <c r="C69" s="300"/>
      <c r="D69" s="300"/>
      <c r="E69" s="300"/>
      <c r="F69" s="302"/>
      <c r="G69" s="304"/>
      <c r="H69" s="306"/>
      <c r="J69" s="310"/>
      <c r="K69" s="311"/>
      <c r="L69" s="311"/>
      <c r="M69" s="311"/>
      <c r="N69" s="311"/>
      <c r="O69" s="312"/>
      <c r="P69" s="314"/>
      <c r="Q69" s="304"/>
      <c r="R69" s="306"/>
      <c r="U69" s="296"/>
      <c r="V69" s="222"/>
      <c r="W69" s="225"/>
      <c r="X69" s="226"/>
      <c r="Y69" s="226"/>
      <c r="Z69" s="226"/>
      <c r="AA69" s="226"/>
      <c r="AB69" s="230"/>
      <c r="AC69" s="231"/>
      <c r="AD69" s="232"/>
      <c r="AE69" s="234"/>
      <c r="AF69" s="236"/>
      <c r="AG69" s="238"/>
      <c r="AH69" s="212"/>
      <c r="AI69" s="213"/>
      <c r="AJ69" s="215"/>
      <c r="AK69" s="217"/>
      <c r="AL69" s="219"/>
      <c r="AQ69" s="15"/>
      <c r="AR69" s="15"/>
      <c r="AS69" s="15"/>
      <c r="AT69" s="15"/>
      <c r="AU69" s="15"/>
      <c r="AV69" s="15"/>
      <c r="AW69" s="15"/>
      <c r="AX69" s="15"/>
      <c r="AY69" s="15"/>
      <c r="AZ69" s="15"/>
      <c r="BA69" s="15"/>
    </row>
    <row r="70" spans="1:59" ht="18" customHeight="1" thickTop="1" x14ac:dyDescent="0.4">
      <c r="I70" s="32"/>
      <c r="J70" s="32"/>
      <c r="V70" s="89"/>
      <c r="W70" s="89"/>
      <c r="AE70" s="32"/>
      <c r="AF70" s="32"/>
      <c r="AG70" s="32"/>
      <c r="AH70" s="32"/>
      <c r="AI70" s="32"/>
      <c r="AJ70" s="32"/>
      <c r="AK70" s="32"/>
      <c r="AL70" s="32"/>
    </row>
    <row r="71" spans="1:59" ht="45" customHeight="1" thickBot="1" x14ac:dyDescent="0.45">
      <c r="AP71" s="2"/>
      <c r="AQ71" s="220" t="s">
        <v>50</v>
      </c>
      <c r="AR71" s="220"/>
    </row>
    <row r="72" spans="1:59" ht="45" customHeight="1" thickTop="1" x14ac:dyDescent="0.4">
      <c r="AP72" s="32"/>
      <c r="AQ72" s="33" t="s">
        <v>7</v>
      </c>
      <c r="AR72" s="34" t="s">
        <v>8</v>
      </c>
      <c r="AS72" s="35" t="s">
        <v>9</v>
      </c>
      <c r="AT72" s="34" t="s">
        <v>10</v>
      </c>
      <c r="AU72" s="36" t="s">
        <v>11</v>
      </c>
      <c r="AV72" s="34" t="s">
        <v>12</v>
      </c>
      <c r="AW72" s="37" t="s">
        <v>13</v>
      </c>
    </row>
    <row r="73" spans="1:59" ht="45" customHeight="1" thickBot="1" x14ac:dyDescent="0.45">
      <c r="AP73" s="2"/>
      <c r="AQ73" s="38">
        <f>SUM(P16,P29,P42,AJ16,AJ29,AJ42,AJ55,AJ68)</f>
        <v>15</v>
      </c>
      <c r="AR73" s="39">
        <f>SUM(Q16,Q29,Q42,AK16,AK29,AK42,AK55,AK68)</f>
        <v>0</v>
      </c>
      <c r="AS73" s="40">
        <f>IF(AR73=12,1,IF(AR73&gt;12,INT(AR73/12),0))</f>
        <v>0</v>
      </c>
      <c r="AT73" s="41">
        <f>IF(AR73&gt;12,MOD(AR73,12),0)</f>
        <v>0</v>
      </c>
      <c r="AU73" s="42">
        <f>SUM((R16,R29,R42,AL16,AL29,AL42,AL55,AL68))</f>
        <v>0</v>
      </c>
      <c r="AV73" s="41">
        <f>IF(AU73=30,1,IF(AU73&gt;30,INT(AU73/30),0))</f>
        <v>0</v>
      </c>
      <c r="AW73" s="43">
        <f>IF(AU73&gt;30,MOD(AU73,30),0)</f>
        <v>0</v>
      </c>
    </row>
    <row r="74" spans="1:59" ht="45" customHeight="1" thickTop="1" x14ac:dyDescent="0.4">
      <c r="AP74" s="32"/>
      <c r="AQ74" s="44" t="s">
        <v>7</v>
      </c>
      <c r="AR74" s="45" t="s">
        <v>14</v>
      </c>
      <c r="AS74" s="46" t="s">
        <v>15</v>
      </c>
      <c r="AT74" s="32"/>
      <c r="AU74" s="32"/>
      <c r="AV74" s="32"/>
      <c r="AW74" s="32"/>
    </row>
    <row r="75" spans="1:59" ht="45" customHeight="1" thickBot="1" x14ac:dyDescent="0.45">
      <c r="AP75" s="2"/>
      <c r="AQ75" s="47">
        <f>AQ73+AS73</f>
        <v>15</v>
      </c>
      <c r="AR75" s="48">
        <f>IF(AR73=12,AT73+AV73,IF(AR73&gt;12,AT73+AV73,AR73+AV73))</f>
        <v>0</v>
      </c>
      <c r="AS75" s="49">
        <f>IF(AU73=30,AW73,IF(AU73&gt;30,AW73,AU73))</f>
        <v>0</v>
      </c>
      <c r="AT75" s="32"/>
    </row>
    <row r="76" spans="1:59" ht="45" customHeight="1" thickTop="1" x14ac:dyDescent="0.4">
      <c r="AP76" s="2"/>
      <c r="AQ76" s="32"/>
      <c r="AR76" s="32"/>
      <c r="AS76" s="32"/>
      <c r="AT76" s="32"/>
      <c r="AU76" s="32"/>
      <c r="AV76" s="32"/>
      <c r="AW76" s="32"/>
    </row>
    <row r="77" spans="1:59" ht="45" customHeight="1" thickBot="1" x14ac:dyDescent="0.45">
      <c r="AP77" s="2"/>
      <c r="AQ77" s="50" t="s">
        <v>51</v>
      </c>
      <c r="AR77" s="51"/>
      <c r="AS77" s="51"/>
      <c r="AT77" s="32"/>
      <c r="AU77" s="32"/>
      <c r="AV77" s="32"/>
      <c r="AW77" s="32"/>
    </row>
    <row r="78" spans="1:59" ht="45" customHeight="1" thickTop="1" x14ac:dyDescent="0.4">
      <c r="AP78" s="32"/>
      <c r="AQ78" s="52" t="s">
        <v>52</v>
      </c>
      <c r="AR78" s="53" t="s">
        <v>53</v>
      </c>
      <c r="AS78" s="53" t="s">
        <v>54</v>
      </c>
      <c r="AT78" s="53" t="s">
        <v>55</v>
      </c>
      <c r="AU78" s="53" t="s">
        <v>56</v>
      </c>
      <c r="AV78" s="53" t="s">
        <v>57</v>
      </c>
      <c r="AW78" s="54" t="s">
        <v>58</v>
      </c>
    </row>
    <row r="79" spans="1:59" ht="45" customHeight="1" thickBot="1" x14ac:dyDescent="0.45">
      <c r="AP79" s="2"/>
      <c r="AQ79" s="38">
        <f>SUM(K16,K29,K42,AE16,AE29,AE42,AE55,AE68)</f>
        <v>10</v>
      </c>
      <c r="AR79" s="39">
        <f>SUM(L16,L29,L42,AF16,AF29,AF42,AF55,AF68)</f>
        <v>0</v>
      </c>
      <c r="AS79" s="40">
        <f>IF(AR79=12,1,IF(AR79&gt;12,INT(AR79/12),0))</f>
        <v>0</v>
      </c>
      <c r="AT79" s="41">
        <f>IF(AR79&gt;12,MOD(AR79,12),0)</f>
        <v>0</v>
      </c>
      <c r="AU79" s="42">
        <f>SUM(M16,M29,M42,AG16,AG29,AG42,AG55,AG68)</f>
        <v>0</v>
      </c>
      <c r="AV79" s="41">
        <f>IF(AU79=30,1,IF(AU79&gt;30,INT(AU79/30),0))</f>
        <v>0</v>
      </c>
      <c r="AW79" s="43">
        <f>IF(AU79&gt;30,MOD(AU79,30),0)</f>
        <v>0</v>
      </c>
    </row>
    <row r="80" spans="1:59" ht="45" customHeight="1" thickTop="1" x14ac:dyDescent="0.4">
      <c r="AP80" s="32"/>
      <c r="AQ80" s="55" t="s">
        <v>52</v>
      </c>
      <c r="AR80" s="56" t="s">
        <v>59</v>
      </c>
      <c r="AS80" s="57" t="s">
        <v>60</v>
      </c>
      <c r="AT80" s="32"/>
      <c r="AU80" s="32"/>
      <c r="AV80" s="32"/>
      <c r="AW80" s="32"/>
    </row>
    <row r="81" spans="42:57" ht="45" customHeight="1" thickBot="1" x14ac:dyDescent="0.45">
      <c r="AP81" s="2"/>
      <c r="AQ81" s="47">
        <f>AQ79+AS79</f>
        <v>10</v>
      </c>
      <c r="AR81" s="58">
        <f>IF(AR79=12,AT79+AV79,IF(AR79&gt;12,AT79+AV79,AR79+AV79))</f>
        <v>0</v>
      </c>
      <c r="AS81" s="59">
        <f>IF(AU79=30,AW79,IF(AU79&gt;30,AW79,AU79))</f>
        <v>0</v>
      </c>
      <c r="AT81" s="32"/>
      <c r="AU81" s="32"/>
      <c r="AV81" s="32"/>
      <c r="AW81" s="32"/>
    </row>
    <row r="82" spans="42:57" ht="45" customHeight="1" thickTop="1" x14ac:dyDescent="0.4">
      <c r="AP82" s="2"/>
    </row>
    <row r="83" spans="42:57" ht="45" customHeight="1" thickBot="1" x14ac:dyDescent="0.45">
      <c r="AP83" s="2"/>
      <c r="AQ83" s="50" t="s">
        <v>62</v>
      </c>
      <c r="AR83" s="51"/>
      <c r="AS83" s="51"/>
      <c r="AT83" s="32"/>
      <c r="AU83" s="32"/>
      <c r="AV83" s="32"/>
      <c r="AW83" s="32"/>
    </row>
    <row r="84" spans="42:57" ht="45" customHeight="1" thickTop="1" x14ac:dyDescent="0.4">
      <c r="AP84" s="32"/>
      <c r="AQ84" s="52" t="s">
        <v>52</v>
      </c>
      <c r="AR84" s="53" t="s">
        <v>53</v>
      </c>
      <c r="AS84" s="53" t="s">
        <v>54</v>
      </c>
      <c r="AT84" s="53" t="s">
        <v>55</v>
      </c>
      <c r="AU84" s="53" t="s">
        <v>56</v>
      </c>
      <c r="AV84" s="53" t="s">
        <v>57</v>
      </c>
      <c r="AW84" s="54" t="s">
        <v>58</v>
      </c>
    </row>
    <row r="85" spans="42:57" ht="45" customHeight="1" thickBot="1" x14ac:dyDescent="0.45">
      <c r="AP85" s="2"/>
      <c r="AQ85" s="38">
        <f>F68</f>
        <v>0</v>
      </c>
      <c r="AR85" s="39">
        <f>G68</f>
        <v>5</v>
      </c>
      <c r="AS85" s="40">
        <f>IF(AR85=12,1,IF(AR85&gt;12,INT(AR85/12),0))</f>
        <v>0</v>
      </c>
      <c r="AT85" s="41">
        <f>IF(AR85&gt;12,MOD(AR85,12),0)</f>
        <v>0</v>
      </c>
      <c r="AU85" s="42">
        <f>H68</f>
        <v>23</v>
      </c>
      <c r="AV85" s="41">
        <f>IF(AU85=30,1,IF(AU85&gt;30,INT(AU85/30),0))</f>
        <v>0</v>
      </c>
      <c r="AW85" s="43">
        <f>IF(AU85&gt;30,MOD(AU85,30),0)</f>
        <v>0</v>
      </c>
    </row>
    <row r="86" spans="42:57" ht="45" customHeight="1" thickTop="1" x14ac:dyDescent="0.4">
      <c r="AP86" s="2"/>
      <c r="AQ86" s="55" t="s">
        <v>52</v>
      </c>
      <c r="AR86" s="56" t="s">
        <v>59</v>
      </c>
      <c r="AS86" s="57" t="s">
        <v>60</v>
      </c>
      <c r="AT86" s="32"/>
      <c r="AU86" s="32"/>
      <c r="AV86" s="32"/>
      <c r="AW86" s="32"/>
    </row>
    <row r="87" spans="42:57" ht="45" customHeight="1" thickBot="1" x14ac:dyDescent="0.45">
      <c r="AP87" s="2"/>
      <c r="AQ87" s="47">
        <f>AQ85+AS85</f>
        <v>0</v>
      </c>
      <c r="AR87" s="58">
        <f>IF(AR85=12,AT85+AV85,IF(AR85&gt;12,AT85+AV85,AR85+AV85))</f>
        <v>5</v>
      </c>
      <c r="AS87" s="59">
        <f>IF(AU85=30,AW85,IF(AU85&gt;30,AW85,AU85))</f>
        <v>23</v>
      </c>
      <c r="AT87" s="32"/>
      <c r="AU87" s="32"/>
      <c r="AV87" s="32"/>
      <c r="AW87" s="32"/>
    </row>
    <row r="88" spans="42:57" ht="45" customHeight="1" thickTop="1" x14ac:dyDescent="0.4">
      <c r="AP88" s="2"/>
    </row>
    <row r="89" spans="42:57" ht="45" customHeight="1" thickBot="1" x14ac:dyDescent="0.45">
      <c r="AP89" s="2"/>
      <c r="AQ89" s="50" t="s">
        <v>73</v>
      </c>
      <c r="AR89" s="60"/>
      <c r="AS89" s="60"/>
    </row>
    <row r="90" spans="42:57" ht="45" customHeight="1" thickTop="1" x14ac:dyDescent="0.4">
      <c r="AP90" s="61"/>
      <c r="AQ90" s="62" t="s">
        <v>16</v>
      </c>
      <c r="AR90" s="63" t="s">
        <v>17</v>
      </c>
      <c r="AS90" s="64" t="s">
        <v>18</v>
      </c>
      <c r="AT90" s="61"/>
      <c r="AU90" s="61"/>
      <c r="AV90" s="61"/>
      <c r="AW90" s="61"/>
    </row>
    <row r="91" spans="42:57" ht="45" customHeight="1" thickBot="1" x14ac:dyDescent="0.45">
      <c r="AP91" s="2"/>
      <c r="AQ91" s="47">
        <f>IF(AND(AS81&lt;AS87,AR81=AR87),IF(AR81&lt;AR87,AQ81-1,AQ81)-AQ87-1,IF(AR81&lt;AR87,AQ81-1,AQ81)-AQ87)</f>
        <v>9</v>
      </c>
      <c r="AR91" s="48">
        <f>IF(IF(AS81&lt;AS87,AR81-1,AR81)&lt;AR87,12+IF(AS81&lt;AS87,AR81-1,AR81)-AR87,IF(AS81&lt;AS87,AR81-1,AR81)-AR87)</f>
        <v>6</v>
      </c>
      <c r="AS91" s="59">
        <f>IF(AS81&lt;AS87,(30+AS81)-AS87,AS81-AS87)</f>
        <v>7</v>
      </c>
    </row>
    <row r="92" spans="42:57" ht="45" customHeight="1" thickTop="1" x14ac:dyDescent="0.4"/>
    <row r="95" spans="42:57" ht="45" customHeight="1" x14ac:dyDescent="0.4">
      <c r="BC95" s="32"/>
      <c r="BD95" s="32"/>
      <c r="BE95" s="32"/>
    </row>
  </sheetData>
  <sheetProtection algorithmName="SHA-512" hashValue="G/KHxPijsI8FAar3oYO5LZleCKFHIxnJJbtZ10aWOY5xesRRJPuTc3/e6V6oW6yCfjoQGXIPTK77Ja1+rGCf4A==" saltValue="Se5h65E2+pO3jMaFZturng==" spinCount="100000" sheet="1" objects="1" scenarios="1" selectLockedCells="1" selectUnlockedCells="1"/>
  <mergeCells count="630">
    <mergeCell ref="A4:R4"/>
    <mergeCell ref="U4:AL4"/>
    <mergeCell ref="A5:B5"/>
    <mergeCell ref="E5:M5"/>
    <mergeCell ref="P5:R5"/>
    <mergeCell ref="U5:V5"/>
    <mergeCell ref="Y5:AG5"/>
    <mergeCell ref="AJ5:AL5"/>
    <mergeCell ref="A1:D3"/>
    <mergeCell ref="E1:H1"/>
    <mergeCell ref="I1:K1"/>
    <mergeCell ref="L1:N1"/>
    <mergeCell ref="P1:R1"/>
    <mergeCell ref="E2:H2"/>
    <mergeCell ref="I2:K2"/>
    <mergeCell ref="L2:N2"/>
    <mergeCell ref="P2:R2"/>
    <mergeCell ref="A6:A17"/>
    <mergeCell ref="B6:B11"/>
    <mergeCell ref="D6:D7"/>
    <mergeCell ref="E6:M7"/>
    <mergeCell ref="N6:N7"/>
    <mergeCell ref="P6:P7"/>
    <mergeCell ref="D8:D9"/>
    <mergeCell ref="E8:M9"/>
    <mergeCell ref="N8:N9"/>
    <mergeCell ref="P8:P9"/>
    <mergeCell ref="N10:N11"/>
    <mergeCell ref="P10:P11"/>
    <mergeCell ref="D14:D15"/>
    <mergeCell ref="E14:M15"/>
    <mergeCell ref="N14:N15"/>
    <mergeCell ref="P14:P15"/>
    <mergeCell ref="H16:J17"/>
    <mergeCell ref="K16:K17"/>
    <mergeCell ref="L16:L17"/>
    <mergeCell ref="M16:M17"/>
    <mergeCell ref="B16:B17"/>
    <mergeCell ref="C16:G17"/>
    <mergeCell ref="Q6:Q7"/>
    <mergeCell ref="R6:R7"/>
    <mergeCell ref="U6:U17"/>
    <mergeCell ref="V6:V11"/>
    <mergeCell ref="X6:X7"/>
    <mergeCell ref="Y6:AG7"/>
    <mergeCell ref="Q8:Q9"/>
    <mergeCell ref="R8:R9"/>
    <mergeCell ref="X8:X9"/>
    <mergeCell ref="Y8:AG9"/>
    <mergeCell ref="Q10:Q11"/>
    <mergeCell ref="R10:R11"/>
    <mergeCell ref="Q14:Q15"/>
    <mergeCell ref="R14:R15"/>
    <mergeCell ref="X14:X15"/>
    <mergeCell ref="Y14:AG15"/>
    <mergeCell ref="BA8:BA9"/>
    <mergeCell ref="AH8:AH9"/>
    <mergeCell ref="AJ8:AJ9"/>
    <mergeCell ref="AK8:AK9"/>
    <mergeCell ref="AL8:AL9"/>
    <mergeCell ref="AQ8:AQ9"/>
    <mergeCell ref="AS8:AS9"/>
    <mergeCell ref="AT6:AT7"/>
    <mergeCell ref="AU6:AU7"/>
    <mergeCell ref="AW6:AW7"/>
    <mergeCell ref="AY6:AY7"/>
    <mergeCell ref="AZ6:AZ7"/>
    <mergeCell ref="BA6:BA7"/>
    <mergeCell ref="AH6:AH7"/>
    <mergeCell ref="AJ6:AJ7"/>
    <mergeCell ref="AK6:AK7"/>
    <mergeCell ref="AL6:AL7"/>
    <mergeCell ref="AQ6:AQ7"/>
    <mergeCell ref="AS6:AS7"/>
    <mergeCell ref="AT8:AT9"/>
    <mergeCell ref="AU8:AU9"/>
    <mergeCell ref="AW8:AW9"/>
    <mergeCell ref="AY8:AY9"/>
    <mergeCell ref="AZ8:AZ9"/>
    <mergeCell ref="AZ10:AZ11"/>
    <mergeCell ref="BA10:BA11"/>
    <mergeCell ref="B12:B13"/>
    <mergeCell ref="D12:D13"/>
    <mergeCell ref="E12:M13"/>
    <mergeCell ref="N12:N13"/>
    <mergeCell ref="P12:P13"/>
    <mergeCell ref="Q12:Q13"/>
    <mergeCell ref="R12:R13"/>
    <mergeCell ref="V12:V13"/>
    <mergeCell ref="AQ10:AQ11"/>
    <mergeCell ref="AS10:AS11"/>
    <mergeCell ref="AT10:AT11"/>
    <mergeCell ref="AU10:AU11"/>
    <mergeCell ref="AW10:AW11"/>
    <mergeCell ref="AY10:AY11"/>
    <mergeCell ref="X10:X11"/>
    <mergeCell ref="Y10:AG11"/>
    <mergeCell ref="AH10:AH11"/>
    <mergeCell ref="AJ10:AJ11"/>
    <mergeCell ref="AK10:AK11"/>
    <mergeCell ref="AL10:AL11"/>
    <mergeCell ref="D10:D11"/>
    <mergeCell ref="E10:M11"/>
    <mergeCell ref="AQ12:AQ13"/>
    <mergeCell ref="X12:X13"/>
    <mergeCell ref="Y12:AG13"/>
    <mergeCell ref="AH12:AH13"/>
    <mergeCell ref="AJ12:AJ13"/>
    <mergeCell ref="AK12:AK13"/>
    <mergeCell ref="AL12:AL13"/>
    <mergeCell ref="BA14:BA15"/>
    <mergeCell ref="AH14:AH15"/>
    <mergeCell ref="AJ14:AJ15"/>
    <mergeCell ref="AK14:AK15"/>
    <mergeCell ref="AL14:AL15"/>
    <mergeCell ref="AQ14:AQ15"/>
    <mergeCell ref="AS14:AS15"/>
    <mergeCell ref="AZ12:AZ13"/>
    <mergeCell ref="BA12:BA13"/>
    <mergeCell ref="AS12:AS13"/>
    <mergeCell ref="AT12:AT13"/>
    <mergeCell ref="AU12:AU13"/>
    <mergeCell ref="AW12:AW13"/>
    <mergeCell ref="AY12:AY13"/>
    <mergeCell ref="AT14:AT15"/>
    <mergeCell ref="AU14:AU15"/>
    <mergeCell ref="AW14:AW15"/>
    <mergeCell ref="AY14:AY15"/>
    <mergeCell ref="AZ14:AZ15"/>
    <mergeCell ref="AK16:AK17"/>
    <mergeCell ref="AL16:AL17"/>
    <mergeCell ref="A19:A30"/>
    <mergeCell ref="B19:B24"/>
    <mergeCell ref="D19:D20"/>
    <mergeCell ref="E19:M20"/>
    <mergeCell ref="N19:N20"/>
    <mergeCell ref="P19:P20"/>
    <mergeCell ref="Q19:Q20"/>
    <mergeCell ref="R19:R20"/>
    <mergeCell ref="AB16:AD17"/>
    <mergeCell ref="AE16:AE17"/>
    <mergeCell ref="AF16:AF17"/>
    <mergeCell ref="AG16:AG17"/>
    <mergeCell ref="AH16:AI17"/>
    <mergeCell ref="AJ16:AJ17"/>
    <mergeCell ref="N16:O17"/>
    <mergeCell ref="P16:P17"/>
    <mergeCell ref="Q16:Q17"/>
    <mergeCell ref="R16:R17"/>
    <mergeCell ref="V16:V17"/>
    <mergeCell ref="W16:AA17"/>
    <mergeCell ref="AW19:AW20"/>
    <mergeCell ref="AY19:AY20"/>
    <mergeCell ref="AZ19:AZ20"/>
    <mergeCell ref="BA19:BA20"/>
    <mergeCell ref="D21:D22"/>
    <mergeCell ref="E21:M22"/>
    <mergeCell ref="N21:N22"/>
    <mergeCell ref="P21:P22"/>
    <mergeCell ref="Q21:Q22"/>
    <mergeCell ref="R21:R22"/>
    <mergeCell ref="AK19:AK20"/>
    <mergeCell ref="AL19:AL20"/>
    <mergeCell ref="AQ19:AQ20"/>
    <mergeCell ref="AS19:AS20"/>
    <mergeCell ref="AT19:AT20"/>
    <mergeCell ref="AU19:AU20"/>
    <mergeCell ref="U19:U30"/>
    <mergeCell ref="V19:V24"/>
    <mergeCell ref="X19:X20"/>
    <mergeCell ref="Y19:AG20"/>
    <mergeCell ref="AH19:AH20"/>
    <mergeCell ref="AJ19:AJ20"/>
    <mergeCell ref="X21:X22"/>
    <mergeCell ref="Y21:AG22"/>
    <mergeCell ref="AW21:AW22"/>
    <mergeCell ref="AY21:AY22"/>
    <mergeCell ref="AZ21:AZ22"/>
    <mergeCell ref="BA21:BA22"/>
    <mergeCell ref="D23:D24"/>
    <mergeCell ref="E23:M24"/>
    <mergeCell ref="N23:N24"/>
    <mergeCell ref="P23:P24"/>
    <mergeCell ref="Q23:Q24"/>
    <mergeCell ref="R23:R24"/>
    <mergeCell ref="AK21:AK22"/>
    <mergeCell ref="AL21:AL22"/>
    <mergeCell ref="AQ21:AQ22"/>
    <mergeCell ref="AS21:AS22"/>
    <mergeCell ref="AT21:AT22"/>
    <mergeCell ref="AU21:AU22"/>
    <mergeCell ref="AH21:AH22"/>
    <mergeCell ref="AJ21:AJ22"/>
    <mergeCell ref="AZ23:AZ24"/>
    <mergeCell ref="BA23:BA24"/>
    <mergeCell ref="AS23:AS24"/>
    <mergeCell ref="AT23:AT24"/>
    <mergeCell ref="AU23:AU24"/>
    <mergeCell ref="AW23:AW24"/>
    <mergeCell ref="B25:B26"/>
    <mergeCell ref="D25:D26"/>
    <mergeCell ref="E25:M26"/>
    <mergeCell ref="N25:N26"/>
    <mergeCell ref="P25:P26"/>
    <mergeCell ref="Q25:Q26"/>
    <mergeCell ref="R25:R26"/>
    <mergeCell ref="V25:V26"/>
    <mergeCell ref="AQ23:AQ24"/>
    <mergeCell ref="AY23:AY24"/>
    <mergeCell ref="X23:X24"/>
    <mergeCell ref="Y23:AG24"/>
    <mergeCell ref="AH23:AH24"/>
    <mergeCell ref="AJ23:AJ24"/>
    <mergeCell ref="AK23:AK24"/>
    <mergeCell ref="AL23:AL24"/>
    <mergeCell ref="D27:D28"/>
    <mergeCell ref="E27:M28"/>
    <mergeCell ref="N27:N28"/>
    <mergeCell ref="P27:P28"/>
    <mergeCell ref="Q27:Q28"/>
    <mergeCell ref="R27:R28"/>
    <mergeCell ref="X27:X28"/>
    <mergeCell ref="Y27:AG28"/>
    <mergeCell ref="AQ25:AQ26"/>
    <mergeCell ref="X25:X26"/>
    <mergeCell ref="Y25:AG26"/>
    <mergeCell ref="AH25:AH26"/>
    <mergeCell ref="AJ25:AJ26"/>
    <mergeCell ref="AK25:AK26"/>
    <mergeCell ref="AL25:AL26"/>
    <mergeCell ref="BA27:BA28"/>
    <mergeCell ref="AH27:AH28"/>
    <mergeCell ref="AJ27:AJ28"/>
    <mergeCell ref="AK27:AK28"/>
    <mergeCell ref="AL27:AL28"/>
    <mergeCell ref="AQ27:AQ28"/>
    <mergeCell ref="AS27:AS28"/>
    <mergeCell ref="AZ25:AZ26"/>
    <mergeCell ref="BA25:BA26"/>
    <mergeCell ref="AS25:AS26"/>
    <mergeCell ref="AT25:AT26"/>
    <mergeCell ref="AU25:AU26"/>
    <mergeCell ref="AW25:AW26"/>
    <mergeCell ref="AY25:AY26"/>
    <mergeCell ref="H29:J30"/>
    <mergeCell ref="K29:K30"/>
    <mergeCell ref="L29:L30"/>
    <mergeCell ref="M29:M30"/>
    <mergeCell ref="AT27:AT28"/>
    <mergeCell ref="AU27:AU28"/>
    <mergeCell ref="AW27:AW28"/>
    <mergeCell ref="AY27:AY28"/>
    <mergeCell ref="AZ27:AZ28"/>
    <mergeCell ref="AK29:AK30"/>
    <mergeCell ref="AL29:AL30"/>
    <mergeCell ref="AE29:AE30"/>
    <mergeCell ref="AF29:AF30"/>
    <mergeCell ref="AG29:AG30"/>
    <mergeCell ref="AH29:AI30"/>
    <mergeCell ref="AJ29:AJ30"/>
    <mergeCell ref="A32:A43"/>
    <mergeCell ref="B32:B37"/>
    <mergeCell ref="D32:D33"/>
    <mergeCell ref="E32:M33"/>
    <mergeCell ref="N32:N33"/>
    <mergeCell ref="P32:P33"/>
    <mergeCell ref="Q32:Q33"/>
    <mergeCell ref="R32:R33"/>
    <mergeCell ref="AB29:AD30"/>
    <mergeCell ref="N29:O30"/>
    <mergeCell ref="P29:P30"/>
    <mergeCell ref="Q29:Q30"/>
    <mergeCell ref="R29:R30"/>
    <mergeCell ref="V29:V30"/>
    <mergeCell ref="W29:AA30"/>
    <mergeCell ref="B29:B30"/>
    <mergeCell ref="C29:G30"/>
    <mergeCell ref="B38:B39"/>
    <mergeCell ref="D38:D39"/>
    <mergeCell ref="E38:M39"/>
    <mergeCell ref="N38:N39"/>
    <mergeCell ref="P38:P39"/>
    <mergeCell ref="Q38:Q39"/>
    <mergeCell ref="R38:R39"/>
    <mergeCell ref="AW32:AW33"/>
    <mergeCell ref="AY32:AY33"/>
    <mergeCell ref="AZ32:AZ33"/>
    <mergeCell ref="BA32:BA33"/>
    <mergeCell ref="D34:D35"/>
    <mergeCell ref="E34:M35"/>
    <mergeCell ref="N34:N35"/>
    <mergeCell ref="P34:P35"/>
    <mergeCell ref="Q34:Q35"/>
    <mergeCell ref="R34:R35"/>
    <mergeCell ref="AK32:AK33"/>
    <mergeCell ref="AL32:AL33"/>
    <mergeCell ref="AQ32:AQ33"/>
    <mergeCell ref="AS32:AS33"/>
    <mergeCell ref="AT32:AT33"/>
    <mergeCell ref="AU32:AU33"/>
    <mergeCell ref="U32:U43"/>
    <mergeCell ref="V32:V37"/>
    <mergeCell ref="X32:X33"/>
    <mergeCell ref="Y32:AG33"/>
    <mergeCell ref="AH32:AH33"/>
    <mergeCell ref="AJ32:AJ33"/>
    <mergeCell ref="X34:X35"/>
    <mergeCell ref="Y34:AG35"/>
    <mergeCell ref="AU34:AU35"/>
    <mergeCell ref="AW34:AW35"/>
    <mergeCell ref="AY34:AY35"/>
    <mergeCell ref="AZ34:AZ35"/>
    <mergeCell ref="BA34:BA35"/>
    <mergeCell ref="D36:D37"/>
    <mergeCell ref="E36:M37"/>
    <mergeCell ref="N36:N37"/>
    <mergeCell ref="P36:P37"/>
    <mergeCell ref="Q36:Q37"/>
    <mergeCell ref="AK34:AK35"/>
    <mergeCell ref="AL34:AL35"/>
    <mergeCell ref="AM34:AM35"/>
    <mergeCell ref="AQ34:AQ35"/>
    <mergeCell ref="AS34:AS35"/>
    <mergeCell ref="AT34:AT35"/>
    <mergeCell ref="AH34:AH35"/>
    <mergeCell ref="AJ34:AJ35"/>
    <mergeCell ref="AY36:AY37"/>
    <mergeCell ref="AZ36:AZ37"/>
    <mergeCell ref="BA36:BA37"/>
    <mergeCell ref="AL36:AL37"/>
    <mergeCell ref="AQ36:AQ37"/>
    <mergeCell ref="AS36:AS37"/>
    <mergeCell ref="AT36:AT37"/>
    <mergeCell ref="AU36:AU37"/>
    <mergeCell ref="AW36:AW37"/>
    <mergeCell ref="R36:R37"/>
    <mergeCell ref="X36:X37"/>
    <mergeCell ref="Y36:AG37"/>
    <mergeCell ref="AH36:AH37"/>
    <mergeCell ref="AJ36:AJ37"/>
    <mergeCell ref="AK36:AK37"/>
    <mergeCell ref="AW38:AW39"/>
    <mergeCell ref="AY38:AY39"/>
    <mergeCell ref="AZ38:AZ39"/>
    <mergeCell ref="BA38:BA39"/>
    <mergeCell ref="D40:D41"/>
    <mergeCell ref="E40:M41"/>
    <mergeCell ref="N40:N41"/>
    <mergeCell ref="P40:P41"/>
    <mergeCell ref="Q40:Q41"/>
    <mergeCell ref="R40:R41"/>
    <mergeCell ref="AL38:AL39"/>
    <mergeCell ref="AM38:AM39"/>
    <mergeCell ref="AQ38:AQ39"/>
    <mergeCell ref="AS38:AS39"/>
    <mergeCell ref="AT38:AT39"/>
    <mergeCell ref="AU38:AU39"/>
    <mergeCell ref="V38:V39"/>
    <mergeCell ref="X38:X39"/>
    <mergeCell ref="Y38:AG39"/>
    <mergeCell ref="AH38:AH39"/>
    <mergeCell ref="AJ38:AJ39"/>
    <mergeCell ref="AK38:AK39"/>
    <mergeCell ref="AZ40:AZ41"/>
    <mergeCell ref="BA40:BA41"/>
    <mergeCell ref="B42:B43"/>
    <mergeCell ref="C42:G43"/>
    <mergeCell ref="H42:J43"/>
    <mergeCell ref="K42:K43"/>
    <mergeCell ref="L42:L43"/>
    <mergeCell ref="M42:M43"/>
    <mergeCell ref="N42:O43"/>
    <mergeCell ref="P42:P43"/>
    <mergeCell ref="AQ40:AQ41"/>
    <mergeCell ref="AF42:AF43"/>
    <mergeCell ref="AG42:AG43"/>
    <mergeCell ref="AH42:AI43"/>
    <mergeCell ref="AJ42:AJ43"/>
    <mergeCell ref="AK42:AK43"/>
    <mergeCell ref="AL42:AL43"/>
    <mergeCell ref="Q42:Q43"/>
    <mergeCell ref="R42:R43"/>
    <mergeCell ref="V42:V43"/>
    <mergeCell ref="W42:AA43"/>
    <mergeCell ref="AB42:AD43"/>
    <mergeCell ref="AE42:AE43"/>
    <mergeCell ref="AS40:AS41"/>
    <mergeCell ref="AT40:AT41"/>
    <mergeCell ref="AU40:AU41"/>
    <mergeCell ref="AW40:AW41"/>
    <mergeCell ref="AY40:AY41"/>
    <mergeCell ref="X40:X41"/>
    <mergeCell ref="Y40:AG41"/>
    <mergeCell ref="AH40:AH41"/>
    <mergeCell ref="AJ40:AJ41"/>
    <mergeCell ref="AK40:AK41"/>
    <mergeCell ref="AL40:AL41"/>
    <mergeCell ref="BA45:BA46"/>
    <mergeCell ref="X47:X48"/>
    <mergeCell ref="Y47:AG48"/>
    <mergeCell ref="AH47:AH48"/>
    <mergeCell ref="AJ47:AJ48"/>
    <mergeCell ref="AK47:AK48"/>
    <mergeCell ref="AL47:AL48"/>
    <mergeCell ref="AW47:AW48"/>
    <mergeCell ref="AH45:AH46"/>
    <mergeCell ref="AJ45:AJ46"/>
    <mergeCell ref="AK45:AK46"/>
    <mergeCell ref="AL45:AL46"/>
    <mergeCell ref="AO45:AP45"/>
    <mergeCell ref="AW45:AW46"/>
    <mergeCell ref="X45:X46"/>
    <mergeCell ref="Y45:AG46"/>
    <mergeCell ref="A48:G49"/>
    <mergeCell ref="H48:H49"/>
    <mergeCell ref="J48:J49"/>
    <mergeCell ref="X49:X50"/>
    <mergeCell ref="Y49:AG50"/>
    <mergeCell ref="AH49:AH50"/>
    <mergeCell ref="AJ49:AJ50"/>
    <mergeCell ref="AY45:AY46"/>
    <mergeCell ref="AZ45:AZ46"/>
    <mergeCell ref="Q44:Q45"/>
    <mergeCell ref="R44:R45"/>
    <mergeCell ref="U45:U56"/>
    <mergeCell ref="V45:V50"/>
    <mergeCell ref="X53:X54"/>
    <mergeCell ref="Y53:AG54"/>
    <mergeCell ref="V55:V56"/>
    <mergeCell ref="W55:AA56"/>
    <mergeCell ref="A44:J45"/>
    <mergeCell ref="K44:K45"/>
    <mergeCell ref="L44:L45"/>
    <mergeCell ref="M44:M45"/>
    <mergeCell ref="N44:O45"/>
    <mergeCell ref="P44:P45"/>
    <mergeCell ref="AH51:AH52"/>
    <mergeCell ref="AJ51:AJ52"/>
    <mergeCell ref="AK49:AK50"/>
    <mergeCell ref="AL49:AL50"/>
    <mergeCell ref="AW49:AW50"/>
    <mergeCell ref="AY49:AY50"/>
    <mergeCell ref="AZ49:AZ50"/>
    <mergeCell ref="BA49:BA50"/>
    <mergeCell ref="AY47:AY48"/>
    <mergeCell ref="AZ47:AZ48"/>
    <mergeCell ref="BA47:BA48"/>
    <mergeCell ref="AW51:AW52"/>
    <mergeCell ref="AY51:AY52"/>
    <mergeCell ref="AZ51:AZ52"/>
    <mergeCell ref="BA51:BA52"/>
    <mergeCell ref="AS51:AS52"/>
    <mergeCell ref="AT51:AT52"/>
    <mergeCell ref="AU51:AU52"/>
    <mergeCell ref="A52:C53"/>
    <mergeCell ref="D52:E52"/>
    <mergeCell ref="F52:F53"/>
    <mergeCell ref="G52:G53"/>
    <mergeCell ref="H52:H53"/>
    <mergeCell ref="D53:E53"/>
    <mergeCell ref="AK51:AK52"/>
    <mergeCell ref="AL51:AL52"/>
    <mergeCell ref="AQ51:AQ52"/>
    <mergeCell ref="A50:C51"/>
    <mergeCell ref="D50:E51"/>
    <mergeCell ref="F50:H51"/>
    <mergeCell ref="J50:R65"/>
    <mergeCell ref="AQ50:AU50"/>
    <mergeCell ref="V51:V52"/>
    <mergeCell ref="X51:X52"/>
    <mergeCell ref="Y51:AG52"/>
    <mergeCell ref="A54:C55"/>
    <mergeCell ref="D54:E54"/>
    <mergeCell ref="F54:F55"/>
    <mergeCell ref="G54:G55"/>
    <mergeCell ref="H54:H55"/>
    <mergeCell ref="D55:E55"/>
    <mergeCell ref="AK55:AK56"/>
    <mergeCell ref="AY53:AY54"/>
    <mergeCell ref="AZ53:AZ54"/>
    <mergeCell ref="BA53:BA54"/>
    <mergeCell ref="AH53:AH54"/>
    <mergeCell ref="AJ53:AJ54"/>
    <mergeCell ref="AK53:AK54"/>
    <mergeCell ref="AL53:AL54"/>
    <mergeCell ref="AQ53:AQ54"/>
    <mergeCell ref="AS53:AS54"/>
    <mergeCell ref="AT53:AT54"/>
    <mergeCell ref="AU53:AU54"/>
    <mergeCell ref="AW53:AW54"/>
    <mergeCell ref="AL55:AL56"/>
    <mergeCell ref="AQ55:AQ56"/>
    <mergeCell ref="AS55:AS56"/>
    <mergeCell ref="AT55:AT56"/>
    <mergeCell ref="AU55:AU56"/>
    <mergeCell ref="AB55:AD56"/>
    <mergeCell ref="AE55:AE56"/>
    <mergeCell ref="AF55:AF56"/>
    <mergeCell ref="AG55:AG56"/>
    <mergeCell ref="AH55:AI56"/>
    <mergeCell ref="AJ55:AJ56"/>
    <mergeCell ref="A58:C59"/>
    <mergeCell ref="D58:E58"/>
    <mergeCell ref="F58:F59"/>
    <mergeCell ref="G58:G59"/>
    <mergeCell ref="H58:H59"/>
    <mergeCell ref="U58:U69"/>
    <mergeCell ref="A56:C57"/>
    <mergeCell ref="D56:E56"/>
    <mergeCell ref="F56:F57"/>
    <mergeCell ref="G56:G57"/>
    <mergeCell ref="H56:H57"/>
    <mergeCell ref="D57:E57"/>
    <mergeCell ref="D61:E61"/>
    <mergeCell ref="A68:E69"/>
    <mergeCell ref="F68:F69"/>
    <mergeCell ref="G68:G69"/>
    <mergeCell ref="H68:H69"/>
    <mergeCell ref="J68:O69"/>
    <mergeCell ref="P68:P69"/>
    <mergeCell ref="Q68:Q69"/>
    <mergeCell ref="R68:R69"/>
    <mergeCell ref="AL58:AL59"/>
    <mergeCell ref="AW58:AW59"/>
    <mergeCell ref="AY58:AY59"/>
    <mergeCell ref="AZ58:AZ59"/>
    <mergeCell ref="BA58:BA59"/>
    <mergeCell ref="D59:E59"/>
    <mergeCell ref="AQ59:AQ60"/>
    <mergeCell ref="AS59:AS60"/>
    <mergeCell ref="AT59:AT60"/>
    <mergeCell ref="AU59:AU60"/>
    <mergeCell ref="V58:V63"/>
    <mergeCell ref="X58:X59"/>
    <mergeCell ref="Y58:AG59"/>
    <mergeCell ref="AH58:AH59"/>
    <mergeCell ref="AJ58:AJ59"/>
    <mergeCell ref="AK58:AK59"/>
    <mergeCell ref="Y60:AG61"/>
    <mergeCell ref="AH60:AH61"/>
    <mergeCell ref="AJ60:AJ61"/>
    <mergeCell ref="AK60:AK61"/>
    <mergeCell ref="AQ57:AQ58"/>
    <mergeCell ref="AS57:AS58"/>
    <mergeCell ref="AT57:AT58"/>
    <mergeCell ref="AU57:AU58"/>
    <mergeCell ref="AQ61:AQ62"/>
    <mergeCell ref="AS61:AS62"/>
    <mergeCell ref="AT61:AT62"/>
    <mergeCell ref="AU61:AU62"/>
    <mergeCell ref="A60:C61"/>
    <mergeCell ref="D60:E60"/>
    <mergeCell ref="F60:F61"/>
    <mergeCell ref="G60:G61"/>
    <mergeCell ref="H60:H61"/>
    <mergeCell ref="X60:X61"/>
    <mergeCell ref="F62:F63"/>
    <mergeCell ref="G62:G63"/>
    <mergeCell ref="H62:H63"/>
    <mergeCell ref="X62:X63"/>
    <mergeCell ref="AL60:AL61"/>
    <mergeCell ref="AL62:AL63"/>
    <mergeCell ref="AW60:AW61"/>
    <mergeCell ref="AY60:AY61"/>
    <mergeCell ref="AZ60:AZ61"/>
    <mergeCell ref="BA60:BA61"/>
    <mergeCell ref="A64:C65"/>
    <mergeCell ref="D64:E64"/>
    <mergeCell ref="F64:F65"/>
    <mergeCell ref="G64:G65"/>
    <mergeCell ref="H64:H65"/>
    <mergeCell ref="V64:V65"/>
    <mergeCell ref="AY62:AY63"/>
    <mergeCell ref="AZ62:AZ63"/>
    <mergeCell ref="BA62:BA63"/>
    <mergeCell ref="D63:E63"/>
    <mergeCell ref="AQ63:AQ64"/>
    <mergeCell ref="AS63:AS64"/>
    <mergeCell ref="AT63:AT64"/>
    <mergeCell ref="AU63:AU64"/>
    <mergeCell ref="X64:X65"/>
    <mergeCell ref="Y64:AG65"/>
    <mergeCell ref="Y62:AG63"/>
    <mergeCell ref="AH62:AH63"/>
    <mergeCell ref="AJ62:AJ63"/>
    <mergeCell ref="AK62:AK63"/>
    <mergeCell ref="AW62:AW63"/>
    <mergeCell ref="A62:C63"/>
    <mergeCell ref="D62:E62"/>
    <mergeCell ref="AZ64:AZ65"/>
    <mergeCell ref="BA64:BA65"/>
    <mergeCell ref="D65:E65"/>
    <mergeCell ref="AQ65:AQ66"/>
    <mergeCell ref="AS65:AS66"/>
    <mergeCell ref="AT65:AT66"/>
    <mergeCell ref="AU65:AU66"/>
    <mergeCell ref="X66:X67"/>
    <mergeCell ref="Y66:AG67"/>
    <mergeCell ref="AH66:AH67"/>
    <mergeCell ref="AH64:AH65"/>
    <mergeCell ref="AJ64:AJ65"/>
    <mergeCell ref="AK64:AK65"/>
    <mergeCell ref="AL64:AL65"/>
    <mergeCell ref="AW64:AW65"/>
    <mergeCell ref="AY64:AY65"/>
    <mergeCell ref="BA66:BA67"/>
    <mergeCell ref="D67:E67"/>
    <mergeCell ref="AJ66:AJ67"/>
    <mergeCell ref="AK66:AK67"/>
    <mergeCell ref="AL66:AL67"/>
    <mergeCell ref="AW66:AW67"/>
    <mergeCell ref="AY66:AY67"/>
    <mergeCell ref="AZ66:AZ67"/>
    <mergeCell ref="A66:C67"/>
    <mergeCell ref="D66:E66"/>
    <mergeCell ref="F66:F67"/>
    <mergeCell ref="G66:G67"/>
    <mergeCell ref="H66:H67"/>
    <mergeCell ref="J66:R67"/>
    <mergeCell ref="AH68:AI69"/>
    <mergeCell ref="AJ68:AJ69"/>
    <mergeCell ref="AK68:AK69"/>
    <mergeCell ref="AL68:AL69"/>
    <mergeCell ref="AQ71:AR71"/>
    <mergeCell ref="V68:V69"/>
    <mergeCell ref="W68:AA69"/>
    <mergeCell ref="AB68:AD69"/>
    <mergeCell ref="AE68:AE69"/>
    <mergeCell ref="AF68:AF69"/>
    <mergeCell ref="AG68:AG69"/>
  </mergeCells>
  <phoneticPr fontId="1"/>
  <conditionalFormatting sqref="C16:G17">
    <cfRule type="expression" dxfId="30" priority="6">
      <formula>TEXT($B$16,0)="在職中"</formula>
    </cfRule>
  </conditionalFormatting>
  <conditionalFormatting sqref="C29:G30">
    <cfRule type="expression" dxfId="29" priority="5">
      <formula>TEXT($B$16,0)="在職中"</formula>
    </cfRule>
  </conditionalFormatting>
  <conditionalFormatting sqref="W16:AA17">
    <cfRule type="expression" dxfId="28" priority="4">
      <formula>TEXT($B$16,0)="在職中"</formula>
    </cfRule>
  </conditionalFormatting>
  <conditionalFormatting sqref="W29:AA30">
    <cfRule type="expression" dxfId="27" priority="3">
      <formula>TEXT($B$16,0)="在職中"</formula>
    </cfRule>
  </conditionalFormatting>
  <conditionalFormatting sqref="W42:AA43">
    <cfRule type="expression" dxfId="26" priority="2">
      <formula>TEXT($B$16,0)="在職中"</formula>
    </cfRule>
  </conditionalFormatting>
  <conditionalFormatting sqref="W55:AA56">
    <cfRule type="expression" dxfId="25" priority="1">
      <formula>TEXT($B$16,0)="在職中"</formula>
    </cfRule>
  </conditionalFormatting>
  <dataValidations count="8">
    <dataValidation type="custom" allowBlank="1" showInputMessage="1" showErrorMessage="1" sqref="P6:P7">
      <formula1>BD7&lt;&gt;1</formula1>
    </dataValidation>
    <dataValidation type="custom" allowBlank="1" showInputMessage="1" showErrorMessage="1" errorTitle="在職期間が１年未満となっています。" error="１年間継続しないとだめ！" sqref="P12:P13 F12:F13 F25:F26 Z12:Z13 Z51:Z52 Z38:Z39 Z64:Z65 Z25:Z26 F38:F39">
      <formula1>"AND(AK12=1,AM12&lt;1)"</formula1>
    </dataValidation>
    <dataValidation type="list" allowBlank="1" showErrorMessage="1" sqref="N6:N7 AH58:AH59 N32:N33 AH6:AH7 AH19:AH20 AH32:AH33 AH45:AH46">
      <formula1>$AO$7:$AO$8</formula1>
    </dataValidation>
    <dataValidation type="date" allowBlank="1" showInputMessage="1" showErrorMessage="1" errorTitle="年齢要件を満たしていません。" error="&lt;年齢要件&gt;_x000a_昭和38年(1963年)4月2日から平成6年(1994年)4月1日までに生まれた方" sqref="L2">
      <formula1>23103</formula1>
      <formula2>34425</formula2>
    </dataValidation>
    <dataValidation type="list" allowBlank="1" showInputMessage="1" showErrorMessage="1" sqref="A52 A64 A54 A56 A58 A60 A62 A66">
      <formula1>$AO$22:$AO$25</formula1>
    </dataValidation>
    <dataValidation type="list" allowBlank="1" showInputMessage="1" showErrorMessage="1" sqref="H48">
      <formula1>$AO$17:$AO$18</formula1>
    </dataValidation>
    <dataValidation type="list" allowBlank="1" showInputMessage="1" showErrorMessage="1" sqref="B16:B17 B29:B30 B42:B43 V16:V17 V29:V30 V42:V43 V55:V56 V68:V69">
      <formula1>$AO$12:$AO$13</formula1>
    </dataValidation>
    <dataValidation type="list" allowBlank="1" showInputMessage="1" showErrorMessage="1" sqref="AH34:AH41 AH21:AH28 N34:N41 N8:N15 AH47:AH54 AH8:AH15 AH60:AH67">
      <formula1>$AO$7:$AO$8</formula1>
    </dataValidation>
  </dataValidations>
  <pageMargins left="0.70866141732283472" right="0.70866141732283472" top="0.74803149606299213" bottom="0.74803149606299213" header="0.31496062992125984" footer="0.31496062992125984"/>
  <pageSetup paperSize="8" scale="56" fitToHeight="0" orientation="landscape" cellComments="asDisplayed"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BH83"/>
  <sheetViews>
    <sheetView showGridLines="0" zoomScale="70" zoomScaleNormal="70" zoomScaleSheetLayoutView="70" workbookViewId="0">
      <selection sqref="A1:D3"/>
    </sheetView>
  </sheetViews>
  <sheetFormatPr defaultColWidth="17.25" defaultRowHeight="45" customHeight="1" x14ac:dyDescent="0.4"/>
  <cols>
    <col min="1" max="1" width="3.75" style="65" customWidth="1"/>
    <col min="2" max="2" width="16.75" style="65" customWidth="1"/>
    <col min="3" max="3" width="12.375" style="65" customWidth="1"/>
    <col min="4" max="4" width="8.875" style="65" customWidth="1"/>
    <col min="5" max="5" width="13.125" style="65" customWidth="1"/>
    <col min="6" max="8" width="6.125" style="65" customWidth="1"/>
    <col min="9" max="9" width="1.75" style="65" customWidth="1"/>
    <col min="10" max="10" width="15.125" style="65" customWidth="1"/>
    <col min="11" max="13" width="6.375" style="65" customWidth="1"/>
    <col min="14" max="14" width="6" style="65" customWidth="1"/>
    <col min="15" max="15" width="15.125" style="65" customWidth="1"/>
    <col min="16" max="18" width="6.125" style="65" customWidth="1"/>
    <col min="19" max="19" width="8.75" style="65" customWidth="1"/>
    <col min="20" max="20" width="8.5" style="65" customWidth="1"/>
    <col min="21" max="21" width="3.75" style="65" customWidth="1"/>
    <col min="22" max="22" width="16.75" style="65" customWidth="1"/>
    <col min="23" max="23" width="12.375" style="65" customWidth="1"/>
    <col min="24" max="24" width="8.875" style="65" customWidth="1"/>
    <col min="25" max="25" width="13.125" style="65" customWidth="1"/>
    <col min="26" max="28" width="6.125" style="65" customWidth="1"/>
    <col min="29" max="29" width="1.75" style="65" customWidth="1"/>
    <col min="30" max="30" width="15.125" style="65" customWidth="1"/>
    <col min="31" max="33" width="6.375" style="65" customWidth="1"/>
    <col min="34" max="34" width="6" style="65" customWidth="1"/>
    <col min="35" max="35" width="15.125" style="65" customWidth="1"/>
    <col min="36" max="38" width="6.125" style="65" customWidth="1"/>
    <col min="39" max="39" width="8.5" style="65" customWidth="1"/>
    <col min="61" max="16384" width="17.25" style="65"/>
  </cols>
  <sheetData>
    <row r="1" spans="1:39" ht="18" customHeight="1" x14ac:dyDescent="0.4">
      <c r="A1" s="439" t="s">
        <v>74</v>
      </c>
      <c r="B1" s="439"/>
      <c r="C1" s="439"/>
      <c r="D1" s="439"/>
      <c r="E1" s="440" t="s">
        <v>20</v>
      </c>
      <c r="F1" s="441"/>
      <c r="G1" s="441"/>
      <c r="H1" s="442"/>
      <c r="I1" s="440" t="s">
        <v>21</v>
      </c>
      <c r="J1" s="441"/>
      <c r="K1" s="442"/>
      <c r="L1" s="443" t="s">
        <v>22</v>
      </c>
      <c r="M1" s="444"/>
      <c r="N1" s="445"/>
      <c r="O1" s="82" t="s">
        <v>103</v>
      </c>
      <c r="P1" s="446" t="s">
        <v>196</v>
      </c>
      <c r="Q1" s="446"/>
      <c r="R1" s="446"/>
    </row>
    <row r="2" spans="1:39" ht="36" customHeight="1" x14ac:dyDescent="0.4">
      <c r="A2" s="439"/>
      <c r="B2" s="439"/>
      <c r="C2" s="439"/>
      <c r="D2" s="439"/>
      <c r="E2" s="447" t="s">
        <v>36</v>
      </c>
      <c r="F2" s="448"/>
      <c r="G2" s="448"/>
      <c r="H2" s="449"/>
      <c r="I2" s="523"/>
      <c r="J2" s="524"/>
      <c r="K2" s="525"/>
      <c r="L2" s="526"/>
      <c r="M2" s="527"/>
      <c r="N2" s="528"/>
      <c r="O2" s="197" t="str">
        <f>IF(L2="","",DATEDIF(L2,Sheet1!B2,"y"))</f>
        <v/>
      </c>
      <c r="P2" s="529"/>
      <c r="Q2" s="529"/>
      <c r="R2" s="529"/>
      <c r="V2" s="81"/>
    </row>
    <row r="3" spans="1:39" ht="18" customHeight="1" x14ac:dyDescent="0.4">
      <c r="A3" s="439"/>
      <c r="B3" s="439"/>
      <c r="C3" s="439"/>
      <c r="D3" s="439"/>
      <c r="E3" s="67"/>
      <c r="F3" s="67"/>
      <c r="G3" s="67"/>
      <c r="H3" s="67"/>
      <c r="I3" s="532" t="str">
        <f>IF(OR(I2="",L2=""),"必須","")</f>
        <v>必須</v>
      </c>
      <c r="J3" s="532"/>
      <c r="K3" s="532"/>
      <c r="L3" s="532"/>
      <c r="M3" s="532"/>
      <c r="N3" s="532"/>
      <c r="O3" s="67"/>
      <c r="P3" s="530" t="str">
        <f>IF(P2="","必須","")</f>
        <v>必須</v>
      </c>
      <c r="Q3" s="530"/>
      <c r="R3" s="530"/>
      <c r="U3" s="68"/>
      <c r="Y3" s="67"/>
      <c r="Z3" s="67"/>
      <c r="AA3" s="67"/>
      <c r="AB3" s="67"/>
      <c r="AC3" s="67"/>
      <c r="AD3" s="67"/>
    </row>
    <row r="4" spans="1:39" ht="35.25" customHeight="1" thickBot="1" x14ac:dyDescent="0.45">
      <c r="A4" s="427" t="s">
        <v>75</v>
      </c>
      <c r="B4" s="427"/>
      <c r="C4" s="427"/>
      <c r="D4" s="427"/>
      <c r="E4" s="427"/>
      <c r="F4" s="427"/>
      <c r="G4" s="427"/>
      <c r="H4" s="427"/>
      <c r="I4" s="427"/>
      <c r="J4" s="427"/>
      <c r="K4" s="427"/>
      <c r="L4" s="427"/>
      <c r="M4" s="427"/>
      <c r="N4" s="428"/>
      <c r="O4" s="427"/>
      <c r="P4" s="427"/>
      <c r="Q4" s="427"/>
      <c r="R4" s="427"/>
      <c r="U4" s="534"/>
      <c r="V4" s="534"/>
      <c r="W4" s="534"/>
      <c r="X4" s="534"/>
      <c r="Y4" s="534"/>
      <c r="Z4" s="534"/>
      <c r="AA4" s="534"/>
      <c r="AB4" s="534"/>
      <c r="AC4" s="534"/>
      <c r="AD4" s="534"/>
      <c r="AE4" s="534"/>
      <c r="AF4" s="534"/>
      <c r="AG4" s="534"/>
      <c r="AH4" s="535"/>
      <c r="AI4" s="534"/>
      <c r="AJ4" s="534"/>
      <c r="AK4" s="534"/>
      <c r="AL4" s="534"/>
    </row>
    <row r="5" spans="1:39" ht="36" customHeight="1" x14ac:dyDescent="0.4">
      <c r="A5" s="431" t="s">
        <v>0</v>
      </c>
      <c r="B5" s="432"/>
      <c r="C5" s="83" t="s">
        <v>26</v>
      </c>
      <c r="D5" s="84" t="s">
        <v>1</v>
      </c>
      <c r="E5" s="431" t="s">
        <v>27</v>
      </c>
      <c r="F5" s="433"/>
      <c r="G5" s="433"/>
      <c r="H5" s="433"/>
      <c r="I5" s="433"/>
      <c r="J5" s="433"/>
      <c r="K5" s="433"/>
      <c r="L5" s="433"/>
      <c r="M5" s="434"/>
      <c r="N5" s="85" t="s">
        <v>35</v>
      </c>
      <c r="O5" s="86" t="s">
        <v>43</v>
      </c>
      <c r="P5" s="431" t="s">
        <v>80</v>
      </c>
      <c r="Q5" s="433"/>
      <c r="R5" s="432"/>
      <c r="U5" s="431" t="s">
        <v>0</v>
      </c>
      <c r="V5" s="432"/>
      <c r="W5" s="83" t="s">
        <v>26</v>
      </c>
      <c r="X5" s="84" t="s">
        <v>1</v>
      </c>
      <c r="Y5" s="431" t="s">
        <v>27</v>
      </c>
      <c r="Z5" s="433"/>
      <c r="AA5" s="433"/>
      <c r="AB5" s="433"/>
      <c r="AC5" s="433"/>
      <c r="AD5" s="433"/>
      <c r="AE5" s="433"/>
      <c r="AF5" s="433"/>
      <c r="AG5" s="434"/>
      <c r="AH5" s="85" t="s">
        <v>35</v>
      </c>
      <c r="AI5" s="86" t="s">
        <v>43</v>
      </c>
      <c r="AJ5" s="431" t="s">
        <v>80</v>
      </c>
      <c r="AK5" s="433"/>
      <c r="AL5" s="432"/>
    </row>
    <row r="6" spans="1:39" ht="18" customHeight="1" x14ac:dyDescent="0.4">
      <c r="A6" s="406" t="s">
        <v>2</v>
      </c>
      <c r="B6" s="494"/>
      <c r="C6" s="207"/>
      <c r="D6" s="464"/>
      <c r="E6" s="474"/>
      <c r="F6" s="475"/>
      <c r="G6" s="475"/>
      <c r="H6" s="475"/>
      <c r="I6" s="475"/>
      <c r="J6" s="475"/>
      <c r="K6" s="475"/>
      <c r="L6" s="475"/>
      <c r="M6" s="475"/>
      <c r="N6" s="459"/>
      <c r="O6" s="75"/>
      <c r="P6" s="410" t="str">
        <f>Sheet1!F6</f>
        <v/>
      </c>
      <c r="Q6" s="386" t="str">
        <f>Sheet1!G6</f>
        <v/>
      </c>
      <c r="R6" s="413" t="str">
        <f>Sheet1!H6</f>
        <v/>
      </c>
      <c r="U6" s="296" t="s">
        <v>86</v>
      </c>
      <c r="V6" s="494"/>
      <c r="W6" s="207"/>
      <c r="X6" s="464"/>
      <c r="Y6" s="474"/>
      <c r="Z6" s="475"/>
      <c r="AA6" s="475"/>
      <c r="AB6" s="475"/>
      <c r="AC6" s="475"/>
      <c r="AD6" s="475"/>
      <c r="AE6" s="475"/>
      <c r="AF6" s="475"/>
      <c r="AG6" s="475"/>
      <c r="AH6" s="459"/>
      <c r="AI6" s="75"/>
      <c r="AJ6" s="410" t="str">
        <f>Sheet1!L6</f>
        <v/>
      </c>
      <c r="AK6" s="461" t="str">
        <f>Sheet1!M6</f>
        <v/>
      </c>
      <c r="AL6" s="457" t="str">
        <f>Sheet1!N6</f>
        <v/>
      </c>
      <c r="AM6" s="73"/>
    </row>
    <row r="7" spans="1:39" ht="18" customHeight="1" x14ac:dyDescent="0.4">
      <c r="A7" s="418"/>
      <c r="B7" s="495"/>
      <c r="C7" s="88"/>
      <c r="D7" s="465"/>
      <c r="E7" s="491"/>
      <c r="F7" s="492"/>
      <c r="G7" s="492"/>
      <c r="H7" s="492"/>
      <c r="I7" s="492"/>
      <c r="J7" s="492"/>
      <c r="K7" s="492"/>
      <c r="L7" s="492"/>
      <c r="M7" s="492"/>
      <c r="N7" s="460"/>
      <c r="O7" s="76"/>
      <c r="P7" s="411"/>
      <c r="Q7" s="412"/>
      <c r="R7" s="413"/>
      <c r="U7" s="296"/>
      <c r="V7" s="495"/>
      <c r="W7" s="88"/>
      <c r="X7" s="465"/>
      <c r="Y7" s="491"/>
      <c r="Z7" s="492"/>
      <c r="AA7" s="492"/>
      <c r="AB7" s="492"/>
      <c r="AC7" s="492"/>
      <c r="AD7" s="492"/>
      <c r="AE7" s="492"/>
      <c r="AF7" s="492"/>
      <c r="AG7" s="492"/>
      <c r="AH7" s="460"/>
      <c r="AI7" s="76"/>
      <c r="AJ7" s="411"/>
      <c r="AK7" s="462"/>
      <c r="AL7" s="458"/>
      <c r="AM7" s="73"/>
    </row>
    <row r="8" spans="1:39" ht="18" customHeight="1" x14ac:dyDescent="0.4">
      <c r="A8" s="418"/>
      <c r="B8" s="495"/>
      <c r="C8" s="208"/>
      <c r="D8" s="464"/>
      <c r="E8" s="474"/>
      <c r="F8" s="475"/>
      <c r="G8" s="475"/>
      <c r="H8" s="475"/>
      <c r="I8" s="475"/>
      <c r="J8" s="475"/>
      <c r="K8" s="475"/>
      <c r="L8" s="475"/>
      <c r="M8" s="475"/>
      <c r="N8" s="459"/>
      <c r="O8" s="77"/>
      <c r="P8" s="410" t="str">
        <f>Sheet1!F8</f>
        <v/>
      </c>
      <c r="Q8" s="386" t="str">
        <f>Sheet1!G8</f>
        <v/>
      </c>
      <c r="R8" s="413" t="str">
        <f>Sheet1!H8</f>
        <v/>
      </c>
      <c r="U8" s="296"/>
      <c r="V8" s="495"/>
      <c r="W8" s="208"/>
      <c r="X8" s="464"/>
      <c r="Y8" s="474"/>
      <c r="Z8" s="475"/>
      <c r="AA8" s="475"/>
      <c r="AB8" s="475"/>
      <c r="AC8" s="475"/>
      <c r="AD8" s="475"/>
      <c r="AE8" s="475"/>
      <c r="AF8" s="475"/>
      <c r="AG8" s="475"/>
      <c r="AH8" s="459"/>
      <c r="AI8" s="77"/>
      <c r="AJ8" s="248" t="str">
        <f>Sheet1!L8</f>
        <v/>
      </c>
      <c r="AK8" s="461" t="str">
        <f>Sheet1!M8</f>
        <v/>
      </c>
      <c r="AL8" s="457" t="str">
        <f>Sheet1!N8</f>
        <v/>
      </c>
      <c r="AM8" s="73"/>
    </row>
    <row r="9" spans="1:39" ht="18" customHeight="1" x14ac:dyDescent="0.4">
      <c r="A9" s="418"/>
      <c r="B9" s="495"/>
      <c r="C9" s="1"/>
      <c r="D9" s="465"/>
      <c r="E9" s="491"/>
      <c r="F9" s="492"/>
      <c r="G9" s="492"/>
      <c r="H9" s="492"/>
      <c r="I9" s="492"/>
      <c r="J9" s="492"/>
      <c r="K9" s="492"/>
      <c r="L9" s="492"/>
      <c r="M9" s="492"/>
      <c r="N9" s="460"/>
      <c r="O9" s="76"/>
      <c r="P9" s="411"/>
      <c r="Q9" s="412"/>
      <c r="R9" s="413"/>
      <c r="U9" s="296"/>
      <c r="V9" s="495"/>
      <c r="W9" s="1"/>
      <c r="X9" s="465"/>
      <c r="Y9" s="491"/>
      <c r="Z9" s="492"/>
      <c r="AA9" s="492"/>
      <c r="AB9" s="492"/>
      <c r="AC9" s="492"/>
      <c r="AD9" s="492"/>
      <c r="AE9" s="492"/>
      <c r="AF9" s="492"/>
      <c r="AG9" s="492"/>
      <c r="AH9" s="460"/>
      <c r="AI9" s="76"/>
      <c r="AJ9" s="283"/>
      <c r="AK9" s="462"/>
      <c r="AL9" s="458"/>
      <c r="AM9" s="73"/>
    </row>
    <row r="10" spans="1:39" ht="18" customHeight="1" x14ac:dyDescent="0.4">
      <c r="A10" s="418"/>
      <c r="B10" s="495"/>
      <c r="C10" s="208"/>
      <c r="D10" s="464"/>
      <c r="E10" s="474"/>
      <c r="F10" s="475"/>
      <c r="G10" s="475"/>
      <c r="H10" s="475"/>
      <c r="I10" s="475"/>
      <c r="J10" s="475"/>
      <c r="K10" s="475"/>
      <c r="L10" s="475"/>
      <c r="M10" s="475"/>
      <c r="N10" s="459"/>
      <c r="O10" s="77"/>
      <c r="P10" s="410" t="str">
        <f>Sheet1!F10</f>
        <v/>
      </c>
      <c r="Q10" s="386" t="str">
        <f>Sheet1!G10</f>
        <v/>
      </c>
      <c r="R10" s="413" t="str">
        <f>Sheet1!H10</f>
        <v/>
      </c>
      <c r="U10" s="296"/>
      <c r="V10" s="495"/>
      <c r="W10" s="208"/>
      <c r="X10" s="464"/>
      <c r="Y10" s="474"/>
      <c r="Z10" s="475"/>
      <c r="AA10" s="475"/>
      <c r="AB10" s="475"/>
      <c r="AC10" s="475"/>
      <c r="AD10" s="475"/>
      <c r="AE10" s="475"/>
      <c r="AF10" s="475"/>
      <c r="AG10" s="475"/>
      <c r="AH10" s="459"/>
      <c r="AI10" s="77"/>
      <c r="AJ10" s="248" t="str">
        <f>Sheet1!L10</f>
        <v/>
      </c>
      <c r="AK10" s="461" t="str">
        <f>Sheet1!M10</f>
        <v/>
      </c>
      <c r="AL10" s="457" t="str">
        <f>Sheet1!N10</f>
        <v/>
      </c>
      <c r="AM10" s="73"/>
    </row>
    <row r="11" spans="1:39" ht="18" customHeight="1" x14ac:dyDescent="0.4">
      <c r="A11" s="418"/>
      <c r="B11" s="496"/>
      <c r="C11" s="1"/>
      <c r="D11" s="465"/>
      <c r="E11" s="491"/>
      <c r="F11" s="492"/>
      <c r="G11" s="492"/>
      <c r="H11" s="492"/>
      <c r="I11" s="492"/>
      <c r="J11" s="492"/>
      <c r="K11" s="492"/>
      <c r="L11" s="492"/>
      <c r="M11" s="492"/>
      <c r="N11" s="460"/>
      <c r="O11" s="76"/>
      <c r="P11" s="411"/>
      <c r="Q11" s="412"/>
      <c r="R11" s="413"/>
      <c r="U11" s="296"/>
      <c r="V11" s="496"/>
      <c r="W11" s="1"/>
      <c r="X11" s="465"/>
      <c r="Y11" s="491"/>
      <c r="Z11" s="492"/>
      <c r="AA11" s="492"/>
      <c r="AB11" s="492"/>
      <c r="AC11" s="492"/>
      <c r="AD11" s="492"/>
      <c r="AE11" s="492"/>
      <c r="AF11" s="492"/>
      <c r="AG11" s="492"/>
      <c r="AH11" s="460"/>
      <c r="AI11" s="76"/>
      <c r="AJ11" s="283"/>
      <c r="AK11" s="462"/>
      <c r="AL11" s="458"/>
      <c r="AM11" s="73"/>
    </row>
    <row r="12" spans="1:39" ht="18" customHeight="1" x14ac:dyDescent="0.4">
      <c r="A12" s="418"/>
      <c r="B12" s="279" t="s">
        <v>182</v>
      </c>
      <c r="C12" s="208"/>
      <c r="D12" s="464"/>
      <c r="E12" s="474"/>
      <c r="F12" s="475"/>
      <c r="G12" s="475"/>
      <c r="H12" s="475"/>
      <c r="I12" s="475"/>
      <c r="J12" s="475"/>
      <c r="K12" s="475"/>
      <c r="L12" s="475"/>
      <c r="M12" s="475"/>
      <c r="N12" s="459"/>
      <c r="O12" s="77"/>
      <c r="P12" s="410" t="str">
        <f>Sheet1!F12</f>
        <v/>
      </c>
      <c r="Q12" s="386" t="str">
        <f>Sheet1!G12</f>
        <v/>
      </c>
      <c r="R12" s="413" t="str">
        <f>Sheet1!H12</f>
        <v/>
      </c>
      <c r="U12" s="296"/>
      <c r="V12" s="279" t="s">
        <v>182</v>
      </c>
      <c r="W12" s="208"/>
      <c r="X12" s="464"/>
      <c r="Y12" s="474"/>
      <c r="Z12" s="475"/>
      <c r="AA12" s="475"/>
      <c r="AB12" s="475"/>
      <c r="AC12" s="475"/>
      <c r="AD12" s="475"/>
      <c r="AE12" s="475"/>
      <c r="AF12" s="475"/>
      <c r="AG12" s="475"/>
      <c r="AH12" s="459"/>
      <c r="AI12" s="77"/>
      <c r="AJ12" s="248" t="str">
        <f>Sheet1!L12</f>
        <v/>
      </c>
      <c r="AK12" s="461" t="str">
        <f>Sheet1!M12</f>
        <v/>
      </c>
      <c r="AL12" s="457" t="str">
        <f>Sheet1!N12</f>
        <v/>
      </c>
      <c r="AM12" s="73"/>
    </row>
    <row r="13" spans="1:39" ht="18" customHeight="1" x14ac:dyDescent="0.4">
      <c r="A13" s="418"/>
      <c r="B13" s="280"/>
      <c r="C13" s="1"/>
      <c r="D13" s="465"/>
      <c r="E13" s="491"/>
      <c r="F13" s="492"/>
      <c r="G13" s="492"/>
      <c r="H13" s="492"/>
      <c r="I13" s="492"/>
      <c r="J13" s="492"/>
      <c r="K13" s="492"/>
      <c r="L13" s="492"/>
      <c r="M13" s="492"/>
      <c r="N13" s="460"/>
      <c r="O13" s="76"/>
      <c r="P13" s="411"/>
      <c r="Q13" s="412"/>
      <c r="R13" s="413"/>
      <c r="U13" s="296"/>
      <c r="V13" s="280"/>
      <c r="W13" s="1"/>
      <c r="X13" s="465"/>
      <c r="Y13" s="491"/>
      <c r="Z13" s="492"/>
      <c r="AA13" s="492"/>
      <c r="AB13" s="492"/>
      <c r="AC13" s="492"/>
      <c r="AD13" s="492"/>
      <c r="AE13" s="492"/>
      <c r="AF13" s="492"/>
      <c r="AG13" s="492"/>
      <c r="AH13" s="460"/>
      <c r="AI13" s="76"/>
      <c r="AJ13" s="283"/>
      <c r="AK13" s="462"/>
      <c r="AL13" s="458"/>
      <c r="AM13" s="73"/>
    </row>
    <row r="14" spans="1:39" ht="18" customHeight="1" x14ac:dyDescent="0.4">
      <c r="A14" s="418"/>
      <c r="B14" s="80"/>
      <c r="C14" s="208"/>
      <c r="D14" s="464"/>
      <c r="E14" s="474"/>
      <c r="F14" s="475"/>
      <c r="G14" s="475"/>
      <c r="H14" s="475"/>
      <c r="I14" s="475"/>
      <c r="J14" s="475"/>
      <c r="K14" s="475"/>
      <c r="L14" s="475"/>
      <c r="M14" s="475"/>
      <c r="N14" s="459"/>
      <c r="O14" s="77"/>
      <c r="P14" s="410" t="str">
        <f>Sheet1!F14</f>
        <v/>
      </c>
      <c r="Q14" s="386" t="str">
        <f>Sheet1!G14</f>
        <v/>
      </c>
      <c r="R14" s="413" t="str">
        <f>Sheet1!H14</f>
        <v/>
      </c>
      <c r="U14" s="296"/>
      <c r="V14" s="79"/>
      <c r="W14" s="208"/>
      <c r="X14" s="464"/>
      <c r="Y14" s="474"/>
      <c r="Z14" s="475"/>
      <c r="AA14" s="475"/>
      <c r="AB14" s="475"/>
      <c r="AC14" s="475"/>
      <c r="AD14" s="475"/>
      <c r="AE14" s="475"/>
      <c r="AF14" s="475"/>
      <c r="AG14" s="475"/>
      <c r="AH14" s="459"/>
      <c r="AI14" s="77"/>
      <c r="AJ14" s="248" t="str">
        <f>Sheet1!L14</f>
        <v/>
      </c>
      <c r="AK14" s="461" t="str">
        <f>Sheet1!M14</f>
        <v/>
      </c>
      <c r="AL14" s="457" t="str">
        <f>Sheet1!N14</f>
        <v/>
      </c>
      <c r="AM14" s="73"/>
    </row>
    <row r="15" spans="1:39" ht="18" customHeight="1" thickBot="1" x14ac:dyDescent="0.45">
      <c r="A15" s="418"/>
      <c r="B15" s="88"/>
      <c r="C15" s="1"/>
      <c r="D15" s="465"/>
      <c r="E15" s="491"/>
      <c r="F15" s="492"/>
      <c r="G15" s="492"/>
      <c r="H15" s="492"/>
      <c r="I15" s="492"/>
      <c r="J15" s="492"/>
      <c r="K15" s="492"/>
      <c r="L15" s="492"/>
      <c r="M15" s="492"/>
      <c r="N15" s="460"/>
      <c r="O15" s="76"/>
      <c r="P15" s="423"/>
      <c r="Q15" s="416"/>
      <c r="R15" s="417"/>
      <c r="U15" s="296"/>
      <c r="V15" s="1"/>
      <c r="W15" s="1"/>
      <c r="X15" s="465"/>
      <c r="Y15" s="491"/>
      <c r="Z15" s="492"/>
      <c r="AA15" s="492"/>
      <c r="AB15" s="492"/>
      <c r="AC15" s="492"/>
      <c r="AD15" s="492"/>
      <c r="AE15" s="492"/>
      <c r="AF15" s="492"/>
      <c r="AG15" s="492"/>
      <c r="AH15" s="460"/>
      <c r="AI15" s="76"/>
      <c r="AJ15" s="283"/>
      <c r="AK15" s="408"/>
      <c r="AL15" s="463"/>
      <c r="AM15" s="73"/>
    </row>
    <row r="16" spans="1:39" ht="18" customHeight="1" x14ac:dyDescent="0.4">
      <c r="A16" s="418"/>
      <c r="B16" s="468" t="s">
        <v>3</v>
      </c>
      <c r="C16" s="470"/>
      <c r="D16" s="471"/>
      <c r="E16" s="471"/>
      <c r="F16" s="471"/>
      <c r="G16" s="471"/>
      <c r="H16" s="227" t="s">
        <v>76</v>
      </c>
      <c r="I16" s="228"/>
      <c r="J16" s="229"/>
      <c r="K16" s="383">
        <f>SUMIF(Sheet1!$D6:$D15,1,P6:P15)</f>
        <v>0</v>
      </c>
      <c r="L16" s="385">
        <f>SUMIF(Sheet1!$D6:$D15,1,Q6:Q15)</f>
        <v>0</v>
      </c>
      <c r="M16" s="387">
        <f>SUMIF(Sheet1!$D6:$D15,1,R6:R15)</f>
        <v>0</v>
      </c>
      <c r="N16" s="210" t="s">
        <v>81</v>
      </c>
      <c r="O16" s="211"/>
      <c r="P16" s="391">
        <f>SUM(P6:P15)</f>
        <v>0</v>
      </c>
      <c r="Q16" s="392">
        <f>SUM(Q6:Q15)</f>
        <v>0</v>
      </c>
      <c r="R16" s="394">
        <f>SUM(R6:R15)</f>
        <v>0</v>
      </c>
      <c r="U16" s="296"/>
      <c r="V16" s="468" t="s">
        <v>3</v>
      </c>
      <c r="W16" s="470"/>
      <c r="X16" s="471"/>
      <c r="Y16" s="471"/>
      <c r="Z16" s="471"/>
      <c r="AA16" s="471"/>
      <c r="AB16" s="227" t="s">
        <v>76</v>
      </c>
      <c r="AC16" s="228"/>
      <c r="AD16" s="229"/>
      <c r="AE16" s="383">
        <f>SUMIF(Sheet1!$J6:$J15,1,AJ6:AJ15)</f>
        <v>0</v>
      </c>
      <c r="AF16" s="385">
        <f>SUMIF(Sheet1!$J6:$J15,1,AK6:AK15)</f>
        <v>0</v>
      </c>
      <c r="AG16" s="387">
        <f>SUMIF(Sheet1!$J6:$J15,1,AL6:AL15)</f>
        <v>0</v>
      </c>
      <c r="AH16" s="210" t="s">
        <v>81</v>
      </c>
      <c r="AI16" s="211"/>
      <c r="AJ16" s="391">
        <f>SUM(AJ6:AJ15)</f>
        <v>0</v>
      </c>
      <c r="AK16" s="392">
        <f>SUM(AK6:AK15)</f>
        <v>0</v>
      </c>
      <c r="AL16" s="394">
        <f>SUM(AL6:AL15)</f>
        <v>0</v>
      </c>
    </row>
    <row r="17" spans="1:39" ht="18" customHeight="1" thickBot="1" x14ac:dyDescent="0.45">
      <c r="A17" s="419"/>
      <c r="B17" s="469"/>
      <c r="C17" s="472"/>
      <c r="D17" s="473"/>
      <c r="E17" s="473"/>
      <c r="F17" s="473"/>
      <c r="G17" s="473"/>
      <c r="H17" s="230"/>
      <c r="I17" s="231"/>
      <c r="J17" s="232"/>
      <c r="K17" s="424"/>
      <c r="L17" s="425"/>
      <c r="M17" s="426"/>
      <c r="N17" s="212"/>
      <c r="O17" s="213"/>
      <c r="P17" s="407"/>
      <c r="Q17" s="408"/>
      <c r="R17" s="409"/>
      <c r="U17" s="296"/>
      <c r="V17" s="469"/>
      <c r="W17" s="472"/>
      <c r="X17" s="473"/>
      <c r="Y17" s="473"/>
      <c r="Z17" s="473"/>
      <c r="AA17" s="473"/>
      <c r="AB17" s="230"/>
      <c r="AC17" s="231"/>
      <c r="AD17" s="232"/>
      <c r="AE17" s="424"/>
      <c r="AF17" s="425"/>
      <c r="AG17" s="426"/>
      <c r="AH17" s="212"/>
      <c r="AI17" s="213"/>
      <c r="AJ17" s="407"/>
      <c r="AK17" s="408"/>
      <c r="AL17" s="409"/>
    </row>
    <row r="18" spans="1:39" ht="18" customHeight="1" x14ac:dyDescent="0.4">
      <c r="A18" s="69"/>
      <c r="N18" s="70"/>
      <c r="O18" s="70"/>
      <c r="P18" s="72"/>
      <c r="Q18" s="72"/>
      <c r="R18" s="72"/>
      <c r="U18" s="69"/>
      <c r="AJ18" s="72"/>
      <c r="AK18" s="72"/>
      <c r="AL18" s="72"/>
    </row>
    <row r="19" spans="1:39" ht="18" customHeight="1" x14ac:dyDescent="0.4">
      <c r="A19" s="296" t="s">
        <v>45</v>
      </c>
      <c r="B19" s="494"/>
      <c r="C19" s="207"/>
      <c r="D19" s="464"/>
      <c r="E19" s="474"/>
      <c r="F19" s="475"/>
      <c r="G19" s="475"/>
      <c r="H19" s="475"/>
      <c r="I19" s="475"/>
      <c r="J19" s="475"/>
      <c r="K19" s="475"/>
      <c r="L19" s="475"/>
      <c r="M19" s="475"/>
      <c r="N19" s="459"/>
      <c r="O19" s="75"/>
      <c r="P19" s="248" t="str">
        <f>Sheet1!F19</f>
        <v/>
      </c>
      <c r="Q19" s="461" t="str">
        <f>Sheet1!G19</f>
        <v/>
      </c>
      <c r="R19" s="521" t="str">
        <f>Sheet1!H19</f>
        <v/>
      </c>
      <c r="S19" s="78"/>
      <c r="U19" s="296" t="s">
        <v>87</v>
      </c>
      <c r="V19" s="494"/>
      <c r="W19" s="207"/>
      <c r="X19" s="464"/>
      <c r="Y19" s="474"/>
      <c r="Z19" s="475"/>
      <c r="AA19" s="475"/>
      <c r="AB19" s="475"/>
      <c r="AC19" s="475"/>
      <c r="AD19" s="475"/>
      <c r="AE19" s="475"/>
      <c r="AF19" s="475"/>
      <c r="AG19" s="475"/>
      <c r="AH19" s="459"/>
      <c r="AI19" s="75"/>
      <c r="AJ19" s="248" t="str">
        <f>Sheet1!L19</f>
        <v/>
      </c>
      <c r="AK19" s="461" t="str">
        <f>Sheet1!M19</f>
        <v/>
      </c>
      <c r="AL19" s="457" t="str">
        <f>Sheet1!N19</f>
        <v/>
      </c>
      <c r="AM19" s="73"/>
    </row>
    <row r="20" spans="1:39" ht="18" customHeight="1" x14ac:dyDescent="0.4">
      <c r="A20" s="296"/>
      <c r="B20" s="495"/>
      <c r="C20" s="88"/>
      <c r="D20" s="465"/>
      <c r="E20" s="491"/>
      <c r="F20" s="492"/>
      <c r="G20" s="492"/>
      <c r="H20" s="492"/>
      <c r="I20" s="492"/>
      <c r="J20" s="492"/>
      <c r="K20" s="492"/>
      <c r="L20" s="492"/>
      <c r="M20" s="492"/>
      <c r="N20" s="460"/>
      <c r="O20" s="76"/>
      <c r="P20" s="283"/>
      <c r="Q20" s="462"/>
      <c r="R20" s="521"/>
      <c r="S20" s="78"/>
      <c r="U20" s="296"/>
      <c r="V20" s="495"/>
      <c r="W20" s="88"/>
      <c r="X20" s="465"/>
      <c r="Y20" s="491"/>
      <c r="Z20" s="492"/>
      <c r="AA20" s="492"/>
      <c r="AB20" s="492"/>
      <c r="AC20" s="492"/>
      <c r="AD20" s="492"/>
      <c r="AE20" s="492"/>
      <c r="AF20" s="492"/>
      <c r="AG20" s="492"/>
      <c r="AH20" s="460"/>
      <c r="AI20" s="76"/>
      <c r="AJ20" s="283"/>
      <c r="AK20" s="462"/>
      <c r="AL20" s="458"/>
      <c r="AM20" s="73"/>
    </row>
    <row r="21" spans="1:39" ht="18" customHeight="1" x14ac:dyDescent="0.4">
      <c r="A21" s="296"/>
      <c r="B21" s="495"/>
      <c r="C21" s="208"/>
      <c r="D21" s="464"/>
      <c r="E21" s="474"/>
      <c r="F21" s="475"/>
      <c r="G21" s="475"/>
      <c r="H21" s="475"/>
      <c r="I21" s="475"/>
      <c r="J21" s="475"/>
      <c r="K21" s="475"/>
      <c r="L21" s="475"/>
      <c r="M21" s="475"/>
      <c r="N21" s="459"/>
      <c r="O21" s="77"/>
      <c r="P21" s="248" t="str">
        <f>Sheet1!F21</f>
        <v/>
      </c>
      <c r="Q21" s="461" t="str">
        <f>Sheet1!G21</f>
        <v/>
      </c>
      <c r="R21" s="521" t="str">
        <f>Sheet1!H21</f>
        <v/>
      </c>
      <c r="S21" s="78"/>
      <c r="U21" s="296"/>
      <c r="V21" s="495"/>
      <c r="W21" s="208"/>
      <c r="X21" s="464"/>
      <c r="Y21" s="474"/>
      <c r="Z21" s="475"/>
      <c r="AA21" s="475"/>
      <c r="AB21" s="475"/>
      <c r="AC21" s="475"/>
      <c r="AD21" s="475"/>
      <c r="AE21" s="475"/>
      <c r="AF21" s="475"/>
      <c r="AG21" s="475"/>
      <c r="AH21" s="459"/>
      <c r="AI21" s="77"/>
      <c r="AJ21" s="248" t="str">
        <f>Sheet1!L21</f>
        <v/>
      </c>
      <c r="AK21" s="461" t="str">
        <f>Sheet1!M21</f>
        <v/>
      </c>
      <c r="AL21" s="457" t="str">
        <f>Sheet1!N21</f>
        <v/>
      </c>
      <c r="AM21" s="73"/>
    </row>
    <row r="22" spans="1:39" ht="18" customHeight="1" x14ac:dyDescent="0.4">
      <c r="A22" s="296"/>
      <c r="B22" s="495"/>
      <c r="C22" s="1"/>
      <c r="D22" s="465"/>
      <c r="E22" s="491"/>
      <c r="F22" s="492"/>
      <c r="G22" s="492"/>
      <c r="H22" s="492"/>
      <c r="I22" s="492"/>
      <c r="J22" s="492"/>
      <c r="K22" s="492"/>
      <c r="L22" s="492"/>
      <c r="M22" s="492"/>
      <c r="N22" s="460"/>
      <c r="O22" s="76"/>
      <c r="P22" s="283"/>
      <c r="Q22" s="462"/>
      <c r="R22" s="521"/>
      <c r="S22" s="78"/>
      <c r="U22" s="296"/>
      <c r="V22" s="495"/>
      <c r="W22" s="1"/>
      <c r="X22" s="465"/>
      <c r="Y22" s="491"/>
      <c r="Z22" s="492"/>
      <c r="AA22" s="492"/>
      <c r="AB22" s="492"/>
      <c r="AC22" s="492"/>
      <c r="AD22" s="492"/>
      <c r="AE22" s="492"/>
      <c r="AF22" s="492"/>
      <c r="AG22" s="492"/>
      <c r="AH22" s="460"/>
      <c r="AI22" s="76"/>
      <c r="AJ22" s="283"/>
      <c r="AK22" s="462"/>
      <c r="AL22" s="458"/>
      <c r="AM22" s="73"/>
    </row>
    <row r="23" spans="1:39" ht="18" customHeight="1" x14ac:dyDescent="0.4">
      <c r="A23" s="296"/>
      <c r="B23" s="495"/>
      <c r="C23" s="208"/>
      <c r="D23" s="464"/>
      <c r="E23" s="474"/>
      <c r="F23" s="475"/>
      <c r="G23" s="475"/>
      <c r="H23" s="475"/>
      <c r="I23" s="475"/>
      <c r="J23" s="475"/>
      <c r="K23" s="475"/>
      <c r="L23" s="475"/>
      <c r="M23" s="475"/>
      <c r="N23" s="459"/>
      <c r="O23" s="77"/>
      <c r="P23" s="248" t="str">
        <f>Sheet1!F23</f>
        <v/>
      </c>
      <c r="Q23" s="461" t="str">
        <f>Sheet1!G23</f>
        <v/>
      </c>
      <c r="R23" s="521" t="str">
        <f>Sheet1!H23</f>
        <v/>
      </c>
      <c r="S23" s="78"/>
      <c r="U23" s="296"/>
      <c r="V23" s="495"/>
      <c r="W23" s="208"/>
      <c r="X23" s="464"/>
      <c r="Y23" s="474"/>
      <c r="Z23" s="475"/>
      <c r="AA23" s="475"/>
      <c r="AB23" s="475"/>
      <c r="AC23" s="475"/>
      <c r="AD23" s="475"/>
      <c r="AE23" s="475"/>
      <c r="AF23" s="475"/>
      <c r="AG23" s="475"/>
      <c r="AH23" s="459"/>
      <c r="AI23" s="77"/>
      <c r="AJ23" s="248" t="str">
        <f>Sheet1!L23</f>
        <v/>
      </c>
      <c r="AK23" s="461" t="str">
        <f>Sheet1!M23</f>
        <v/>
      </c>
      <c r="AL23" s="457" t="str">
        <f>Sheet1!N23</f>
        <v/>
      </c>
      <c r="AM23" s="73"/>
    </row>
    <row r="24" spans="1:39" ht="18" customHeight="1" x14ac:dyDescent="0.4">
      <c r="A24" s="296"/>
      <c r="B24" s="496"/>
      <c r="C24" s="1"/>
      <c r="D24" s="465"/>
      <c r="E24" s="491"/>
      <c r="F24" s="492"/>
      <c r="G24" s="492"/>
      <c r="H24" s="492"/>
      <c r="I24" s="492"/>
      <c r="J24" s="492"/>
      <c r="K24" s="492"/>
      <c r="L24" s="492"/>
      <c r="M24" s="492"/>
      <c r="N24" s="460"/>
      <c r="O24" s="76"/>
      <c r="P24" s="283"/>
      <c r="Q24" s="462"/>
      <c r="R24" s="521"/>
      <c r="S24" s="78"/>
      <c r="U24" s="296"/>
      <c r="V24" s="496"/>
      <c r="W24" s="1"/>
      <c r="X24" s="465"/>
      <c r="Y24" s="491"/>
      <c r="Z24" s="492"/>
      <c r="AA24" s="492"/>
      <c r="AB24" s="492"/>
      <c r="AC24" s="492"/>
      <c r="AD24" s="492"/>
      <c r="AE24" s="492"/>
      <c r="AF24" s="492"/>
      <c r="AG24" s="492"/>
      <c r="AH24" s="460"/>
      <c r="AI24" s="76"/>
      <c r="AJ24" s="283"/>
      <c r="AK24" s="462"/>
      <c r="AL24" s="458"/>
      <c r="AM24" s="73"/>
    </row>
    <row r="25" spans="1:39" ht="18" customHeight="1" x14ac:dyDescent="0.4">
      <c r="A25" s="296"/>
      <c r="B25" s="279" t="s">
        <v>182</v>
      </c>
      <c r="C25" s="208"/>
      <c r="D25" s="464"/>
      <c r="E25" s="474"/>
      <c r="F25" s="475"/>
      <c r="G25" s="475"/>
      <c r="H25" s="475"/>
      <c r="I25" s="475"/>
      <c r="J25" s="475"/>
      <c r="K25" s="475"/>
      <c r="L25" s="475"/>
      <c r="M25" s="475"/>
      <c r="N25" s="459"/>
      <c r="O25" s="77"/>
      <c r="P25" s="248" t="str">
        <f>Sheet1!F25</f>
        <v/>
      </c>
      <c r="Q25" s="461" t="str">
        <f>Sheet1!G25</f>
        <v/>
      </c>
      <c r="R25" s="521" t="str">
        <f>Sheet1!H25</f>
        <v/>
      </c>
      <c r="S25" s="78"/>
      <c r="U25" s="296"/>
      <c r="V25" s="279" t="s">
        <v>182</v>
      </c>
      <c r="W25" s="208"/>
      <c r="X25" s="464"/>
      <c r="Y25" s="474"/>
      <c r="Z25" s="475"/>
      <c r="AA25" s="475"/>
      <c r="AB25" s="475"/>
      <c r="AC25" s="475"/>
      <c r="AD25" s="475"/>
      <c r="AE25" s="475"/>
      <c r="AF25" s="475"/>
      <c r="AG25" s="475"/>
      <c r="AH25" s="459"/>
      <c r="AI25" s="77"/>
      <c r="AJ25" s="248" t="str">
        <f>Sheet1!L25</f>
        <v/>
      </c>
      <c r="AK25" s="461" t="str">
        <f>Sheet1!M25</f>
        <v/>
      </c>
      <c r="AL25" s="457" t="str">
        <f>Sheet1!N25</f>
        <v/>
      </c>
      <c r="AM25" s="73"/>
    </row>
    <row r="26" spans="1:39" ht="18" customHeight="1" x14ac:dyDescent="0.4">
      <c r="A26" s="296"/>
      <c r="B26" s="280"/>
      <c r="C26" s="1"/>
      <c r="D26" s="465"/>
      <c r="E26" s="491"/>
      <c r="F26" s="492"/>
      <c r="G26" s="492"/>
      <c r="H26" s="492"/>
      <c r="I26" s="492"/>
      <c r="J26" s="492"/>
      <c r="K26" s="492"/>
      <c r="L26" s="492"/>
      <c r="M26" s="492"/>
      <c r="N26" s="460"/>
      <c r="O26" s="76"/>
      <c r="P26" s="283"/>
      <c r="Q26" s="462"/>
      <c r="R26" s="521"/>
      <c r="S26" s="78"/>
      <c r="U26" s="296"/>
      <c r="V26" s="280"/>
      <c r="W26" s="1"/>
      <c r="X26" s="465"/>
      <c r="Y26" s="491"/>
      <c r="Z26" s="492"/>
      <c r="AA26" s="492"/>
      <c r="AB26" s="492"/>
      <c r="AC26" s="492"/>
      <c r="AD26" s="492"/>
      <c r="AE26" s="492"/>
      <c r="AF26" s="492"/>
      <c r="AG26" s="492"/>
      <c r="AH26" s="460"/>
      <c r="AI26" s="76"/>
      <c r="AJ26" s="283"/>
      <c r="AK26" s="462"/>
      <c r="AL26" s="458"/>
      <c r="AM26" s="73"/>
    </row>
    <row r="27" spans="1:39" ht="18" customHeight="1" x14ac:dyDescent="0.4">
      <c r="A27" s="296"/>
      <c r="B27" s="79"/>
      <c r="C27" s="208"/>
      <c r="D27" s="464"/>
      <c r="E27" s="474"/>
      <c r="F27" s="475"/>
      <c r="G27" s="475"/>
      <c r="H27" s="475"/>
      <c r="I27" s="475"/>
      <c r="J27" s="475"/>
      <c r="K27" s="475"/>
      <c r="L27" s="475"/>
      <c r="M27" s="475"/>
      <c r="N27" s="459"/>
      <c r="O27" s="77"/>
      <c r="P27" s="248" t="str">
        <f>Sheet1!F27</f>
        <v/>
      </c>
      <c r="Q27" s="461" t="str">
        <f>Sheet1!G27</f>
        <v/>
      </c>
      <c r="R27" s="521" t="str">
        <f>Sheet1!H27</f>
        <v/>
      </c>
      <c r="S27" s="78"/>
      <c r="U27" s="296"/>
      <c r="V27" s="79"/>
      <c r="W27" s="208"/>
      <c r="X27" s="464"/>
      <c r="Y27" s="474"/>
      <c r="Z27" s="475"/>
      <c r="AA27" s="475"/>
      <c r="AB27" s="475"/>
      <c r="AC27" s="475"/>
      <c r="AD27" s="475"/>
      <c r="AE27" s="475"/>
      <c r="AF27" s="475"/>
      <c r="AG27" s="475"/>
      <c r="AH27" s="459"/>
      <c r="AI27" s="77"/>
      <c r="AJ27" s="248" t="str">
        <f>Sheet1!L27</f>
        <v/>
      </c>
      <c r="AK27" s="461" t="str">
        <f>Sheet1!M27</f>
        <v/>
      </c>
      <c r="AL27" s="457" t="str">
        <f>Sheet1!N27</f>
        <v/>
      </c>
      <c r="AM27" s="73"/>
    </row>
    <row r="28" spans="1:39" ht="18" customHeight="1" thickBot="1" x14ac:dyDescent="0.45">
      <c r="A28" s="296"/>
      <c r="B28" s="1"/>
      <c r="C28" s="1"/>
      <c r="D28" s="465"/>
      <c r="E28" s="491"/>
      <c r="F28" s="492"/>
      <c r="G28" s="492"/>
      <c r="H28" s="492"/>
      <c r="I28" s="492"/>
      <c r="J28" s="492"/>
      <c r="K28" s="492"/>
      <c r="L28" s="492"/>
      <c r="M28" s="492"/>
      <c r="N28" s="460"/>
      <c r="O28" s="76"/>
      <c r="P28" s="249"/>
      <c r="Q28" s="408"/>
      <c r="R28" s="466"/>
      <c r="S28" s="78"/>
      <c r="U28" s="296"/>
      <c r="V28" s="1"/>
      <c r="W28" s="1"/>
      <c r="X28" s="465"/>
      <c r="Y28" s="491"/>
      <c r="Z28" s="492"/>
      <c r="AA28" s="492"/>
      <c r="AB28" s="492"/>
      <c r="AC28" s="492"/>
      <c r="AD28" s="492"/>
      <c r="AE28" s="492"/>
      <c r="AF28" s="492"/>
      <c r="AG28" s="492"/>
      <c r="AH28" s="460"/>
      <c r="AI28" s="76"/>
      <c r="AJ28" s="283"/>
      <c r="AK28" s="408"/>
      <c r="AL28" s="463"/>
      <c r="AM28" s="73"/>
    </row>
    <row r="29" spans="1:39" ht="18" customHeight="1" x14ac:dyDescent="0.4">
      <c r="A29" s="296"/>
      <c r="B29" s="468" t="s">
        <v>3</v>
      </c>
      <c r="C29" s="470"/>
      <c r="D29" s="471"/>
      <c r="E29" s="471"/>
      <c r="F29" s="471"/>
      <c r="G29" s="471"/>
      <c r="H29" s="227" t="s">
        <v>76</v>
      </c>
      <c r="I29" s="228"/>
      <c r="J29" s="229"/>
      <c r="K29" s="383">
        <f>SUMIF(Sheet1!$D19:$D28,1,P19:P28)</f>
        <v>0</v>
      </c>
      <c r="L29" s="385">
        <f>SUMIF(Sheet1!$D19:$D28,1,Q19:Q28)</f>
        <v>0</v>
      </c>
      <c r="M29" s="387">
        <f>SUMIF(Sheet1!$D19:$D28,1,R19:R28)</f>
        <v>0</v>
      </c>
      <c r="N29" s="210" t="s">
        <v>81</v>
      </c>
      <c r="O29" s="211"/>
      <c r="P29" s="391">
        <f>SUM(P19:P28)</f>
        <v>0</v>
      </c>
      <c r="Q29" s="392">
        <f>SUM(Q19:Q28)</f>
        <v>0</v>
      </c>
      <c r="R29" s="394">
        <f>SUM(R19:R28)</f>
        <v>0</v>
      </c>
      <c r="S29" s="74"/>
      <c r="U29" s="296"/>
      <c r="V29" s="468" t="s">
        <v>3</v>
      </c>
      <c r="W29" s="470"/>
      <c r="X29" s="471"/>
      <c r="Y29" s="471"/>
      <c r="Z29" s="471"/>
      <c r="AA29" s="471"/>
      <c r="AB29" s="227" t="s">
        <v>76</v>
      </c>
      <c r="AC29" s="228"/>
      <c r="AD29" s="229"/>
      <c r="AE29" s="383">
        <f>SUMIF(Sheet1!$J19:$J28,1,AJ19:AJ28)</f>
        <v>0</v>
      </c>
      <c r="AF29" s="385">
        <f>SUMIF(Sheet1!$J19:$J28,1,AK19:AK28)</f>
        <v>0</v>
      </c>
      <c r="AG29" s="387">
        <f>SUMIF(Sheet1!$J19:$J28,1,AL19:AL28)</f>
        <v>0</v>
      </c>
      <c r="AH29" s="210" t="s">
        <v>81</v>
      </c>
      <c r="AI29" s="211"/>
      <c r="AJ29" s="391">
        <f>SUM(AJ19:AJ28)</f>
        <v>0</v>
      </c>
      <c r="AK29" s="392">
        <f>SUM(AK19:AK28)</f>
        <v>0</v>
      </c>
      <c r="AL29" s="394">
        <f>SUM(AL19:AL28)</f>
        <v>0</v>
      </c>
    </row>
    <row r="30" spans="1:39" ht="18" customHeight="1" thickBot="1" x14ac:dyDescent="0.45">
      <c r="A30" s="296"/>
      <c r="B30" s="469"/>
      <c r="C30" s="472"/>
      <c r="D30" s="473"/>
      <c r="E30" s="473"/>
      <c r="F30" s="473"/>
      <c r="G30" s="473"/>
      <c r="H30" s="230"/>
      <c r="I30" s="231"/>
      <c r="J30" s="232"/>
      <c r="K30" s="424"/>
      <c r="L30" s="425"/>
      <c r="M30" s="426"/>
      <c r="N30" s="212"/>
      <c r="O30" s="213"/>
      <c r="P30" s="407"/>
      <c r="Q30" s="408"/>
      <c r="R30" s="409"/>
      <c r="U30" s="296"/>
      <c r="V30" s="469"/>
      <c r="W30" s="472"/>
      <c r="X30" s="473"/>
      <c r="Y30" s="473"/>
      <c r="Z30" s="473"/>
      <c r="AA30" s="473"/>
      <c r="AB30" s="230"/>
      <c r="AC30" s="231"/>
      <c r="AD30" s="232"/>
      <c r="AE30" s="424"/>
      <c r="AF30" s="425"/>
      <c r="AG30" s="426"/>
      <c r="AH30" s="212"/>
      <c r="AI30" s="213"/>
      <c r="AJ30" s="407"/>
      <c r="AK30" s="408"/>
      <c r="AL30" s="409"/>
    </row>
    <row r="31" spans="1:39" ht="18" customHeight="1" x14ac:dyDescent="0.4">
      <c r="A31" s="69"/>
      <c r="N31" s="70"/>
      <c r="O31" s="70"/>
      <c r="P31" s="72"/>
      <c r="Q31" s="72"/>
      <c r="R31" s="72"/>
      <c r="AJ31" s="72"/>
      <c r="AK31" s="72"/>
      <c r="AL31" s="72"/>
    </row>
    <row r="32" spans="1:39" ht="18" customHeight="1" x14ac:dyDescent="0.4">
      <c r="A32" s="296" t="s">
        <v>46</v>
      </c>
      <c r="B32" s="494"/>
      <c r="C32" s="207"/>
      <c r="D32" s="464"/>
      <c r="E32" s="474"/>
      <c r="F32" s="475"/>
      <c r="G32" s="475"/>
      <c r="H32" s="475"/>
      <c r="I32" s="475"/>
      <c r="J32" s="475"/>
      <c r="K32" s="475"/>
      <c r="L32" s="475"/>
      <c r="M32" s="475"/>
      <c r="N32" s="459"/>
      <c r="O32" s="75"/>
      <c r="P32" s="248" t="str">
        <f>Sheet1!F32</f>
        <v/>
      </c>
      <c r="Q32" s="461" t="str">
        <f>Sheet1!G32</f>
        <v/>
      </c>
      <c r="R32" s="521" t="str">
        <f>Sheet1!H32</f>
        <v/>
      </c>
      <c r="U32" s="296" t="s">
        <v>47</v>
      </c>
      <c r="V32" s="494"/>
      <c r="W32" s="207"/>
      <c r="X32" s="464"/>
      <c r="Y32" s="474"/>
      <c r="Z32" s="475"/>
      <c r="AA32" s="475"/>
      <c r="AB32" s="475"/>
      <c r="AC32" s="475"/>
      <c r="AD32" s="475"/>
      <c r="AE32" s="475"/>
      <c r="AF32" s="475"/>
      <c r="AG32" s="475"/>
      <c r="AH32" s="459"/>
      <c r="AI32" s="75"/>
      <c r="AJ32" s="248" t="str">
        <f>Sheet1!L32</f>
        <v/>
      </c>
      <c r="AK32" s="461" t="str">
        <f>Sheet1!M32</f>
        <v/>
      </c>
      <c r="AL32" s="457" t="str">
        <f>Sheet1!N32</f>
        <v/>
      </c>
      <c r="AM32" s="73"/>
    </row>
    <row r="33" spans="1:39" ht="18" customHeight="1" x14ac:dyDescent="0.4">
      <c r="A33" s="296"/>
      <c r="B33" s="495"/>
      <c r="C33" s="88"/>
      <c r="D33" s="465"/>
      <c r="E33" s="491"/>
      <c r="F33" s="492"/>
      <c r="G33" s="492"/>
      <c r="H33" s="492"/>
      <c r="I33" s="492"/>
      <c r="J33" s="492"/>
      <c r="K33" s="492"/>
      <c r="L33" s="492"/>
      <c r="M33" s="492"/>
      <c r="N33" s="460"/>
      <c r="O33" s="76"/>
      <c r="P33" s="283"/>
      <c r="Q33" s="462"/>
      <c r="R33" s="521"/>
      <c r="U33" s="296"/>
      <c r="V33" s="495"/>
      <c r="W33" s="88"/>
      <c r="X33" s="465"/>
      <c r="Y33" s="491"/>
      <c r="Z33" s="492"/>
      <c r="AA33" s="492"/>
      <c r="AB33" s="492"/>
      <c r="AC33" s="492"/>
      <c r="AD33" s="492"/>
      <c r="AE33" s="492"/>
      <c r="AF33" s="492"/>
      <c r="AG33" s="492"/>
      <c r="AH33" s="460"/>
      <c r="AI33" s="76"/>
      <c r="AJ33" s="283"/>
      <c r="AK33" s="462"/>
      <c r="AL33" s="458"/>
      <c r="AM33" s="73"/>
    </row>
    <row r="34" spans="1:39" ht="18" customHeight="1" x14ac:dyDescent="0.4">
      <c r="A34" s="296"/>
      <c r="B34" s="495"/>
      <c r="C34" s="208"/>
      <c r="D34" s="464"/>
      <c r="E34" s="474"/>
      <c r="F34" s="475"/>
      <c r="G34" s="475"/>
      <c r="H34" s="475"/>
      <c r="I34" s="475"/>
      <c r="J34" s="475"/>
      <c r="K34" s="475"/>
      <c r="L34" s="475"/>
      <c r="M34" s="475"/>
      <c r="N34" s="459"/>
      <c r="O34" s="77"/>
      <c r="P34" s="248" t="str">
        <f>Sheet1!F34</f>
        <v/>
      </c>
      <c r="Q34" s="461" t="str">
        <f>Sheet1!G34</f>
        <v/>
      </c>
      <c r="R34" s="521" t="str">
        <f>Sheet1!H34</f>
        <v/>
      </c>
      <c r="U34" s="296"/>
      <c r="V34" s="495"/>
      <c r="W34" s="208"/>
      <c r="X34" s="464"/>
      <c r="Y34" s="474"/>
      <c r="Z34" s="475"/>
      <c r="AA34" s="475"/>
      <c r="AB34" s="475"/>
      <c r="AC34" s="475"/>
      <c r="AD34" s="475"/>
      <c r="AE34" s="475"/>
      <c r="AF34" s="475"/>
      <c r="AG34" s="475"/>
      <c r="AH34" s="459"/>
      <c r="AI34" s="77"/>
      <c r="AJ34" s="248" t="str">
        <f>Sheet1!L34</f>
        <v/>
      </c>
      <c r="AK34" s="461" t="str">
        <f>Sheet1!M34</f>
        <v/>
      </c>
      <c r="AL34" s="457" t="str">
        <f>Sheet1!N34</f>
        <v/>
      </c>
      <c r="AM34" s="522"/>
    </row>
    <row r="35" spans="1:39" ht="18" customHeight="1" x14ac:dyDescent="0.4">
      <c r="A35" s="296"/>
      <c r="B35" s="495"/>
      <c r="C35" s="1"/>
      <c r="D35" s="465"/>
      <c r="E35" s="491"/>
      <c r="F35" s="492"/>
      <c r="G35" s="492"/>
      <c r="H35" s="492"/>
      <c r="I35" s="492"/>
      <c r="J35" s="492"/>
      <c r="K35" s="492"/>
      <c r="L35" s="492"/>
      <c r="M35" s="492"/>
      <c r="N35" s="460"/>
      <c r="O35" s="76"/>
      <c r="P35" s="283"/>
      <c r="Q35" s="462"/>
      <c r="R35" s="521"/>
      <c r="U35" s="296"/>
      <c r="V35" s="495"/>
      <c r="W35" s="1"/>
      <c r="X35" s="465"/>
      <c r="Y35" s="491"/>
      <c r="Z35" s="492"/>
      <c r="AA35" s="492"/>
      <c r="AB35" s="492"/>
      <c r="AC35" s="492"/>
      <c r="AD35" s="492"/>
      <c r="AE35" s="492"/>
      <c r="AF35" s="492"/>
      <c r="AG35" s="492"/>
      <c r="AH35" s="460"/>
      <c r="AI35" s="76"/>
      <c r="AJ35" s="283"/>
      <c r="AK35" s="462"/>
      <c r="AL35" s="458"/>
      <c r="AM35" s="522"/>
    </row>
    <row r="36" spans="1:39" ht="18" customHeight="1" x14ac:dyDescent="0.4">
      <c r="A36" s="296"/>
      <c r="B36" s="495"/>
      <c r="C36" s="208"/>
      <c r="D36" s="464"/>
      <c r="E36" s="474"/>
      <c r="F36" s="475"/>
      <c r="G36" s="475"/>
      <c r="H36" s="475"/>
      <c r="I36" s="475"/>
      <c r="J36" s="475"/>
      <c r="K36" s="475"/>
      <c r="L36" s="475"/>
      <c r="M36" s="475"/>
      <c r="N36" s="459"/>
      <c r="O36" s="77"/>
      <c r="P36" s="248" t="str">
        <f>Sheet1!F36</f>
        <v/>
      </c>
      <c r="Q36" s="461" t="str">
        <f>Sheet1!G36</f>
        <v/>
      </c>
      <c r="R36" s="521" t="str">
        <f>Sheet1!H36</f>
        <v/>
      </c>
      <c r="U36" s="296"/>
      <c r="V36" s="495"/>
      <c r="W36" s="208"/>
      <c r="X36" s="464"/>
      <c r="Y36" s="474"/>
      <c r="Z36" s="475"/>
      <c r="AA36" s="475"/>
      <c r="AB36" s="475"/>
      <c r="AC36" s="475"/>
      <c r="AD36" s="475"/>
      <c r="AE36" s="475"/>
      <c r="AF36" s="475"/>
      <c r="AG36" s="475"/>
      <c r="AH36" s="459"/>
      <c r="AI36" s="77"/>
      <c r="AJ36" s="248" t="str">
        <f>Sheet1!L36</f>
        <v/>
      </c>
      <c r="AK36" s="461" t="str">
        <f>Sheet1!M36</f>
        <v/>
      </c>
      <c r="AL36" s="457" t="str">
        <f>Sheet1!N36</f>
        <v/>
      </c>
      <c r="AM36" s="73"/>
    </row>
    <row r="37" spans="1:39" ht="18" customHeight="1" x14ac:dyDescent="0.4">
      <c r="A37" s="296"/>
      <c r="B37" s="496"/>
      <c r="C37" s="1"/>
      <c r="D37" s="465"/>
      <c r="E37" s="491"/>
      <c r="F37" s="492"/>
      <c r="G37" s="492"/>
      <c r="H37" s="492"/>
      <c r="I37" s="492"/>
      <c r="J37" s="492"/>
      <c r="K37" s="492"/>
      <c r="L37" s="492"/>
      <c r="M37" s="492"/>
      <c r="N37" s="460"/>
      <c r="O37" s="76"/>
      <c r="P37" s="283"/>
      <c r="Q37" s="462"/>
      <c r="R37" s="521"/>
      <c r="U37" s="296"/>
      <c r="V37" s="496"/>
      <c r="W37" s="1"/>
      <c r="X37" s="465"/>
      <c r="Y37" s="491"/>
      <c r="Z37" s="492"/>
      <c r="AA37" s="492"/>
      <c r="AB37" s="492"/>
      <c r="AC37" s="492"/>
      <c r="AD37" s="492"/>
      <c r="AE37" s="492"/>
      <c r="AF37" s="492"/>
      <c r="AG37" s="492"/>
      <c r="AH37" s="460"/>
      <c r="AI37" s="76"/>
      <c r="AJ37" s="283"/>
      <c r="AK37" s="462"/>
      <c r="AL37" s="458"/>
      <c r="AM37" s="73"/>
    </row>
    <row r="38" spans="1:39" ht="18" customHeight="1" x14ac:dyDescent="0.4">
      <c r="A38" s="296"/>
      <c r="B38" s="279" t="s">
        <v>182</v>
      </c>
      <c r="C38" s="208"/>
      <c r="D38" s="464"/>
      <c r="E38" s="474"/>
      <c r="F38" s="475"/>
      <c r="G38" s="475"/>
      <c r="H38" s="475"/>
      <c r="I38" s="475"/>
      <c r="J38" s="475"/>
      <c r="K38" s="475"/>
      <c r="L38" s="475"/>
      <c r="M38" s="475"/>
      <c r="N38" s="459"/>
      <c r="O38" s="77"/>
      <c r="P38" s="248" t="str">
        <f>Sheet1!F38</f>
        <v/>
      </c>
      <c r="Q38" s="461" t="str">
        <f>Sheet1!G38</f>
        <v/>
      </c>
      <c r="R38" s="521" t="str">
        <f>Sheet1!H38</f>
        <v/>
      </c>
      <c r="U38" s="296"/>
      <c r="V38" s="279" t="s">
        <v>182</v>
      </c>
      <c r="W38" s="208"/>
      <c r="X38" s="464"/>
      <c r="Y38" s="474"/>
      <c r="Z38" s="475"/>
      <c r="AA38" s="475"/>
      <c r="AB38" s="475"/>
      <c r="AC38" s="475"/>
      <c r="AD38" s="475"/>
      <c r="AE38" s="475"/>
      <c r="AF38" s="475"/>
      <c r="AG38" s="475"/>
      <c r="AH38" s="459"/>
      <c r="AI38" s="77"/>
      <c r="AJ38" s="248" t="str">
        <f>Sheet1!L38</f>
        <v/>
      </c>
      <c r="AK38" s="461" t="str">
        <f>Sheet1!M38</f>
        <v/>
      </c>
      <c r="AL38" s="457" t="str">
        <f>Sheet1!N38</f>
        <v/>
      </c>
      <c r="AM38" s="522"/>
    </row>
    <row r="39" spans="1:39" ht="18" customHeight="1" x14ac:dyDescent="0.4">
      <c r="A39" s="296"/>
      <c r="B39" s="280"/>
      <c r="C39" s="1"/>
      <c r="D39" s="465"/>
      <c r="E39" s="491"/>
      <c r="F39" s="492"/>
      <c r="G39" s="492"/>
      <c r="H39" s="492"/>
      <c r="I39" s="492"/>
      <c r="J39" s="492"/>
      <c r="K39" s="492"/>
      <c r="L39" s="492"/>
      <c r="M39" s="492"/>
      <c r="N39" s="460"/>
      <c r="O39" s="76"/>
      <c r="P39" s="283"/>
      <c r="Q39" s="462"/>
      <c r="R39" s="521"/>
      <c r="T39" s="71"/>
      <c r="U39" s="296"/>
      <c r="V39" s="280"/>
      <c r="W39" s="1"/>
      <c r="X39" s="465"/>
      <c r="Y39" s="491"/>
      <c r="Z39" s="492"/>
      <c r="AA39" s="492"/>
      <c r="AB39" s="492"/>
      <c r="AC39" s="492"/>
      <c r="AD39" s="492"/>
      <c r="AE39" s="492"/>
      <c r="AF39" s="492"/>
      <c r="AG39" s="492"/>
      <c r="AH39" s="460"/>
      <c r="AI39" s="76"/>
      <c r="AJ39" s="283"/>
      <c r="AK39" s="462"/>
      <c r="AL39" s="458"/>
      <c r="AM39" s="522"/>
    </row>
    <row r="40" spans="1:39" ht="18" customHeight="1" x14ac:dyDescent="0.4">
      <c r="A40" s="296"/>
      <c r="B40" s="79"/>
      <c r="C40" s="208"/>
      <c r="D40" s="464"/>
      <c r="E40" s="474"/>
      <c r="F40" s="475"/>
      <c r="G40" s="475"/>
      <c r="H40" s="475"/>
      <c r="I40" s="475"/>
      <c r="J40" s="475"/>
      <c r="K40" s="475"/>
      <c r="L40" s="475"/>
      <c r="M40" s="475"/>
      <c r="N40" s="459"/>
      <c r="O40" s="77"/>
      <c r="P40" s="248" t="str">
        <f>Sheet1!F40</f>
        <v/>
      </c>
      <c r="Q40" s="461" t="str">
        <f>Sheet1!G40</f>
        <v/>
      </c>
      <c r="R40" s="521" t="str">
        <f>Sheet1!H40</f>
        <v/>
      </c>
      <c r="T40" s="71"/>
      <c r="U40" s="296"/>
      <c r="V40" s="79"/>
      <c r="W40" s="208"/>
      <c r="X40" s="464"/>
      <c r="Y40" s="474"/>
      <c r="Z40" s="475"/>
      <c r="AA40" s="475"/>
      <c r="AB40" s="475"/>
      <c r="AC40" s="475"/>
      <c r="AD40" s="475"/>
      <c r="AE40" s="475"/>
      <c r="AF40" s="475"/>
      <c r="AG40" s="475"/>
      <c r="AH40" s="459"/>
      <c r="AI40" s="77"/>
      <c r="AJ40" s="248" t="str">
        <f>Sheet1!L40</f>
        <v/>
      </c>
      <c r="AK40" s="461" t="str">
        <f>Sheet1!M40</f>
        <v/>
      </c>
      <c r="AL40" s="457" t="str">
        <f>Sheet1!N40</f>
        <v/>
      </c>
      <c r="AM40" s="73"/>
    </row>
    <row r="41" spans="1:39" ht="18" customHeight="1" thickBot="1" x14ac:dyDescent="0.45">
      <c r="A41" s="296"/>
      <c r="B41" s="1"/>
      <c r="C41" s="1"/>
      <c r="D41" s="465"/>
      <c r="E41" s="491"/>
      <c r="F41" s="492"/>
      <c r="G41" s="492"/>
      <c r="H41" s="492"/>
      <c r="I41" s="492"/>
      <c r="J41" s="492"/>
      <c r="K41" s="492"/>
      <c r="L41" s="492"/>
      <c r="M41" s="492"/>
      <c r="N41" s="460"/>
      <c r="O41" s="76"/>
      <c r="P41" s="249"/>
      <c r="Q41" s="408"/>
      <c r="R41" s="466"/>
      <c r="U41" s="296"/>
      <c r="V41" s="1"/>
      <c r="W41" s="1"/>
      <c r="X41" s="465"/>
      <c r="Y41" s="491"/>
      <c r="Z41" s="492"/>
      <c r="AA41" s="492"/>
      <c r="AB41" s="492"/>
      <c r="AC41" s="492"/>
      <c r="AD41" s="492"/>
      <c r="AE41" s="492"/>
      <c r="AF41" s="492"/>
      <c r="AG41" s="492"/>
      <c r="AH41" s="460"/>
      <c r="AI41" s="76"/>
      <c r="AJ41" s="283"/>
      <c r="AK41" s="408"/>
      <c r="AL41" s="463"/>
      <c r="AM41" s="73"/>
    </row>
    <row r="42" spans="1:39" ht="18" customHeight="1" x14ac:dyDescent="0.4">
      <c r="A42" s="296"/>
      <c r="B42" s="468" t="s">
        <v>3</v>
      </c>
      <c r="C42" s="470"/>
      <c r="D42" s="471"/>
      <c r="E42" s="471"/>
      <c r="F42" s="471"/>
      <c r="G42" s="471"/>
      <c r="H42" s="227" t="s">
        <v>76</v>
      </c>
      <c r="I42" s="228"/>
      <c r="J42" s="229"/>
      <c r="K42" s="383">
        <f>SUMIF(Sheet1!$D32:$D41,1,P32:P41)</f>
        <v>0</v>
      </c>
      <c r="L42" s="385">
        <f>SUMIF(Sheet1!$D32:$D41,1,Q32:Q41)</f>
        <v>0</v>
      </c>
      <c r="M42" s="387">
        <f>SUMIF(Sheet1!$D32:$D41,1,R32:R41)</f>
        <v>0</v>
      </c>
      <c r="N42" s="210" t="s">
        <v>81</v>
      </c>
      <c r="O42" s="211"/>
      <c r="P42" s="391">
        <f>SUM(P32:P41)</f>
        <v>0</v>
      </c>
      <c r="Q42" s="392">
        <f>SUM(Q32:Q41)</f>
        <v>0</v>
      </c>
      <c r="R42" s="394">
        <f>SUM(R32:R41)</f>
        <v>0</v>
      </c>
      <c r="U42" s="296"/>
      <c r="V42" s="468" t="s">
        <v>3</v>
      </c>
      <c r="W42" s="470"/>
      <c r="X42" s="471"/>
      <c r="Y42" s="471"/>
      <c r="Z42" s="471"/>
      <c r="AA42" s="471"/>
      <c r="AB42" s="227" t="s">
        <v>76</v>
      </c>
      <c r="AC42" s="228"/>
      <c r="AD42" s="229"/>
      <c r="AE42" s="383">
        <f>SUMIF(Sheet1!$J32:$J41,1,AJ32:AJ41)</f>
        <v>0</v>
      </c>
      <c r="AF42" s="385">
        <f>SUMIF(Sheet1!$J32:$J41,1,AK32:AK41)</f>
        <v>0</v>
      </c>
      <c r="AG42" s="387">
        <f>SUMIF(Sheet1!$J32:$J41,1,AL32:AL41)</f>
        <v>0</v>
      </c>
      <c r="AH42" s="210" t="s">
        <v>81</v>
      </c>
      <c r="AI42" s="211"/>
      <c r="AJ42" s="391">
        <f>SUM(AJ32:AJ41)</f>
        <v>0</v>
      </c>
      <c r="AK42" s="392">
        <f>SUM(AK32:AK41)</f>
        <v>0</v>
      </c>
      <c r="AL42" s="394">
        <f>SUM(AL32:AL41)</f>
        <v>0</v>
      </c>
    </row>
    <row r="43" spans="1:39" ht="18" customHeight="1" thickBot="1" x14ac:dyDescent="0.45">
      <c r="A43" s="406"/>
      <c r="B43" s="469"/>
      <c r="C43" s="472"/>
      <c r="D43" s="473"/>
      <c r="E43" s="473"/>
      <c r="F43" s="473"/>
      <c r="G43" s="473"/>
      <c r="H43" s="230"/>
      <c r="I43" s="231"/>
      <c r="J43" s="232"/>
      <c r="K43" s="424"/>
      <c r="L43" s="386"/>
      <c r="M43" s="388"/>
      <c r="N43" s="389"/>
      <c r="O43" s="390"/>
      <c r="P43" s="249"/>
      <c r="Q43" s="393"/>
      <c r="R43" s="395"/>
      <c r="U43" s="296"/>
      <c r="V43" s="469"/>
      <c r="W43" s="472"/>
      <c r="X43" s="473"/>
      <c r="Y43" s="473"/>
      <c r="Z43" s="473"/>
      <c r="AA43" s="473"/>
      <c r="AB43" s="230"/>
      <c r="AC43" s="231"/>
      <c r="AD43" s="232"/>
      <c r="AE43" s="424"/>
      <c r="AF43" s="425"/>
      <c r="AG43" s="426"/>
      <c r="AH43" s="212"/>
      <c r="AI43" s="213"/>
      <c r="AJ43" s="407"/>
      <c r="AK43" s="408"/>
      <c r="AL43" s="409"/>
    </row>
    <row r="44" spans="1:39" ht="18" customHeight="1" thickTop="1" thickBot="1" x14ac:dyDescent="0.45">
      <c r="A44" s="360" t="s">
        <v>102</v>
      </c>
      <c r="B44" s="361"/>
      <c r="C44" s="361"/>
      <c r="D44" s="361"/>
      <c r="E44" s="361"/>
      <c r="F44" s="361"/>
      <c r="G44" s="361"/>
      <c r="H44" s="361"/>
      <c r="I44" s="361"/>
      <c r="J44" s="362"/>
      <c r="K44" s="366">
        <f>Sheet1!D81</f>
        <v>0</v>
      </c>
      <c r="L44" s="515">
        <f>Sheet1!E81</f>
        <v>0</v>
      </c>
      <c r="M44" s="517">
        <f>Sheet1!F81</f>
        <v>0</v>
      </c>
      <c r="N44" s="370" t="s">
        <v>23</v>
      </c>
      <c r="O44" s="371"/>
      <c r="P44" s="366">
        <f>Sheet1!D75</f>
        <v>0</v>
      </c>
      <c r="Q44" s="515">
        <f>Sheet1!E75</f>
        <v>0</v>
      </c>
      <c r="R44" s="519">
        <f>Sheet1!F75</f>
        <v>0</v>
      </c>
      <c r="AJ44" s="72"/>
      <c r="AK44" s="72"/>
      <c r="AL44" s="72"/>
    </row>
    <row r="45" spans="1:39" ht="18" customHeight="1" thickBot="1" x14ac:dyDescent="0.45">
      <c r="A45" s="363"/>
      <c r="B45" s="364"/>
      <c r="C45" s="364"/>
      <c r="D45" s="364"/>
      <c r="E45" s="364"/>
      <c r="F45" s="364"/>
      <c r="G45" s="364"/>
      <c r="H45" s="364"/>
      <c r="I45" s="364"/>
      <c r="J45" s="365"/>
      <c r="K45" s="367"/>
      <c r="L45" s="516"/>
      <c r="M45" s="518"/>
      <c r="N45" s="372"/>
      <c r="O45" s="373"/>
      <c r="P45" s="367"/>
      <c r="Q45" s="516"/>
      <c r="R45" s="520"/>
      <c r="U45" s="296" t="s">
        <v>48</v>
      </c>
      <c r="V45" s="494"/>
      <c r="W45" s="207"/>
      <c r="X45" s="464"/>
      <c r="Y45" s="474"/>
      <c r="Z45" s="475"/>
      <c r="AA45" s="475"/>
      <c r="AB45" s="475"/>
      <c r="AC45" s="475"/>
      <c r="AD45" s="475"/>
      <c r="AE45" s="475"/>
      <c r="AF45" s="475"/>
      <c r="AG45" s="475"/>
      <c r="AH45" s="459"/>
      <c r="AI45" s="75"/>
      <c r="AJ45" s="248" t="str">
        <f>Sheet1!L45</f>
        <v/>
      </c>
      <c r="AK45" s="461" t="str">
        <f>Sheet1!M45</f>
        <v/>
      </c>
      <c r="AL45" s="457" t="str">
        <f>Sheet1!N45</f>
        <v/>
      </c>
      <c r="AM45" s="73"/>
    </row>
    <row r="46" spans="1:39" ht="18" customHeight="1" thickTop="1" x14ac:dyDescent="0.4">
      <c r="U46" s="296"/>
      <c r="V46" s="495"/>
      <c r="W46" s="88"/>
      <c r="X46" s="465"/>
      <c r="Y46" s="491"/>
      <c r="Z46" s="492"/>
      <c r="AA46" s="492"/>
      <c r="AB46" s="492"/>
      <c r="AC46" s="492"/>
      <c r="AD46" s="492"/>
      <c r="AE46" s="492"/>
      <c r="AF46" s="492"/>
      <c r="AG46" s="492"/>
      <c r="AH46" s="460"/>
      <c r="AI46" s="76"/>
      <c r="AJ46" s="283"/>
      <c r="AK46" s="462"/>
      <c r="AL46" s="458"/>
      <c r="AM46" s="73"/>
    </row>
    <row r="47" spans="1:39" ht="18" customHeight="1" thickBot="1" x14ac:dyDescent="0.45">
      <c r="A47" s="533" t="str">
        <f>IF(AND(H48="有",OR(A52="",D52="",D53="")),"必須","")</f>
        <v/>
      </c>
      <c r="B47" s="533"/>
      <c r="C47" s="533"/>
      <c r="D47" s="533"/>
      <c r="E47" s="533"/>
      <c r="F47" s="2"/>
      <c r="G47" s="2"/>
      <c r="H47" s="87" t="str">
        <f>IF(H48="","必須","")</f>
        <v>必須</v>
      </c>
      <c r="U47" s="296"/>
      <c r="V47" s="495"/>
      <c r="W47" s="208"/>
      <c r="X47" s="464"/>
      <c r="Y47" s="474"/>
      <c r="Z47" s="475"/>
      <c r="AA47" s="475"/>
      <c r="AB47" s="475"/>
      <c r="AC47" s="475"/>
      <c r="AD47" s="475"/>
      <c r="AE47" s="475"/>
      <c r="AF47" s="475"/>
      <c r="AG47" s="475"/>
      <c r="AH47" s="459"/>
      <c r="AI47" s="77"/>
      <c r="AJ47" s="248" t="str">
        <f>Sheet1!L47</f>
        <v/>
      </c>
      <c r="AK47" s="461" t="str">
        <f>Sheet1!M47</f>
        <v/>
      </c>
      <c r="AL47" s="457" t="str">
        <f>Sheet1!N47</f>
        <v/>
      </c>
      <c r="AM47" s="73"/>
    </row>
    <row r="48" spans="1:39" ht="18" customHeight="1" x14ac:dyDescent="0.4">
      <c r="A48" s="255" t="s">
        <v>77</v>
      </c>
      <c r="B48" s="255"/>
      <c r="C48" s="255"/>
      <c r="D48" s="255"/>
      <c r="E48" s="255"/>
      <c r="F48" s="255"/>
      <c r="G48" s="347"/>
      <c r="H48" s="504"/>
      <c r="J48" s="350" t="s">
        <v>30</v>
      </c>
      <c r="K48" s="350"/>
      <c r="L48" s="350"/>
      <c r="M48" s="350"/>
      <c r="N48" s="350"/>
      <c r="O48" s="350"/>
      <c r="P48" s="350"/>
      <c r="Q48" s="350"/>
      <c r="R48" s="350"/>
      <c r="U48" s="296"/>
      <c r="V48" s="495"/>
      <c r="W48" s="1"/>
      <c r="X48" s="465"/>
      <c r="Y48" s="491"/>
      <c r="Z48" s="492"/>
      <c r="AA48" s="492"/>
      <c r="AB48" s="492"/>
      <c r="AC48" s="492"/>
      <c r="AD48" s="492"/>
      <c r="AE48" s="492"/>
      <c r="AF48" s="492"/>
      <c r="AG48" s="492"/>
      <c r="AH48" s="460"/>
      <c r="AI48" s="76"/>
      <c r="AJ48" s="283"/>
      <c r="AK48" s="462"/>
      <c r="AL48" s="458"/>
      <c r="AM48" s="73"/>
    </row>
    <row r="49" spans="1:39" ht="18" customHeight="1" thickBot="1" x14ac:dyDescent="0.45">
      <c r="A49" s="255"/>
      <c r="B49" s="255"/>
      <c r="C49" s="255"/>
      <c r="D49" s="255"/>
      <c r="E49" s="255"/>
      <c r="F49" s="255"/>
      <c r="G49" s="347"/>
      <c r="H49" s="505"/>
      <c r="J49" s="351"/>
      <c r="K49" s="351"/>
      <c r="L49" s="351"/>
      <c r="M49" s="351"/>
      <c r="N49" s="351"/>
      <c r="O49" s="351"/>
      <c r="P49" s="351"/>
      <c r="Q49" s="351"/>
      <c r="R49" s="351"/>
      <c r="U49" s="296"/>
      <c r="V49" s="495"/>
      <c r="W49" s="208"/>
      <c r="X49" s="464"/>
      <c r="Y49" s="474"/>
      <c r="Z49" s="475"/>
      <c r="AA49" s="475"/>
      <c r="AB49" s="475"/>
      <c r="AC49" s="475"/>
      <c r="AD49" s="475"/>
      <c r="AE49" s="475"/>
      <c r="AF49" s="475"/>
      <c r="AG49" s="475"/>
      <c r="AH49" s="459"/>
      <c r="AI49" s="77"/>
      <c r="AJ49" s="248" t="str">
        <f>Sheet1!L49</f>
        <v/>
      </c>
      <c r="AK49" s="461" t="str">
        <f>Sheet1!M49</f>
        <v/>
      </c>
      <c r="AL49" s="457" t="str">
        <f>Sheet1!N49</f>
        <v/>
      </c>
      <c r="AM49" s="73"/>
    </row>
    <row r="50" spans="1:39" ht="18" customHeight="1" x14ac:dyDescent="0.4">
      <c r="A50" s="325" t="s">
        <v>29</v>
      </c>
      <c r="B50" s="326"/>
      <c r="C50" s="327"/>
      <c r="D50" s="331" t="s">
        <v>44</v>
      </c>
      <c r="E50" s="332"/>
      <c r="F50" s="325" t="s">
        <v>80</v>
      </c>
      <c r="G50" s="326"/>
      <c r="H50" s="335"/>
      <c r="J50" s="506"/>
      <c r="K50" s="507"/>
      <c r="L50" s="507"/>
      <c r="M50" s="507"/>
      <c r="N50" s="507"/>
      <c r="O50" s="507"/>
      <c r="P50" s="507"/>
      <c r="Q50" s="507"/>
      <c r="R50" s="508"/>
      <c r="U50" s="296"/>
      <c r="V50" s="496"/>
      <c r="W50" s="1"/>
      <c r="X50" s="465"/>
      <c r="Y50" s="491"/>
      <c r="Z50" s="492"/>
      <c r="AA50" s="492"/>
      <c r="AB50" s="492"/>
      <c r="AC50" s="492"/>
      <c r="AD50" s="492"/>
      <c r="AE50" s="492"/>
      <c r="AF50" s="492"/>
      <c r="AG50" s="492"/>
      <c r="AH50" s="460"/>
      <c r="AI50" s="76"/>
      <c r="AJ50" s="283"/>
      <c r="AK50" s="462"/>
      <c r="AL50" s="458"/>
      <c r="AM50" s="73"/>
    </row>
    <row r="51" spans="1:39" ht="18" customHeight="1" x14ac:dyDescent="0.4">
      <c r="A51" s="328"/>
      <c r="B51" s="329"/>
      <c r="C51" s="330"/>
      <c r="D51" s="333"/>
      <c r="E51" s="334"/>
      <c r="F51" s="328"/>
      <c r="G51" s="329"/>
      <c r="H51" s="336"/>
      <c r="J51" s="509"/>
      <c r="K51" s="510"/>
      <c r="L51" s="510"/>
      <c r="M51" s="510"/>
      <c r="N51" s="510"/>
      <c r="O51" s="510"/>
      <c r="P51" s="510"/>
      <c r="Q51" s="510"/>
      <c r="R51" s="511"/>
      <c r="U51" s="296"/>
      <c r="V51" s="279" t="s">
        <v>182</v>
      </c>
      <c r="W51" s="208"/>
      <c r="X51" s="464"/>
      <c r="Y51" s="474"/>
      <c r="Z51" s="475"/>
      <c r="AA51" s="475"/>
      <c r="AB51" s="475"/>
      <c r="AC51" s="475"/>
      <c r="AD51" s="475"/>
      <c r="AE51" s="475"/>
      <c r="AF51" s="475"/>
      <c r="AG51" s="475"/>
      <c r="AH51" s="459"/>
      <c r="AI51" s="77"/>
      <c r="AJ51" s="248" t="str">
        <f>Sheet1!L51</f>
        <v/>
      </c>
      <c r="AK51" s="461" t="str">
        <f>Sheet1!M51</f>
        <v/>
      </c>
      <c r="AL51" s="457" t="str">
        <f>Sheet1!N51</f>
        <v/>
      </c>
      <c r="AM51" s="73"/>
    </row>
    <row r="52" spans="1:39" ht="18" customHeight="1" x14ac:dyDescent="0.4">
      <c r="A52" s="480"/>
      <c r="B52" s="481"/>
      <c r="C52" s="482"/>
      <c r="D52" s="486"/>
      <c r="E52" s="487"/>
      <c r="F52" s="248" t="str">
        <f>Sheet1!F51</f>
        <v/>
      </c>
      <c r="G52" s="461" t="str">
        <f>Sheet1!G51</f>
        <v/>
      </c>
      <c r="H52" s="466" t="str">
        <f>Sheet1!H51</f>
        <v/>
      </c>
      <c r="J52" s="509"/>
      <c r="K52" s="510"/>
      <c r="L52" s="510"/>
      <c r="M52" s="510"/>
      <c r="N52" s="510"/>
      <c r="O52" s="510"/>
      <c r="P52" s="510"/>
      <c r="Q52" s="510"/>
      <c r="R52" s="511"/>
      <c r="U52" s="296"/>
      <c r="V52" s="280"/>
      <c r="W52" s="1"/>
      <c r="X52" s="465"/>
      <c r="Y52" s="491"/>
      <c r="Z52" s="492"/>
      <c r="AA52" s="492"/>
      <c r="AB52" s="492"/>
      <c r="AC52" s="492"/>
      <c r="AD52" s="492"/>
      <c r="AE52" s="492"/>
      <c r="AF52" s="492"/>
      <c r="AG52" s="492"/>
      <c r="AH52" s="460"/>
      <c r="AI52" s="76"/>
      <c r="AJ52" s="283"/>
      <c r="AK52" s="462"/>
      <c r="AL52" s="458"/>
      <c r="AM52" s="73"/>
    </row>
    <row r="53" spans="1:39" ht="18" customHeight="1" x14ac:dyDescent="0.4">
      <c r="A53" s="483"/>
      <c r="B53" s="484"/>
      <c r="C53" s="485"/>
      <c r="D53" s="489"/>
      <c r="E53" s="490"/>
      <c r="F53" s="283"/>
      <c r="G53" s="462"/>
      <c r="H53" s="467"/>
      <c r="J53" s="509"/>
      <c r="K53" s="510"/>
      <c r="L53" s="510"/>
      <c r="M53" s="510"/>
      <c r="N53" s="510"/>
      <c r="O53" s="510"/>
      <c r="P53" s="510"/>
      <c r="Q53" s="510"/>
      <c r="R53" s="511"/>
      <c r="U53" s="296"/>
      <c r="V53" s="79"/>
      <c r="W53" s="208"/>
      <c r="X53" s="464"/>
      <c r="Y53" s="474"/>
      <c r="Z53" s="475"/>
      <c r="AA53" s="475"/>
      <c r="AB53" s="475"/>
      <c r="AC53" s="475"/>
      <c r="AD53" s="475"/>
      <c r="AE53" s="475"/>
      <c r="AF53" s="475"/>
      <c r="AG53" s="475"/>
      <c r="AH53" s="459"/>
      <c r="AI53" s="77"/>
      <c r="AJ53" s="248" t="str">
        <f>Sheet1!L53</f>
        <v/>
      </c>
      <c r="AK53" s="461" t="str">
        <f>Sheet1!M53</f>
        <v/>
      </c>
      <c r="AL53" s="457" t="str">
        <f>Sheet1!N53</f>
        <v/>
      </c>
      <c r="AM53" s="73"/>
    </row>
    <row r="54" spans="1:39" ht="18" customHeight="1" thickBot="1" x14ac:dyDescent="0.45">
      <c r="A54" s="480"/>
      <c r="B54" s="481"/>
      <c r="C54" s="482"/>
      <c r="D54" s="486"/>
      <c r="E54" s="487"/>
      <c r="F54" s="248" t="str">
        <f>Sheet1!F53</f>
        <v/>
      </c>
      <c r="G54" s="461" t="str">
        <f>Sheet1!G53</f>
        <v/>
      </c>
      <c r="H54" s="466" t="str">
        <f>Sheet1!H53</f>
        <v/>
      </c>
      <c r="J54" s="509"/>
      <c r="K54" s="510"/>
      <c r="L54" s="510"/>
      <c r="M54" s="510"/>
      <c r="N54" s="510"/>
      <c r="O54" s="510"/>
      <c r="P54" s="510"/>
      <c r="Q54" s="510"/>
      <c r="R54" s="511"/>
      <c r="U54" s="296"/>
      <c r="V54" s="1"/>
      <c r="W54" s="1"/>
      <c r="X54" s="465"/>
      <c r="Y54" s="491"/>
      <c r="Z54" s="492"/>
      <c r="AA54" s="492"/>
      <c r="AB54" s="492"/>
      <c r="AC54" s="492"/>
      <c r="AD54" s="492"/>
      <c r="AE54" s="492"/>
      <c r="AF54" s="492"/>
      <c r="AG54" s="492"/>
      <c r="AH54" s="460"/>
      <c r="AI54" s="76"/>
      <c r="AJ54" s="283"/>
      <c r="AK54" s="408"/>
      <c r="AL54" s="463"/>
      <c r="AM54" s="73"/>
    </row>
    <row r="55" spans="1:39" ht="18" customHeight="1" x14ac:dyDescent="0.4">
      <c r="A55" s="483"/>
      <c r="B55" s="484"/>
      <c r="C55" s="485"/>
      <c r="D55" s="489"/>
      <c r="E55" s="490"/>
      <c r="F55" s="283"/>
      <c r="G55" s="462"/>
      <c r="H55" s="467"/>
      <c r="J55" s="509"/>
      <c r="K55" s="510"/>
      <c r="L55" s="510"/>
      <c r="M55" s="510"/>
      <c r="N55" s="510"/>
      <c r="O55" s="510"/>
      <c r="P55" s="510"/>
      <c r="Q55" s="510"/>
      <c r="R55" s="511"/>
      <c r="U55" s="296"/>
      <c r="V55" s="468" t="s">
        <v>3</v>
      </c>
      <c r="W55" s="470"/>
      <c r="X55" s="471"/>
      <c r="Y55" s="471"/>
      <c r="Z55" s="471"/>
      <c r="AA55" s="471"/>
      <c r="AB55" s="227" t="s">
        <v>76</v>
      </c>
      <c r="AC55" s="228"/>
      <c r="AD55" s="229"/>
      <c r="AE55" s="383">
        <f>SUMIF(Sheet1!$J45:$J54,1,AJ45:AJ54)</f>
        <v>0</v>
      </c>
      <c r="AF55" s="385">
        <f>SUMIF(Sheet1!$J45:$J54,1,AK45:AK54)</f>
        <v>0</v>
      </c>
      <c r="AG55" s="387">
        <f>SUMIF(Sheet1!$J45:$J54,1,AL45:AL54)</f>
        <v>0</v>
      </c>
      <c r="AH55" s="210" t="s">
        <v>81</v>
      </c>
      <c r="AI55" s="211"/>
      <c r="AJ55" s="391">
        <f>SUM(AJ45:AJ54)</f>
        <v>0</v>
      </c>
      <c r="AK55" s="392">
        <f>SUM(AK45:AK54)</f>
        <v>0</v>
      </c>
      <c r="AL55" s="394">
        <f>SUM(AL45:AL54)</f>
        <v>0</v>
      </c>
    </row>
    <row r="56" spans="1:39" ht="18" customHeight="1" thickBot="1" x14ac:dyDescent="0.45">
      <c r="A56" s="480"/>
      <c r="B56" s="481"/>
      <c r="C56" s="482"/>
      <c r="D56" s="486"/>
      <c r="E56" s="487"/>
      <c r="F56" s="248" t="str">
        <f>Sheet1!F55</f>
        <v/>
      </c>
      <c r="G56" s="461" t="str">
        <f>Sheet1!G55</f>
        <v/>
      </c>
      <c r="H56" s="466" t="str">
        <f>Sheet1!H55</f>
        <v/>
      </c>
      <c r="J56" s="509"/>
      <c r="K56" s="510"/>
      <c r="L56" s="510"/>
      <c r="M56" s="510"/>
      <c r="N56" s="510"/>
      <c r="O56" s="510"/>
      <c r="P56" s="510"/>
      <c r="Q56" s="510"/>
      <c r="R56" s="511"/>
      <c r="U56" s="296"/>
      <c r="V56" s="469"/>
      <c r="W56" s="472"/>
      <c r="X56" s="473"/>
      <c r="Y56" s="473"/>
      <c r="Z56" s="473"/>
      <c r="AA56" s="473"/>
      <c r="AB56" s="230"/>
      <c r="AC56" s="231"/>
      <c r="AD56" s="232"/>
      <c r="AE56" s="424"/>
      <c r="AF56" s="425"/>
      <c r="AG56" s="426"/>
      <c r="AH56" s="212"/>
      <c r="AI56" s="213"/>
      <c r="AJ56" s="407"/>
      <c r="AK56" s="408"/>
      <c r="AL56" s="409"/>
    </row>
    <row r="57" spans="1:39" ht="18" customHeight="1" x14ac:dyDescent="0.4">
      <c r="A57" s="483"/>
      <c r="B57" s="484"/>
      <c r="C57" s="485"/>
      <c r="D57" s="489"/>
      <c r="E57" s="490"/>
      <c r="F57" s="283"/>
      <c r="G57" s="462"/>
      <c r="H57" s="467"/>
      <c r="J57" s="509"/>
      <c r="K57" s="510"/>
      <c r="L57" s="510"/>
      <c r="M57" s="510"/>
      <c r="N57" s="510"/>
      <c r="O57" s="510"/>
      <c r="P57" s="510"/>
      <c r="Q57" s="510"/>
      <c r="R57" s="511"/>
      <c r="AJ57" s="72"/>
      <c r="AK57" s="72"/>
      <c r="AL57" s="72"/>
    </row>
    <row r="58" spans="1:39" ht="18" customHeight="1" x14ac:dyDescent="0.4">
      <c r="A58" s="480"/>
      <c r="B58" s="481"/>
      <c r="C58" s="482"/>
      <c r="D58" s="486"/>
      <c r="E58" s="487"/>
      <c r="F58" s="248" t="str">
        <f>Sheet1!F57</f>
        <v/>
      </c>
      <c r="G58" s="461" t="str">
        <f>Sheet1!G57</f>
        <v/>
      </c>
      <c r="H58" s="466" t="str">
        <f>Sheet1!H57</f>
        <v/>
      </c>
      <c r="J58" s="509"/>
      <c r="K58" s="510"/>
      <c r="L58" s="510"/>
      <c r="M58" s="510"/>
      <c r="N58" s="510"/>
      <c r="O58" s="510"/>
      <c r="P58" s="510"/>
      <c r="Q58" s="510"/>
      <c r="R58" s="511"/>
      <c r="U58" s="296" t="s">
        <v>82</v>
      </c>
      <c r="V58" s="494"/>
      <c r="W58" s="207"/>
      <c r="X58" s="464"/>
      <c r="Y58" s="474"/>
      <c r="Z58" s="475"/>
      <c r="AA58" s="475"/>
      <c r="AB58" s="475"/>
      <c r="AC58" s="475"/>
      <c r="AD58" s="475"/>
      <c r="AE58" s="475"/>
      <c r="AF58" s="475"/>
      <c r="AG58" s="476"/>
      <c r="AH58" s="459"/>
      <c r="AI58" s="75"/>
      <c r="AJ58" s="248" t="str">
        <f>Sheet1!L58</f>
        <v/>
      </c>
      <c r="AK58" s="461" t="str">
        <f>Sheet1!M58</f>
        <v/>
      </c>
      <c r="AL58" s="457" t="str">
        <f>Sheet1!N58</f>
        <v/>
      </c>
      <c r="AM58" s="73"/>
    </row>
    <row r="59" spans="1:39" ht="18" customHeight="1" x14ac:dyDescent="0.4">
      <c r="A59" s="483"/>
      <c r="B59" s="484"/>
      <c r="C59" s="485"/>
      <c r="D59" s="489"/>
      <c r="E59" s="490"/>
      <c r="F59" s="283"/>
      <c r="G59" s="462"/>
      <c r="H59" s="467"/>
      <c r="J59" s="509"/>
      <c r="K59" s="510"/>
      <c r="L59" s="510"/>
      <c r="M59" s="510"/>
      <c r="N59" s="510"/>
      <c r="O59" s="510"/>
      <c r="P59" s="510"/>
      <c r="Q59" s="510"/>
      <c r="R59" s="511"/>
      <c r="U59" s="296"/>
      <c r="V59" s="495"/>
      <c r="W59" s="88"/>
      <c r="X59" s="465"/>
      <c r="Y59" s="491"/>
      <c r="Z59" s="492"/>
      <c r="AA59" s="492"/>
      <c r="AB59" s="492"/>
      <c r="AC59" s="492"/>
      <c r="AD59" s="492"/>
      <c r="AE59" s="492"/>
      <c r="AF59" s="492"/>
      <c r="AG59" s="493"/>
      <c r="AH59" s="460"/>
      <c r="AI59" s="76"/>
      <c r="AJ59" s="283"/>
      <c r="AK59" s="462"/>
      <c r="AL59" s="458"/>
      <c r="AM59" s="73"/>
    </row>
    <row r="60" spans="1:39" ht="18" customHeight="1" x14ac:dyDescent="0.4">
      <c r="A60" s="480"/>
      <c r="B60" s="481"/>
      <c r="C60" s="482"/>
      <c r="D60" s="486"/>
      <c r="E60" s="487"/>
      <c r="F60" s="248" t="str">
        <f>Sheet1!F59</f>
        <v/>
      </c>
      <c r="G60" s="461" t="str">
        <f>Sheet1!G59</f>
        <v/>
      </c>
      <c r="H60" s="466" t="str">
        <f>Sheet1!H59</f>
        <v/>
      </c>
      <c r="J60" s="509"/>
      <c r="K60" s="510"/>
      <c r="L60" s="510"/>
      <c r="M60" s="510"/>
      <c r="N60" s="510"/>
      <c r="O60" s="510"/>
      <c r="P60" s="510"/>
      <c r="Q60" s="510"/>
      <c r="R60" s="511"/>
      <c r="U60" s="296"/>
      <c r="V60" s="495"/>
      <c r="W60" s="208"/>
      <c r="X60" s="464"/>
      <c r="Y60" s="474"/>
      <c r="Z60" s="475"/>
      <c r="AA60" s="475"/>
      <c r="AB60" s="475"/>
      <c r="AC60" s="475"/>
      <c r="AD60" s="475"/>
      <c r="AE60" s="475"/>
      <c r="AF60" s="475"/>
      <c r="AG60" s="476"/>
      <c r="AH60" s="459"/>
      <c r="AI60" s="77"/>
      <c r="AJ60" s="248" t="str">
        <f>Sheet1!L60</f>
        <v/>
      </c>
      <c r="AK60" s="461" t="str">
        <f>Sheet1!M60</f>
        <v/>
      </c>
      <c r="AL60" s="457" t="str">
        <f>Sheet1!N60</f>
        <v/>
      </c>
      <c r="AM60" s="73"/>
    </row>
    <row r="61" spans="1:39" ht="18" customHeight="1" x14ac:dyDescent="0.4">
      <c r="A61" s="483"/>
      <c r="B61" s="484"/>
      <c r="C61" s="485"/>
      <c r="D61" s="489"/>
      <c r="E61" s="490"/>
      <c r="F61" s="283"/>
      <c r="G61" s="462"/>
      <c r="H61" s="467"/>
      <c r="J61" s="509"/>
      <c r="K61" s="510"/>
      <c r="L61" s="510"/>
      <c r="M61" s="510"/>
      <c r="N61" s="510"/>
      <c r="O61" s="510"/>
      <c r="P61" s="510"/>
      <c r="Q61" s="510"/>
      <c r="R61" s="511"/>
      <c r="U61" s="296"/>
      <c r="V61" s="495"/>
      <c r="W61" s="1"/>
      <c r="X61" s="465"/>
      <c r="Y61" s="491"/>
      <c r="Z61" s="492"/>
      <c r="AA61" s="492"/>
      <c r="AB61" s="492"/>
      <c r="AC61" s="492"/>
      <c r="AD61" s="492"/>
      <c r="AE61" s="492"/>
      <c r="AF61" s="492"/>
      <c r="AG61" s="493"/>
      <c r="AH61" s="460"/>
      <c r="AI61" s="76"/>
      <c r="AJ61" s="283"/>
      <c r="AK61" s="462"/>
      <c r="AL61" s="458"/>
      <c r="AM61" s="73"/>
    </row>
    <row r="62" spans="1:39" ht="18" customHeight="1" x14ac:dyDescent="0.4">
      <c r="A62" s="480"/>
      <c r="B62" s="481"/>
      <c r="C62" s="482"/>
      <c r="D62" s="486"/>
      <c r="E62" s="487"/>
      <c r="F62" s="248" t="str">
        <f>Sheet1!F61</f>
        <v/>
      </c>
      <c r="G62" s="461" t="str">
        <f>Sheet1!G61</f>
        <v/>
      </c>
      <c r="H62" s="466" t="str">
        <f>Sheet1!H61</f>
        <v/>
      </c>
      <c r="J62" s="509"/>
      <c r="K62" s="510"/>
      <c r="L62" s="510"/>
      <c r="M62" s="510"/>
      <c r="N62" s="510"/>
      <c r="O62" s="510"/>
      <c r="P62" s="510"/>
      <c r="Q62" s="510"/>
      <c r="R62" s="511"/>
      <c r="U62" s="296"/>
      <c r="V62" s="495"/>
      <c r="W62" s="208"/>
      <c r="X62" s="464"/>
      <c r="Y62" s="474"/>
      <c r="Z62" s="475"/>
      <c r="AA62" s="475"/>
      <c r="AB62" s="475"/>
      <c r="AC62" s="475"/>
      <c r="AD62" s="475"/>
      <c r="AE62" s="475"/>
      <c r="AF62" s="475"/>
      <c r="AG62" s="476"/>
      <c r="AH62" s="459"/>
      <c r="AI62" s="77"/>
      <c r="AJ62" s="248" t="str">
        <f>Sheet1!L62</f>
        <v/>
      </c>
      <c r="AK62" s="461" t="str">
        <f>Sheet1!M62</f>
        <v/>
      </c>
      <c r="AL62" s="457" t="str">
        <f>Sheet1!N62</f>
        <v/>
      </c>
      <c r="AM62" s="73"/>
    </row>
    <row r="63" spans="1:39" ht="18" customHeight="1" x14ac:dyDescent="0.4">
      <c r="A63" s="483"/>
      <c r="B63" s="484"/>
      <c r="C63" s="485"/>
      <c r="D63" s="489"/>
      <c r="E63" s="490"/>
      <c r="F63" s="283"/>
      <c r="G63" s="462"/>
      <c r="H63" s="467"/>
      <c r="J63" s="509"/>
      <c r="K63" s="510"/>
      <c r="L63" s="510"/>
      <c r="M63" s="510"/>
      <c r="N63" s="510"/>
      <c r="O63" s="510"/>
      <c r="P63" s="510"/>
      <c r="Q63" s="510"/>
      <c r="R63" s="511"/>
      <c r="U63" s="296"/>
      <c r="V63" s="496"/>
      <c r="W63" s="1"/>
      <c r="X63" s="465"/>
      <c r="Y63" s="491"/>
      <c r="Z63" s="492"/>
      <c r="AA63" s="492"/>
      <c r="AB63" s="492"/>
      <c r="AC63" s="492"/>
      <c r="AD63" s="492"/>
      <c r="AE63" s="492"/>
      <c r="AF63" s="492"/>
      <c r="AG63" s="493"/>
      <c r="AH63" s="460"/>
      <c r="AI63" s="76"/>
      <c r="AJ63" s="283"/>
      <c r="AK63" s="462"/>
      <c r="AL63" s="458"/>
      <c r="AM63" s="73"/>
    </row>
    <row r="64" spans="1:39" ht="18" customHeight="1" x14ac:dyDescent="0.4">
      <c r="A64" s="480"/>
      <c r="B64" s="481"/>
      <c r="C64" s="482"/>
      <c r="D64" s="486"/>
      <c r="E64" s="487"/>
      <c r="F64" s="248" t="str">
        <f>Sheet1!F63</f>
        <v/>
      </c>
      <c r="G64" s="461" t="str">
        <f>Sheet1!G63</f>
        <v/>
      </c>
      <c r="H64" s="466" t="str">
        <f>Sheet1!H63</f>
        <v/>
      </c>
      <c r="J64" s="509"/>
      <c r="K64" s="510"/>
      <c r="L64" s="510"/>
      <c r="M64" s="510"/>
      <c r="N64" s="510"/>
      <c r="O64" s="510"/>
      <c r="P64" s="510"/>
      <c r="Q64" s="510"/>
      <c r="R64" s="511"/>
      <c r="U64" s="296"/>
      <c r="V64" s="279" t="s">
        <v>182</v>
      </c>
      <c r="W64" s="208"/>
      <c r="X64" s="464"/>
      <c r="Y64" s="474"/>
      <c r="Z64" s="475"/>
      <c r="AA64" s="475"/>
      <c r="AB64" s="475"/>
      <c r="AC64" s="475"/>
      <c r="AD64" s="475"/>
      <c r="AE64" s="475"/>
      <c r="AF64" s="475"/>
      <c r="AG64" s="476"/>
      <c r="AH64" s="459"/>
      <c r="AI64" s="77"/>
      <c r="AJ64" s="248" t="str">
        <f>Sheet1!L64</f>
        <v/>
      </c>
      <c r="AK64" s="461" t="str">
        <f>Sheet1!M64</f>
        <v/>
      </c>
      <c r="AL64" s="457" t="str">
        <f>Sheet1!N64</f>
        <v/>
      </c>
      <c r="AM64" s="73"/>
    </row>
    <row r="65" spans="1:60" ht="18" customHeight="1" x14ac:dyDescent="0.4">
      <c r="A65" s="483"/>
      <c r="B65" s="484"/>
      <c r="C65" s="485"/>
      <c r="D65" s="489"/>
      <c r="E65" s="490"/>
      <c r="F65" s="249"/>
      <c r="G65" s="393"/>
      <c r="H65" s="488"/>
      <c r="J65" s="512"/>
      <c r="K65" s="513"/>
      <c r="L65" s="513"/>
      <c r="M65" s="513"/>
      <c r="N65" s="513"/>
      <c r="O65" s="513"/>
      <c r="P65" s="513"/>
      <c r="Q65" s="513"/>
      <c r="R65" s="514"/>
      <c r="U65" s="296"/>
      <c r="V65" s="280"/>
      <c r="W65" s="1"/>
      <c r="X65" s="465"/>
      <c r="Y65" s="491"/>
      <c r="Z65" s="492"/>
      <c r="AA65" s="492"/>
      <c r="AB65" s="492"/>
      <c r="AC65" s="492"/>
      <c r="AD65" s="492"/>
      <c r="AE65" s="492"/>
      <c r="AF65" s="492"/>
      <c r="AG65" s="493"/>
      <c r="AH65" s="460"/>
      <c r="AI65" s="76"/>
      <c r="AJ65" s="283"/>
      <c r="AK65" s="462"/>
      <c r="AL65" s="458"/>
      <c r="AM65" s="73"/>
    </row>
    <row r="66" spans="1:60" ht="18" customHeight="1" x14ac:dyDescent="0.4">
      <c r="A66" s="480"/>
      <c r="B66" s="481"/>
      <c r="C66" s="482"/>
      <c r="D66" s="486"/>
      <c r="E66" s="487"/>
      <c r="F66" s="248" t="str">
        <f>Sheet1!F65</f>
        <v/>
      </c>
      <c r="G66" s="461" t="str">
        <f>Sheet1!G65</f>
        <v/>
      </c>
      <c r="H66" s="466" t="str">
        <f>Sheet1!H65</f>
        <v/>
      </c>
      <c r="J66" s="254" t="s">
        <v>78</v>
      </c>
      <c r="K66" s="254"/>
      <c r="L66" s="254"/>
      <c r="M66" s="254"/>
      <c r="N66" s="254"/>
      <c r="O66" s="254"/>
      <c r="P66" s="254"/>
      <c r="Q66" s="254"/>
      <c r="R66" s="254"/>
      <c r="U66" s="296"/>
      <c r="V66" s="79"/>
      <c r="W66" s="208"/>
      <c r="X66" s="464"/>
      <c r="Y66" s="474"/>
      <c r="Z66" s="475"/>
      <c r="AA66" s="475"/>
      <c r="AB66" s="475"/>
      <c r="AC66" s="475"/>
      <c r="AD66" s="475"/>
      <c r="AE66" s="475"/>
      <c r="AF66" s="475"/>
      <c r="AG66" s="476"/>
      <c r="AH66" s="459"/>
      <c r="AI66" s="77"/>
      <c r="AJ66" s="248" t="str">
        <f>Sheet1!L66</f>
        <v/>
      </c>
      <c r="AK66" s="461" t="str">
        <f>Sheet1!M66</f>
        <v/>
      </c>
      <c r="AL66" s="457" t="str">
        <f>Sheet1!N66</f>
        <v/>
      </c>
      <c r="AM66" s="73"/>
    </row>
    <row r="67" spans="1:60" ht="18" customHeight="1" thickBot="1" x14ac:dyDescent="0.45">
      <c r="A67" s="501"/>
      <c r="B67" s="502"/>
      <c r="C67" s="503"/>
      <c r="D67" s="489"/>
      <c r="E67" s="490"/>
      <c r="F67" s="249"/>
      <c r="G67" s="393"/>
      <c r="H67" s="488"/>
      <c r="J67" s="255"/>
      <c r="K67" s="255"/>
      <c r="L67" s="255"/>
      <c r="M67" s="255"/>
      <c r="N67" s="255"/>
      <c r="O67" s="255"/>
      <c r="P67" s="255"/>
      <c r="Q67" s="255"/>
      <c r="R67" s="255"/>
      <c r="U67" s="296"/>
      <c r="V67" s="1"/>
      <c r="W67" s="1"/>
      <c r="X67" s="465"/>
      <c r="Y67" s="477"/>
      <c r="Z67" s="478"/>
      <c r="AA67" s="478"/>
      <c r="AB67" s="478"/>
      <c r="AC67" s="478"/>
      <c r="AD67" s="478"/>
      <c r="AE67" s="478"/>
      <c r="AF67" s="478"/>
      <c r="AG67" s="479"/>
      <c r="AH67" s="460"/>
      <c r="AI67" s="76"/>
      <c r="AJ67" s="283"/>
      <c r="AK67" s="408"/>
      <c r="AL67" s="463"/>
      <c r="AM67" s="73"/>
    </row>
    <row r="68" spans="1:60" ht="18" customHeight="1" thickTop="1" x14ac:dyDescent="0.4">
      <c r="A68" s="297" t="s">
        <v>83</v>
      </c>
      <c r="B68" s="298"/>
      <c r="C68" s="298"/>
      <c r="D68" s="298"/>
      <c r="E68" s="298"/>
      <c r="F68" s="301">
        <f>SUM(F52:F67)</f>
        <v>0</v>
      </c>
      <c r="G68" s="497">
        <f>SUM(G52:G67)</f>
        <v>0</v>
      </c>
      <c r="H68" s="499">
        <f>SUM(H52:H67)</f>
        <v>0</v>
      </c>
      <c r="J68" s="307" t="s">
        <v>79</v>
      </c>
      <c r="K68" s="308"/>
      <c r="L68" s="308"/>
      <c r="M68" s="308"/>
      <c r="N68" s="308"/>
      <c r="O68" s="309"/>
      <c r="P68" s="301">
        <f>Sheet1!D91</f>
        <v>0</v>
      </c>
      <c r="Q68" s="497">
        <f>Sheet1!E91</f>
        <v>0</v>
      </c>
      <c r="R68" s="499">
        <f>Sheet1!F91</f>
        <v>0</v>
      </c>
      <c r="U68" s="296"/>
      <c r="V68" s="468" t="s">
        <v>3</v>
      </c>
      <c r="W68" s="470"/>
      <c r="X68" s="471"/>
      <c r="Y68" s="471"/>
      <c r="Z68" s="471"/>
      <c r="AA68" s="471"/>
      <c r="AB68" s="227" t="s">
        <v>76</v>
      </c>
      <c r="AC68" s="228"/>
      <c r="AD68" s="229"/>
      <c r="AE68" s="383">
        <f>SUMIF(Sheet1!$J58:$J67,1,AJ58:AJ67)</f>
        <v>0</v>
      </c>
      <c r="AF68" s="385">
        <f>SUMIF(Sheet1!$J58:$J67,1,AK58:AK67)</f>
        <v>0</v>
      </c>
      <c r="AG68" s="387">
        <f>SUMIF(Sheet1!$J58:$J67,1,AL58:AL67)</f>
        <v>0</v>
      </c>
      <c r="AH68" s="210" t="s">
        <v>81</v>
      </c>
      <c r="AI68" s="211"/>
      <c r="AJ68" s="391">
        <f>SUM(AJ58:AJ67)</f>
        <v>0</v>
      </c>
      <c r="AK68" s="392">
        <f>SUM(AK58:AK67)</f>
        <v>0</v>
      </c>
      <c r="AL68" s="394">
        <f>SUM(AL58:AL67)</f>
        <v>0</v>
      </c>
    </row>
    <row r="69" spans="1:60" ht="18" customHeight="1" thickBot="1" x14ac:dyDescent="0.45">
      <c r="A69" s="299"/>
      <c r="B69" s="300"/>
      <c r="C69" s="300"/>
      <c r="D69" s="300"/>
      <c r="E69" s="300"/>
      <c r="F69" s="302"/>
      <c r="G69" s="498"/>
      <c r="H69" s="500"/>
      <c r="J69" s="310"/>
      <c r="K69" s="311"/>
      <c r="L69" s="311"/>
      <c r="M69" s="311"/>
      <c r="N69" s="311"/>
      <c r="O69" s="312"/>
      <c r="P69" s="302"/>
      <c r="Q69" s="498"/>
      <c r="R69" s="500"/>
      <c r="U69" s="296"/>
      <c r="V69" s="469"/>
      <c r="W69" s="472"/>
      <c r="X69" s="473"/>
      <c r="Y69" s="473"/>
      <c r="Z69" s="473"/>
      <c r="AA69" s="473"/>
      <c r="AB69" s="230"/>
      <c r="AC69" s="231"/>
      <c r="AD69" s="232"/>
      <c r="AE69" s="424"/>
      <c r="AF69" s="425"/>
      <c r="AG69" s="426"/>
      <c r="AH69" s="212"/>
      <c r="AI69" s="213"/>
      <c r="AJ69" s="407"/>
      <c r="AK69" s="408"/>
      <c r="AL69" s="409"/>
    </row>
    <row r="70" spans="1:60" ht="18" customHeight="1" thickTop="1" x14ac:dyDescent="0.4">
      <c r="I70" s="72"/>
      <c r="J70" s="72"/>
      <c r="V70" s="66"/>
      <c r="W70" s="66"/>
      <c r="AE70" s="72"/>
      <c r="AF70" s="72"/>
      <c r="AG70" s="72"/>
      <c r="AH70" s="72"/>
      <c r="AI70" s="72"/>
      <c r="AJ70" s="72"/>
      <c r="AK70" s="72"/>
      <c r="AL70" s="72"/>
    </row>
    <row r="71" spans="1:60" ht="17.25" customHeight="1" x14ac:dyDescent="0.4"/>
    <row r="72" spans="1:60" ht="45" customHeight="1" x14ac:dyDescent="0.4">
      <c r="A72" s="531" t="str">
        <f>IF(OR(H48="",I2="",L2="",P2="",AND(H48="有",OR(A52="",D52="",D53=""))),"未入力の必須項目があります","入力ありがとうございました")</f>
        <v>未入力の必須項目があります</v>
      </c>
      <c r="B72" s="531"/>
      <c r="C72" s="531"/>
      <c r="D72" s="531"/>
      <c r="E72" s="531"/>
      <c r="F72" s="531"/>
      <c r="G72" s="531"/>
      <c r="H72" s="531"/>
      <c r="I72" s="531"/>
      <c r="J72" s="531"/>
      <c r="K72" s="531"/>
      <c r="L72" s="531"/>
      <c r="M72" s="531"/>
      <c r="N72" s="531"/>
      <c r="O72" s="531"/>
      <c r="P72" s="531"/>
      <c r="Q72" s="531"/>
      <c r="R72" s="531"/>
    </row>
    <row r="73" spans="1:60" ht="45" customHeight="1" x14ac:dyDescent="0.4">
      <c r="A73" s="531" t="str">
        <f>IF(OR(K16&gt;10,K29&gt;10,K42&gt;10,K44&gt;10,AE16&gt;10,AE29&gt;10,AE42&gt;10,AE55&gt;10,AE68&gt;10,F68&gt;3,P68&lt;7,P68&gt;10),"受験資格に該当する職務経歴の期間・休業等の期間を確認してください","入力ありがとうございました")</f>
        <v>受験資格に該当する職務経歴の期間・休業等の期間を確認してください</v>
      </c>
      <c r="B73" s="531"/>
      <c r="C73" s="531"/>
      <c r="D73" s="531"/>
      <c r="E73" s="531"/>
      <c r="F73" s="531"/>
      <c r="G73" s="531"/>
      <c r="H73" s="531"/>
      <c r="I73" s="531"/>
      <c r="J73" s="531"/>
      <c r="K73" s="531"/>
      <c r="L73" s="531"/>
      <c r="M73" s="531"/>
      <c r="N73" s="531"/>
      <c r="O73" s="531"/>
      <c r="P73" s="531"/>
      <c r="Q73" s="531"/>
      <c r="R73" s="531"/>
    </row>
    <row r="75" spans="1:60" s="180" customFormat="1" ht="45" customHeight="1" x14ac:dyDescent="0.4">
      <c r="C75" s="181" t="s">
        <v>149</v>
      </c>
      <c r="AN75" s="182"/>
      <c r="AO75" s="182"/>
      <c r="AP75" s="182"/>
      <c r="AQ75" s="182"/>
      <c r="AR75" s="182"/>
      <c r="AS75" s="182"/>
      <c r="AT75" s="182"/>
      <c r="AU75" s="182"/>
      <c r="AV75" s="182"/>
      <c r="AW75" s="182"/>
      <c r="AX75" s="182"/>
      <c r="AY75" s="182"/>
      <c r="AZ75" s="182"/>
      <c r="BA75" s="182"/>
      <c r="BB75" s="182"/>
      <c r="BC75" s="182"/>
      <c r="BD75" s="182"/>
      <c r="BE75" s="182"/>
      <c r="BF75" s="182"/>
      <c r="BG75" s="182"/>
      <c r="BH75" s="182"/>
    </row>
    <row r="76" spans="1:60" s="180" customFormat="1" ht="45" customHeight="1" x14ac:dyDescent="0.4">
      <c r="C76" s="181" t="s">
        <v>150</v>
      </c>
      <c r="AN76" s="182"/>
      <c r="AO76" s="182"/>
      <c r="AP76" s="182"/>
      <c r="AQ76" s="182"/>
      <c r="AR76" s="182"/>
      <c r="AS76" s="182"/>
      <c r="AT76" s="182"/>
      <c r="AU76" s="182"/>
      <c r="AV76" s="182"/>
      <c r="AW76" s="182"/>
      <c r="AX76" s="182"/>
      <c r="AY76" s="182"/>
      <c r="AZ76" s="182"/>
      <c r="BA76" s="182"/>
      <c r="BB76" s="182"/>
      <c r="BC76" s="182"/>
      <c r="BD76" s="182"/>
      <c r="BE76" s="182"/>
      <c r="BF76" s="182"/>
      <c r="BG76" s="182"/>
      <c r="BH76" s="182"/>
    </row>
    <row r="77" spans="1:60" s="180" customFormat="1" ht="45" customHeight="1" x14ac:dyDescent="0.4">
      <c r="C77" s="181" t="s">
        <v>151</v>
      </c>
      <c r="AN77" s="182"/>
      <c r="AO77" s="182"/>
      <c r="AP77" s="182"/>
      <c r="AQ77" s="182"/>
      <c r="AR77" s="182"/>
      <c r="AS77" s="182"/>
      <c r="AT77" s="182"/>
      <c r="AU77" s="182"/>
      <c r="AV77" s="182"/>
      <c r="AW77" s="182"/>
      <c r="AX77" s="182"/>
      <c r="AY77" s="182"/>
      <c r="AZ77" s="182"/>
      <c r="BA77" s="182"/>
      <c r="BB77" s="182"/>
      <c r="BC77" s="182"/>
      <c r="BD77" s="182"/>
      <c r="BE77" s="182"/>
      <c r="BF77" s="182"/>
      <c r="BG77" s="182"/>
      <c r="BH77" s="182"/>
    </row>
    <row r="78" spans="1:60" s="180" customFormat="1" ht="45" customHeight="1" x14ac:dyDescent="0.4">
      <c r="C78" s="181" t="s">
        <v>152</v>
      </c>
      <c r="AN78" s="182"/>
      <c r="AO78" s="182"/>
      <c r="AP78" s="182"/>
      <c r="AQ78" s="182"/>
      <c r="AR78" s="182"/>
      <c r="AS78" s="182"/>
      <c r="AT78" s="182"/>
      <c r="AU78" s="182"/>
      <c r="AV78" s="182"/>
      <c r="AW78" s="182"/>
      <c r="AX78" s="182"/>
      <c r="AY78" s="182"/>
      <c r="AZ78" s="182"/>
      <c r="BA78" s="182"/>
      <c r="BB78" s="182"/>
      <c r="BC78" s="182"/>
      <c r="BD78" s="182"/>
      <c r="BE78" s="182"/>
      <c r="BF78" s="182"/>
      <c r="BG78" s="182"/>
      <c r="BH78" s="182"/>
    </row>
    <row r="79" spans="1:60" s="180" customFormat="1" ht="45" customHeight="1" x14ac:dyDescent="0.4">
      <c r="C79" s="181" t="s">
        <v>153</v>
      </c>
      <c r="AN79" s="182"/>
      <c r="AO79" s="182"/>
      <c r="AP79" s="182"/>
      <c r="AQ79" s="182"/>
      <c r="AR79" s="182"/>
      <c r="AS79" s="182"/>
      <c r="AT79" s="182"/>
      <c r="AU79" s="182"/>
      <c r="AV79" s="182"/>
      <c r="AW79" s="182"/>
      <c r="AX79" s="182"/>
      <c r="AY79" s="182"/>
      <c r="AZ79" s="182"/>
      <c r="BA79" s="182"/>
      <c r="BB79" s="182"/>
      <c r="BC79" s="182"/>
      <c r="BD79" s="182"/>
      <c r="BE79" s="182"/>
      <c r="BF79" s="182"/>
      <c r="BG79" s="182"/>
      <c r="BH79" s="182"/>
    </row>
    <row r="80" spans="1:60" s="180" customFormat="1" ht="45" customHeight="1" x14ac:dyDescent="0.4">
      <c r="C80" s="181" t="s">
        <v>154</v>
      </c>
      <c r="AN80" s="182"/>
      <c r="AO80" s="182"/>
      <c r="AP80" s="182"/>
      <c r="AQ80" s="182"/>
      <c r="AR80" s="182"/>
      <c r="AS80" s="182"/>
      <c r="AT80" s="182"/>
      <c r="AU80" s="182"/>
      <c r="AV80" s="182"/>
      <c r="AW80" s="182"/>
      <c r="AX80" s="182"/>
      <c r="AY80" s="182"/>
      <c r="AZ80" s="182"/>
      <c r="BA80" s="182"/>
      <c r="BB80" s="182"/>
      <c r="BC80" s="182"/>
      <c r="BD80" s="182"/>
      <c r="BE80" s="182"/>
      <c r="BF80" s="182"/>
      <c r="BG80" s="182"/>
      <c r="BH80" s="182"/>
    </row>
    <row r="81" spans="3:60" s="180" customFormat="1" ht="45" customHeight="1" x14ac:dyDescent="0.4">
      <c r="C81" s="181" t="s">
        <v>155</v>
      </c>
      <c r="AN81" s="182"/>
      <c r="AO81" s="182"/>
      <c r="AP81" s="182"/>
      <c r="AQ81" s="182"/>
      <c r="AR81" s="182"/>
      <c r="AS81" s="182"/>
      <c r="AT81" s="182"/>
      <c r="AU81" s="182"/>
      <c r="AV81" s="182"/>
      <c r="AW81" s="182"/>
      <c r="AX81" s="182"/>
      <c r="AY81" s="182"/>
      <c r="AZ81" s="182"/>
      <c r="BA81" s="182"/>
      <c r="BB81" s="182"/>
      <c r="BC81" s="182"/>
      <c r="BD81" s="182"/>
      <c r="BE81" s="182"/>
      <c r="BF81" s="182"/>
      <c r="BG81" s="182"/>
      <c r="BH81" s="182"/>
    </row>
    <row r="82" spans="3:60" s="180" customFormat="1" ht="45" customHeight="1" x14ac:dyDescent="0.4">
      <c r="C82" s="181" t="s">
        <v>156</v>
      </c>
      <c r="AN82" s="182"/>
      <c r="AO82" s="182"/>
      <c r="AP82" s="182"/>
      <c r="AQ82" s="182"/>
      <c r="AR82" s="182"/>
      <c r="AS82" s="182"/>
      <c r="AT82" s="182"/>
      <c r="AU82" s="182"/>
      <c r="AV82" s="182"/>
      <c r="AW82" s="182"/>
      <c r="AX82" s="182"/>
      <c r="AY82" s="182"/>
      <c r="AZ82" s="182"/>
      <c r="BA82" s="182"/>
      <c r="BB82" s="182"/>
      <c r="BC82" s="182"/>
      <c r="BD82" s="182"/>
      <c r="BE82" s="182"/>
      <c r="BF82" s="182"/>
      <c r="BG82" s="182"/>
      <c r="BH82" s="182"/>
    </row>
    <row r="83" spans="3:60" s="180" customFormat="1" ht="45" customHeight="1" x14ac:dyDescent="0.4">
      <c r="C83" s="181" t="s">
        <v>157</v>
      </c>
      <c r="AN83" s="182"/>
      <c r="AO83" s="182"/>
      <c r="AP83" s="182"/>
      <c r="AQ83" s="182"/>
      <c r="AR83" s="182"/>
      <c r="AS83" s="182"/>
      <c r="AT83" s="182"/>
      <c r="AU83" s="182"/>
      <c r="AV83" s="182"/>
      <c r="AW83" s="182"/>
      <c r="AX83" s="182"/>
      <c r="AY83" s="182"/>
      <c r="AZ83" s="182"/>
      <c r="BA83" s="182"/>
      <c r="BB83" s="182"/>
      <c r="BC83" s="182"/>
      <c r="BD83" s="182"/>
      <c r="BE83" s="182"/>
      <c r="BF83" s="182"/>
      <c r="BG83" s="182"/>
      <c r="BH83" s="182"/>
    </row>
  </sheetData>
  <sheetProtection algorithmName="SHA-512" hashValue="DR0Pj/utlltmD6odSwu5MkMJze9lNpSuScn+QiDN2wp8hYxhy+78gakPKJP9bFLaMJGyMmjLTrnyTzZVwJ3mng==" saltValue="oWIK7y1YuOrnYpBH0ZCwQw==" spinCount="100000" sheet="1" objects="1" scenarios="1"/>
  <mergeCells count="440">
    <mergeCell ref="A72:R72"/>
    <mergeCell ref="I3:N3"/>
    <mergeCell ref="A47:E47"/>
    <mergeCell ref="A73:R73"/>
    <mergeCell ref="A4:R4"/>
    <mergeCell ref="U4:AL4"/>
    <mergeCell ref="A5:B5"/>
    <mergeCell ref="E5:M5"/>
    <mergeCell ref="P5:R5"/>
    <mergeCell ref="U5:V5"/>
    <mergeCell ref="Y5:AG5"/>
    <mergeCell ref="AJ5:AL5"/>
    <mergeCell ref="A6:A17"/>
    <mergeCell ref="B6:B11"/>
    <mergeCell ref="D6:D7"/>
    <mergeCell ref="E6:M7"/>
    <mergeCell ref="N6:N7"/>
    <mergeCell ref="P6:P7"/>
    <mergeCell ref="D8:D9"/>
    <mergeCell ref="E8:M9"/>
    <mergeCell ref="N8:N9"/>
    <mergeCell ref="P8:P9"/>
    <mergeCell ref="N10:N11"/>
    <mergeCell ref="P10:P11"/>
    <mergeCell ref="A1:D3"/>
    <mergeCell ref="E1:H1"/>
    <mergeCell ref="I1:K1"/>
    <mergeCell ref="L1:N1"/>
    <mergeCell ref="P1:R1"/>
    <mergeCell ref="E2:H2"/>
    <mergeCell ref="I2:K2"/>
    <mergeCell ref="L2:N2"/>
    <mergeCell ref="P2:R2"/>
    <mergeCell ref="P3:R3"/>
    <mergeCell ref="B16:B17"/>
    <mergeCell ref="C16:G17"/>
    <mergeCell ref="Q6:Q7"/>
    <mergeCell ref="R6:R7"/>
    <mergeCell ref="U6:U17"/>
    <mergeCell ref="Q14:Q15"/>
    <mergeCell ref="R14:R15"/>
    <mergeCell ref="B12:B13"/>
    <mergeCell ref="D12:D13"/>
    <mergeCell ref="E12:M13"/>
    <mergeCell ref="N12:N13"/>
    <mergeCell ref="P12:P13"/>
    <mergeCell ref="Q12:Q13"/>
    <mergeCell ref="R12:R13"/>
    <mergeCell ref="D10:D11"/>
    <mergeCell ref="E10:M11"/>
    <mergeCell ref="D14:D15"/>
    <mergeCell ref="E14:M15"/>
    <mergeCell ref="N14:N15"/>
    <mergeCell ref="P14:P15"/>
    <mergeCell ref="Q8:Q9"/>
    <mergeCell ref="R8:R9"/>
    <mergeCell ref="X8:X9"/>
    <mergeCell ref="Y8:AG9"/>
    <mergeCell ref="Q10:Q11"/>
    <mergeCell ref="R10:R11"/>
    <mergeCell ref="H16:J17"/>
    <mergeCell ref="K16:K17"/>
    <mergeCell ref="L16:L17"/>
    <mergeCell ref="M16:M17"/>
    <mergeCell ref="X14:X15"/>
    <mergeCell ref="Y14:AG15"/>
    <mergeCell ref="V12:V13"/>
    <mergeCell ref="X10:X11"/>
    <mergeCell ref="Y10:AG11"/>
    <mergeCell ref="X12:X13"/>
    <mergeCell ref="Y12:AG13"/>
    <mergeCell ref="V6:V11"/>
    <mergeCell ref="X6:X7"/>
    <mergeCell ref="Y6:AG7"/>
    <mergeCell ref="AH8:AH9"/>
    <mergeCell ref="AJ8:AJ9"/>
    <mergeCell ref="AK8:AK9"/>
    <mergeCell ref="AL8:AL9"/>
    <mergeCell ref="AH14:AH15"/>
    <mergeCell ref="AJ14:AJ15"/>
    <mergeCell ref="AK14:AK15"/>
    <mergeCell ref="AL14:AL15"/>
    <mergeCell ref="AH6:AH7"/>
    <mergeCell ref="AJ6:AJ7"/>
    <mergeCell ref="AK6:AK7"/>
    <mergeCell ref="AL6:AL7"/>
    <mergeCell ref="AH10:AH11"/>
    <mergeCell ref="AJ10:AJ11"/>
    <mergeCell ref="AK10:AK11"/>
    <mergeCell ref="AL10:AL11"/>
    <mergeCell ref="AH12:AH13"/>
    <mergeCell ref="AJ12:AJ13"/>
    <mergeCell ref="AK12:AK13"/>
    <mergeCell ref="AL12:AL13"/>
    <mergeCell ref="AK16:AK17"/>
    <mergeCell ref="AL16:AL17"/>
    <mergeCell ref="A19:A30"/>
    <mergeCell ref="B19:B24"/>
    <mergeCell ref="D19:D20"/>
    <mergeCell ref="E19:M20"/>
    <mergeCell ref="N19:N20"/>
    <mergeCell ref="P19:P20"/>
    <mergeCell ref="Q19:Q20"/>
    <mergeCell ref="R19:R20"/>
    <mergeCell ref="AB16:AD17"/>
    <mergeCell ref="AE16:AE17"/>
    <mergeCell ref="AF16:AF17"/>
    <mergeCell ref="AG16:AG17"/>
    <mergeCell ref="AH16:AI17"/>
    <mergeCell ref="AJ16:AJ17"/>
    <mergeCell ref="N16:O17"/>
    <mergeCell ref="P16:P17"/>
    <mergeCell ref="Q16:Q17"/>
    <mergeCell ref="R16:R17"/>
    <mergeCell ref="V16:V17"/>
    <mergeCell ref="W16:AA17"/>
    <mergeCell ref="B25:B26"/>
    <mergeCell ref="D25:D26"/>
    <mergeCell ref="D21:D22"/>
    <mergeCell ref="E21:M22"/>
    <mergeCell ref="N21:N22"/>
    <mergeCell ref="P21:P22"/>
    <mergeCell ref="Q21:Q22"/>
    <mergeCell ref="R21:R22"/>
    <mergeCell ref="AK19:AK20"/>
    <mergeCell ref="AL19:AL20"/>
    <mergeCell ref="U19:U30"/>
    <mergeCell ref="V19:V24"/>
    <mergeCell ref="X19:X20"/>
    <mergeCell ref="Y19:AG20"/>
    <mergeCell ref="AH19:AH20"/>
    <mergeCell ref="AJ19:AJ20"/>
    <mergeCell ref="X21:X22"/>
    <mergeCell ref="Y21:AG22"/>
    <mergeCell ref="D23:D24"/>
    <mergeCell ref="E23:M24"/>
    <mergeCell ref="N23:N24"/>
    <mergeCell ref="P23:P24"/>
    <mergeCell ref="Q23:Q24"/>
    <mergeCell ref="R23:R24"/>
    <mergeCell ref="AK21:AK22"/>
    <mergeCell ref="AL21:AL22"/>
    <mergeCell ref="AH21:AH22"/>
    <mergeCell ref="AJ21:AJ22"/>
    <mergeCell ref="X23:X24"/>
    <mergeCell ref="Y23:AG24"/>
    <mergeCell ref="AH23:AH24"/>
    <mergeCell ref="AJ23:AJ24"/>
    <mergeCell ref="AK23:AK24"/>
    <mergeCell ref="AL23:AL24"/>
    <mergeCell ref="D27:D28"/>
    <mergeCell ref="E27:M28"/>
    <mergeCell ref="N27:N28"/>
    <mergeCell ref="P27:P28"/>
    <mergeCell ref="Q27:Q28"/>
    <mergeCell ref="R27:R28"/>
    <mergeCell ref="X27:X28"/>
    <mergeCell ref="Y27:AG28"/>
    <mergeCell ref="X25:X26"/>
    <mergeCell ref="Y25:AG26"/>
    <mergeCell ref="AH25:AH26"/>
    <mergeCell ref="AJ25:AJ26"/>
    <mergeCell ref="AK25:AK26"/>
    <mergeCell ref="AL25:AL26"/>
    <mergeCell ref="E25:M26"/>
    <mergeCell ref="N25:N26"/>
    <mergeCell ref="P25:P26"/>
    <mergeCell ref="Q25:Q26"/>
    <mergeCell ref="R25:R26"/>
    <mergeCell ref="V25:V26"/>
    <mergeCell ref="AH27:AH28"/>
    <mergeCell ref="AJ27:AJ28"/>
    <mergeCell ref="AK27:AK28"/>
    <mergeCell ref="AL27:AL28"/>
    <mergeCell ref="H29:J30"/>
    <mergeCell ref="K29:K30"/>
    <mergeCell ref="L29:L30"/>
    <mergeCell ref="M29:M30"/>
    <mergeCell ref="AK29:AK30"/>
    <mergeCell ref="AL29:AL30"/>
    <mergeCell ref="AE29:AE30"/>
    <mergeCell ref="AF29:AF30"/>
    <mergeCell ref="AG29:AG30"/>
    <mergeCell ref="AH29:AI30"/>
    <mergeCell ref="AJ29:AJ30"/>
    <mergeCell ref="A32:A43"/>
    <mergeCell ref="B32:B37"/>
    <mergeCell ref="D32:D33"/>
    <mergeCell ref="E32:M33"/>
    <mergeCell ref="N32:N33"/>
    <mergeCell ref="P32:P33"/>
    <mergeCell ref="Q32:Q33"/>
    <mergeCell ref="R32:R33"/>
    <mergeCell ref="AB29:AD30"/>
    <mergeCell ref="N29:O30"/>
    <mergeCell ref="P29:P30"/>
    <mergeCell ref="Q29:Q30"/>
    <mergeCell ref="R29:R30"/>
    <mergeCell ref="V29:V30"/>
    <mergeCell ref="W29:AA30"/>
    <mergeCell ref="B29:B30"/>
    <mergeCell ref="C29:G30"/>
    <mergeCell ref="B38:B39"/>
    <mergeCell ref="D38:D39"/>
    <mergeCell ref="E38:M39"/>
    <mergeCell ref="N38:N39"/>
    <mergeCell ref="P38:P39"/>
    <mergeCell ref="Q38:Q39"/>
    <mergeCell ref="R38:R39"/>
    <mergeCell ref="D34:D35"/>
    <mergeCell ref="E34:M35"/>
    <mergeCell ref="N34:N35"/>
    <mergeCell ref="P34:P35"/>
    <mergeCell ref="Q34:Q35"/>
    <mergeCell ref="R34:R35"/>
    <mergeCell ref="AK32:AK33"/>
    <mergeCell ref="AL32:AL33"/>
    <mergeCell ref="U32:U43"/>
    <mergeCell ref="V32:V37"/>
    <mergeCell ref="X32:X33"/>
    <mergeCell ref="Y32:AG33"/>
    <mergeCell ref="AH32:AH33"/>
    <mergeCell ref="AJ32:AJ33"/>
    <mergeCell ref="X34:X35"/>
    <mergeCell ref="Y34:AG35"/>
    <mergeCell ref="D36:D37"/>
    <mergeCell ref="E36:M37"/>
    <mergeCell ref="N36:N37"/>
    <mergeCell ref="P36:P37"/>
    <mergeCell ref="Q36:Q37"/>
    <mergeCell ref="AK34:AK35"/>
    <mergeCell ref="AL34:AL35"/>
    <mergeCell ref="D40:D41"/>
    <mergeCell ref="AM34:AM35"/>
    <mergeCell ref="AH34:AH35"/>
    <mergeCell ref="AJ34:AJ35"/>
    <mergeCell ref="AL36:AL37"/>
    <mergeCell ref="R36:R37"/>
    <mergeCell ref="X36:X37"/>
    <mergeCell ref="Y36:AG37"/>
    <mergeCell ref="AH36:AH37"/>
    <mergeCell ref="AJ36:AJ37"/>
    <mergeCell ref="AK36:AK37"/>
    <mergeCell ref="E40:M41"/>
    <mergeCell ref="N40:N41"/>
    <mergeCell ref="P40:P41"/>
    <mergeCell ref="Q40:Q41"/>
    <mergeCell ref="R40:R41"/>
    <mergeCell ref="AL38:AL39"/>
    <mergeCell ref="AM38:AM39"/>
    <mergeCell ref="V38:V39"/>
    <mergeCell ref="X38:X39"/>
    <mergeCell ref="Y38:AG39"/>
    <mergeCell ref="AH38:AH39"/>
    <mergeCell ref="AJ38:AJ39"/>
    <mergeCell ref="AK38:AK39"/>
    <mergeCell ref="X40:X41"/>
    <mergeCell ref="Y40:AG41"/>
    <mergeCell ref="AH40:AH41"/>
    <mergeCell ref="AJ40:AJ41"/>
    <mergeCell ref="AK40:AK41"/>
    <mergeCell ref="AL40:AL41"/>
    <mergeCell ref="B42:B43"/>
    <mergeCell ref="C42:G43"/>
    <mergeCell ref="H42:J43"/>
    <mergeCell ref="K42:K43"/>
    <mergeCell ref="L42:L43"/>
    <mergeCell ref="M42:M43"/>
    <mergeCell ref="N42:O43"/>
    <mergeCell ref="P42:P43"/>
    <mergeCell ref="AF42:AF43"/>
    <mergeCell ref="AG42:AG43"/>
    <mergeCell ref="AH42:AI43"/>
    <mergeCell ref="AJ42:AJ43"/>
    <mergeCell ref="AK42:AK43"/>
    <mergeCell ref="AL42:AL43"/>
    <mergeCell ref="Q42:Q43"/>
    <mergeCell ref="R42:R43"/>
    <mergeCell ref="V42:V43"/>
    <mergeCell ref="W42:AA43"/>
    <mergeCell ref="AB42:AD43"/>
    <mergeCell ref="AE42:AE43"/>
    <mergeCell ref="A44:J45"/>
    <mergeCell ref="K44:K45"/>
    <mergeCell ref="L44:L45"/>
    <mergeCell ref="M44:M45"/>
    <mergeCell ref="N44:O45"/>
    <mergeCell ref="P44:P45"/>
    <mergeCell ref="X47:X48"/>
    <mergeCell ref="Y47:AG48"/>
    <mergeCell ref="AH47:AH48"/>
    <mergeCell ref="Q44:Q45"/>
    <mergeCell ref="R44:R45"/>
    <mergeCell ref="U45:U56"/>
    <mergeCell ref="V45:V50"/>
    <mergeCell ref="X53:X54"/>
    <mergeCell ref="Y53:AG54"/>
    <mergeCell ref="V55:V56"/>
    <mergeCell ref="W55:AA56"/>
    <mergeCell ref="V51:V52"/>
    <mergeCell ref="X51:X52"/>
    <mergeCell ref="J48:R49"/>
    <mergeCell ref="A52:C53"/>
    <mergeCell ref="D52:E52"/>
    <mergeCell ref="F52:F53"/>
    <mergeCell ref="G52:G53"/>
    <mergeCell ref="AL47:AL48"/>
    <mergeCell ref="AH45:AH46"/>
    <mergeCell ref="AJ45:AJ46"/>
    <mergeCell ref="AK45:AK46"/>
    <mergeCell ref="AL45:AL46"/>
    <mergeCell ref="X45:X46"/>
    <mergeCell ref="Y45:AG46"/>
    <mergeCell ref="AJ49:AJ50"/>
    <mergeCell ref="AL49:AL50"/>
    <mergeCell ref="H52:H53"/>
    <mergeCell ref="D53:E53"/>
    <mergeCell ref="AK51:AK52"/>
    <mergeCell ref="AK49:AK50"/>
    <mergeCell ref="AJ47:AJ48"/>
    <mergeCell ref="AK47:AK48"/>
    <mergeCell ref="AH51:AH52"/>
    <mergeCell ref="Y51:AG52"/>
    <mergeCell ref="A48:G49"/>
    <mergeCell ref="H48:H49"/>
    <mergeCell ref="X49:X50"/>
    <mergeCell ref="Y49:AG50"/>
    <mergeCell ref="AH49:AH50"/>
    <mergeCell ref="A50:C51"/>
    <mergeCell ref="D50:E51"/>
    <mergeCell ref="F50:H51"/>
    <mergeCell ref="J50:R65"/>
    <mergeCell ref="A54:C55"/>
    <mergeCell ref="D54:E54"/>
    <mergeCell ref="F54:F55"/>
    <mergeCell ref="G54:G55"/>
    <mergeCell ref="H54:H55"/>
    <mergeCell ref="D55:E55"/>
    <mergeCell ref="A58:C59"/>
    <mergeCell ref="A60:C61"/>
    <mergeCell ref="D60:E60"/>
    <mergeCell ref="F60:F61"/>
    <mergeCell ref="A56:C57"/>
    <mergeCell ref="D56:E56"/>
    <mergeCell ref="F56:F57"/>
    <mergeCell ref="G56:G57"/>
    <mergeCell ref="H56:H57"/>
    <mergeCell ref="D57:E57"/>
    <mergeCell ref="D61:E61"/>
    <mergeCell ref="G60:G61"/>
    <mergeCell ref="H60:H61"/>
    <mergeCell ref="D58:E58"/>
    <mergeCell ref="F58:F59"/>
    <mergeCell ref="G58:G59"/>
    <mergeCell ref="H58:H59"/>
    <mergeCell ref="D59:E59"/>
    <mergeCell ref="D67:E67"/>
    <mergeCell ref="V58:V63"/>
    <mergeCell ref="X58:X59"/>
    <mergeCell ref="Y58:AG59"/>
    <mergeCell ref="AH58:AH59"/>
    <mergeCell ref="Y60:AG61"/>
    <mergeCell ref="AH60:AH61"/>
    <mergeCell ref="AH62:AH63"/>
    <mergeCell ref="U58:U69"/>
    <mergeCell ref="A68:E69"/>
    <mergeCell ref="F68:F69"/>
    <mergeCell ref="G68:G69"/>
    <mergeCell ref="H68:H69"/>
    <mergeCell ref="D66:E66"/>
    <mergeCell ref="F66:F67"/>
    <mergeCell ref="G66:G67"/>
    <mergeCell ref="J68:O69"/>
    <mergeCell ref="P68:P69"/>
    <mergeCell ref="Q68:Q69"/>
    <mergeCell ref="R68:R69"/>
    <mergeCell ref="A66:C67"/>
    <mergeCell ref="H66:H67"/>
    <mergeCell ref="J66:R67"/>
    <mergeCell ref="A64:C65"/>
    <mergeCell ref="A62:C63"/>
    <mergeCell ref="D62:E62"/>
    <mergeCell ref="H64:H65"/>
    <mergeCell ref="V64:V65"/>
    <mergeCell ref="D63:E63"/>
    <mergeCell ref="X64:X65"/>
    <mergeCell ref="Y64:AG65"/>
    <mergeCell ref="Y62:AG63"/>
    <mergeCell ref="D65:E65"/>
    <mergeCell ref="D64:E64"/>
    <mergeCell ref="F64:F65"/>
    <mergeCell ref="G64:G65"/>
    <mergeCell ref="X60:X61"/>
    <mergeCell ref="F62:F63"/>
    <mergeCell ref="G62:G63"/>
    <mergeCell ref="H62:H63"/>
    <mergeCell ref="X62:X63"/>
    <mergeCell ref="AH68:AI69"/>
    <mergeCell ref="AJ68:AJ69"/>
    <mergeCell ref="AK68:AK69"/>
    <mergeCell ref="AL68:AL69"/>
    <mergeCell ref="AL62:AL63"/>
    <mergeCell ref="V68:V69"/>
    <mergeCell ref="W68:AA69"/>
    <mergeCell ref="AB68:AD69"/>
    <mergeCell ref="AE68:AE69"/>
    <mergeCell ref="AF68:AF69"/>
    <mergeCell ref="AG68:AG69"/>
    <mergeCell ref="AK66:AK67"/>
    <mergeCell ref="AL66:AL67"/>
    <mergeCell ref="AJ66:AJ67"/>
    <mergeCell ref="AJ62:AJ63"/>
    <mergeCell ref="AK62:AK63"/>
    <mergeCell ref="X66:X67"/>
    <mergeCell ref="Y66:AG67"/>
    <mergeCell ref="AH66:AH67"/>
    <mergeCell ref="AB55:AD56"/>
    <mergeCell ref="AE55:AE56"/>
    <mergeCell ref="AL58:AL59"/>
    <mergeCell ref="AL55:AL56"/>
    <mergeCell ref="AJ51:AJ52"/>
    <mergeCell ref="AH64:AH65"/>
    <mergeCell ref="AJ64:AJ65"/>
    <mergeCell ref="AK64:AK65"/>
    <mergeCell ref="AL64:AL65"/>
    <mergeCell ref="AL60:AL61"/>
    <mergeCell ref="AL51:AL52"/>
    <mergeCell ref="AK55:AK56"/>
    <mergeCell ref="AJ58:AJ59"/>
    <mergeCell ref="AK58:AK59"/>
    <mergeCell ref="AJ60:AJ61"/>
    <mergeCell ref="AK60:AK61"/>
    <mergeCell ref="AF55:AF56"/>
    <mergeCell ref="AG55:AG56"/>
    <mergeCell ref="AH55:AI56"/>
    <mergeCell ref="AJ55:AJ56"/>
    <mergeCell ref="AH53:AH54"/>
    <mergeCell ref="AJ53:AJ54"/>
    <mergeCell ref="AK53:AK54"/>
    <mergeCell ref="AL53:AL54"/>
  </mergeCells>
  <phoneticPr fontId="1"/>
  <conditionalFormatting sqref="A72">
    <cfRule type="expression" dxfId="24" priority="17">
      <formula>$A$72="入力ありがとうございました"</formula>
    </cfRule>
    <cfRule type="expression" dxfId="23" priority="18">
      <formula>$A$72="未入力の必須項目があります"</formula>
    </cfRule>
  </conditionalFormatting>
  <conditionalFormatting sqref="A73">
    <cfRule type="expression" dxfId="22" priority="13">
      <formula>$A$73="入力ありがとうございました"</formula>
    </cfRule>
    <cfRule type="expression" dxfId="21" priority="14">
      <formula>$A$73="受験資格に該当する職務経歴の期間・休業等の期間を確認してください"</formula>
    </cfRule>
  </conditionalFormatting>
  <conditionalFormatting sqref="A47:E47">
    <cfRule type="expression" dxfId="20" priority="19">
      <formula>AND(H48="有",OR(A52="",D52="",D53=""))</formula>
    </cfRule>
  </conditionalFormatting>
  <conditionalFormatting sqref="C16:G17 W16:AA17 W29:AA30 W42:AA43 W55:AA56 W68:AA69">
    <cfRule type="expression" dxfId="19" priority="52">
      <formula>TEXT(B16,0)="在職中"</formula>
    </cfRule>
  </conditionalFormatting>
  <conditionalFormatting sqref="C29:G30">
    <cfRule type="expression" dxfId="18" priority="4">
      <formula>TEXT(B29,0)="在職中"</formula>
    </cfRule>
  </conditionalFormatting>
  <conditionalFormatting sqref="C42:G43">
    <cfRule type="expression" dxfId="17" priority="3">
      <formula>TEXT(B42,0)="在職中"</formula>
    </cfRule>
  </conditionalFormatting>
  <conditionalFormatting sqref="F68:F69">
    <cfRule type="expression" dxfId="16" priority="15">
      <formula>$F$68&gt;3</formula>
    </cfRule>
  </conditionalFormatting>
  <conditionalFormatting sqref="H47">
    <cfRule type="expression" dxfId="15" priority="21">
      <formula>$H$48=""</formula>
    </cfRule>
  </conditionalFormatting>
  <conditionalFormatting sqref="I3:N3">
    <cfRule type="expression" dxfId="14" priority="5">
      <formula>OR(I2="",L2="")</formula>
    </cfRule>
  </conditionalFormatting>
  <conditionalFormatting sqref="K16:K17">
    <cfRule type="expression" dxfId="13" priority="35">
      <formula>K16&gt;10</formula>
    </cfRule>
  </conditionalFormatting>
  <conditionalFormatting sqref="K29:K30">
    <cfRule type="expression" dxfId="12" priority="30">
      <formula>K29&gt;10</formula>
    </cfRule>
  </conditionalFormatting>
  <conditionalFormatting sqref="K42:K45">
    <cfRule type="expression" dxfId="11" priority="29">
      <formula>K42&gt;10</formula>
    </cfRule>
  </conditionalFormatting>
  <conditionalFormatting sqref="K44:K45">
    <cfRule type="expression" dxfId="10" priority="12">
      <formula>OR($K$44&lt;7,$K$44&gt;10)</formula>
    </cfRule>
  </conditionalFormatting>
  <conditionalFormatting sqref="P2">
    <cfRule type="expression" dxfId="9" priority="2">
      <formula>OR(P1="")</formula>
    </cfRule>
  </conditionalFormatting>
  <conditionalFormatting sqref="P68:P69">
    <cfRule type="expression" dxfId="8" priority="16">
      <formula>OR($P$68&lt;7,$P$68&gt;10)</formula>
    </cfRule>
  </conditionalFormatting>
  <conditionalFormatting sqref="P3:R3">
    <cfRule type="expression" dxfId="7" priority="1">
      <formula>$P$2=""</formula>
    </cfRule>
  </conditionalFormatting>
  <conditionalFormatting sqref="AE16:AE17">
    <cfRule type="expression" dxfId="6" priority="24">
      <formula>AE16&gt;10</formula>
    </cfRule>
  </conditionalFormatting>
  <conditionalFormatting sqref="AE29:AE30">
    <cfRule type="expression" dxfId="5" priority="25">
      <formula>AE29&gt;10</formula>
    </cfRule>
  </conditionalFormatting>
  <conditionalFormatting sqref="AE42:AE43">
    <cfRule type="expression" dxfId="4" priority="26">
      <formula>AE42&gt;10</formula>
    </cfRule>
  </conditionalFormatting>
  <conditionalFormatting sqref="AE55:AE56">
    <cfRule type="expression" dxfId="3" priority="23">
      <formula>AE55&gt;10</formula>
    </cfRule>
  </conditionalFormatting>
  <conditionalFormatting sqref="AE68:AE69">
    <cfRule type="expression" dxfId="2" priority="22">
      <formula>AE68&gt;10</formula>
    </cfRule>
  </conditionalFormatting>
  <dataValidations count="3">
    <dataValidation type="date" allowBlank="1" showInputMessage="1" showErrorMessage="1" errorTitle="年齢要件を満たしていません。" error="&lt;年齢要件&gt;_x000a_昭和39年(1964年)4月2日から平成8年(1996年)4月1日までに生まれた方" sqref="L2:N2">
      <formula1>23469</formula1>
      <formula2>35156</formula2>
    </dataValidation>
    <dataValidation type="custom" allowBlank="1" showInputMessage="1" showErrorMessage="1" errorTitle="在職期間が１年未満となっています。" error="１年間継続しないとだめ！" sqref="P12:P13 F12:F15 Z64:Z67 Z12:Z15 Z38:Z41 Z25:Z28 F25:F28 Z51:Z54 F38:F41">
      <formula1>"AND(AK12=1,AM12&lt;1)"</formula1>
    </dataValidation>
    <dataValidation type="list" allowBlank="1" showInputMessage="1" sqref="C16:G17 C29:G30 C42:G43 W16:AA17 W29:AA30 W42:AA43 W55:AA56 W68:AA69">
      <formula1>$C$75:$C$83</formula1>
    </dataValidation>
  </dataValidations>
  <pageMargins left="0.70866141732283472" right="0.70866141732283472" top="0.74803149606299213" bottom="0.74803149606299213" header="0.31496062992125984" footer="0.31496062992125984"/>
  <pageSetup paperSize="8" scale="56" fitToHeight="0" orientation="landscape" r:id="rId1"/>
  <legacyDrawing r:id="rId2"/>
  <extLst>
    <ext xmlns:x14="http://schemas.microsoft.com/office/spreadsheetml/2009/9/main" uri="{CCE6A557-97BC-4b89-ADB6-D9C93CAAB3DF}">
      <x14:dataValidations xmlns:xm="http://schemas.microsoft.com/office/excel/2006/main" count="14">
        <x14:dataValidation type="list" allowBlank="1" showInputMessage="1" showErrorMessage="1">
          <x14:formula1>
            <xm:f>Sheet1!$B$7:$B$8</xm:f>
          </x14:formula1>
          <xm:sqref>N8:N15 AH60:AH67 AH8:AH15 AH34:AH41 N21:N28 N34:N41 AH47:AH54 AH21:AH28</xm:sqref>
        </x14:dataValidation>
        <x14:dataValidation type="list" allowBlank="1" showInputMessage="1" showErrorMessage="1">
          <x14:formula1>
            <xm:f>Sheet1!$B$12:$B$13</xm:f>
          </x14:formula1>
          <xm:sqref>V55:V56 V42:V43 V29:V30 B42:B43 V16:V17 V68:V69 B29:B30 B16:B17</xm:sqref>
        </x14:dataValidation>
        <x14:dataValidation type="list" allowBlank="1" showInputMessage="1" showErrorMessage="1">
          <x14:formula1>
            <xm:f>Sheet1!$B$17:$B$18</xm:f>
          </x14:formula1>
          <xm:sqref>H48</xm:sqref>
        </x14:dataValidation>
        <x14:dataValidation type="list" allowBlank="1" showInputMessage="1" showErrorMessage="1">
          <x14:formula1>
            <xm:f>Sheet1!$B$22:$B$25</xm:f>
          </x14:formula1>
          <xm:sqref>A52 A66 A62 A60 A58 A56 A54 A64</xm:sqref>
        </x14:dataValidation>
        <x14:dataValidation type="list" allowBlank="1" showErrorMessage="1">
          <x14:formula1>
            <xm:f>Sheet1!$B$7:$B$8</xm:f>
          </x14:formula1>
          <xm:sqref>AH19:AH20 AH45:AH46 N19:N20 N6:N7 N32:N33 AH6:AH7 AH32:AH33 AH58:AH59</xm:sqref>
        </x14:dataValidation>
        <x14:dataValidation type="custom" allowBlank="1" showInputMessage="1" showErrorMessage="1">
          <x14:formula1>
            <xm:f>Sheet1!Q7&lt;&gt;1</xm:f>
          </x14:formula1>
          <xm:sqref>P6:P7</xm:sqref>
        </x14:dataValidation>
        <x14:dataValidation type="custom" allowBlank="1" showInputMessage="1" showErrorMessage="1" errorTitle="休業開始日が2015年4月1日以前となっています。" error="◆2015年4月1日以前の休業等の期間については、入力不要です。_x000a__x000a_受験資格に該当する期間（2015年4月1日から2025年3月31日）における１か月以上の休業等を入力してください。_x000a_">
          <x14:formula1>
            <xm:f>Sheet1!Q52&lt;&gt;1</xm:f>
          </x14:formula1>
          <xm:sqref>D52:E52</xm:sqref>
        </x14:dataValidation>
        <x14:dataValidation type="custom" errorStyle="warning" allowBlank="1" showInputMessage="1" showErrorMessage="1" errorTitle="在職期間が1年未満の場合は、受験資格【非該当】の職務経験です。" error="◆受験資格【該当】・【非該当】を選択してください。_x000a__x000a_複数の所属での期間を合計して在職期間1年以上を満たす場合は、受験資格【該当】の職務経験として認められます。【はい】を押して続けてください。_x000a__x000a_◆以下すべて満たす場合は、期間が1年未満でも受験資格【該当】の職務経験として認められます。_x000a_①勤務開始日が2013年4月2日から2014年3月31日までの間_x000a_②勤務終了日が2014年4月1日から2015年3月30日までの間_x000a_③在職期間が1年以上">
          <x14:formula1>
            <xm:f>Sheet1!AK59&lt;&gt;1</xm:f>
          </x14:formula1>
          <xm:sqref>AI67 AI65 AI63 AI61 AI59</xm:sqref>
        </x14:dataValidation>
        <x14:dataValidation type="custom" errorStyle="warning" allowBlank="1" showInputMessage="1" showErrorMessage="1" errorTitle="期間が重複しています。" error="勤務開始日が上記に入力された勤務終了日以前となっています。_x000a_入力内容が正しいかご確認ください。_x000a__x000a_◆兼職等により期間が重複する場合は、必ず備考欄に入力してください。">
          <x14:formula1>
            <xm:f>Sheet1!Q8&lt;&gt;1</xm:f>
          </x14:formula1>
          <xm:sqref>AI66 AI60 AI38 O14 O25 O38 AI12 AI25 O8 O10 O12 O27 O21 O23 O40 O34 O36 AI14 AI8 AI10 AI27 AI21 AI23 AI40 AI34 AI36 AI53 AI47 AI49 AI51 AI64 AI62</xm:sqref>
        </x14:dataValidation>
        <x14:dataValidation type="custom" allowBlank="1" showInputMessage="1" showErrorMessage="1" errorTitle="期間が１か月未満となっています。" error="◆１か月未満の休業等の期間については、入力不要です。_x000a__x000a_受験資格に該当する期間（2015年4月1日から2025年3月31日）における１か月以上の休業等を入力してください。">
          <x14:formula1>
            <xm:f>Sheet1!Q53&lt;&gt;1</xm:f>
          </x14:formula1>
          <xm:sqref>D53:E53 D55:E55 D57:E57 D59:E59 D61:E61 D63:E63 D65:E65 D67:E67</xm:sqref>
        </x14:dataValidation>
        <x14:dataValidation type="custom" errorStyle="warning" allowBlank="1" showInputMessage="1" showErrorMessage="1" errorTitle="期間が重複しています。" error="休業開始日が上記に入力された休業終了日以前となっています。_x000a_入力内容が正しいかご確認ください。_x000a__x000a_◆兼職等により期間が重複する場合は、必ず備考欄に入力してください。">
          <x14:formula1>
            <xm:f>Sheet1!Q54&lt;&gt;1</xm:f>
          </x14:formula1>
          <xm:sqref>D54:E54 D56:E56 D58:E58 D60:E60 D62:E62 D64:E64 D66:E66</xm:sqref>
        </x14:dataValidation>
        <x14:dataValidation type="custom" allowBlank="1" showInputMessage="1" showErrorMessage="1" errorTitle="受験資格に該当する期間は2014年4月1日以降の期間です。" error="◆受験資格【該当】・【非該当】を選択してください。（左のセルをご確認ください。）_x000a__x000a_◆勤務開始日が2014年4月1日以前の場合_x000a_　 →受験資格を【該当】から【非該当】に変更してください。_x000a_　 ※2014年4月1日以前より継続して就業している場合は、前後で期間を分けて入力してください。（記載例をご参照ください。）_x000a__x000a_◆勤務開始日が2014年4月1日以降の場合_x000a_　 →勤務開始日を正しく入力してください。">
          <x14:formula1>
            <xm:f>Sheet1!AK58&lt;&gt;1</xm:f>
          </x14:formula1>
          <xm:sqref>AI58</xm:sqref>
        </x14:dataValidation>
        <x14:dataValidation type="custom" allowBlank="1" showInputMessage="1" showErrorMessage="1" errorTitle="受験資格に該当する期間は2015年4月1日以降の期間です。" error="◆受験資格【該当】・【非該当】を選択してください。（左のセルをご確認ください。）_x000a__x000a_◆勤務開始日が2015年4月1日以前の場合_x000a_　 →受験資格を【該当】から【非該当】に変更してください。_x000a_　 ※2015年4月1日以前より継続して就業している場合は、前後で期間を分けて入力してください。（記載例をご参照ください。）_x000a__x000a_◆勤務開始日が2015年4月1日以降の場合_x000a_　 →勤務開始日を正しく入力してください。">
          <x14:formula1>
            <xm:f>Sheet1!Q6&lt;&gt;1</xm:f>
          </x14:formula1>
          <xm:sqref>O6 O19 O32 AI6 AI19 AI32 AI45</xm:sqref>
        </x14:dataValidation>
        <x14:dataValidation type="custom" errorStyle="warning" allowBlank="1" showInputMessage="1" showErrorMessage="1" errorTitle="在職期間が1年未満の場合は、受験資格【非該当】の職務経験です。" error="◆受験資格【該当】・【非該当】を選択してください。_x000a__x000a_複数の所属での期間を合計して在職期間1年以上を満たす場合は、受験資格【該当】の職務経験として認められます。【はい】を押して続けてください。_x000a__x000a_◆以下すべて満たす場合は、期間が1年未満でも受験資格【該当】の職務経験として認められます。_x000a_①勤務開始日が2014年4月2日から2015年3月31日までの間_x000a_②勤務終了日が2015年4月1日から2016年3月30日までの間_x000a_③在職期間が1年以上">
          <x14:formula1>
            <xm:f>Sheet1!Q7&lt;&gt;1</xm:f>
          </x14:formula1>
          <xm:sqref>O7 O9 O11 O13 O15 O20 O22 O24 O26 O28 O33 O35 O37 O39 O41 AI7 AI9 AI11 AI13 AI15 AI20 AI22 AI24 AI26 AI28 AI33 AI35 AI37 AI39 AI41 AI46 AI48 AI50 AI52 AI54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2:AI90"/>
  <sheetViews>
    <sheetView zoomScale="70" zoomScaleNormal="70" zoomScaleSheetLayoutView="85" workbookViewId="0">
      <selection activeCell="B11" sqref="B11:Q79"/>
    </sheetView>
  </sheetViews>
  <sheetFormatPr defaultColWidth="10.625" defaultRowHeight="18.75" x14ac:dyDescent="0.4"/>
  <cols>
    <col min="1" max="1" width="2.125" style="184" customWidth="1"/>
    <col min="2" max="16" width="5.625" style="184" customWidth="1"/>
    <col min="17" max="17" width="5.75" style="184" customWidth="1"/>
    <col min="18" max="19" width="2.125" style="184" customWidth="1"/>
    <col min="20" max="16384" width="10.625" style="184"/>
  </cols>
  <sheetData>
    <row r="2" spans="1:35" ht="10.5" customHeight="1" x14ac:dyDescent="0.4">
      <c r="A2" s="183"/>
      <c r="B2" s="559" t="s">
        <v>158</v>
      </c>
      <c r="C2" s="559"/>
      <c r="D2" s="559"/>
      <c r="E2" s="559"/>
      <c r="F2" s="559"/>
      <c r="G2" s="559"/>
      <c r="H2" s="559"/>
      <c r="I2" s="559"/>
      <c r="J2" s="559"/>
      <c r="K2" s="559"/>
      <c r="L2" s="559"/>
      <c r="M2" s="559"/>
      <c r="N2" s="559"/>
      <c r="O2" s="559"/>
      <c r="P2" s="559"/>
      <c r="Q2" s="559"/>
    </row>
    <row r="3" spans="1:35" ht="10.5" customHeight="1" x14ac:dyDescent="0.4">
      <c r="A3" s="183"/>
      <c r="B3" s="559"/>
      <c r="C3" s="559"/>
      <c r="D3" s="559"/>
      <c r="E3" s="559"/>
      <c r="F3" s="559"/>
      <c r="G3" s="559"/>
      <c r="H3" s="559"/>
      <c r="I3" s="559"/>
      <c r="J3" s="559"/>
      <c r="K3" s="559"/>
      <c r="L3" s="559"/>
      <c r="M3" s="559"/>
      <c r="N3" s="559"/>
      <c r="O3" s="559"/>
      <c r="P3" s="559"/>
      <c r="Q3" s="559"/>
    </row>
    <row r="4" spans="1:35" ht="10.5" customHeight="1" thickBot="1" x14ac:dyDescent="0.45">
      <c r="A4" s="183"/>
      <c r="B4" s="559"/>
      <c r="C4" s="559"/>
      <c r="D4" s="559"/>
      <c r="E4" s="559"/>
      <c r="F4" s="559"/>
      <c r="G4" s="559"/>
      <c r="H4" s="559"/>
      <c r="I4" s="559"/>
      <c r="J4" s="559"/>
      <c r="K4" s="559"/>
      <c r="L4" s="559"/>
      <c r="M4" s="559"/>
      <c r="N4" s="559"/>
      <c r="O4" s="559"/>
      <c r="P4" s="559"/>
      <c r="Q4" s="559"/>
    </row>
    <row r="5" spans="1:35" ht="10.5" customHeight="1" x14ac:dyDescent="0.4">
      <c r="A5" s="185"/>
      <c r="B5" s="560" t="s">
        <v>174</v>
      </c>
      <c r="C5" s="561"/>
      <c r="D5" s="561"/>
      <c r="E5" s="561"/>
      <c r="F5" s="561"/>
      <c r="G5" s="561"/>
      <c r="H5" s="561"/>
      <c r="I5" s="561"/>
      <c r="J5" s="561"/>
      <c r="K5" s="561"/>
      <c r="L5" s="561"/>
      <c r="M5" s="561"/>
      <c r="N5" s="561"/>
      <c r="O5" s="561"/>
      <c r="P5" s="561"/>
      <c r="Q5" s="562"/>
    </row>
    <row r="6" spans="1:35" ht="10.5" customHeight="1" x14ac:dyDescent="0.4">
      <c r="A6" s="185"/>
      <c r="B6" s="563"/>
      <c r="C6" s="564"/>
      <c r="D6" s="564"/>
      <c r="E6" s="564"/>
      <c r="F6" s="564"/>
      <c r="G6" s="564"/>
      <c r="H6" s="564"/>
      <c r="I6" s="564"/>
      <c r="J6" s="564"/>
      <c r="K6" s="564"/>
      <c r="L6" s="564"/>
      <c r="M6" s="564"/>
      <c r="N6" s="564"/>
      <c r="O6" s="564"/>
      <c r="P6" s="564"/>
      <c r="Q6" s="565"/>
    </row>
    <row r="7" spans="1:35" ht="10.5" customHeight="1" x14ac:dyDescent="0.4">
      <c r="A7" s="185"/>
      <c r="B7" s="563"/>
      <c r="C7" s="564"/>
      <c r="D7" s="564"/>
      <c r="E7" s="564"/>
      <c r="F7" s="564"/>
      <c r="G7" s="564"/>
      <c r="H7" s="564"/>
      <c r="I7" s="564"/>
      <c r="J7" s="564"/>
      <c r="K7" s="564"/>
      <c r="L7" s="564"/>
      <c r="M7" s="564"/>
      <c r="N7" s="564"/>
      <c r="O7" s="564"/>
      <c r="P7" s="564"/>
      <c r="Q7" s="565"/>
    </row>
    <row r="8" spans="1:35" ht="10.5" customHeight="1" x14ac:dyDescent="0.4">
      <c r="A8" s="185"/>
      <c r="B8" s="563"/>
      <c r="C8" s="564"/>
      <c r="D8" s="564"/>
      <c r="E8" s="564"/>
      <c r="F8" s="564"/>
      <c r="G8" s="564"/>
      <c r="H8" s="564"/>
      <c r="I8" s="564"/>
      <c r="J8" s="564"/>
      <c r="K8" s="564"/>
      <c r="L8" s="564"/>
      <c r="M8" s="564"/>
      <c r="N8" s="564"/>
      <c r="O8" s="564"/>
      <c r="P8" s="564"/>
      <c r="Q8" s="565"/>
      <c r="T8" s="536" t="s">
        <v>159</v>
      </c>
      <c r="U8" s="537"/>
    </row>
    <row r="9" spans="1:35" ht="10.5" customHeight="1" x14ac:dyDescent="0.4">
      <c r="A9" s="185"/>
      <c r="B9" s="563"/>
      <c r="C9" s="564"/>
      <c r="D9" s="564"/>
      <c r="E9" s="564"/>
      <c r="F9" s="564"/>
      <c r="G9" s="564"/>
      <c r="H9" s="564"/>
      <c r="I9" s="564"/>
      <c r="J9" s="564"/>
      <c r="K9" s="564"/>
      <c r="L9" s="564"/>
      <c r="M9" s="564"/>
      <c r="N9" s="564"/>
      <c r="O9" s="564"/>
      <c r="P9" s="564"/>
      <c r="Q9" s="565"/>
      <c r="T9" s="536"/>
      <c r="U9" s="537"/>
    </row>
    <row r="10" spans="1:35" s="186" customFormat="1" ht="10.5" customHeight="1" x14ac:dyDescent="0.4">
      <c r="A10" s="185"/>
      <c r="B10" s="566"/>
      <c r="C10" s="567"/>
      <c r="D10" s="567"/>
      <c r="E10" s="567"/>
      <c r="F10" s="567"/>
      <c r="G10" s="567"/>
      <c r="H10" s="567"/>
      <c r="I10" s="567"/>
      <c r="J10" s="567"/>
      <c r="K10" s="567"/>
      <c r="L10" s="567"/>
      <c r="M10" s="567"/>
      <c r="N10" s="567"/>
      <c r="O10" s="567"/>
      <c r="P10" s="567"/>
      <c r="Q10" s="568"/>
      <c r="T10" s="536"/>
      <c r="U10" s="537"/>
    </row>
    <row r="11" spans="1:35" s="186" customFormat="1" ht="10.5" customHeight="1" x14ac:dyDescent="0.4">
      <c r="A11" s="185"/>
      <c r="B11" s="538"/>
      <c r="C11" s="539"/>
      <c r="D11" s="539"/>
      <c r="E11" s="539"/>
      <c r="F11" s="539"/>
      <c r="G11" s="539"/>
      <c r="H11" s="539"/>
      <c r="I11" s="539"/>
      <c r="J11" s="539"/>
      <c r="K11" s="539"/>
      <c r="L11" s="539"/>
      <c r="M11" s="539"/>
      <c r="N11" s="539"/>
      <c r="O11" s="539"/>
      <c r="P11" s="539"/>
      <c r="Q11" s="540"/>
      <c r="T11" s="547">
        <f>LEN(B11)</f>
        <v>0</v>
      </c>
      <c r="U11" s="548"/>
    </row>
    <row r="12" spans="1:35" s="186" customFormat="1" ht="10.5" customHeight="1" x14ac:dyDescent="0.4">
      <c r="A12" s="185"/>
      <c r="B12" s="541"/>
      <c r="C12" s="542"/>
      <c r="D12" s="542"/>
      <c r="E12" s="542"/>
      <c r="F12" s="542"/>
      <c r="G12" s="542"/>
      <c r="H12" s="542"/>
      <c r="I12" s="542"/>
      <c r="J12" s="542"/>
      <c r="K12" s="542"/>
      <c r="L12" s="542"/>
      <c r="M12" s="542"/>
      <c r="N12" s="542"/>
      <c r="O12" s="542"/>
      <c r="P12" s="542"/>
      <c r="Q12" s="543"/>
      <c r="T12" s="547"/>
      <c r="U12" s="548"/>
    </row>
    <row r="13" spans="1:35" s="186" customFormat="1" ht="10.5" customHeight="1" x14ac:dyDescent="0.4">
      <c r="A13" s="185"/>
      <c r="B13" s="541"/>
      <c r="C13" s="542"/>
      <c r="D13" s="542"/>
      <c r="E13" s="542"/>
      <c r="F13" s="542"/>
      <c r="G13" s="542"/>
      <c r="H13" s="542"/>
      <c r="I13" s="542"/>
      <c r="J13" s="542"/>
      <c r="K13" s="542"/>
      <c r="L13" s="542"/>
      <c r="M13" s="542"/>
      <c r="N13" s="542"/>
      <c r="O13" s="542"/>
      <c r="P13" s="542"/>
      <c r="Q13" s="543"/>
      <c r="T13" s="547"/>
      <c r="U13" s="548"/>
    </row>
    <row r="14" spans="1:35" s="186" customFormat="1" ht="10.5" customHeight="1" x14ac:dyDescent="0.4">
      <c r="A14" s="185"/>
      <c r="B14" s="541"/>
      <c r="C14" s="542"/>
      <c r="D14" s="542"/>
      <c r="E14" s="542"/>
      <c r="F14" s="542"/>
      <c r="G14" s="542"/>
      <c r="H14" s="542"/>
      <c r="I14" s="542"/>
      <c r="J14" s="542"/>
      <c r="K14" s="542"/>
      <c r="L14" s="542"/>
      <c r="M14" s="542"/>
      <c r="N14" s="542"/>
      <c r="O14" s="542"/>
      <c r="P14" s="542"/>
      <c r="Q14" s="543"/>
    </row>
    <row r="15" spans="1:35" s="186" customFormat="1" ht="10.5" customHeight="1" x14ac:dyDescent="0.4">
      <c r="A15" s="185"/>
      <c r="B15" s="541"/>
      <c r="C15" s="542"/>
      <c r="D15" s="542"/>
      <c r="E15" s="542"/>
      <c r="F15" s="542"/>
      <c r="G15" s="542"/>
      <c r="H15" s="542"/>
      <c r="I15" s="542"/>
      <c r="J15" s="542"/>
      <c r="K15" s="542"/>
      <c r="L15" s="542"/>
      <c r="M15" s="542"/>
      <c r="N15" s="542"/>
      <c r="O15" s="542"/>
      <c r="P15" s="542"/>
      <c r="Q15" s="543"/>
    </row>
    <row r="16" spans="1:35" s="188" customFormat="1" ht="10.5" customHeight="1" x14ac:dyDescent="0.4">
      <c r="A16" s="185"/>
      <c r="B16" s="541"/>
      <c r="C16" s="542"/>
      <c r="D16" s="542"/>
      <c r="E16" s="542"/>
      <c r="F16" s="542"/>
      <c r="G16" s="542"/>
      <c r="H16" s="542"/>
      <c r="I16" s="542"/>
      <c r="J16" s="542"/>
      <c r="K16" s="542"/>
      <c r="L16" s="542"/>
      <c r="M16" s="542"/>
      <c r="N16" s="542"/>
      <c r="O16" s="542"/>
      <c r="P16" s="542"/>
      <c r="Q16" s="543"/>
      <c r="R16" s="186"/>
      <c r="S16" s="186"/>
      <c r="T16" s="209"/>
      <c r="U16" s="209"/>
      <c r="V16" s="209"/>
      <c r="W16" s="209"/>
      <c r="X16" s="209"/>
      <c r="Y16" s="187"/>
      <c r="Z16" s="187"/>
      <c r="AA16" s="187"/>
      <c r="AB16" s="187"/>
      <c r="AC16" s="187"/>
      <c r="AD16" s="187"/>
      <c r="AE16" s="187"/>
      <c r="AF16" s="187"/>
      <c r="AG16" s="187"/>
      <c r="AH16" s="187"/>
      <c r="AI16" s="187"/>
    </row>
    <row r="17" spans="1:35" s="188" customFormat="1" ht="10.5" customHeight="1" x14ac:dyDescent="0.4">
      <c r="A17" s="185"/>
      <c r="B17" s="541"/>
      <c r="C17" s="542"/>
      <c r="D17" s="542"/>
      <c r="E17" s="542"/>
      <c r="F17" s="542"/>
      <c r="G17" s="542"/>
      <c r="H17" s="542"/>
      <c r="I17" s="542"/>
      <c r="J17" s="542"/>
      <c r="K17" s="542"/>
      <c r="L17" s="542"/>
      <c r="M17" s="542"/>
      <c r="N17" s="542"/>
      <c r="O17" s="542"/>
      <c r="P17" s="542"/>
      <c r="Q17" s="543"/>
      <c r="R17" s="186"/>
      <c r="S17" s="186"/>
      <c r="T17" s="209"/>
      <c r="U17" s="209"/>
      <c r="V17" s="209"/>
      <c r="W17" s="209"/>
      <c r="X17" s="209"/>
      <c r="Y17" s="187"/>
      <c r="Z17" s="187"/>
      <c r="AA17" s="187"/>
      <c r="AB17" s="187"/>
      <c r="AC17" s="187"/>
      <c r="AD17" s="187"/>
      <c r="AE17" s="187"/>
      <c r="AF17" s="187"/>
      <c r="AG17" s="187"/>
      <c r="AH17" s="187"/>
      <c r="AI17" s="187"/>
    </row>
    <row r="18" spans="1:35" s="188" customFormat="1" ht="10.5" customHeight="1" x14ac:dyDescent="0.4">
      <c r="A18" s="185"/>
      <c r="B18" s="541"/>
      <c r="C18" s="542"/>
      <c r="D18" s="542"/>
      <c r="E18" s="542"/>
      <c r="F18" s="542"/>
      <c r="G18" s="542"/>
      <c r="H18" s="542"/>
      <c r="I18" s="542"/>
      <c r="J18" s="542"/>
      <c r="K18" s="542"/>
      <c r="L18" s="542"/>
      <c r="M18" s="542"/>
      <c r="N18" s="542"/>
      <c r="O18" s="542"/>
      <c r="P18" s="542"/>
      <c r="Q18" s="543"/>
      <c r="R18" s="186"/>
      <c r="S18" s="186"/>
      <c r="T18" s="209"/>
      <c r="U18" s="209"/>
      <c r="V18" s="209"/>
      <c r="W18" s="209"/>
      <c r="X18" s="209"/>
      <c r="Y18" s="187"/>
      <c r="Z18" s="187"/>
      <c r="AA18" s="187"/>
      <c r="AB18" s="187"/>
      <c r="AC18" s="187"/>
      <c r="AD18" s="187"/>
      <c r="AE18" s="187"/>
      <c r="AF18" s="187"/>
      <c r="AG18" s="187"/>
      <c r="AH18" s="187"/>
      <c r="AI18" s="187"/>
    </row>
    <row r="19" spans="1:35" s="186" customFormat="1" ht="10.5" customHeight="1" x14ac:dyDescent="0.4">
      <c r="A19" s="185"/>
      <c r="B19" s="541"/>
      <c r="C19" s="542"/>
      <c r="D19" s="542"/>
      <c r="E19" s="542"/>
      <c r="F19" s="542"/>
      <c r="G19" s="542"/>
      <c r="H19" s="542"/>
      <c r="I19" s="542"/>
      <c r="J19" s="542"/>
      <c r="K19" s="542"/>
      <c r="L19" s="542"/>
      <c r="M19" s="542"/>
      <c r="N19" s="542"/>
      <c r="O19" s="542"/>
      <c r="P19" s="542"/>
      <c r="Q19" s="543"/>
    </row>
    <row r="20" spans="1:35" s="186" customFormat="1" ht="10.5" customHeight="1" x14ac:dyDescent="0.4">
      <c r="A20" s="185"/>
      <c r="B20" s="541"/>
      <c r="C20" s="542"/>
      <c r="D20" s="542"/>
      <c r="E20" s="542"/>
      <c r="F20" s="542"/>
      <c r="G20" s="542"/>
      <c r="H20" s="542"/>
      <c r="I20" s="542"/>
      <c r="J20" s="542"/>
      <c r="K20" s="542"/>
      <c r="L20" s="542"/>
      <c r="M20" s="542"/>
      <c r="N20" s="542"/>
      <c r="O20" s="542"/>
      <c r="P20" s="542"/>
      <c r="Q20" s="543"/>
    </row>
    <row r="21" spans="1:35" s="186" customFormat="1" ht="10.5" customHeight="1" x14ac:dyDescent="0.4">
      <c r="A21" s="185"/>
      <c r="B21" s="541"/>
      <c r="C21" s="542"/>
      <c r="D21" s="542"/>
      <c r="E21" s="542"/>
      <c r="F21" s="542"/>
      <c r="G21" s="542"/>
      <c r="H21" s="542"/>
      <c r="I21" s="542"/>
      <c r="J21" s="542"/>
      <c r="K21" s="542"/>
      <c r="L21" s="542"/>
      <c r="M21" s="542"/>
      <c r="N21" s="542"/>
      <c r="O21" s="542"/>
      <c r="P21" s="542"/>
      <c r="Q21" s="543"/>
    </row>
    <row r="22" spans="1:35" s="186" customFormat="1" ht="10.5" customHeight="1" x14ac:dyDescent="0.4">
      <c r="A22" s="185"/>
      <c r="B22" s="541"/>
      <c r="C22" s="542"/>
      <c r="D22" s="542"/>
      <c r="E22" s="542"/>
      <c r="F22" s="542"/>
      <c r="G22" s="542"/>
      <c r="H22" s="542"/>
      <c r="I22" s="542"/>
      <c r="J22" s="542"/>
      <c r="K22" s="542"/>
      <c r="L22" s="542"/>
      <c r="M22" s="542"/>
      <c r="N22" s="542"/>
      <c r="O22" s="542"/>
      <c r="P22" s="542"/>
      <c r="Q22" s="543"/>
    </row>
    <row r="23" spans="1:35" s="186" customFormat="1" ht="10.5" customHeight="1" x14ac:dyDescent="0.4">
      <c r="A23" s="185"/>
      <c r="B23" s="541"/>
      <c r="C23" s="542"/>
      <c r="D23" s="542"/>
      <c r="E23" s="542"/>
      <c r="F23" s="542"/>
      <c r="G23" s="542"/>
      <c r="H23" s="542"/>
      <c r="I23" s="542"/>
      <c r="J23" s="542"/>
      <c r="K23" s="542"/>
      <c r="L23" s="542"/>
      <c r="M23" s="542"/>
      <c r="N23" s="542"/>
      <c r="O23" s="542"/>
      <c r="P23" s="542"/>
      <c r="Q23" s="543"/>
    </row>
    <row r="24" spans="1:35" s="186" customFormat="1" ht="10.5" customHeight="1" x14ac:dyDescent="0.4">
      <c r="A24" s="185"/>
      <c r="B24" s="541"/>
      <c r="C24" s="542"/>
      <c r="D24" s="542"/>
      <c r="E24" s="542"/>
      <c r="F24" s="542"/>
      <c r="G24" s="542"/>
      <c r="H24" s="542"/>
      <c r="I24" s="542"/>
      <c r="J24" s="542"/>
      <c r="K24" s="542"/>
      <c r="L24" s="542"/>
      <c r="M24" s="542"/>
      <c r="N24" s="542"/>
      <c r="O24" s="542"/>
      <c r="P24" s="542"/>
      <c r="Q24" s="543"/>
    </row>
    <row r="25" spans="1:35" s="186" customFormat="1" ht="10.5" customHeight="1" x14ac:dyDescent="0.4">
      <c r="A25" s="185"/>
      <c r="B25" s="541"/>
      <c r="C25" s="542"/>
      <c r="D25" s="542"/>
      <c r="E25" s="542"/>
      <c r="F25" s="542"/>
      <c r="G25" s="542"/>
      <c r="H25" s="542"/>
      <c r="I25" s="542"/>
      <c r="J25" s="542"/>
      <c r="K25" s="542"/>
      <c r="L25" s="542"/>
      <c r="M25" s="542"/>
      <c r="N25" s="542"/>
      <c r="O25" s="542"/>
      <c r="P25" s="542"/>
      <c r="Q25" s="543"/>
    </row>
    <row r="26" spans="1:35" ht="10.5" customHeight="1" x14ac:dyDescent="0.4">
      <c r="A26" s="185"/>
      <c r="B26" s="541"/>
      <c r="C26" s="542"/>
      <c r="D26" s="542"/>
      <c r="E26" s="542"/>
      <c r="F26" s="542"/>
      <c r="G26" s="542"/>
      <c r="H26" s="542"/>
      <c r="I26" s="542"/>
      <c r="J26" s="542"/>
      <c r="K26" s="542"/>
      <c r="L26" s="542"/>
      <c r="M26" s="542"/>
      <c r="N26" s="542"/>
      <c r="O26" s="542"/>
      <c r="P26" s="542"/>
      <c r="Q26" s="543"/>
    </row>
    <row r="27" spans="1:35" ht="10.5" customHeight="1" x14ac:dyDescent="0.4">
      <c r="A27" s="185"/>
      <c r="B27" s="541"/>
      <c r="C27" s="542"/>
      <c r="D27" s="542"/>
      <c r="E27" s="542"/>
      <c r="F27" s="542"/>
      <c r="G27" s="542"/>
      <c r="H27" s="542"/>
      <c r="I27" s="542"/>
      <c r="J27" s="542"/>
      <c r="K27" s="542"/>
      <c r="L27" s="542"/>
      <c r="M27" s="542"/>
      <c r="N27" s="542"/>
      <c r="O27" s="542"/>
      <c r="P27" s="542"/>
      <c r="Q27" s="543"/>
    </row>
    <row r="28" spans="1:35" ht="10.5" customHeight="1" x14ac:dyDescent="0.4">
      <c r="A28" s="185"/>
      <c r="B28" s="541"/>
      <c r="C28" s="542"/>
      <c r="D28" s="542"/>
      <c r="E28" s="542"/>
      <c r="F28" s="542"/>
      <c r="G28" s="542"/>
      <c r="H28" s="542"/>
      <c r="I28" s="542"/>
      <c r="J28" s="542"/>
      <c r="K28" s="542"/>
      <c r="L28" s="542"/>
      <c r="M28" s="542"/>
      <c r="N28" s="542"/>
      <c r="O28" s="542"/>
      <c r="P28" s="542"/>
      <c r="Q28" s="543"/>
    </row>
    <row r="29" spans="1:35" ht="10.5" customHeight="1" x14ac:dyDescent="0.4">
      <c r="A29" s="185"/>
      <c r="B29" s="541"/>
      <c r="C29" s="542"/>
      <c r="D29" s="542"/>
      <c r="E29" s="542"/>
      <c r="F29" s="542"/>
      <c r="G29" s="542"/>
      <c r="H29" s="542"/>
      <c r="I29" s="542"/>
      <c r="J29" s="542"/>
      <c r="K29" s="542"/>
      <c r="L29" s="542"/>
      <c r="M29" s="542"/>
      <c r="N29" s="542"/>
      <c r="O29" s="542"/>
      <c r="P29" s="542"/>
      <c r="Q29" s="543"/>
    </row>
    <row r="30" spans="1:35" ht="10.5" customHeight="1" x14ac:dyDescent="0.4">
      <c r="A30" s="185"/>
      <c r="B30" s="541"/>
      <c r="C30" s="542"/>
      <c r="D30" s="542"/>
      <c r="E30" s="542"/>
      <c r="F30" s="542"/>
      <c r="G30" s="542"/>
      <c r="H30" s="542"/>
      <c r="I30" s="542"/>
      <c r="J30" s="542"/>
      <c r="K30" s="542"/>
      <c r="L30" s="542"/>
      <c r="M30" s="542"/>
      <c r="N30" s="542"/>
      <c r="O30" s="542"/>
      <c r="P30" s="542"/>
      <c r="Q30" s="543"/>
    </row>
    <row r="31" spans="1:35" ht="10.5" customHeight="1" x14ac:dyDescent="0.4">
      <c r="A31" s="185"/>
      <c r="B31" s="541"/>
      <c r="C31" s="542"/>
      <c r="D31" s="542"/>
      <c r="E31" s="542"/>
      <c r="F31" s="542"/>
      <c r="G31" s="542"/>
      <c r="H31" s="542"/>
      <c r="I31" s="542"/>
      <c r="J31" s="542"/>
      <c r="K31" s="542"/>
      <c r="L31" s="542"/>
      <c r="M31" s="542"/>
      <c r="N31" s="542"/>
      <c r="O31" s="542"/>
      <c r="P31" s="542"/>
      <c r="Q31" s="543"/>
    </row>
    <row r="32" spans="1:35" ht="10.5" customHeight="1" x14ac:dyDescent="0.4">
      <c r="A32" s="185"/>
      <c r="B32" s="541"/>
      <c r="C32" s="542"/>
      <c r="D32" s="542"/>
      <c r="E32" s="542"/>
      <c r="F32" s="542"/>
      <c r="G32" s="542"/>
      <c r="H32" s="542"/>
      <c r="I32" s="542"/>
      <c r="J32" s="542"/>
      <c r="K32" s="542"/>
      <c r="L32" s="542"/>
      <c r="M32" s="542"/>
      <c r="N32" s="542"/>
      <c r="O32" s="542"/>
      <c r="P32" s="542"/>
      <c r="Q32" s="543"/>
    </row>
    <row r="33" spans="1:17" ht="10.5" customHeight="1" x14ac:dyDescent="0.4">
      <c r="A33" s="185"/>
      <c r="B33" s="541"/>
      <c r="C33" s="542"/>
      <c r="D33" s="542"/>
      <c r="E33" s="542"/>
      <c r="F33" s="542"/>
      <c r="G33" s="542"/>
      <c r="H33" s="542"/>
      <c r="I33" s="542"/>
      <c r="J33" s="542"/>
      <c r="K33" s="542"/>
      <c r="L33" s="542"/>
      <c r="M33" s="542"/>
      <c r="N33" s="542"/>
      <c r="O33" s="542"/>
      <c r="P33" s="542"/>
      <c r="Q33" s="543"/>
    </row>
    <row r="34" spans="1:17" ht="10.5" customHeight="1" x14ac:dyDescent="0.4">
      <c r="A34" s="185"/>
      <c r="B34" s="541"/>
      <c r="C34" s="542"/>
      <c r="D34" s="542"/>
      <c r="E34" s="542"/>
      <c r="F34" s="542"/>
      <c r="G34" s="542"/>
      <c r="H34" s="542"/>
      <c r="I34" s="542"/>
      <c r="J34" s="542"/>
      <c r="K34" s="542"/>
      <c r="L34" s="542"/>
      <c r="M34" s="542"/>
      <c r="N34" s="542"/>
      <c r="O34" s="542"/>
      <c r="P34" s="542"/>
      <c r="Q34" s="543"/>
    </row>
    <row r="35" spans="1:17" ht="10.5" customHeight="1" x14ac:dyDescent="0.4">
      <c r="A35" s="185"/>
      <c r="B35" s="541"/>
      <c r="C35" s="542"/>
      <c r="D35" s="542"/>
      <c r="E35" s="542"/>
      <c r="F35" s="542"/>
      <c r="G35" s="542"/>
      <c r="H35" s="542"/>
      <c r="I35" s="542"/>
      <c r="J35" s="542"/>
      <c r="K35" s="542"/>
      <c r="L35" s="542"/>
      <c r="M35" s="542"/>
      <c r="N35" s="542"/>
      <c r="O35" s="542"/>
      <c r="P35" s="542"/>
      <c r="Q35" s="543"/>
    </row>
    <row r="36" spans="1:17" ht="10.5" customHeight="1" x14ac:dyDescent="0.4">
      <c r="A36" s="185"/>
      <c r="B36" s="541"/>
      <c r="C36" s="542"/>
      <c r="D36" s="542"/>
      <c r="E36" s="542"/>
      <c r="F36" s="542"/>
      <c r="G36" s="542"/>
      <c r="H36" s="542"/>
      <c r="I36" s="542"/>
      <c r="J36" s="542"/>
      <c r="K36" s="542"/>
      <c r="L36" s="542"/>
      <c r="M36" s="542"/>
      <c r="N36" s="542"/>
      <c r="O36" s="542"/>
      <c r="P36" s="542"/>
      <c r="Q36" s="543"/>
    </row>
    <row r="37" spans="1:17" ht="10.5" customHeight="1" x14ac:dyDescent="0.4">
      <c r="A37" s="185"/>
      <c r="B37" s="541"/>
      <c r="C37" s="542"/>
      <c r="D37" s="542"/>
      <c r="E37" s="542"/>
      <c r="F37" s="542"/>
      <c r="G37" s="542"/>
      <c r="H37" s="542"/>
      <c r="I37" s="542"/>
      <c r="J37" s="542"/>
      <c r="K37" s="542"/>
      <c r="L37" s="542"/>
      <c r="M37" s="542"/>
      <c r="N37" s="542"/>
      <c r="O37" s="542"/>
      <c r="P37" s="542"/>
      <c r="Q37" s="543"/>
    </row>
    <row r="38" spans="1:17" ht="10.5" customHeight="1" x14ac:dyDescent="0.4">
      <c r="A38" s="185"/>
      <c r="B38" s="541"/>
      <c r="C38" s="542"/>
      <c r="D38" s="542"/>
      <c r="E38" s="542"/>
      <c r="F38" s="542"/>
      <c r="G38" s="542"/>
      <c r="H38" s="542"/>
      <c r="I38" s="542"/>
      <c r="J38" s="542"/>
      <c r="K38" s="542"/>
      <c r="L38" s="542"/>
      <c r="M38" s="542"/>
      <c r="N38" s="542"/>
      <c r="O38" s="542"/>
      <c r="P38" s="542"/>
      <c r="Q38" s="543"/>
    </row>
    <row r="39" spans="1:17" ht="10.5" customHeight="1" x14ac:dyDescent="0.4">
      <c r="A39" s="185"/>
      <c r="B39" s="541"/>
      <c r="C39" s="542"/>
      <c r="D39" s="542"/>
      <c r="E39" s="542"/>
      <c r="F39" s="542"/>
      <c r="G39" s="542"/>
      <c r="H39" s="542"/>
      <c r="I39" s="542"/>
      <c r="J39" s="542"/>
      <c r="K39" s="542"/>
      <c r="L39" s="542"/>
      <c r="M39" s="542"/>
      <c r="N39" s="542"/>
      <c r="O39" s="542"/>
      <c r="P39" s="542"/>
      <c r="Q39" s="543"/>
    </row>
    <row r="40" spans="1:17" ht="10.5" customHeight="1" x14ac:dyDescent="0.4">
      <c r="A40" s="185"/>
      <c r="B40" s="541"/>
      <c r="C40" s="542"/>
      <c r="D40" s="542"/>
      <c r="E40" s="542"/>
      <c r="F40" s="542"/>
      <c r="G40" s="542"/>
      <c r="H40" s="542"/>
      <c r="I40" s="542"/>
      <c r="J40" s="542"/>
      <c r="K40" s="542"/>
      <c r="L40" s="542"/>
      <c r="M40" s="542"/>
      <c r="N40" s="542"/>
      <c r="O40" s="542"/>
      <c r="P40" s="542"/>
      <c r="Q40" s="543"/>
    </row>
    <row r="41" spans="1:17" ht="10.5" customHeight="1" x14ac:dyDescent="0.4">
      <c r="A41" s="185"/>
      <c r="B41" s="541"/>
      <c r="C41" s="542"/>
      <c r="D41" s="542"/>
      <c r="E41" s="542"/>
      <c r="F41" s="542"/>
      <c r="G41" s="542"/>
      <c r="H41" s="542"/>
      <c r="I41" s="542"/>
      <c r="J41" s="542"/>
      <c r="K41" s="542"/>
      <c r="L41" s="542"/>
      <c r="M41" s="542"/>
      <c r="N41" s="542"/>
      <c r="O41" s="542"/>
      <c r="P41" s="542"/>
      <c r="Q41" s="543"/>
    </row>
    <row r="42" spans="1:17" ht="10.5" customHeight="1" x14ac:dyDescent="0.4">
      <c r="A42" s="185"/>
      <c r="B42" s="541"/>
      <c r="C42" s="542"/>
      <c r="D42" s="542"/>
      <c r="E42" s="542"/>
      <c r="F42" s="542"/>
      <c r="G42" s="542"/>
      <c r="H42" s="542"/>
      <c r="I42" s="542"/>
      <c r="J42" s="542"/>
      <c r="K42" s="542"/>
      <c r="L42" s="542"/>
      <c r="M42" s="542"/>
      <c r="N42" s="542"/>
      <c r="O42" s="542"/>
      <c r="P42" s="542"/>
      <c r="Q42" s="543"/>
    </row>
    <row r="43" spans="1:17" ht="10.5" customHeight="1" x14ac:dyDescent="0.4">
      <c r="A43" s="185"/>
      <c r="B43" s="541"/>
      <c r="C43" s="542"/>
      <c r="D43" s="542"/>
      <c r="E43" s="542"/>
      <c r="F43" s="542"/>
      <c r="G43" s="542"/>
      <c r="H43" s="542"/>
      <c r="I43" s="542"/>
      <c r="J43" s="542"/>
      <c r="K43" s="542"/>
      <c r="L43" s="542"/>
      <c r="M43" s="542"/>
      <c r="N43" s="542"/>
      <c r="O43" s="542"/>
      <c r="P43" s="542"/>
      <c r="Q43" s="543"/>
    </row>
    <row r="44" spans="1:17" ht="10.5" customHeight="1" x14ac:dyDescent="0.4">
      <c r="A44" s="185"/>
      <c r="B44" s="541"/>
      <c r="C44" s="542"/>
      <c r="D44" s="542"/>
      <c r="E44" s="542"/>
      <c r="F44" s="542"/>
      <c r="G44" s="542"/>
      <c r="H44" s="542"/>
      <c r="I44" s="542"/>
      <c r="J44" s="542"/>
      <c r="K44" s="542"/>
      <c r="L44" s="542"/>
      <c r="M44" s="542"/>
      <c r="N44" s="542"/>
      <c r="O44" s="542"/>
      <c r="P44" s="542"/>
      <c r="Q44" s="543"/>
    </row>
    <row r="45" spans="1:17" ht="10.5" customHeight="1" x14ac:dyDescent="0.4">
      <c r="A45" s="185"/>
      <c r="B45" s="541"/>
      <c r="C45" s="542"/>
      <c r="D45" s="542"/>
      <c r="E45" s="542"/>
      <c r="F45" s="542"/>
      <c r="G45" s="542"/>
      <c r="H45" s="542"/>
      <c r="I45" s="542"/>
      <c r="J45" s="542"/>
      <c r="K45" s="542"/>
      <c r="L45" s="542"/>
      <c r="M45" s="542"/>
      <c r="N45" s="542"/>
      <c r="O45" s="542"/>
      <c r="P45" s="542"/>
      <c r="Q45" s="543"/>
    </row>
    <row r="46" spans="1:17" ht="10.5" customHeight="1" x14ac:dyDescent="0.4">
      <c r="A46" s="185"/>
      <c r="B46" s="541"/>
      <c r="C46" s="542"/>
      <c r="D46" s="542"/>
      <c r="E46" s="542"/>
      <c r="F46" s="542"/>
      <c r="G46" s="542"/>
      <c r="H46" s="542"/>
      <c r="I46" s="542"/>
      <c r="J46" s="542"/>
      <c r="K46" s="542"/>
      <c r="L46" s="542"/>
      <c r="M46" s="542"/>
      <c r="N46" s="542"/>
      <c r="O46" s="542"/>
      <c r="P46" s="542"/>
      <c r="Q46" s="543"/>
    </row>
    <row r="47" spans="1:17" ht="10.5" customHeight="1" x14ac:dyDescent="0.4">
      <c r="A47" s="185"/>
      <c r="B47" s="541"/>
      <c r="C47" s="542"/>
      <c r="D47" s="542"/>
      <c r="E47" s="542"/>
      <c r="F47" s="542"/>
      <c r="G47" s="542"/>
      <c r="H47" s="542"/>
      <c r="I47" s="542"/>
      <c r="J47" s="542"/>
      <c r="K47" s="542"/>
      <c r="L47" s="542"/>
      <c r="M47" s="542"/>
      <c r="N47" s="542"/>
      <c r="O47" s="542"/>
      <c r="P47" s="542"/>
      <c r="Q47" s="543"/>
    </row>
    <row r="48" spans="1:17" ht="10.5" customHeight="1" x14ac:dyDescent="0.4">
      <c r="A48" s="185"/>
      <c r="B48" s="541"/>
      <c r="C48" s="542"/>
      <c r="D48" s="542"/>
      <c r="E48" s="542"/>
      <c r="F48" s="542"/>
      <c r="G48" s="542"/>
      <c r="H48" s="542"/>
      <c r="I48" s="542"/>
      <c r="J48" s="542"/>
      <c r="K48" s="542"/>
      <c r="L48" s="542"/>
      <c r="M48" s="542"/>
      <c r="N48" s="542"/>
      <c r="O48" s="542"/>
      <c r="P48" s="542"/>
      <c r="Q48" s="543"/>
    </row>
    <row r="49" spans="1:17" ht="10.5" customHeight="1" x14ac:dyDescent="0.4">
      <c r="A49" s="185"/>
      <c r="B49" s="541"/>
      <c r="C49" s="542"/>
      <c r="D49" s="542"/>
      <c r="E49" s="542"/>
      <c r="F49" s="542"/>
      <c r="G49" s="542"/>
      <c r="H49" s="542"/>
      <c r="I49" s="542"/>
      <c r="J49" s="542"/>
      <c r="K49" s="542"/>
      <c r="L49" s="542"/>
      <c r="M49" s="542"/>
      <c r="N49" s="542"/>
      <c r="O49" s="542"/>
      <c r="P49" s="542"/>
      <c r="Q49" s="543"/>
    </row>
    <row r="50" spans="1:17" ht="10.5" customHeight="1" x14ac:dyDescent="0.4">
      <c r="A50" s="185"/>
      <c r="B50" s="541"/>
      <c r="C50" s="542"/>
      <c r="D50" s="542"/>
      <c r="E50" s="542"/>
      <c r="F50" s="542"/>
      <c r="G50" s="542"/>
      <c r="H50" s="542"/>
      <c r="I50" s="542"/>
      <c r="J50" s="542"/>
      <c r="K50" s="542"/>
      <c r="L50" s="542"/>
      <c r="M50" s="542"/>
      <c r="N50" s="542"/>
      <c r="O50" s="542"/>
      <c r="P50" s="542"/>
      <c r="Q50" s="543"/>
    </row>
    <row r="51" spans="1:17" ht="10.5" customHeight="1" x14ac:dyDescent="0.4">
      <c r="A51" s="185"/>
      <c r="B51" s="541"/>
      <c r="C51" s="542"/>
      <c r="D51" s="542"/>
      <c r="E51" s="542"/>
      <c r="F51" s="542"/>
      <c r="G51" s="542"/>
      <c r="H51" s="542"/>
      <c r="I51" s="542"/>
      <c r="J51" s="542"/>
      <c r="K51" s="542"/>
      <c r="L51" s="542"/>
      <c r="M51" s="542"/>
      <c r="N51" s="542"/>
      <c r="O51" s="542"/>
      <c r="P51" s="542"/>
      <c r="Q51" s="543"/>
    </row>
    <row r="52" spans="1:17" ht="10.5" customHeight="1" x14ac:dyDescent="0.4">
      <c r="A52" s="185"/>
      <c r="B52" s="541"/>
      <c r="C52" s="542"/>
      <c r="D52" s="542"/>
      <c r="E52" s="542"/>
      <c r="F52" s="542"/>
      <c r="G52" s="542"/>
      <c r="H52" s="542"/>
      <c r="I52" s="542"/>
      <c r="J52" s="542"/>
      <c r="K52" s="542"/>
      <c r="L52" s="542"/>
      <c r="M52" s="542"/>
      <c r="N52" s="542"/>
      <c r="O52" s="542"/>
      <c r="P52" s="542"/>
      <c r="Q52" s="543"/>
    </row>
    <row r="53" spans="1:17" ht="10.5" customHeight="1" x14ac:dyDescent="0.4">
      <c r="A53" s="185"/>
      <c r="B53" s="541"/>
      <c r="C53" s="542"/>
      <c r="D53" s="542"/>
      <c r="E53" s="542"/>
      <c r="F53" s="542"/>
      <c r="G53" s="542"/>
      <c r="H53" s="542"/>
      <c r="I53" s="542"/>
      <c r="J53" s="542"/>
      <c r="K53" s="542"/>
      <c r="L53" s="542"/>
      <c r="M53" s="542"/>
      <c r="N53" s="542"/>
      <c r="O53" s="542"/>
      <c r="P53" s="542"/>
      <c r="Q53" s="543"/>
    </row>
    <row r="54" spans="1:17" ht="10.5" customHeight="1" x14ac:dyDescent="0.4">
      <c r="A54" s="185"/>
      <c r="B54" s="541"/>
      <c r="C54" s="542"/>
      <c r="D54" s="542"/>
      <c r="E54" s="542"/>
      <c r="F54" s="542"/>
      <c r="G54" s="542"/>
      <c r="H54" s="542"/>
      <c r="I54" s="542"/>
      <c r="J54" s="542"/>
      <c r="K54" s="542"/>
      <c r="L54" s="542"/>
      <c r="M54" s="542"/>
      <c r="N54" s="542"/>
      <c r="O54" s="542"/>
      <c r="P54" s="542"/>
      <c r="Q54" s="543"/>
    </row>
    <row r="55" spans="1:17" ht="10.5" customHeight="1" x14ac:dyDescent="0.4">
      <c r="A55" s="185"/>
      <c r="B55" s="541"/>
      <c r="C55" s="542"/>
      <c r="D55" s="542"/>
      <c r="E55" s="542"/>
      <c r="F55" s="542"/>
      <c r="G55" s="542"/>
      <c r="H55" s="542"/>
      <c r="I55" s="542"/>
      <c r="J55" s="542"/>
      <c r="K55" s="542"/>
      <c r="L55" s="542"/>
      <c r="M55" s="542"/>
      <c r="N55" s="542"/>
      <c r="O55" s="542"/>
      <c r="P55" s="542"/>
      <c r="Q55" s="543"/>
    </row>
    <row r="56" spans="1:17" ht="10.5" customHeight="1" x14ac:dyDescent="0.4">
      <c r="A56" s="185"/>
      <c r="B56" s="541"/>
      <c r="C56" s="542"/>
      <c r="D56" s="542"/>
      <c r="E56" s="542"/>
      <c r="F56" s="542"/>
      <c r="G56" s="542"/>
      <c r="H56" s="542"/>
      <c r="I56" s="542"/>
      <c r="J56" s="542"/>
      <c r="K56" s="542"/>
      <c r="L56" s="542"/>
      <c r="M56" s="542"/>
      <c r="N56" s="542"/>
      <c r="O56" s="542"/>
      <c r="P56" s="542"/>
      <c r="Q56" s="543"/>
    </row>
    <row r="57" spans="1:17" ht="10.5" customHeight="1" x14ac:dyDescent="0.4">
      <c r="A57" s="185"/>
      <c r="B57" s="541"/>
      <c r="C57" s="542"/>
      <c r="D57" s="542"/>
      <c r="E57" s="542"/>
      <c r="F57" s="542"/>
      <c r="G57" s="542"/>
      <c r="H57" s="542"/>
      <c r="I57" s="542"/>
      <c r="J57" s="542"/>
      <c r="K57" s="542"/>
      <c r="L57" s="542"/>
      <c r="M57" s="542"/>
      <c r="N57" s="542"/>
      <c r="O57" s="542"/>
      <c r="P57" s="542"/>
      <c r="Q57" s="543"/>
    </row>
    <row r="58" spans="1:17" ht="10.5" customHeight="1" x14ac:dyDescent="0.4">
      <c r="A58" s="185"/>
      <c r="B58" s="541"/>
      <c r="C58" s="542"/>
      <c r="D58" s="542"/>
      <c r="E58" s="542"/>
      <c r="F58" s="542"/>
      <c r="G58" s="542"/>
      <c r="H58" s="542"/>
      <c r="I58" s="542"/>
      <c r="J58" s="542"/>
      <c r="K58" s="542"/>
      <c r="L58" s="542"/>
      <c r="M58" s="542"/>
      <c r="N58" s="542"/>
      <c r="O58" s="542"/>
      <c r="P58" s="542"/>
      <c r="Q58" s="543"/>
    </row>
    <row r="59" spans="1:17" ht="10.5" customHeight="1" x14ac:dyDescent="0.4">
      <c r="A59" s="185"/>
      <c r="B59" s="541"/>
      <c r="C59" s="542"/>
      <c r="D59" s="542"/>
      <c r="E59" s="542"/>
      <c r="F59" s="542"/>
      <c r="G59" s="542"/>
      <c r="H59" s="542"/>
      <c r="I59" s="542"/>
      <c r="J59" s="542"/>
      <c r="K59" s="542"/>
      <c r="L59" s="542"/>
      <c r="M59" s="542"/>
      <c r="N59" s="542"/>
      <c r="O59" s="542"/>
      <c r="P59" s="542"/>
      <c r="Q59" s="543"/>
    </row>
    <row r="60" spans="1:17" ht="10.5" customHeight="1" x14ac:dyDescent="0.4">
      <c r="A60" s="185"/>
      <c r="B60" s="541"/>
      <c r="C60" s="542"/>
      <c r="D60" s="542"/>
      <c r="E60" s="542"/>
      <c r="F60" s="542"/>
      <c r="G60" s="542"/>
      <c r="H60" s="542"/>
      <c r="I60" s="542"/>
      <c r="J60" s="542"/>
      <c r="K60" s="542"/>
      <c r="L60" s="542"/>
      <c r="M60" s="542"/>
      <c r="N60" s="542"/>
      <c r="O60" s="542"/>
      <c r="P60" s="542"/>
      <c r="Q60" s="543"/>
    </row>
    <row r="61" spans="1:17" ht="10.5" customHeight="1" x14ac:dyDescent="0.4">
      <c r="A61" s="185"/>
      <c r="B61" s="541"/>
      <c r="C61" s="542"/>
      <c r="D61" s="542"/>
      <c r="E61" s="542"/>
      <c r="F61" s="542"/>
      <c r="G61" s="542"/>
      <c r="H61" s="542"/>
      <c r="I61" s="542"/>
      <c r="J61" s="542"/>
      <c r="K61" s="542"/>
      <c r="L61" s="542"/>
      <c r="M61" s="542"/>
      <c r="N61" s="542"/>
      <c r="O61" s="542"/>
      <c r="P61" s="542"/>
      <c r="Q61" s="543"/>
    </row>
    <row r="62" spans="1:17" ht="10.5" customHeight="1" x14ac:dyDescent="0.4">
      <c r="A62" s="185"/>
      <c r="B62" s="541"/>
      <c r="C62" s="542"/>
      <c r="D62" s="542"/>
      <c r="E62" s="542"/>
      <c r="F62" s="542"/>
      <c r="G62" s="542"/>
      <c r="H62" s="542"/>
      <c r="I62" s="542"/>
      <c r="J62" s="542"/>
      <c r="K62" s="542"/>
      <c r="L62" s="542"/>
      <c r="M62" s="542"/>
      <c r="N62" s="542"/>
      <c r="O62" s="542"/>
      <c r="P62" s="542"/>
      <c r="Q62" s="543"/>
    </row>
    <row r="63" spans="1:17" ht="10.5" customHeight="1" x14ac:dyDescent="0.4">
      <c r="A63" s="185"/>
      <c r="B63" s="541"/>
      <c r="C63" s="542"/>
      <c r="D63" s="542"/>
      <c r="E63" s="542"/>
      <c r="F63" s="542"/>
      <c r="G63" s="542"/>
      <c r="H63" s="542"/>
      <c r="I63" s="542"/>
      <c r="J63" s="542"/>
      <c r="K63" s="542"/>
      <c r="L63" s="542"/>
      <c r="M63" s="542"/>
      <c r="N63" s="542"/>
      <c r="O63" s="542"/>
      <c r="P63" s="542"/>
      <c r="Q63" s="543"/>
    </row>
    <row r="64" spans="1:17" ht="10.5" customHeight="1" x14ac:dyDescent="0.4">
      <c r="A64" s="185"/>
      <c r="B64" s="541"/>
      <c r="C64" s="542"/>
      <c r="D64" s="542"/>
      <c r="E64" s="542"/>
      <c r="F64" s="542"/>
      <c r="G64" s="542"/>
      <c r="H64" s="542"/>
      <c r="I64" s="542"/>
      <c r="J64" s="542"/>
      <c r="K64" s="542"/>
      <c r="L64" s="542"/>
      <c r="M64" s="542"/>
      <c r="N64" s="542"/>
      <c r="O64" s="542"/>
      <c r="P64" s="542"/>
      <c r="Q64" s="543"/>
    </row>
    <row r="65" spans="1:17" ht="10.5" customHeight="1" x14ac:dyDescent="0.4">
      <c r="A65" s="185"/>
      <c r="B65" s="541"/>
      <c r="C65" s="542"/>
      <c r="D65" s="542"/>
      <c r="E65" s="542"/>
      <c r="F65" s="542"/>
      <c r="G65" s="542"/>
      <c r="H65" s="542"/>
      <c r="I65" s="542"/>
      <c r="J65" s="542"/>
      <c r="K65" s="542"/>
      <c r="L65" s="542"/>
      <c r="M65" s="542"/>
      <c r="N65" s="542"/>
      <c r="O65" s="542"/>
      <c r="P65" s="542"/>
      <c r="Q65" s="543"/>
    </row>
    <row r="66" spans="1:17" ht="10.5" customHeight="1" x14ac:dyDescent="0.4">
      <c r="A66" s="185"/>
      <c r="B66" s="541"/>
      <c r="C66" s="542"/>
      <c r="D66" s="542"/>
      <c r="E66" s="542"/>
      <c r="F66" s="542"/>
      <c r="G66" s="542"/>
      <c r="H66" s="542"/>
      <c r="I66" s="542"/>
      <c r="J66" s="542"/>
      <c r="K66" s="542"/>
      <c r="L66" s="542"/>
      <c r="M66" s="542"/>
      <c r="N66" s="542"/>
      <c r="O66" s="542"/>
      <c r="P66" s="542"/>
      <c r="Q66" s="543"/>
    </row>
    <row r="67" spans="1:17" ht="10.5" customHeight="1" x14ac:dyDescent="0.4">
      <c r="A67" s="185"/>
      <c r="B67" s="541"/>
      <c r="C67" s="542"/>
      <c r="D67" s="542"/>
      <c r="E67" s="542"/>
      <c r="F67" s="542"/>
      <c r="G67" s="542"/>
      <c r="H67" s="542"/>
      <c r="I67" s="542"/>
      <c r="J67" s="542"/>
      <c r="K67" s="542"/>
      <c r="L67" s="542"/>
      <c r="M67" s="542"/>
      <c r="N67" s="542"/>
      <c r="O67" s="542"/>
      <c r="P67" s="542"/>
      <c r="Q67" s="543"/>
    </row>
    <row r="68" spans="1:17" ht="10.5" customHeight="1" x14ac:dyDescent="0.4">
      <c r="A68" s="185"/>
      <c r="B68" s="541"/>
      <c r="C68" s="542"/>
      <c r="D68" s="542"/>
      <c r="E68" s="542"/>
      <c r="F68" s="542"/>
      <c r="G68" s="542"/>
      <c r="H68" s="542"/>
      <c r="I68" s="542"/>
      <c r="J68" s="542"/>
      <c r="K68" s="542"/>
      <c r="L68" s="542"/>
      <c r="M68" s="542"/>
      <c r="N68" s="542"/>
      <c r="O68" s="542"/>
      <c r="P68" s="542"/>
      <c r="Q68" s="543"/>
    </row>
    <row r="69" spans="1:17" ht="10.5" customHeight="1" x14ac:dyDescent="0.4">
      <c r="A69" s="185"/>
      <c r="B69" s="541"/>
      <c r="C69" s="542"/>
      <c r="D69" s="542"/>
      <c r="E69" s="542"/>
      <c r="F69" s="542"/>
      <c r="G69" s="542"/>
      <c r="H69" s="542"/>
      <c r="I69" s="542"/>
      <c r="J69" s="542"/>
      <c r="K69" s="542"/>
      <c r="L69" s="542"/>
      <c r="M69" s="542"/>
      <c r="N69" s="542"/>
      <c r="O69" s="542"/>
      <c r="P69" s="542"/>
      <c r="Q69" s="543"/>
    </row>
    <row r="70" spans="1:17" ht="10.5" customHeight="1" x14ac:dyDescent="0.4">
      <c r="A70" s="185"/>
      <c r="B70" s="541"/>
      <c r="C70" s="542"/>
      <c r="D70" s="542"/>
      <c r="E70" s="542"/>
      <c r="F70" s="542"/>
      <c r="G70" s="542"/>
      <c r="H70" s="542"/>
      <c r="I70" s="542"/>
      <c r="J70" s="542"/>
      <c r="K70" s="542"/>
      <c r="L70" s="542"/>
      <c r="M70" s="542"/>
      <c r="N70" s="542"/>
      <c r="O70" s="542"/>
      <c r="P70" s="542"/>
      <c r="Q70" s="543"/>
    </row>
    <row r="71" spans="1:17" ht="10.5" customHeight="1" x14ac:dyDescent="0.4">
      <c r="A71" s="185"/>
      <c r="B71" s="541"/>
      <c r="C71" s="542"/>
      <c r="D71" s="542"/>
      <c r="E71" s="542"/>
      <c r="F71" s="542"/>
      <c r="G71" s="542"/>
      <c r="H71" s="542"/>
      <c r="I71" s="542"/>
      <c r="J71" s="542"/>
      <c r="K71" s="542"/>
      <c r="L71" s="542"/>
      <c r="M71" s="542"/>
      <c r="N71" s="542"/>
      <c r="O71" s="542"/>
      <c r="P71" s="542"/>
      <c r="Q71" s="543"/>
    </row>
    <row r="72" spans="1:17" ht="10.5" customHeight="1" x14ac:dyDescent="0.4">
      <c r="A72" s="185"/>
      <c r="B72" s="541"/>
      <c r="C72" s="542"/>
      <c r="D72" s="542"/>
      <c r="E72" s="542"/>
      <c r="F72" s="542"/>
      <c r="G72" s="542"/>
      <c r="H72" s="542"/>
      <c r="I72" s="542"/>
      <c r="J72" s="542"/>
      <c r="K72" s="542"/>
      <c r="L72" s="542"/>
      <c r="M72" s="542"/>
      <c r="N72" s="542"/>
      <c r="O72" s="542"/>
      <c r="P72" s="542"/>
      <c r="Q72" s="543"/>
    </row>
    <row r="73" spans="1:17" ht="10.5" customHeight="1" x14ac:dyDescent="0.4">
      <c r="A73" s="185"/>
      <c r="B73" s="541"/>
      <c r="C73" s="542"/>
      <c r="D73" s="542"/>
      <c r="E73" s="542"/>
      <c r="F73" s="542"/>
      <c r="G73" s="542"/>
      <c r="H73" s="542"/>
      <c r="I73" s="542"/>
      <c r="J73" s="542"/>
      <c r="K73" s="542"/>
      <c r="L73" s="542"/>
      <c r="M73" s="542"/>
      <c r="N73" s="542"/>
      <c r="O73" s="542"/>
      <c r="P73" s="542"/>
      <c r="Q73" s="543"/>
    </row>
    <row r="74" spans="1:17" ht="10.5" customHeight="1" x14ac:dyDescent="0.4">
      <c r="A74" s="185"/>
      <c r="B74" s="541"/>
      <c r="C74" s="542"/>
      <c r="D74" s="542"/>
      <c r="E74" s="542"/>
      <c r="F74" s="542"/>
      <c r="G74" s="542"/>
      <c r="H74" s="542"/>
      <c r="I74" s="542"/>
      <c r="J74" s="542"/>
      <c r="K74" s="542"/>
      <c r="L74" s="542"/>
      <c r="M74" s="542"/>
      <c r="N74" s="542"/>
      <c r="O74" s="542"/>
      <c r="P74" s="542"/>
      <c r="Q74" s="543"/>
    </row>
    <row r="75" spans="1:17" ht="10.5" customHeight="1" x14ac:dyDescent="0.4">
      <c r="A75" s="185"/>
      <c r="B75" s="541"/>
      <c r="C75" s="542"/>
      <c r="D75" s="542"/>
      <c r="E75" s="542"/>
      <c r="F75" s="542"/>
      <c r="G75" s="542"/>
      <c r="H75" s="542"/>
      <c r="I75" s="542"/>
      <c r="J75" s="542"/>
      <c r="K75" s="542"/>
      <c r="L75" s="542"/>
      <c r="M75" s="542"/>
      <c r="N75" s="542"/>
      <c r="O75" s="542"/>
      <c r="P75" s="542"/>
      <c r="Q75" s="543"/>
    </row>
    <row r="76" spans="1:17" ht="10.5" customHeight="1" x14ac:dyDescent="0.4">
      <c r="A76" s="185"/>
      <c r="B76" s="541"/>
      <c r="C76" s="542"/>
      <c r="D76" s="542"/>
      <c r="E76" s="542"/>
      <c r="F76" s="542"/>
      <c r="G76" s="542"/>
      <c r="H76" s="542"/>
      <c r="I76" s="542"/>
      <c r="J76" s="542"/>
      <c r="K76" s="542"/>
      <c r="L76" s="542"/>
      <c r="M76" s="542"/>
      <c r="N76" s="542"/>
      <c r="O76" s="542"/>
      <c r="P76" s="542"/>
      <c r="Q76" s="543"/>
    </row>
    <row r="77" spans="1:17" ht="10.5" customHeight="1" x14ac:dyDescent="0.4">
      <c r="A77" s="185"/>
      <c r="B77" s="541"/>
      <c r="C77" s="542"/>
      <c r="D77" s="542"/>
      <c r="E77" s="542"/>
      <c r="F77" s="542"/>
      <c r="G77" s="542"/>
      <c r="H77" s="542"/>
      <c r="I77" s="542"/>
      <c r="J77" s="542"/>
      <c r="K77" s="542"/>
      <c r="L77" s="542"/>
      <c r="M77" s="542"/>
      <c r="N77" s="542"/>
      <c r="O77" s="542"/>
      <c r="P77" s="542"/>
      <c r="Q77" s="543"/>
    </row>
    <row r="78" spans="1:17" ht="10.5" customHeight="1" x14ac:dyDescent="0.4">
      <c r="A78" s="185"/>
      <c r="B78" s="541"/>
      <c r="C78" s="542"/>
      <c r="D78" s="542"/>
      <c r="E78" s="542"/>
      <c r="F78" s="542"/>
      <c r="G78" s="542"/>
      <c r="H78" s="542"/>
      <c r="I78" s="542"/>
      <c r="J78" s="542"/>
      <c r="K78" s="542"/>
      <c r="L78" s="542"/>
      <c r="M78" s="542"/>
      <c r="N78" s="542"/>
      <c r="O78" s="542"/>
      <c r="P78" s="542"/>
      <c r="Q78" s="543"/>
    </row>
    <row r="79" spans="1:17" ht="10.5" customHeight="1" thickBot="1" x14ac:dyDescent="0.45">
      <c r="A79" s="185"/>
      <c r="B79" s="544"/>
      <c r="C79" s="545"/>
      <c r="D79" s="545"/>
      <c r="E79" s="545"/>
      <c r="F79" s="545"/>
      <c r="G79" s="545"/>
      <c r="H79" s="545"/>
      <c r="I79" s="545"/>
      <c r="J79" s="545"/>
      <c r="K79" s="545"/>
      <c r="L79" s="545"/>
      <c r="M79" s="545"/>
      <c r="N79" s="545"/>
      <c r="O79" s="545"/>
      <c r="P79" s="545"/>
      <c r="Q79" s="546"/>
    </row>
    <row r="80" spans="1:17" ht="10.5" customHeight="1" thickBot="1" x14ac:dyDescent="0.45">
      <c r="A80" s="189"/>
      <c r="B80" s="549" t="s">
        <v>160</v>
      </c>
      <c r="C80" s="549"/>
      <c r="D80" s="550">
        <f>'【要提出】職務経歴書(1)(2)(3)'!P2</f>
        <v>0</v>
      </c>
      <c r="E80" s="551"/>
      <c r="F80" s="551"/>
      <c r="G80" s="551"/>
      <c r="H80" s="551"/>
      <c r="I80" s="552"/>
      <c r="J80" s="549" t="s">
        <v>20</v>
      </c>
      <c r="K80" s="549"/>
      <c r="L80" s="550" t="str">
        <f>'【要提出】職務経歴書(1)(2)(3)'!E2</f>
        <v>社会人経験者（行政（一般））</v>
      </c>
      <c r="M80" s="551"/>
      <c r="N80" s="551"/>
      <c r="O80" s="551"/>
      <c r="P80" s="551"/>
      <c r="Q80" s="552"/>
    </row>
    <row r="81" spans="1:17" ht="10.5" customHeight="1" thickBot="1" x14ac:dyDescent="0.45">
      <c r="A81" s="189"/>
      <c r="B81" s="549"/>
      <c r="C81" s="549"/>
      <c r="D81" s="553"/>
      <c r="E81" s="554"/>
      <c r="F81" s="554"/>
      <c r="G81" s="554"/>
      <c r="H81" s="554"/>
      <c r="I81" s="555"/>
      <c r="J81" s="549"/>
      <c r="K81" s="549"/>
      <c r="L81" s="553"/>
      <c r="M81" s="554"/>
      <c r="N81" s="554"/>
      <c r="O81" s="554"/>
      <c r="P81" s="554"/>
      <c r="Q81" s="555"/>
    </row>
    <row r="82" spans="1:17" ht="10.5" customHeight="1" thickBot="1" x14ac:dyDescent="0.45">
      <c r="A82" s="189"/>
      <c r="B82" s="549"/>
      <c r="C82" s="549"/>
      <c r="D82" s="556"/>
      <c r="E82" s="557"/>
      <c r="F82" s="557"/>
      <c r="G82" s="557"/>
      <c r="H82" s="557"/>
      <c r="I82" s="558"/>
      <c r="J82" s="549"/>
      <c r="K82" s="549"/>
      <c r="L82" s="556"/>
      <c r="M82" s="557"/>
      <c r="N82" s="557"/>
      <c r="O82" s="557"/>
      <c r="P82" s="557"/>
      <c r="Q82" s="558"/>
    </row>
    <row r="83" spans="1:17" ht="10.5" customHeight="1" x14ac:dyDescent="0.4">
      <c r="A83" s="189"/>
      <c r="B83" s="190"/>
      <c r="C83" s="190"/>
      <c r="D83" s="191"/>
      <c r="E83" s="191"/>
      <c r="F83" s="191"/>
      <c r="G83" s="191"/>
      <c r="H83" s="191"/>
      <c r="I83" s="191"/>
      <c r="J83" s="191"/>
      <c r="K83" s="191"/>
      <c r="L83" s="191"/>
      <c r="M83" s="191"/>
      <c r="N83" s="191"/>
      <c r="O83" s="191"/>
      <c r="P83" s="192"/>
      <c r="Q83" s="192"/>
    </row>
    <row r="84" spans="1:17" ht="10.5" customHeight="1" x14ac:dyDescent="0.4">
      <c r="A84" s="189"/>
      <c r="B84" s="190"/>
      <c r="C84" s="190"/>
      <c r="D84" s="191"/>
      <c r="E84" s="191"/>
      <c r="F84" s="191"/>
      <c r="G84" s="191"/>
      <c r="H84" s="191"/>
      <c r="I84" s="191"/>
      <c r="J84" s="191"/>
      <c r="K84" s="191"/>
      <c r="L84" s="191"/>
      <c r="M84" s="191"/>
      <c r="N84" s="191"/>
      <c r="O84" s="191"/>
      <c r="P84" s="192"/>
      <c r="Q84" s="192"/>
    </row>
    <row r="85" spans="1:17" ht="10.5" customHeight="1" x14ac:dyDescent="0.4">
      <c r="A85" s="189"/>
      <c r="B85" s="193"/>
      <c r="C85" s="193"/>
      <c r="D85" s="193"/>
      <c r="E85" s="192"/>
      <c r="F85" s="192"/>
      <c r="G85" s="192"/>
      <c r="H85" s="192"/>
      <c r="I85" s="192"/>
      <c r="J85" s="192"/>
      <c r="K85" s="192"/>
      <c r="L85" s="192"/>
      <c r="M85" s="192"/>
      <c r="N85" s="192"/>
      <c r="O85" s="192"/>
      <c r="P85" s="194"/>
      <c r="Q85" s="194"/>
    </row>
    <row r="86" spans="1:17" s="186" customFormat="1" ht="10.5" customHeight="1" x14ac:dyDescent="0.4">
      <c r="A86" s="184"/>
      <c r="B86" s="195"/>
      <c r="C86" s="195"/>
      <c r="D86" s="196"/>
      <c r="E86" s="196"/>
      <c r="F86" s="196"/>
      <c r="G86" s="196"/>
      <c r="H86" s="196"/>
      <c r="I86" s="196"/>
      <c r="J86" s="196"/>
      <c r="K86" s="196"/>
      <c r="L86" s="196"/>
      <c r="M86" s="196"/>
      <c r="N86" s="195"/>
      <c r="O86" s="195"/>
      <c r="P86" s="195"/>
      <c r="Q86" s="195"/>
    </row>
    <row r="87" spans="1:17" s="186" customFormat="1" ht="10.5" customHeight="1" x14ac:dyDescent="0.4">
      <c r="A87" s="184"/>
      <c r="B87" s="195"/>
      <c r="C87" s="195"/>
      <c r="D87" s="196"/>
      <c r="E87" s="196"/>
      <c r="F87" s="196"/>
      <c r="G87" s="196"/>
      <c r="H87" s="196"/>
      <c r="I87" s="196"/>
      <c r="J87" s="196"/>
      <c r="K87" s="196"/>
      <c r="L87" s="196"/>
      <c r="M87" s="196"/>
      <c r="N87" s="195"/>
      <c r="O87" s="195"/>
      <c r="P87" s="195"/>
      <c r="Q87" s="195"/>
    </row>
    <row r="90" spans="1:17" ht="10.5" customHeight="1" x14ac:dyDescent="0.4">
      <c r="M90" s="189"/>
    </row>
  </sheetData>
  <sheetProtection algorithmName="SHA-512" hashValue="A42LimdUGhE+oDMn89MlhAi+DQvKrPEGl3JQHYeq6mQZHvDzZP97/CGMG5H/SK3E2pSj+wNPThtnrJzLl0UlQQ==" saltValue="DjFpyTIaphOWu/3Dz/3h9A==" spinCount="100000" sheet="1" objects="1" scenarios="1"/>
  <mergeCells count="9">
    <mergeCell ref="B2:Q4"/>
    <mergeCell ref="B5:Q10"/>
    <mergeCell ref="T8:U10"/>
    <mergeCell ref="B11:Q79"/>
    <mergeCell ref="T11:U13"/>
    <mergeCell ref="B80:C82"/>
    <mergeCell ref="D80:I82"/>
    <mergeCell ref="J80:K82"/>
    <mergeCell ref="L80:Q82"/>
  </mergeCells>
  <phoneticPr fontId="1"/>
  <conditionalFormatting sqref="T16:X18">
    <cfRule type="expression" dxfId="1" priority="1">
      <formula>$T$16:$X$18="1,000文字以内としてください。"</formula>
    </cfRule>
    <cfRule type="expression" dxfId="0" priority="2">
      <formula>$T$16:$X$18="入力が完了していません。"</formula>
    </cfRule>
  </conditionalFormatting>
  <printOptions horizontalCentered="1"/>
  <pageMargins left="0.39370078740157483" right="0.39370078740157483" top="0.59055118110236227" bottom="0.39370078740157483" header="0.31496062992125984" footer="0.31496062992125984"/>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5"/>
  <sheetViews>
    <sheetView zoomScale="40" zoomScaleNormal="40" workbookViewId="0"/>
  </sheetViews>
  <sheetFormatPr defaultRowHeight="18.75" x14ac:dyDescent="0.4"/>
  <cols>
    <col min="1" max="1" width="8.5" style="109" customWidth="1"/>
    <col min="2" max="2" width="13.875" style="109" customWidth="1"/>
    <col min="3" max="3" width="5.375" style="111" customWidth="1"/>
    <col min="4" max="14" width="17.125" style="109" customWidth="1"/>
    <col min="15" max="15" width="17.25" style="109"/>
    <col min="16" max="17" width="20.625" style="109" customWidth="1"/>
    <col min="18" max="18" width="17.25" style="109"/>
    <col min="19" max="20" width="20.625" style="109" customWidth="1"/>
    <col min="21" max="21" width="9" style="109"/>
    <col min="22" max="16384" width="9" style="113"/>
  </cols>
  <sheetData>
    <row r="1" spans="1:20" x14ac:dyDescent="0.4">
      <c r="B1" s="110" t="s">
        <v>63</v>
      </c>
      <c r="F1" s="112" t="s">
        <v>64</v>
      </c>
      <c r="G1" s="112" t="s">
        <v>65</v>
      </c>
    </row>
    <row r="2" spans="1:20" x14ac:dyDescent="0.4">
      <c r="A2" s="114"/>
      <c r="B2" s="115">
        <v>46113</v>
      </c>
      <c r="F2" s="116">
        <v>42095</v>
      </c>
      <c r="G2" s="116">
        <v>45747</v>
      </c>
    </row>
    <row r="4" spans="1:20" x14ac:dyDescent="0.15">
      <c r="D4" s="117" t="s">
        <v>88</v>
      </c>
      <c r="F4" s="117"/>
      <c r="G4" s="117"/>
      <c r="H4" s="117"/>
      <c r="J4" s="117" t="s">
        <v>91</v>
      </c>
      <c r="L4" s="117"/>
      <c r="P4" s="118" t="s">
        <v>72</v>
      </c>
      <c r="Q4" s="118"/>
    </row>
    <row r="5" spans="1:20" x14ac:dyDescent="0.15">
      <c r="B5" s="111"/>
      <c r="D5" s="119" t="s">
        <v>117</v>
      </c>
      <c r="F5" s="120" t="s">
        <v>114</v>
      </c>
      <c r="G5" s="120" t="s">
        <v>115</v>
      </c>
      <c r="H5" s="120" t="s">
        <v>116</v>
      </c>
      <c r="J5" s="119" t="s">
        <v>117</v>
      </c>
      <c r="L5" s="120" t="s">
        <v>114</v>
      </c>
      <c r="M5" s="120" t="s">
        <v>115</v>
      </c>
      <c r="N5" s="120" t="s">
        <v>116</v>
      </c>
      <c r="P5" s="121"/>
      <c r="Q5" s="117" t="s">
        <v>88</v>
      </c>
      <c r="S5" s="121"/>
      <c r="T5" s="117" t="s">
        <v>91</v>
      </c>
    </row>
    <row r="6" spans="1:20" ht="24" x14ac:dyDescent="0.4">
      <c r="B6" s="122"/>
      <c r="D6" s="569" t="str">
        <f>IF('【要提出】職務経歴書(1)(2)(3)'!O6="","",VLOOKUP('【要提出】職務経歴書(1)(2)(3)'!N6,$B$46:$C$47,2,FALSE))</f>
        <v/>
      </c>
      <c r="E6" s="123"/>
      <c r="F6" s="569" t="str">
        <f>IF('【要提出】職務経歴書(1)(2)(3)'!O6="","",DATEDIF('【要提出】職務経歴書(1)(2)(3)'!O6,'【要提出】職務経歴書(1)(2)(3)'!O7+1,"Y"))</f>
        <v/>
      </c>
      <c r="G6" s="569" t="str">
        <f>IF('【要提出】職務経歴書(1)(2)(3)'!O6="","",DATEDIF('【要提出】職務経歴書(1)(2)(3)'!O6,'【要提出】職務経歴書(1)(2)(3)'!O7+1,"YＭ"))</f>
        <v/>
      </c>
      <c r="H6" s="569" t="str">
        <f>IF('【要提出】職務経歴書(1)(2)(3)'!O6="","",DATEDIF('【要提出】職務経歴書(1)(2)(3)'!O6,'【要提出】職務経歴書(1)(2)(3)'!O7+1,"MD"))</f>
        <v/>
      </c>
      <c r="I6" s="123"/>
      <c r="J6" s="569" t="str">
        <f>IF('【要提出】職務経歴書(1)(2)(3)'!AI6="","",VLOOKUP('【要提出】職務経歴書(1)(2)(3)'!AH6,$B$46:$C$47,2,FALSE))</f>
        <v/>
      </c>
      <c r="K6" s="123"/>
      <c r="L6" s="569" t="str">
        <f>IF('【要提出】職務経歴書(1)(2)(3)'!AI6="","",DATEDIF('【要提出】職務経歴書(1)(2)(3)'!AI6,'【要提出】職務経歴書(1)(2)(3)'!AI7+1,"Y"))</f>
        <v/>
      </c>
      <c r="M6" s="569" t="str">
        <f>IF('【要提出】職務経歴書(1)(2)(3)'!AI6="","",DATEDIF('【要提出】職務経歴書(1)(2)(3)'!AI6,'【要提出】職務経歴書(1)(2)(3)'!AI7+1,"YＭ"))</f>
        <v/>
      </c>
      <c r="N6" s="569" t="str">
        <f>IF('【要提出】職務経歴書(1)(2)(3)'!AI6="","",DATEDIF('【要提出】職務経歴書(1)(2)(3)'!AI6,'【要提出】職務経歴書(1)(2)(3)'!AI7+1,"MD"))</f>
        <v/>
      </c>
      <c r="P6" s="124" t="s">
        <v>69</v>
      </c>
      <c r="Q6" s="125">
        <f>IF(AND(D6=1,'【要提出】職務経歴書(1)(2)(3)'!O6&lt;$F$2),1,0)</f>
        <v>0</v>
      </c>
      <c r="S6" s="124" t="s">
        <v>69</v>
      </c>
      <c r="T6" s="125">
        <f>IF(AND(J6=1,'【要提出】職務経歴書(1)(2)(3)'!AI6&lt;$F$2),1,0)</f>
        <v>0</v>
      </c>
    </row>
    <row r="7" spans="1:20" ht="24" x14ac:dyDescent="0.4">
      <c r="B7" s="126" t="s">
        <v>31</v>
      </c>
      <c r="C7" s="127"/>
      <c r="D7" s="569"/>
      <c r="E7" s="123"/>
      <c r="F7" s="569"/>
      <c r="G7" s="569"/>
      <c r="H7" s="569" t="e">
        <f>SUM(#REF!)</f>
        <v>#REF!</v>
      </c>
      <c r="I7" s="123"/>
      <c r="J7" s="569"/>
      <c r="K7" s="123"/>
      <c r="L7" s="569"/>
      <c r="M7" s="569"/>
      <c r="N7" s="569" t="e">
        <f>SUM(#REF!)</f>
        <v>#REF!</v>
      </c>
      <c r="P7" s="109" t="s">
        <v>70</v>
      </c>
      <c r="Q7" s="125">
        <f>IF(AND(D6=1,F6=0),1,0)</f>
        <v>0</v>
      </c>
      <c r="S7" s="109" t="s">
        <v>70</v>
      </c>
      <c r="T7" s="125">
        <f>IF(AND(J6=1,L6=0),1,0)</f>
        <v>0</v>
      </c>
    </row>
    <row r="8" spans="1:20" ht="24" x14ac:dyDescent="0.4">
      <c r="B8" s="126" t="s">
        <v>32</v>
      </c>
      <c r="C8" s="127"/>
      <c r="D8" s="569" t="str">
        <f>IF('【要提出】職務経歴書(1)(2)(3)'!O8="","",VLOOKUP('【要提出】職務経歴書(1)(2)(3)'!N8,$B$46:$C$47,2,FALSE))</f>
        <v/>
      </c>
      <c r="E8" s="123"/>
      <c r="F8" s="569" t="str">
        <f>IF('【要提出】職務経歴書(1)(2)(3)'!O8="","",DATEDIF('【要提出】職務経歴書(1)(2)(3)'!O8,'【要提出】職務経歴書(1)(2)(3)'!O9+1,"Y"))</f>
        <v/>
      </c>
      <c r="G8" s="569" t="str">
        <f>IF('【要提出】職務経歴書(1)(2)(3)'!O8="","",DATEDIF('【要提出】職務経歴書(1)(2)(3)'!O8,'【要提出】職務経歴書(1)(2)(3)'!O9+1,"YＭ"))</f>
        <v/>
      </c>
      <c r="H8" s="569" t="str">
        <f>IF('【要提出】職務経歴書(1)(2)(3)'!O8="","",DATEDIF('【要提出】職務経歴書(1)(2)(3)'!O8,'【要提出】職務経歴書(1)(2)(3)'!O9+1,"MD"))</f>
        <v/>
      </c>
      <c r="I8" s="123"/>
      <c r="J8" s="569" t="str">
        <f>IF('【要提出】職務経歴書(1)(2)(3)'!AI8="","",VLOOKUP('【要提出】職務経歴書(1)(2)(3)'!AH8,$B$46:$C$47,2,FALSE))</f>
        <v/>
      </c>
      <c r="K8" s="123"/>
      <c r="L8" s="569" t="str">
        <f>IF('【要提出】職務経歴書(1)(2)(3)'!AI8="","",DATEDIF('【要提出】職務経歴書(1)(2)(3)'!AI8,'【要提出】職務経歴書(1)(2)(3)'!AI9+1,"Y"))</f>
        <v/>
      </c>
      <c r="M8" s="569" t="str">
        <f>IF('【要提出】職務経歴書(1)(2)(3)'!AI8="","",DATEDIF('【要提出】職務経歴書(1)(2)(3)'!AI8,'【要提出】職務経歴書(1)(2)(3)'!AI9+1,"YＭ"))</f>
        <v/>
      </c>
      <c r="N8" s="569" t="str">
        <f>IF('【要提出】職務経歴書(1)(2)(3)'!AI8="","",DATEDIF('【要提出】職務経歴書(1)(2)(3)'!AI8,'【要提出】職務経歴書(1)(2)(3)'!AI9+1,"MD"))</f>
        <v/>
      </c>
      <c r="P8" s="109" t="s">
        <v>71</v>
      </c>
      <c r="Q8" s="125">
        <f>IF('【要提出】職務経歴書(1)(2)(3)'!O7&gt;='【要提出】職務経歴書(1)(2)(3)'!O8,1,0)</f>
        <v>1</v>
      </c>
      <c r="S8" s="109" t="s">
        <v>71</v>
      </c>
      <c r="T8" s="125">
        <f>IF('【要提出】職務経歴書(1)(2)(3)'!AI7&gt;='【要提出】職務経歴書(1)(2)(3)'!AI8,1,0)</f>
        <v>1</v>
      </c>
    </row>
    <row r="9" spans="1:20" ht="24" x14ac:dyDescent="0.4">
      <c r="B9" s="111"/>
      <c r="D9" s="569"/>
      <c r="E9" s="123"/>
      <c r="F9" s="569"/>
      <c r="G9" s="569"/>
      <c r="H9" s="569" t="e">
        <f>SUM(#REF!)</f>
        <v>#REF!</v>
      </c>
      <c r="I9" s="123"/>
      <c r="J9" s="569"/>
      <c r="K9" s="123"/>
      <c r="L9" s="569"/>
      <c r="M9" s="569"/>
      <c r="N9" s="569" t="e">
        <f>SUM(#REF!)</f>
        <v>#REF!</v>
      </c>
      <c r="P9" s="109" t="s">
        <v>70</v>
      </c>
      <c r="Q9" s="125">
        <f>IF(AND(D8=1,F8=0),1,0)</f>
        <v>0</v>
      </c>
      <c r="S9" s="109" t="s">
        <v>70</v>
      </c>
      <c r="T9" s="125">
        <f>IF(AND(J8=1,L8=0),1,0)</f>
        <v>0</v>
      </c>
    </row>
    <row r="10" spans="1:20" ht="24" x14ac:dyDescent="0.4">
      <c r="B10" s="111"/>
      <c r="D10" s="569" t="str">
        <f>IF('【要提出】職務経歴書(1)(2)(3)'!O10="","",VLOOKUP('【要提出】職務経歴書(1)(2)(3)'!N10,$B$46:$C$47,2,FALSE))</f>
        <v/>
      </c>
      <c r="E10" s="123"/>
      <c r="F10" s="569" t="str">
        <f>IF('【要提出】職務経歴書(1)(2)(3)'!O10="","",DATEDIF('【要提出】職務経歴書(1)(2)(3)'!O10,'【要提出】職務経歴書(1)(2)(3)'!O11+1,"Y"))</f>
        <v/>
      </c>
      <c r="G10" s="569" t="str">
        <f>IF('【要提出】職務経歴書(1)(2)(3)'!O10="","",DATEDIF('【要提出】職務経歴書(1)(2)(3)'!O10,'【要提出】職務経歴書(1)(2)(3)'!O11+1,"YＭ"))</f>
        <v/>
      </c>
      <c r="H10" s="569" t="str">
        <f>IF('【要提出】職務経歴書(1)(2)(3)'!O10="","",DATEDIF('【要提出】職務経歴書(1)(2)(3)'!O10,'【要提出】職務経歴書(1)(2)(3)'!O11+1,"MD"))</f>
        <v/>
      </c>
      <c r="I10" s="123"/>
      <c r="J10" s="569" t="str">
        <f>IF('【要提出】職務経歴書(1)(2)(3)'!AI10="","",VLOOKUP('【要提出】職務経歴書(1)(2)(3)'!AH10,$B$46:$C$47,2,FALSE))</f>
        <v/>
      </c>
      <c r="K10" s="123"/>
      <c r="L10" s="569" t="str">
        <f>IF('【要提出】職務経歴書(1)(2)(3)'!AI10="","",DATEDIF('【要提出】職務経歴書(1)(2)(3)'!AI10,'【要提出】職務経歴書(1)(2)(3)'!AI11+1,"Y"))</f>
        <v/>
      </c>
      <c r="M10" s="569" t="str">
        <f>IF('【要提出】職務経歴書(1)(2)(3)'!AI10="","",DATEDIF('【要提出】職務経歴書(1)(2)(3)'!AI10,'【要提出】職務経歴書(1)(2)(3)'!AI11+1,"YＭ"))</f>
        <v/>
      </c>
      <c r="N10" s="569" t="str">
        <f>IF('【要提出】職務経歴書(1)(2)(3)'!AI10="","",DATEDIF('【要提出】職務経歴書(1)(2)(3)'!AI10,'【要提出】職務経歴書(1)(2)(3)'!AI11+1,"MD"))</f>
        <v/>
      </c>
      <c r="P10" s="109" t="s">
        <v>71</v>
      </c>
      <c r="Q10" s="125">
        <f>IF('【要提出】職務経歴書(1)(2)(3)'!O9&gt;='【要提出】職務経歴書(1)(2)(3)'!O10,1,0)</f>
        <v>1</v>
      </c>
      <c r="S10" s="109" t="s">
        <v>71</v>
      </c>
      <c r="T10" s="125">
        <f>IF('【要提出】職務経歴書(1)(2)(3)'!AI9&gt;='【要提出】職務経歴書(1)(2)(3)'!AI10,1,0)</f>
        <v>1</v>
      </c>
    </row>
    <row r="11" spans="1:20" ht="24" x14ac:dyDescent="0.4">
      <c r="B11" s="122"/>
      <c r="D11" s="569"/>
      <c r="E11" s="123"/>
      <c r="F11" s="569"/>
      <c r="G11" s="569"/>
      <c r="H11" s="569" t="e">
        <f>SUM(#REF!)</f>
        <v>#REF!</v>
      </c>
      <c r="I11" s="123"/>
      <c r="J11" s="569"/>
      <c r="K11" s="123"/>
      <c r="L11" s="569"/>
      <c r="M11" s="569"/>
      <c r="N11" s="569" t="e">
        <f>SUM(#REF!)</f>
        <v>#REF!</v>
      </c>
      <c r="P11" s="109" t="s">
        <v>70</v>
      </c>
      <c r="Q11" s="125">
        <f>IF(AND(D10=1,F10=0),1,0)</f>
        <v>0</v>
      </c>
      <c r="S11" s="109" t="s">
        <v>70</v>
      </c>
      <c r="T11" s="125">
        <f>IF(AND(J10=1,L10=0),1,0)</f>
        <v>0</v>
      </c>
    </row>
    <row r="12" spans="1:20" ht="24" x14ac:dyDescent="0.4">
      <c r="B12" s="126" t="s">
        <v>37</v>
      </c>
      <c r="D12" s="569" t="str">
        <f>IF('【要提出】職務経歴書(1)(2)(3)'!O12="","",VLOOKUP('【要提出】職務経歴書(1)(2)(3)'!N12,$B$46:$C$47,2,FALSE))</f>
        <v/>
      </c>
      <c r="E12" s="123"/>
      <c r="F12" s="569" t="str">
        <f>IF('【要提出】職務経歴書(1)(2)(3)'!O12="","",DATEDIF('【要提出】職務経歴書(1)(2)(3)'!O12,'【要提出】職務経歴書(1)(2)(3)'!O13+1,"Y"))</f>
        <v/>
      </c>
      <c r="G12" s="569" t="str">
        <f>IF('【要提出】職務経歴書(1)(2)(3)'!O12="","",DATEDIF('【要提出】職務経歴書(1)(2)(3)'!O12,'【要提出】職務経歴書(1)(2)(3)'!O13+1,"YＭ"))</f>
        <v/>
      </c>
      <c r="H12" s="569" t="str">
        <f>IF('【要提出】職務経歴書(1)(2)(3)'!O12="","",DATEDIF('【要提出】職務経歴書(1)(2)(3)'!O12,'【要提出】職務経歴書(1)(2)(3)'!O13+1,"MD"))</f>
        <v/>
      </c>
      <c r="I12" s="123"/>
      <c r="J12" s="569" t="str">
        <f>IF('【要提出】職務経歴書(1)(2)(3)'!AI12="","",VLOOKUP('【要提出】職務経歴書(1)(2)(3)'!AH12,$B$46:$C$47,2,FALSE))</f>
        <v/>
      </c>
      <c r="K12" s="123"/>
      <c r="L12" s="569" t="str">
        <f>IF('【要提出】職務経歴書(1)(2)(3)'!AI12="","",DATEDIF('【要提出】職務経歴書(1)(2)(3)'!AI12,'【要提出】職務経歴書(1)(2)(3)'!AI13+1,"Y"))</f>
        <v/>
      </c>
      <c r="M12" s="569" t="str">
        <f>IF('【要提出】職務経歴書(1)(2)(3)'!AI12="","",DATEDIF('【要提出】職務経歴書(1)(2)(3)'!AI12,'【要提出】職務経歴書(1)(2)(3)'!AI13+1,"YＭ"))</f>
        <v/>
      </c>
      <c r="N12" s="569" t="str">
        <f>IF('【要提出】職務経歴書(1)(2)(3)'!AI12="","",DATEDIF('【要提出】職務経歴書(1)(2)(3)'!AI12,'【要提出】職務経歴書(1)(2)(3)'!AI13+1,"MD"))</f>
        <v/>
      </c>
      <c r="P12" s="109" t="s">
        <v>71</v>
      </c>
      <c r="Q12" s="125">
        <f>IF('【要提出】職務経歴書(1)(2)(3)'!O11&gt;='【要提出】職務経歴書(1)(2)(3)'!O12,1,0)</f>
        <v>1</v>
      </c>
      <c r="S12" s="109" t="s">
        <v>71</v>
      </c>
      <c r="T12" s="125">
        <f>IF('【要提出】職務経歴書(1)(2)(3)'!AI11&gt;='【要提出】職務経歴書(1)(2)(3)'!AI12,1,0)</f>
        <v>1</v>
      </c>
    </row>
    <row r="13" spans="1:20" ht="24" x14ac:dyDescent="0.4">
      <c r="B13" s="126" t="s">
        <v>3</v>
      </c>
      <c r="D13" s="569"/>
      <c r="E13" s="123"/>
      <c r="F13" s="569"/>
      <c r="G13" s="569"/>
      <c r="H13" s="569" t="e">
        <f>SUM(#REF!)</f>
        <v>#REF!</v>
      </c>
      <c r="I13" s="123"/>
      <c r="J13" s="569"/>
      <c r="K13" s="123"/>
      <c r="L13" s="569"/>
      <c r="M13" s="569"/>
      <c r="N13" s="569" t="e">
        <f>SUM(#REF!)</f>
        <v>#REF!</v>
      </c>
      <c r="P13" s="109" t="s">
        <v>70</v>
      </c>
      <c r="Q13" s="125">
        <f>IF(AND(D12=1,F12=0),1,0)</f>
        <v>0</v>
      </c>
      <c r="S13" s="109" t="s">
        <v>70</v>
      </c>
      <c r="T13" s="125">
        <f>IF(AND(J12=1,L12=0),1,0)</f>
        <v>0</v>
      </c>
    </row>
    <row r="14" spans="1:20" ht="24" x14ac:dyDescent="0.4">
      <c r="B14" s="111"/>
      <c r="C14" s="127"/>
      <c r="D14" s="569" t="str">
        <f>IF('【要提出】職務経歴書(1)(2)(3)'!O14="","",VLOOKUP('【要提出】職務経歴書(1)(2)(3)'!N14,$B$46:$C$47,2,FALSE))</f>
        <v/>
      </c>
      <c r="E14" s="123"/>
      <c r="F14" s="569" t="str">
        <f>IF('【要提出】職務経歴書(1)(2)(3)'!O14="","",DATEDIF('【要提出】職務経歴書(1)(2)(3)'!O14,'【要提出】職務経歴書(1)(2)(3)'!O15+1,"Y"))</f>
        <v/>
      </c>
      <c r="G14" s="569" t="str">
        <f>IF('【要提出】職務経歴書(1)(2)(3)'!O14="","",DATEDIF('【要提出】職務経歴書(1)(2)(3)'!O14,'【要提出】職務経歴書(1)(2)(3)'!O15+1,"YＭ"))</f>
        <v/>
      </c>
      <c r="H14" s="569" t="str">
        <f>IF('【要提出】職務経歴書(1)(2)(3)'!O14="","",DATEDIF('【要提出】職務経歴書(1)(2)(3)'!O14,'【要提出】職務経歴書(1)(2)(3)'!O15+1,"MD"))</f>
        <v/>
      </c>
      <c r="I14" s="123"/>
      <c r="J14" s="569" t="str">
        <f>IF('【要提出】職務経歴書(1)(2)(3)'!AI14="","",VLOOKUP('【要提出】職務経歴書(1)(2)(3)'!AH14,$B$46:$C$47,2,FALSE))</f>
        <v/>
      </c>
      <c r="K14" s="123"/>
      <c r="L14" s="569" t="str">
        <f>IF('【要提出】職務経歴書(1)(2)(3)'!AI14="","",DATEDIF('【要提出】職務経歴書(1)(2)(3)'!AI14,'【要提出】職務経歴書(1)(2)(3)'!AI15+1,"Y"))</f>
        <v/>
      </c>
      <c r="M14" s="569" t="str">
        <f>IF('【要提出】職務経歴書(1)(2)(3)'!AI14="","",DATEDIF('【要提出】職務経歴書(1)(2)(3)'!AI14,'【要提出】職務経歴書(1)(2)(3)'!AI15+1,"YＭ"))</f>
        <v/>
      </c>
      <c r="N14" s="569" t="str">
        <f>IF('【要提出】職務経歴書(1)(2)(3)'!AI14="","",DATEDIF('【要提出】職務経歴書(1)(2)(3)'!AI14,'【要提出】職務経歴書(1)(2)(3)'!AI15+1,"MD"))</f>
        <v/>
      </c>
      <c r="P14" s="109" t="s">
        <v>71</v>
      </c>
      <c r="Q14" s="125">
        <f>IF('【要提出】職務経歴書(1)(2)(3)'!O13&gt;='【要提出】職務経歴書(1)(2)(3)'!O14,1,0)</f>
        <v>1</v>
      </c>
      <c r="S14" s="109" t="s">
        <v>71</v>
      </c>
      <c r="T14" s="125">
        <f>IF('【要提出】職務経歴書(1)(2)(3)'!AI13&gt;='【要提出】職務経歴書(1)(2)(3)'!AI14,1,0)</f>
        <v>1</v>
      </c>
    </row>
    <row r="15" spans="1:20" ht="24" x14ac:dyDescent="0.4">
      <c r="B15" s="111"/>
      <c r="C15" s="127"/>
      <c r="D15" s="569"/>
      <c r="E15" s="123"/>
      <c r="F15" s="569"/>
      <c r="G15" s="569"/>
      <c r="H15" s="569" t="e">
        <f>SUM(#REF!)</f>
        <v>#REF!</v>
      </c>
      <c r="I15" s="123"/>
      <c r="J15" s="569"/>
      <c r="K15" s="123"/>
      <c r="L15" s="569"/>
      <c r="M15" s="569"/>
      <c r="N15" s="569" t="e">
        <f>SUM(#REF!)</f>
        <v>#REF!</v>
      </c>
      <c r="P15" s="109" t="s">
        <v>70</v>
      </c>
      <c r="Q15" s="125">
        <f>IF(AND(D14=1,F14=0),1,0)</f>
        <v>0</v>
      </c>
      <c r="S15" s="109" t="s">
        <v>70</v>
      </c>
      <c r="T15" s="125">
        <f>IF(AND(J14=1,L14=0),1,0)</f>
        <v>0</v>
      </c>
    </row>
    <row r="16" spans="1:20" ht="21" x14ac:dyDescent="0.4">
      <c r="B16" s="122"/>
      <c r="D16" s="123"/>
      <c r="E16" s="123"/>
      <c r="F16" s="123"/>
      <c r="G16" s="123"/>
      <c r="H16" s="123"/>
      <c r="I16" s="123"/>
      <c r="J16" s="123"/>
      <c r="K16" s="123"/>
      <c r="L16" s="123"/>
      <c r="M16" s="123"/>
      <c r="N16" s="123"/>
    </row>
    <row r="17" spans="2:20" ht="21" x14ac:dyDescent="0.4">
      <c r="B17" s="126" t="s">
        <v>41</v>
      </c>
      <c r="D17" s="123"/>
      <c r="E17" s="123"/>
      <c r="F17" s="123"/>
      <c r="G17" s="123"/>
      <c r="H17" s="123"/>
      <c r="I17" s="123"/>
      <c r="J17" s="123"/>
      <c r="K17" s="123"/>
      <c r="L17" s="123"/>
      <c r="M17" s="123"/>
      <c r="N17" s="123"/>
    </row>
    <row r="18" spans="2:20" ht="21" x14ac:dyDescent="0.15">
      <c r="B18" s="126" t="s">
        <v>42</v>
      </c>
      <c r="D18" s="128" t="s">
        <v>89</v>
      </c>
      <c r="E18" s="123"/>
      <c r="F18" s="128"/>
      <c r="G18" s="128"/>
      <c r="H18" s="128"/>
      <c r="I18" s="123"/>
      <c r="J18" s="128" t="s">
        <v>92</v>
      </c>
      <c r="K18" s="123"/>
      <c r="L18" s="128"/>
      <c r="M18" s="123"/>
      <c r="N18" s="123"/>
      <c r="Q18" s="128" t="s">
        <v>89</v>
      </c>
      <c r="S18" s="121"/>
      <c r="T18" s="117" t="s">
        <v>97</v>
      </c>
    </row>
    <row r="19" spans="2:20" ht="24" x14ac:dyDescent="0.4">
      <c r="B19" s="111"/>
      <c r="D19" s="569" t="str">
        <f>IF('【要提出】職務経歴書(1)(2)(3)'!O19="","",VLOOKUP('【要提出】職務経歴書(1)(2)(3)'!N19,$B$46:$C$47,2,FALSE))</f>
        <v/>
      </c>
      <c r="E19" s="123"/>
      <c r="F19" s="570" t="str">
        <f>IF('【要提出】職務経歴書(1)(2)(3)'!O19="","",DATEDIF('【要提出】職務経歴書(1)(2)(3)'!O19,'【要提出】職務経歴書(1)(2)(3)'!O20+1,"Y"))</f>
        <v/>
      </c>
      <c r="G19" s="570" t="str">
        <f>IF('【要提出】職務経歴書(1)(2)(3)'!O19="","",DATEDIF('【要提出】職務経歴書(1)(2)(3)'!O19,'【要提出】職務経歴書(1)(2)(3)'!O20+1,"YＭ"))</f>
        <v/>
      </c>
      <c r="H19" s="570" t="str">
        <f>IF('【要提出】職務経歴書(1)(2)(3)'!O19="","",DATEDIF('【要提出】職務経歴書(1)(2)(3)'!O19,'【要提出】職務経歴書(1)(2)(3)'!O20+1,"MD"))</f>
        <v/>
      </c>
      <c r="I19" s="123"/>
      <c r="J19" s="569" t="str">
        <f>IF('【要提出】職務経歴書(1)(2)(3)'!AI19="","",VLOOKUP('【要提出】職務経歴書(1)(2)(3)'!AH19,$B$46:$C$47,2,FALSE))</f>
        <v/>
      </c>
      <c r="K19" s="123"/>
      <c r="L19" s="569" t="str">
        <f>IF('【要提出】職務経歴書(1)(2)(3)'!AI19="","",DATEDIF('【要提出】職務経歴書(1)(2)(3)'!AI19,'【要提出】職務経歴書(1)(2)(3)'!AI20+1,"Y"))</f>
        <v/>
      </c>
      <c r="M19" s="569" t="str">
        <f>IF('【要提出】職務経歴書(1)(2)(3)'!AI19="","",DATEDIF('【要提出】職務経歴書(1)(2)(3)'!AI19,'【要提出】職務経歴書(1)(2)(3)'!AI20+1,"YＭ"))</f>
        <v/>
      </c>
      <c r="N19" s="569" t="str">
        <f>IF('【要提出】職務経歴書(1)(2)(3)'!AI19="","",DATEDIF('【要提出】職務経歴書(1)(2)(3)'!AI19,'【要提出】職務経歴書(1)(2)(3)'!AI20+1,"MD"))</f>
        <v/>
      </c>
      <c r="P19" s="109" t="s">
        <v>69</v>
      </c>
      <c r="Q19" s="125">
        <f>IF(AND(D19=1,'【要提出】職務経歴書(1)(2)(3)'!O19&lt;$F$2),1,0)</f>
        <v>0</v>
      </c>
      <c r="S19" s="124" t="s">
        <v>69</v>
      </c>
      <c r="T19" s="125">
        <f>IF(AND(J19=1,'【要提出】職務経歴書(1)(2)(3)'!AI19&lt;$F$2),1,0)</f>
        <v>0</v>
      </c>
    </row>
    <row r="20" spans="2:20" ht="24" x14ac:dyDescent="0.4">
      <c r="B20" s="111"/>
      <c r="D20" s="569"/>
      <c r="E20" s="123"/>
      <c r="F20" s="571"/>
      <c r="G20" s="571"/>
      <c r="H20" s="571" t="e">
        <f>SUM(#REF!)</f>
        <v>#REF!</v>
      </c>
      <c r="I20" s="123"/>
      <c r="J20" s="569"/>
      <c r="K20" s="123"/>
      <c r="L20" s="569"/>
      <c r="M20" s="569"/>
      <c r="N20" s="569" t="e">
        <f>SUM(#REF!)</f>
        <v>#REF!</v>
      </c>
      <c r="P20" s="109" t="s">
        <v>70</v>
      </c>
      <c r="Q20" s="125">
        <f>IF(AND(D19=1,F19=0),1,0)</f>
        <v>0</v>
      </c>
      <c r="S20" s="109" t="s">
        <v>70</v>
      </c>
      <c r="T20" s="125">
        <f>IF(AND(J19=1,L19=0),1,0)</f>
        <v>0</v>
      </c>
    </row>
    <row r="21" spans="2:20" ht="24" x14ac:dyDescent="0.4">
      <c r="B21" s="122"/>
      <c r="D21" s="569" t="str">
        <f>IF('【要提出】職務経歴書(1)(2)(3)'!O21="","",VLOOKUP('【要提出】職務経歴書(1)(2)(3)'!N21,$B$46:$C$47,2,FALSE))</f>
        <v/>
      </c>
      <c r="E21" s="123"/>
      <c r="F21" s="570" t="str">
        <f>IF('【要提出】職務経歴書(1)(2)(3)'!O21="","",DATEDIF('【要提出】職務経歴書(1)(2)(3)'!O21,'【要提出】職務経歴書(1)(2)(3)'!O22+1,"Y"))</f>
        <v/>
      </c>
      <c r="G21" s="570" t="str">
        <f>IF('【要提出】職務経歴書(1)(2)(3)'!O21="","",DATEDIF('【要提出】職務経歴書(1)(2)(3)'!O21,'【要提出】職務経歴書(1)(2)(3)'!O22+1,"YＭ"))</f>
        <v/>
      </c>
      <c r="H21" s="570" t="str">
        <f>IF('【要提出】職務経歴書(1)(2)(3)'!O21="","",DATEDIF('【要提出】職務経歴書(1)(2)(3)'!O21,'【要提出】職務経歴書(1)(2)(3)'!O22+1,"MD"))</f>
        <v/>
      </c>
      <c r="I21" s="123"/>
      <c r="J21" s="569" t="str">
        <f>IF('【要提出】職務経歴書(1)(2)(3)'!AI21="","",VLOOKUP('【要提出】職務経歴書(1)(2)(3)'!AH21,$B$46:$C$47,2,FALSE))</f>
        <v/>
      </c>
      <c r="K21" s="123"/>
      <c r="L21" s="569" t="str">
        <f>IF('【要提出】職務経歴書(1)(2)(3)'!AI21="","",DATEDIF('【要提出】職務経歴書(1)(2)(3)'!AI21,'【要提出】職務経歴書(1)(2)(3)'!AI22+1,"Y"))</f>
        <v/>
      </c>
      <c r="M21" s="569" t="str">
        <f>IF('【要提出】職務経歴書(1)(2)(3)'!AI21="","",DATEDIF('【要提出】職務経歴書(1)(2)(3)'!AI21,'【要提出】職務経歴書(1)(2)(3)'!AI22+1,"YＭ"))</f>
        <v/>
      </c>
      <c r="N21" s="569" t="str">
        <f>IF('【要提出】職務経歴書(1)(2)(3)'!AI21="","",DATEDIF('【要提出】職務経歴書(1)(2)(3)'!AI21,'【要提出】職務経歴書(1)(2)(3)'!AI22+1,"MD"))</f>
        <v/>
      </c>
      <c r="P21" s="109" t="s">
        <v>71</v>
      </c>
      <c r="Q21" s="125">
        <f>IF('【要提出】職務経歴書(1)(2)(3)'!O20&gt;='【要提出】職務経歴書(1)(2)(3)'!O21,1,0)</f>
        <v>1</v>
      </c>
      <c r="S21" s="109" t="s">
        <v>71</v>
      </c>
      <c r="T21" s="125">
        <f>IF('【要提出】職務経歴書(1)(2)(3)'!AI20&gt;='【要提出】職務経歴書(1)(2)(3)'!AI21,1,0)</f>
        <v>1</v>
      </c>
    </row>
    <row r="22" spans="2:20" ht="24" x14ac:dyDescent="0.4">
      <c r="B22" s="126" t="s">
        <v>24</v>
      </c>
      <c r="D22" s="569"/>
      <c r="E22" s="123"/>
      <c r="F22" s="571"/>
      <c r="G22" s="571"/>
      <c r="H22" s="571" t="e">
        <f>SUM(#REF!)</f>
        <v>#REF!</v>
      </c>
      <c r="I22" s="123"/>
      <c r="J22" s="569"/>
      <c r="K22" s="123"/>
      <c r="L22" s="569"/>
      <c r="M22" s="569"/>
      <c r="N22" s="569" t="e">
        <f>SUM(#REF!)</f>
        <v>#REF!</v>
      </c>
      <c r="P22" s="109" t="s">
        <v>70</v>
      </c>
      <c r="Q22" s="125">
        <f>IF(AND(D21=1,F21=0),1,0)</f>
        <v>0</v>
      </c>
      <c r="S22" s="109" t="s">
        <v>70</v>
      </c>
      <c r="T22" s="125">
        <f>IF(AND(J21=1,L21=0),1,0)</f>
        <v>0</v>
      </c>
    </row>
    <row r="23" spans="2:20" ht="24" x14ac:dyDescent="0.4">
      <c r="B23" s="126" t="s">
        <v>39</v>
      </c>
      <c r="D23" s="569" t="str">
        <f>IF('【要提出】職務経歴書(1)(2)(3)'!O23="","",VLOOKUP('【要提出】職務経歴書(1)(2)(3)'!N23,$B$46:$C$47,2,FALSE))</f>
        <v/>
      </c>
      <c r="E23" s="123"/>
      <c r="F23" s="570" t="str">
        <f>IF('【要提出】職務経歴書(1)(2)(3)'!O23="","",DATEDIF('【要提出】職務経歴書(1)(2)(3)'!O23,'【要提出】職務経歴書(1)(2)(3)'!O24+1,"Y"))</f>
        <v/>
      </c>
      <c r="G23" s="570" t="str">
        <f>IF('【要提出】職務経歴書(1)(2)(3)'!O23="","",DATEDIF('【要提出】職務経歴書(1)(2)(3)'!O23,'【要提出】職務経歴書(1)(2)(3)'!O24+1,"YＭ"))</f>
        <v/>
      </c>
      <c r="H23" s="570" t="str">
        <f>IF('【要提出】職務経歴書(1)(2)(3)'!O23="","",DATEDIF('【要提出】職務経歴書(1)(2)(3)'!O23,'【要提出】職務経歴書(1)(2)(3)'!O24+1,"MD"))</f>
        <v/>
      </c>
      <c r="I23" s="123"/>
      <c r="J23" s="569" t="str">
        <f>IF('【要提出】職務経歴書(1)(2)(3)'!AI23="","",VLOOKUP('【要提出】職務経歴書(1)(2)(3)'!AH23,$B$46:$C$47,2,FALSE))</f>
        <v/>
      </c>
      <c r="K23" s="123"/>
      <c r="L23" s="569" t="str">
        <f>IF('【要提出】職務経歴書(1)(2)(3)'!AI23="","",DATEDIF('【要提出】職務経歴書(1)(2)(3)'!AI23,'【要提出】職務経歴書(1)(2)(3)'!AI24+1,"Y"))</f>
        <v/>
      </c>
      <c r="M23" s="569" t="str">
        <f>IF('【要提出】職務経歴書(1)(2)(3)'!AI23="","",DATEDIF('【要提出】職務経歴書(1)(2)(3)'!AI23,'【要提出】職務経歴書(1)(2)(3)'!AI24+1,"YＭ"))</f>
        <v/>
      </c>
      <c r="N23" s="569" t="str">
        <f>IF('【要提出】職務経歴書(1)(2)(3)'!AI23="","",DATEDIF('【要提出】職務経歴書(1)(2)(3)'!AI23,'【要提出】職務経歴書(1)(2)(3)'!AI24+1,"MD"))</f>
        <v/>
      </c>
      <c r="P23" s="109" t="s">
        <v>71</v>
      </c>
      <c r="Q23" s="125">
        <f>IF('【要提出】職務経歴書(1)(2)(3)'!O22&gt;='【要提出】職務経歴書(1)(2)(3)'!O23,1,0)</f>
        <v>1</v>
      </c>
      <c r="S23" s="109" t="s">
        <v>71</v>
      </c>
      <c r="T23" s="125">
        <f>IF('【要提出】職務経歴書(1)(2)(3)'!AI22&gt;='【要提出】職務経歴書(1)(2)(3)'!AI23,1,0)</f>
        <v>1</v>
      </c>
    </row>
    <row r="24" spans="2:20" ht="24" x14ac:dyDescent="0.4">
      <c r="B24" s="126" t="s">
        <v>25</v>
      </c>
      <c r="D24" s="569"/>
      <c r="E24" s="123"/>
      <c r="F24" s="571"/>
      <c r="G24" s="571"/>
      <c r="H24" s="571" t="e">
        <f>SUM(#REF!)</f>
        <v>#REF!</v>
      </c>
      <c r="I24" s="123"/>
      <c r="J24" s="569"/>
      <c r="K24" s="123"/>
      <c r="L24" s="569"/>
      <c r="M24" s="569"/>
      <c r="N24" s="569" t="e">
        <f>SUM(#REF!)</f>
        <v>#REF!</v>
      </c>
      <c r="P24" s="109" t="s">
        <v>70</v>
      </c>
      <c r="Q24" s="125">
        <f>IF(AND(D23=1,F23=0),1,0)</f>
        <v>0</v>
      </c>
      <c r="S24" s="109" t="s">
        <v>70</v>
      </c>
      <c r="T24" s="125">
        <f>IF(AND(J23=1,L23=0),1,0)</f>
        <v>0</v>
      </c>
    </row>
    <row r="25" spans="2:20" ht="24" x14ac:dyDescent="0.4">
      <c r="B25" s="126" t="s">
        <v>40</v>
      </c>
      <c r="D25" s="569" t="str">
        <f>IF('【要提出】職務経歴書(1)(2)(3)'!O25="","",VLOOKUP('【要提出】職務経歴書(1)(2)(3)'!N25,$B$46:$C$47,2,FALSE))</f>
        <v/>
      </c>
      <c r="E25" s="123"/>
      <c r="F25" s="570" t="str">
        <f>IF('【要提出】職務経歴書(1)(2)(3)'!O25="","",DATEDIF('【要提出】職務経歴書(1)(2)(3)'!O25,'【要提出】職務経歴書(1)(2)(3)'!O26+1,"Y"))</f>
        <v/>
      </c>
      <c r="G25" s="570" t="str">
        <f>IF('【要提出】職務経歴書(1)(2)(3)'!O25="","",DATEDIF('【要提出】職務経歴書(1)(2)(3)'!O25,'【要提出】職務経歴書(1)(2)(3)'!O26+1,"YＭ"))</f>
        <v/>
      </c>
      <c r="H25" s="570" t="str">
        <f>IF('【要提出】職務経歴書(1)(2)(3)'!O25="","",DATEDIF('【要提出】職務経歴書(1)(2)(3)'!O25,'【要提出】職務経歴書(1)(2)(3)'!O26+1,"MD"))</f>
        <v/>
      </c>
      <c r="I25" s="123"/>
      <c r="J25" s="569" t="str">
        <f>IF('【要提出】職務経歴書(1)(2)(3)'!AI25="","",VLOOKUP('【要提出】職務経歴書(1)(2)(3)'!AH25,$B$46:$C$47,2,FALSE))</f>
        <v/>
      </c>
      <c r="K25" s="123"/>
      <c r="L25" s="569" t="str">
        <f>IF('【要提出】職務経歴書(1)(2)(3)'!AI25="","",DATEDIF('【要提出】職務経歴書(1)(2)(3)'!AI25,'【要提出】職務経歴書(1)(2)(3)'!AI26+1,"Y"))</f>
        <v/>
      </c>
      <c r="M25" s="569" t="str">
        <f>IF('【要提出】職務経歴書(1)(2)(3)'!AI25="","",DATEDIF('【要提出】職務経歴書(1)(2)(3)'!AI25,'【要提出】職務経歴書(1)(2)(3)'!AI26+1,"YＭ"))</f>
        <v/>
      </c>
      <c r="N25" s="569" t="str">
        <f>IF('【要提出】職務経歴書(1)(2)(3)'!AI25="","",DATEDIF('【要提出】職務経歴書(1)(2)(3)'!AI25,'【要提出】職務経歴書(1)(2)(3)'!AI26+1,"MD"))</f>
        <v/>
      </c>
      <c r="P25" s="109" t="s">
        <v>71</v>
      </c>
      <c r="Q25" s="125">
        <f>IF('【要提出】職務経歴書(1)(2)(3)'!O24&gt;='【要提出】職務経歴書(1)(2)(3)'!O25,1,0)</f>
        <v>1</v>
      </c>
      <c r="S25" s="109" t="s">
        <v>71</v>
      </c>
      <c r="T25" s="125">
        <f>IF('【要提出】職務経歴書(1)(2)(3)'!AI24&gt;='【要提出】職務経歴書(1)(2)(3)'!AI25,1,0)</f>
        <v>1</v>
      </c>
    </row>
    <row r="26" spans="2:20" ht="24" x14ac:dyDescent="0.4">
      <c r="B26" s="111"/>
      <c r="D26" s="569"/>
      <c r="E26" s="123"/>
      <c r="F26" s="571"/>
      <c r="G26" s="571"/>
      <c r="H26" s="571" t="e">
        <f>SUM(#REF!)</f>
        <v>#REF!</v>
      </c>
      <c r="I26" s="123"/>
      <c r="J26" s="569"/>
      <c r="K26" s="123"/>
      <c r="L26" s="569"/>
      <c r="M26" s="569"/>
      <c r="N26" s="569" t="e">
        <f>SUM(#REF!)</f>
        <v>#REF!</v>
      </c>
      <c r="P26" s="109" t="s">
        <v>70</v>
      </c>
      <c r="Q26" s="125">
        <f>IF(AND(D25=1,F25=0),1,0)</f>
        <v>0</v>
      </c>
      <c r="S26" s="109" t="s">
        <v>70</v>
      </c>
      <c r="T26" s="125">
        <f>IF(AND(J25=1,L25=0),1,0)</f>
        <v>0</v>
      </c>
    </row>
    <row r="27" spans="2:20" ht="24" x14ac:dyDescent="0.4">
      <c r="B27" s="111"/>
      <c r="D27" s="569" t="str">
        <f>IF('【要提出】職務経歴書(1)(2)(3)'!O27="","",VLOOKUP('【要提出】職務経歴書(1)(2)(3)'!N27,$B$46:$C$47,2,FALSE))</f>
        <v/>
      </c>
      <c r="E27" s="123"/>
      <c r="F27" s="570" t="str">
        <f>IF('【要提出】職務経歴書(1)(2)(3)'!O27="","",DATEDIF('【要提出】職務経歴書(1)(2)(3)'!O27,'【要提出】職務経歴書(1)(2)(3)'!O28+1,"Y"))</f>
        <v/>
      </c>
      <c r="G27" s="570" t="str">
        <f>IF('【要提出】職務経歴書(1)(2)(3)'!O27="","",DATEDIF('【要提出】職務経歴書(1)(2)(3)'!O27,'【要提出】職務経歴書(1)(2)(3)'!O28+1,"YＭ"))</f>
        <v/>
      </c>
      <c r="H27" s="570" t="str">
        <f>IF('【要提出】職務経歴書(1)(2)(3)'!O27="","",DATEDIF('【要提出】職務経歴書(1)(2)(3)'!O27,'【要提出】職務経歴書(1)(2)(3)'!O28+1,"MD"))</f>
        <v/>
      </c>
      <c r="I27" s="123"/>
      <c r="J27" s="569" t="str">
        <f>IF('【要提出】職務経歴書(1)(2)(3)'!AI27="","",VLOOKUP('【要提出】職務経歴書(1)(2)(3)'!AH27,$B$46:$C$47,2,FALSE))</f>
        <v/>
      </c>
      <c r="K27" s="123"/>
      <c r="L27" s="569" t="str">
        <f>IF('【要提出】職務経歴書(1)(2)(3)'!AI27="","",DATEDIF('【要提出】職務経歴書(1)(2)(3)'!AI27,'【要提出】職務経歴書(1)(2)(3)'!AI28+1,"Y"))</f>
        <v/>
      </c>
      <c r="M27" s="569" t="str">
        <f>IF('【要提出】職務経歴書(1)(2)(3)'!AI27="","",DATEDIF('【要提出】職務経歴書(1)(2)(3)'!AI27,'【要提出】職務経歴書(1)(2)(3)'!AI28+1,"YＭ"))</f>
        <v/>
      </c>
      <c r="N27" s="569" t="str">
        <f>IF('【要提出】職務経歴書(1)(2)(3)'!AI27="","",DATEDIF('【要提出】職務経歴書(1)(2)(3)'!AI27,'【要提出】職務経歴書(1)(2)(3)'!AI28+1,"MD"))</f>
        <v/>
      </c>
      <c r="P27" s="109" t="s">
        <v>71</v>
      </c>
      <c r="Q27" s="125">
        <f>IF('【要提出】職務経歴書(1)(2)(3)'!O26&gt;='【要提出】職務経歴書(1)(2)(3)'!O27,1,0)</f>
        <v>1</v>
      </c>
      <c r="S27" s="109" t="s">
        <v>71</v>
      </c>
      <c r="T27" s="125">
        <f>IF('【要提出】職務経歴書(1)(2)(3)'!AI26&gt;='【要提出】職務経歴書(1)(2)(3)'!AI27,1,0)</f>
        <v>1</v>
      </c>
    </row>
    <row r="28" spans="2:20" ht="24" x14ac:dyDescent="0.4">
      <c r="B28" s="111"/>
      <c r="D28" s="569"/>
      <c r="E28" s="123"/>
      <c r="F28" s="571"/>
      <c r="G28" s="571"/>
      <c r="H28" s="571" t="e">
        <f>SUM(#REF!)</f>
        <v>#REF!</v>
      </c>
      <c r="I28" s="123"/>
      <c r="J28" s="569"/>
      <c r="K28" s="123"/>
      <c r="L28" s="569"/>
      <c r="M28" s="569"/>
      <c r="N28" s="569" t="e">
        <f>SUM(#REF!)</f>
        <v>#REF!</v>
      </c>
      <c r="P28" s="109" t="s">
        <v>70</v>
      </c>
      <c r="Q28" s="125">
        <f>IF(AND(D27=1,F27=0),1,0)</f>
        <v>0</v>
      </c>
      <c r="S28" s="109" t="s">
        <v>70</v>
      </c>
      <c r="T28" s="125">
        <f>IF(AND(J27=1,L27=0),1,0)</f>
        <v>0</v>
      </c>
    </row>
    <row r="29" spans="2:20" ht="21" x14ac:dyDescent="0.4">
      <c r="B29" s="111"/>
      <c r="D29" s="123"/>
      <c r="E29" s="123"/>
      <c r="F29" s="123"/>
      <c r="G29" s="123"/>
      <c r="H29" s="123"/>
      <c r="I29" s="123"/>
      <c r="J29" s="123"/>
      <c r="K29" s="123"/>
      <c r="L29" s="123"/>
      <c r="M29" s="123"/>
      <c r="N29" s="123"/>
    </row>
    <row r="30" spans="2:20" ht="21" x14ac:dyDescent="0.4">
      <c r="B30" s="111"/>
      <c r="D30" s="123"/>
      <c r="E30" s="123"/>
      <c r="F30" s="123"/>
      <c r="G30" s="123"/>
      <c r="H30" s="123"/>
      <c r="I30" s="123"/>
      <c r="J30" s="123"/>
      <c r="K30" s="123"/>
      <c r="L30" s="123"/>
      <c r="M30" s="123"/>
      <c r="N30" s="123"/>
    </row>
    <row r="31" spans="2:20" ht="21" x14ac:dyDescent="0.15">
      <c r="B31" s="111"/>
      <c r="D31" s="128" t="s">
        <v>90</v>
      </c>
      <c r="E31" s="123"/>
      <c r="F31" s="128"/>
      <c r="G31" s="128"/>
      <c r="H31" s="128"/>
      <c r="I31" s="123"/>
      <c r="J31" s="128" t="s">
        <v>93</v>
      </c>
      <c r="K31" s="123"/>
      <c r="L31" s="128"/>
      <c r="M31" s="123"/>
      <c r="N31" s="123"/>
      <c r="Q31" s="128" t="s">
        <v>90</v>
      </c>
      <c r="S31" s="121"/>
      <c r="T31" s="117" t="s">
        <v>98</v>
      </c>
    </row>
    <row r="32" spans="2:20" ht="24" x14ac:dyDescent="0.4">
      <c r="B32" s="111"/>
      <c r="D32" s="569" t="str">
        <f>IF('【要提出】職務経歴書(1)(2)(3)'!O32="","",VLOOKUP('【要提出】職務経歴書(1)(2)(3)'!N32,$B$46:$C$47,2,FALSE))</f>
        <v/>
      </c>
      <c r="E32" s="123"/>
      <c r="F32" s="570" t="str">
        <f>IF('【要提出】職務経歴書(1)(2)(3)'!O32="","",DATEDIF('【要提出】職務経歴書(1)(2)(3)'!O32,'【要提出】職務経歴書(1)(2)(3)'!O33+1,"Y"))</f>
        <v/>
      </c>
      <c r="G32" s="570" t="str">
        <f>IF('【要提出】職務経歴書(1)(2)(3)'!O32="","",DATEDIF('【要提出】職務経歴書(1)(2)(3)'!O32,'【要提出】職務経歴書(1)(2)(3)'!O33+1,"YＭ"))</f>
        <v/>
      </c>
      <c r="H32" s="570" t="str">
        <f>IF('【要提出】職務経歴書(1)(2)(3)'!O32="","",DATEDIF('【要提出】職務経歴書(1)(2)(3)'!O32,'【要提出】職務経歴書(1)(2)(3)'!O33+1,"MD"))</f>
        <v/>
      </c>
      <c r="I32" s="123"/>
      <c r="J32" s="569" t="str">
        <f>IF('【要提出】職務経歴書(1)(2)(3)'!AI32="","",VLOOKUP('【要提出】職務経歴書(1)(2)(3)'!AH32,$B$46:$C$47,2,FALSE))</f>
        <v/>
      </c>
      <c r="K32" s="123"/>
      <c r="L32" s="569" t="str">
        <f>IF('【要提出】職務経歴書(1)(2)(3)'!AI32="","",DATEDIF('【要提出】職務経歴書(1)(2)(3)'!AI32,'【要提出】職務経歴書(1)(2)(3)'!AI33+1,"Y"))</f>
        <v/>
      </c>
      <c r="M32" s="569" t="str">
        <f>IF('【要提出】職務経歴書(1)(2)(3)'!AI32="","",DATEDIF('【要提出】職務経歴書(1)(2)(3)'!AI32,'【要提出】職務経歴書(1)(2)(3)'!AI33+1,"YＭ"))</f>
        <v/>
      </c>
      <c r="N32" s="569" t="str">
        <f>IF('【要提出】職務経歴書(1)(2)(3)'!AI32="","",DATEDIF('【要提出】職務経歴書(1)(2)(3)'!AI32,'【要提出】職務経歴書(1)(2)(3)'!AI33+1,"MD"))</f>
        <v/>
      </c>
      <c r="P32" s="109" t="s">
        <v>69</v>
      </c>
      <c r="Q32" s="125">
        <f>IF(AND(D32=1,'【要提出】職務経歴書(1)(2)(3)'!O32&lt;$F$2),1,0)</f>
        <v>0</v>
      </c>
      <c r="S32" s="124" t="s">
        <v>69</v>
      </c>
      <c r="T32" s="125">
        <f>IF(AND(J32=1,'【要提出】職務経歴書(1)(2)(3)'!AI32&lt;$F$2),1,0)</f>
        <v>0</v>
      </c>
    </row>
    <row r="33" spans="2:20" ht="24" x14ac:dyDescent="0.4">
      <c r="B33" s="111"/>
      <c r="D33" s="569"/>
      <c r="E33" s="123"/>
      <c r="F33" s="571"/>
      <c r="G33" s="571"/>
      <c r="H33" s="571" t="e">
        <f>SUM(#REF!)</f>
        <v>#REF!</v>
      </c>
      <c r="I33" s="123"/>
      <c r="J33" s="569"/>
      <c r="K33" s="123"/>
      <c r="L33" s="569"/>
      <c r="M33" s="569"/>
      <c r="N33" s="569" t="e">
        <f>SUM(#REF!)</f>
        <v>#REF!</v>
      </c>
      <c r="P33" s="109" t="s">
        <v>70</v>
      </c>
      <c r="Q33" s="125">
        <f>IF(AND(D32=1,F32=0),1,0)</f>
        <v>0</v>
      </c>
      <c r="S33" s="109" t="s">
        <v>70</v>
      </c>
      <c r="T33" s="125">
        <f>IF(AND(J32=1,L32=0),1,0)</f>
        <v>0</v>
      </c>
    </row>
    <row r="34" spans="2:20" ht="24" x14ac:dyDescent="0.4">
      <c r="B34" s="111"/>
      <c r="D34" s="569" t="str">
        <f>IF('【要提出】職務経歴書(1)(2)(3)'!O34="","",VLOOKUP('【要提出】職務経歴書(1)(2)(3)'!N34,$B$46:$C$47,2,FALSE))</f>
        <v/>
      </c>
      <c r="E34" s="123"/>
      <c r="F34" s="570" t="str">
        <f>IF('【要提出】職務経歴書(1)(2)(3)'!O34="","",DATEDIF('【要提出】職務経歴書(1)(2)(3)'!O34,'【要提出】職務経歴書(1)(2)(3)'!O35+1,"Y"))</f>
        <v/>
      </c>
      <c r="G34" s="570" t="str">
        <f>IF('【要提出】職務経歴書(1)(2)(3)'!O34="","",DATEDIF('【要提出】職務経歴書(1)(2)(3)'!O34,'【要提出】職務経歴書(1)(2)(3)'!O35+1,"YＭ"))</f>
        <v/>
      </c>
      <c r="H34" s="570" t="str">
        <f>IF('【要提出】職務経歴書(1)(2)(3)'!O34="","",DATEDIF('【要提出】職務経歴書(1)(2)(3)'!O34,'【要提出】職務経歴書(1)(2)(3)'!O35+1,"MD"))</f>
        <v/>
      </c>
      <c r="I34" s="123"/>
      <c r="J34" s="569" t="str">
        <f>IF('【要提出】職務経歴書(1)(2)(3)'!AI34="","",VLOOKUP('【要提出】職務経歴書(1)(2)(3)'!AH34,$B$46:$C$47,2,FALSE))</f>
        <v/>
      </c>
      <c r="K34" s="123"/>
      <c r="L34" s="569" t="str">
        <f>IF('【要提出】職務経歴書(1)(2)(3)'!AI34="","",DATEDIF('【要提出】職務経歴書(1)(2)(3)'!AI34,'【要提出】職務経歴書(1)(2)(3)'!AI35+1,"Y"))</f>
        <v/>
      </c>
      <c r="M34" s="569" t="str">
        <f>IF('【要提出】職務経歴書(1)(2)(3)'!AI34="","",DATEDIF('【要提出】職務経歴書(1)(2)(3)'!AI34,'【要提出】職務経歴書(1)(2)(3)'!AI35+1,"YＭ"))</f>
        <v/>
      </c>
      <c r="N34" s="569" t="str">
        <f>IF('【要提出】職務経歴書(1)(2)(3)'!AI34="","",DATEDIF('【要提出】職務経歴書(1)(2)(3)'!AI34,'【要提出】職務経歴書(1)(2)(3)'!AI35+1,"MD"))</f>
        <v/>
      </c>
      <c r="P34" s="109" t="s">
        <v>71</v>
      </c>
      <c r="Q34" s="125">
        <f>IF('【要提出】職務経歴書(1)(2)(3)'!O33&gt;='【要提出】職務経歴書(1)(2)(3)'!O34,1,0)</f>
        <v>1</v>
      </c>
      <c r="S34" s="109" t="s">
        <v>71</v>
      </c>
      <c r="T34" s="125">
        <f>IF('【要提出】職務経歴書(1)(2)(3)'!AI33&gt;='【要提出】職務経歴書(1)(2)(3)'!AI34,1,0)</f>
        <v>1</v>
      </c>
    </row>
    <row r="35" spans="2:20" ht="24" x14ac:dyDescent="0.4">
      <c r="B35" s="111"/>
      <c r="D35" s="569"/>
      <c r="E35" s="123"/>
      <c r="F35" s="571"/>
      <c r="G35" s="571"/>
      <c r="H35" s="571" t="e">
        <f>SUM(#REF!)</f>
        <v>#REF!</v>
      </c>
      <c r="I35" s="123"/>
      <c r="J35" s="569"/>
      <c r="K35" s="123"/>
      <c r="L35" s="569"/>
      <c r="M35" s="569"/>
      <c r="N35" s="569" t="e">
        <f>SUM(#REF!)</f>
        <v>#REF!</v>
      </c>
      <c r="P35" s="109" t="s">
        <v>70</v>
      </c>
      <c r="Q35" s="125">
        <f>IF(AND(D34=1,F34=0),1,0)</f>
        <v>0</v>
      </c>
      <c r="S35" s="109" t="s">
        <v>70</v>
      </c>
      <c r="T35" s="125">
        <f>IF(AND(J34=1,L34=0),1,0)</f>
        <v>0</v>
      </c>
    </row>
    <row r="36" spans="2:20" ht="24" x14ac:dyDescent="0.4">
      <c r="B36" s="111"/>
      <c r="D36" s="569" t="str">
        <f>IF('【要提出】職務経歴書(1)(2)(3)'!O36="","",VLOOKUP('【要提出】職務経歴書(1)(2)(3)'!N36,$B$46:$C$47,2,FALSE))</f>
        <v/>
      </c>
      <c r="E36" s="123"/>
      <c r="F36" s="570" t="str">
        <f>IF('【要提出】職務経歴書(1)(2)(3)'!O36="","",DATEDIF('【要提出】職務経歴書(1)(2)(3)'!O36,'【要提出】職務経歴書(1)(2)(3)'!O37+1,"Y"))</f>
        <v/>
      </c>
      <c r="G36" s="570" t="str">
        <f>IF('【要提出】職務経歴書(1)(2)(3)'!O36="","",DATEDIF('【要提出】職務経歴書(1)(2)(3)'!O36,'【要提出】職務経歴書(1)(2)(3)'!O37+1,"YＭ"))</f>
        <v/>
      </c>
      <c r="H36" s="570" t="str">
        <f>IF('【要提出】職務経歴書(1)(2)(3)'!O36="","",DATEDIF('【要提出】職務経歴書(1)(2)(3)'!O36,'【要提出】職務経歴書(1)(2)(3)'!O37+1,"MD"))</f>
        <v/>
      </c>
      <c r="I36" s="123"/>
      <c r="J36" s="569" t="str">
        <f>IF('【要提出】職務経歴書(1)(2)(3)'!AI36="","",VLOOKUP('【要提出】職務経歴書(1)(2)(3)'!AH36,$B$46:$C$47,2,FALSE))</f>
        <v/>
      </c>
      <c r="K36" s="123"/>
      <c r="L36" s="569" t="str">
        <f>IF('【要提出】職務経歴書(1)(2)(3)'!AI36="","",DATEDIF('【要提出】職務経歴書(1)(2)(3)'!AI36,'【要提出】職務経歴書(1)(2)(3)'!AI37+1,"Y"))</f>
        <v/>
      </c>
      <c r="M36" s="569" t="str">
        <f>IF('【要提出】職務経歴書(1)(2)(3)'!AI36="","",DATEDIF('【要提出】職務経歴書(1)(2)(3)'!AI36,'【要提出】職務経歴書(1)(2)(3)'!AI37+1,"YＭ"))</f>
        <v/>
      </c>
      <c r="N36" s="569" t="str">
        <f>IF('【要提出】職務経歴書(1)(2)(3)'!AI36="","",DATEDIF('【要提出】職務経歴書(1)(2)(3)'!AI36,'【要提出】職務経歴書(1)(2)(3)'!AI37+1,"MD"))</f>
        <v/>
      </c>
      <c r="P36" s="109" t="s">
        <v>71</v>
      </c>
      <c r="Q36" s="125">
        <f>IF('【要提出】職務経歴書(1)(2)(3)'!O35&gt;='【要提出】職務経歴書(1)(2)(3)'!O36,1,0)</f>
        <v>1</v>
      </c>
      <c r="S36" s="109" t="s">
        <v>71</v>
      </c>
      <c r="T36" s="125">
        <f>IF('【要提出】職務経歴書(1)(2)(3)'!AI35&gt;='【要提出】職務経歴書(1)(2)(3)'!AI36,1,0)</f>
        <v>1</v>
      </c>
    </row>
    <row r="37" spans="2:20" ht="24" x14ac:dyDescent="0.4">
      <c r="B37" s="111"/>
      <c r="D37" s="569"/>
      <c r="E37" s="123"/>
      <c r="F37" s="571"/>
      <c r="G37" s="571"/>
      <c r="H37" s="571" t="e">
        <f>SUM(#REF!)</f>
        <v>#REF!</v>
      </c>
      <c r="I37" s="123"/>
      <c r="J37" s="569"/>
      <c r="K37" s="123"/>
      <c r="L37" s="569"/>
      <c r="M37" s="569"/>
      <c r="N37" s="569" t="e">
        <f>SUM(#REF!)</f>
        <v>#REF!</v>
      </c>
      <c r="P37" s="109" t="s">
        <v>70</v>
      </c>
      <c r="Q37" s="125">
        <f>IF(AND(D36=1,F36=0),1,0)</f>
        <v>0</v>
      </c>
      <c r="S37" s="109" t="s">
        <v>70</v>
      </c>
      <c r="T37" s="125">
        <f>IF(AND(J36=1,L36=0),1,0)</f>
        <v>0</v>
      </c>
    </row>
    <row r="38" spans="2:20" ht="24" x14ac:dyDescent="0.4">
      <c r="B38" s="111"/>
      <c r="D38" s="569" t="str">
        <f>IF('【要提出】職務経歴書(1)(2)(3)'!O38="","",VLOOKUP('【要提出】職務経歴書(1)(2)(3)'!N38,$B$46:$C$47,2,FALSE))</f>
        <v/>
      </c>
      <c r="E38" s="123"/>
      <c r="F38" s="570" t="str">
        <f>IF('【要提出】職務経歴書(1)(2)(3)'!O38="","",DATEDIF('【要提出】職務経歴書(1)(2)(3)'!O38,'【要提出】職務経歴書(1)(2)(3)'!O39+1,"Y"))</f>
        <v/>
      </c>
      <c r="G38" s="570" t="str">
        <f>IF('【要提出】職務経歴書(1)(2)(3)'!O38="","",DATEDIF('【要提出】職務経歴書(1)(2)(3)'!O38,'【要提出】職務経歴書(1)(2)(3)'!O39+1,"YＭ"))</f>
        <v/>
      </c>
      <c r="H38" s="570" t="str">
        <f>IF('【要提出】職務経歴書(1)(2)(3)'!O38="","",DATEDIF('【要提出】職務経歴書(1)(2)(3)'!O38,'【要提出】職務経歴書(1)(2)(3)'!O39+1,"MD"))</f>
        <v/>
      </c>
      <c r="I38" s="123"/>
      <c r="J38" s="569" t="str">
        <f>IF('【要提出】職務経歴書(1)(2)(3)'!AI38="","",VLOOKUP('【要提出】職務経歴書(1)(2)(3)'!AH38,$B$46:$C$47,2,FALSE))</f>
        <v/>
      </c>
      <c r="K38" s="123"/>
      <c r="L38" s="569" t="str">
        <f>IF('【要提出】職務経歴書(1)(2)(3)'!AI38="","",DATEDIF('【要提出】職務経歴書(1)(2)(3)'!AI38,'【要提出】職務経歴書(1)(2)(3)'!AI39+1,"Y"))</f>
        <v/>
      </c>
      <c r="M38" s="569" t="str">
        <f>IF('【要提出】職務経歴書(1)(2)(3)'!AI38="","",DATEDIF('【要提出】職務経歴書(1)(2)(3)'!AI38,'【要提出】職務経歴書(1)(2)(3)'!AI39+1,"YＭ"))</f>
        <v/>
      </c>
      <c r="N38" s="569" t="str">
        <f>IF('【要提出】職務経歴書(1)(2)(3)'!AI38="","",DATEDIF('【要提出】職務経歴書(1)(2)(3)'!AI38,'【要提出】職務経歴書(1)(2)(3)'!AI39+1,"MD"))</f>
        <v/>
      </c>
      <c r="P38" s="109" t="s">
        <v>71</v>
      </c>
      <c r="Q38" s="125">
        <f>IF('【要提出】職務経歴書(1)(2)(3)'!O37&gt;='【要提出】職務経歴書(1)(2)(3)'!O38,1,0)</f>
        <v>1</v>
      </c>
      <c r="S38" s="109" t="s">
        <v>71</v>
      </c>
      <c r="T38" s="125">
        <f>IF('【要提出】職務経歴書(1)(2)(3)'!AI37&gt;='【要提出】職務経歴書(1)(2)(3)'!AI38,1,0)</f>
        <v>1</v>
      </c>
    </row>
    <row r="39" spans="2:20" ht="24" x14ac:dyDescent="0.4">
      <c r="B39" s="111"/>
      <c r="D39" s="569"/>
      <c r="E39" s="123"/>
      <c r="F39" s="571"/>
      <c r="G39" s="571"/>
      <c r="H39" s="571" t="e">
        <f>SUM(#REF!)</f>
        <v>#REF!</v>
      </c>
      <c r="I39" s="123"/>
      <c r="J39" s="569"/>
      <c r="K39" s="123"/>
      <c r="L39" s="569"/>
      <c r="M39" s="569"/>
      <c r="N39" s="569" t="e">
        <f>SUM(#REF!)</f>
        <v>#REF!</v>
      </c>
      <c r="P39" s="109" t="s">
        <v>70</v>
      </c>
      <c r="Q39" s="125">
        <f>IF(AND(D38=1,F38=0),1,0)</f>
        <v>0</v>
      </c>
      <c r="S39" s="109" t="s">
        <v>70</v>
      </c>
      <c r="T39" s="125">
        <f>IF(AND(J38=1,L38=0),1,0)</f>
        <v>0</v>
      </c>
    </row>
    <row r="40" spans="2:20" ht="24" x14ac:dyDescent="0.4">
      <c r="B40" s="111"/>
      <c r="D40" s="569" t="str">
        <f>IF('【要提出】職務経歴書(1)(2)(3)'!O40="","",VLOOKUP('【要提出】職務経歴書(1)(2)(3)'!N40,$B$46:$C$47,2,FALSE))</f>
        <v/>
      </c>
      <c r="E40" s="123"/>
      <c r="F40" s="570" t="str">
        <f>IF('【要提出】職務経歴書(1)(2)(3)'!O40="","",DATEDIF('【要提出】職務経歴書(1)(2)(3)'!O40,'【要提出】職務経歴書(1)(2)(3)'!O41+1,"Y"))</f>
        <v/>
      </c>
      <c r="G40" s="570" t="str">
        <f>IF('【要提出】職務経歴書(1)(2)(3)'!O40="","",DATEDIF('【要提出】職務経歴書(1)(2)(3)'!O40,'【要提出】職務経歴書(1)(2)(3)'!O41+1,"YＭ"))</f>
        <v/>
      </c>
      <c r="H40" s="570" t="str">
        <f>IF('【要提出】職務経歴書(1)(2)(3)'!O40="","",DATEDIF('【要提出】職務経歴書(1)(2)(3)'!O40,'【要提出】職務経歴書(1)(2)(3)'!O41+1,"MD"))</f>
        <v/>
      </c>
      <c r="I40" s="123"/>
      <c r="J40" s="569" t="str">
        <f>IF('【要提出】職務経歴書(1)(2)(3)'!AI40="","",VLOOKUP('【要提出】職務経歴書(1)(2)(3)'!AH40,$B$46:$C$47,2,FALSE))</f>
        <v/>
      </c>
      <c r="K40" s="123"/>
      <c r="L40" s="569" t="str">
        <f>IF('【要提出】職務経歴書(1)(2)(3)'!AI40="","",DATEDIF('【要提出】職務経歴書(1)(2)(3)'!AI40,'【要提出】職務経歴書(1)(2)(3)'!AI41+1,"Y"))</f>
        <v/>
      </c>
      <c r="M40" s="569" t="str">
        <f>IF('【要提出】職務経歴書(1)(2)(3)'!AI40="","",DATEDIF('【要提出】職務経歴書(1)(2)(3)'!AI40,'【要提出】職務経歴書(1)(2)(3)'!AI41+1,"YＭ"))</f>
        <v/>
      </c>
      <c r="N40" s="569" t="str">
        <f>IF('【要提出】職務経歴書(1)(2)(3)'!AI40="","",DATEDIF('【要提出】職務経歴書(1)(2)(3)'!AI40,'【要提出】職務経歴書(1)(2)(3)'!AI41+1,"MD"))</f>
        <v/>
      </c>
      <c r="P40" s="109" t="s">
        <v>71</v>
      </c>
      <c r="Q40" s="125">
        <f>IF('【要提出】職務経歴書(1)(2)(3)'!O39&gt;='【要提出】職務経歴書(1)(2)(3)'!O40,1,0)</f>
        <v>1</v>
      </c>
      <c r="S40" s="109" t="s">
        <v>71</v>
      </c>
      <c r="T40" s="125">
        <f>IF('【要提出】職務経歴書(1)(2)(3)'!AI39&gt;='【要提出】職務経歴書(1)(2)(3)'!AI40,1,0)</f>
        <v>1</v>
      </c>
    </row>
    <row r="41" spans="2:20" ht="24" x14ac:dyDescent="0.4">
      <c r="B41" s="111"/>
      <c r="D41" s="569"/>
      <c r="E41" s="123"/>
      <c r="F41" s="571"/>
      <c r="G41" s="571"/>
      <c r="H41" s="571" t="e">
        <f>SUM(#REF!)</f>
        <v>#REF!</v>
      </c>
      <c r="I41" s="123"/>
      <c r="J41" s="569"/>
      <c r="K41" s="123"/>
      <c r="L41" s="569"/>
      <c r="M41" s="569"/>
      <c r="N41" s="569" t="e">
        <f>SUM(#REF!)</f>
        <v>#REF!</v>
      </c>
      <c r="P41" s="109" t="s">
        <v>70</v>
      </c>
      <c r="Q41" s="125">
        <f>IF(AND(D40=1,F40=0),1,0)</f>
        <v>0</v>
      </c>
      <c r="S41" s="109" t="s">
        <v>70</v>
      </c>
      <c r="T41" s="125">
        <f>IF(AND(J40=1,L40=0),1,0)</f>
        <v>0</v>
      </c>
    </row>
    <row r="42" spans="2:20" ht="24" x14ac:dyDescent="0.4">
      <c r="B42" s="111"/>
      <c r="D42" s="123"/>
      <c r="E42" s="123"/>
      <c r="F42" s="123"/>
      <c r="G42" s="123"/>
      <c r="H42" s="123"/>
      <c r="I42" s="123"/>
      <c r="J42" s="129"/>
      <c r="K42" s="130"/>
      <c r="L42" s="131"/>
      <c r="M42" s="131"/>
      <c r="N42" s="131"/>
    </row>
    <row r="43" spans="2:20" ht="24" x14ac:dyDescent="0.4">
      <c r="B43" s="111"/>
      <c r="D43" s="123"/>
      <c r="E43" s="123"/>
      <c r="F43" s="123"/>
      <c r="G43" s="123"/>
      <c r="H43" s="123"/>
      <c r="I43" s="123"/>
      <c r="J43" s="129"/>
      <c r="K43" s="130"/>
      <c r="L43" s="131"/>
      <c r="M43" s="131"/>
      <c r="N43" s="131"/>
    </row>
    <row r="44" spans="2:20" ht="24" x14ac:dyDescent="0.15">
      <c r="B44" s="111"/>
      <c r="D44" s="123"/>
      <c r="E44" s="123"/>
      <c r="F44" s="123"/>
      <c r="G44" s="123"/>
      <c r="H44" s="123"/>
      <c r="I44" s="123"/>
      <c r="J44" s="128" t="s">
        <v>94</v>
      </c>
      <c r="K44" s="123"/>
      <c r="L44" s="128"/>
      <c r="M44" s="131"/>
      <c r="N44" s="131"/>
      <c r="S44" s="121"/>
      <c r="T44" s="117" t="s">
        <v>99</v>
      </c>
    </row>
    <row r="45" spans="2:20" ht="24" x14ac:dyDescent="0.4">
      <c r="B45" s="572" t="s">
        <v>113</v>
      </c>
      <c r="C45" s="572"/>
      <c r="D45" s="132"/>
      <c r="E45" s="133"/>
      <c r="F45" s="131"/>
      <c r="G45" s="131"/>
      <c r="H45" s="131"/>
      <c r="I45" s="123"/>
      <c r="J45" s="569" t="str">
        <f>IF('【要提出】職務経歴書(1)(2)(3)'!AI45="","",VLOOKUP('【要提出】職務経歴書(1)(2)(3)'!AH45,$B$46:$C$47,2,FALSE))</f>
        <v/>
      </c>
      <c r="K45" s="123"/>
      <c r="L45" s="569" t="str">
        <f>IF('【要提出】職務経歴書(1)(2)(3)'!AI45="","",DATEDIF('【要提出】職務経歴書(1)(2)(3)'!AI45,'【要提出】職務経歴書(1)(2)(3)'!AI46+1,"Y"))</f>
        <v/>
      </c>
      <c r="M45" s="569" t="str">
        <f>IF('【要提出】職務経歴書(1)(2)(3)'!AI45="","",DATEDIF('【要提出】職務経歴書(1)(2)(3)'!AI45,'【要提出】職務経歴書(1)(2)(3)'!AI46+1,"YＭ"))</f>
        <v/>
      </c>
      <c r="N45" s="569" t="str">
        <f>IF('【要提出】職務経歴書(1)(2)(3)'!AI45="","",DATEDIF('【要提出】職務経歴書(1)(2)(3)'!AI45,'【要提出】職務経歴書(1)(2)(3)'!AI46+1,"MD"))</f>
        <v/>
      </c>
      <c r="S45" s="124" t="s">
        <v>69</v>
      </c>
      <c r="T45" s="125">
        <f>IF(AND(J45=1,'【要提出】職務経歴書(1)(2)(3)'!AI45&lt;$F$2),1,0)</f>
        <v>0</v>
      </c>
    </row>
    <row r="46" spans="2:20" ht="24" x14ac:dyDescent="0.4">
      <c r="B46" s="134" t="s">
        <v>31</v>
      </c>
      <c r="C46" s="134">
        <v>1</v>
      </c>
      <c r="D46" s="132"/>
      <c r="E46" s="133"/>
      <c r="F46" s="131"/>
      <c r="G46" s="131"/>
      <c r="H46" s="131"/>
      <c r="I46" s="123"/>
      <c r="J46" s="569"/>
      <c r="K46" s="123"/>
      <c r="L46" s="569"/>
      <c r="M46" s="569"/>
      <c r="N46" s="569" t="e">
        <f>SUM(#REF!)</f>
        <v>#REF!</v>
      </c>
      <c r="S46" s="109" t="s">
        <v>70</v>
      </c>
      <c r="T46" s="125">
        <f>IF(AND(J45=1,L45=0),1,0)</f>
        <v>0</v>
      </c>
    </row>
    <row r="47" spans="2:20" ht="24" x14ac:dyDescent="0.4">
      <c r="B47" s="134" t="s">
        <v>32</v>
      </c>
      <c r="C47" s="134">
        <v>0</v>
      </c>
      <c r="D47" s="132"/>
      <c r="E47" s="133"/>
      <c r="F47" s="131"/>
      <c r="G47" s="131"/>
      <c r="H47" s="131"/>
      <c r="I47" s="123"/>
      <c r="J47" s="569" t="str">
        <f>IF('【要提出】職務経歴書(1)(2)(3)'!AI47="","",VLOOKUP('【要提出】職務経歴書(1)(2)(3)'!AH47,$B$46:$C$47,2,FALSE))</f>
        <v/>
      </c>
      <c r="K47" s="123"/>
      <c r="L47" s="569" t="str">
        <f>IF('【要提出】職務経歴書(1)(2)(3)'!AI47="","",DATEDIF('【要提出】職務経歴書(1)(2)(3)'!AI47,'【要提出】職務経歴書(1)(2)(3)'!AI48+1,"Y"))</f>
        <v/>
      </c>
      <c r="M47" s="569" t="str">
        <f>IF('【要提出】職務経歴書(1)(2)(3)'!AI47="","",DATEDIF('【要提出】職務経歴書(1)(2)(3)'!AI47,'【要提出】職務経歴書(1)(2)(3)'!AI48+1,"YＭ"))</f>
        <v/>
      </c>
      <c r="N47" s="569" t="str">
        <f>IF('【要提出】職務経歴書(1)(2)(3)'!AI47="","",DATEDIF('【要提出】職務経歴書(1)(2)(3)'!AI47,'【要提出】職務経歴書(1)(2)(3)'!AI48+1,"MD"))</f>
        <v/>
      </c>
      <c r="S47" s="109" t="s">
        <v>71</v>
      </c>
      <c r="T47" s="125">
        <f>IF('【要提出】職務経歴書(1)(2)(3)'!AI46&gt;='【要提出】職務経歴書(1)(2)(3)'!AI47,1,0)</f>
        <v>1</v>
      </c>
    </row>
    <row r="48" spans="2:20" ht="24" x14ac:dyDescent="0.4">
      <c r="D48" s="132"/>
      <c r="E48" s="133"/>
      <c r="F48" s="131"/>
      <c r="G48" s="131"/>
      <c r="H48" s="131"/>
      <c r="I48" s="123"/>
      <c r="J48" s="569"/>
      <c r="K48" s="123"/>
      <c r="L48" s="569"/>
      <c r="M48" s="569"/>
      <c r="N48" s="569" t="e">
        <f>SUM(#REF!)</f>
        <v>#REF!</v>
      </c>
      <c r="S48" s="109" t="s">
        <v>70</v>
      </c>
      <c r="T48" s="125">
        <f>IF(AND(J47=1,L47=0),1,0)</f>
        <v>0</v>
      </c>
    </row>
    <row r="49" spans="4:20" ht="24" x14ac:dyDescent="0.4">
      <c r="D49" s="132"/>
      <c r="E49" s="133"/>
      <c r="F49" s="131"/>
      <c r="G49" s="131"/>
      <c r="H49" s="131"/>
      <c r="I49" s="123"/>
      <c r="J49" s="569" t="str">
        <f>IF('【要提出】職務経歴書(1)(2)(3)'!AI49="","",VLOOKUP('【要提出】職務経歴書(1)(2)(3)'!AH49,$B$46:$C$47,2,FALSE))</f>
        <v/>
      </c>
      <c r="K49" s="123"/>
      <c r="L49" s="569" t="str">
        <f>IF('【要提出】職務経歴書(1)(2)(3)'!AI49="","",DATEDIF('【要提出】職務経歴書(1)(2)(3)'!AI49,'【要提出】職務経歴書(1)(2)(3)'!AI50+1,"Y"))</f>
        <v/>
      </c>
      <c r="M49" s="569" t="str">
        <f>IF('【要提出】職務経歴書(1)(2)(3)'!AI49="","",DATEDIF('【要提出】職務経歴書(1)(2)(3)'!AI49,'【要提出】職務経歴書(1)(2)(3)'!AI50+1,"YＭ"))</f>
        <v/>
      </c>
      <c r="N49" s="569" t="str">
        <f>IF('【要提出】職務経歴書(1)(2)(3)'!AI49="","",DATEDIF('【要提出】職務経歴書(1)(2)(3)'!AI49,'【要提出】職務経歴書(1)(2)(3)'!AI50+1,"MD"))</f>
        <v/>
      </c>
      <c r="S49" s="109" t="s">
        <v>71</v>
      </c>
      <c r="T49" s="125">
        <f>IF('【要提出】職務経歴書(1)(2)(3)'!AI48&gt;='【要提出】職務経歴書(1)(2)(3)'!AI49,1,0)</f>
        <v>1</v>
      </c>
    </row>
    <row r="50" spans="4:20" ht="24" x14ac:dyDescent="0.4">
      <c r="D50" s="573" t="s">
        <v>96</v>
      </c>
      <c r="E50" s="573"/>
      <c r="F50" s="573"/>
      <c r="G50" s="573"/>
      <c r="H50" s="573"/>
      <c r="I50" s="123"/>
      <c r="J50" s="569"/>
      <c r="K50" s="123"/>
      <c r="L50" s="569"/>
      <c r="M50" s="569"/>
      <c r="N50" s="569" t="e">
        <f>SUM(#REF!)</f>
        <v>#REF!</v>
      </c>
      <c r="S50" s="109" t="s">
        <v>70</v>
      </c>
      <c r="T50" s="125">
        <f>IF(AND(J49=1,L49=0),1,0)</f>
        <v>0</v>
      </c>
    </row>
    <row r="51" spans="4:20" ht="24" x14ac:dyDescent="0.4">
      <c r="D51" s="569" t="str">
        <f>IF('【要提出】職務経歴書(1)(2)(3)'!D52="","",VLOOKUP('【要提出】職務経歴書(1)(2)(3)'!C52,$B$46:$C$47,2,FALSE))</f>
        <v/>
      </c>
      <c r="E51" s="123"/>
      <c r="F51" s="570" t="str">
        <f>IF('【要提出】職務経歴書(1)(2)(3)'!D52="","",DATEDIF('【要提出】職務経歴書(1)(2)(3)'!D52,'【要提出】職務経歴書(1)(2)(3)'!D53+1,"Y"))</f>
        <v/>
      </c>
      <c r="G51" s="570" t="str">
        <f>IF('【要提出】職務経歴書(1)(2)(3)'!D52="","",DATEDIF('【要提出】職務経歴書(1)(2)(3)'!D52,'【要提出】職務経歴書(1)(2)(3)'!D53+1,"YＭ"))</f>
        <v/>
      </c>
      <c r="H51" s="570" t="str">
        <f>IF('【要提出】職務経歴書(1)(2)(3)'!D52="","",DATEDIF('【要提出】職務経歴書(1)(2)(3)'!D52,'【要提出】職務経歴書(1)(2)(3)'!D53+1,"MD"))</f>
        <v/>
      </c>
      <c r="I51" s="123"/>
      <c r="J51" s="569" t="str">
        <f>IF('【要提出】職務経歴書(1)(2)(3)'!AI51="","",VLOOKUP('【要提出】職務経歴書(1)(2)(3)'!AH51,$B$46:$C$47,2,FALSE))</f>
        <v/>
      </c>
      <c r="K51" s="123"/>
      <c r="L51" s="569" t="str">
        <f>IF('【要提出】職務経歴書(1)(2)(3)'!AI51="","",DATEDIF('【要提出】職務経歴書(1)(2)(3)'!AI51,'【要提出】職務経歴書(1)(2)(3)'!AI52+1,"Y"))</f>
        <v/>
      </c>
      <c r="M51" s="569" t="str">
        <f>IF('【要提出】職務経歴書(1)(2)(3)'!AI51="","",DATEDIF('【要提出】職務経歴書(1)(2)(3)'!AI51,'【要提出】職務経歴書(1)(2)(3)'!AI52+1,"YＭ"))</f>
        <v/>
      </c>
      <c r="N51" s="569" t="str">
        <f>IF('【要提出】職務経歴書(1)(2)(3)'!AI51="","",DATEDIF('【要提出】職務経歴書(1)(2)(3)'!AI51,'【要提出】職務経歴書(1)(2)(3)'!AI52+1,"MD"))</f>
        <v/>
      </c>
      <c r="Q51" s="135" t="s">
        <v>118</v>
      </c>
      <c r="S51" s="109" t="s">
        <v>71</v>
      </c>
      <c r="T51" s="125">
        <f>IF('【要提出】職務経歴書(1)(2)(3)'!AI50&gt;='【要提出】職務経歴書(1)(2)(3)'!AI51,1,0)</f>
        <v>1</v>
      </c>
    </row>
    <row r="52" spans="4:20" ht="24" x14ac:dyDescent="0.4">
      <c r="D52" s="569"/>
      <c r="E52" s="123"/>
      <c r="F52" s="571"/>
      <c r="G52" s="571"/>
      <c r="H52" s="571" t="e">
        <f>SUM(#REF!)</f>
        <v>#REF!</v>
      </c>
      <c r="I52" s="123"/>
      <c r="J52" s="569"/>
      <c r="K52" s="123"/>
      <c r="L52" s="569"/>
      <c r="M52" s="569"/>
      <c r="N52" s="569" t="e">
        <f>SUM(#REF!)</f>
        <v>#REF!</v>
      </c>
      <c r="P52" s="124" t="s">
        <v>119</v>
      </c>
      <c r="Q52" s="136">
        <f>IF('【要提出】職務経歴書(1)(2)(3)'!D52&lt;$F$2,1,0)</f>
        <v>1</v>
      </c>
      <c r="S52" s="109" t="s">
        <v>70</v>
      </c>
      <c r="T52" s="125">
        <f>IF(AND(J51=1,L51=0),1,0)</f>
        <v>0</v>
      </c>
    </row>
    <row r="53" spans="4:20" ht="24" x14ac:dyDescent="0.4">
      <c r="D53" s="570" t="str">
        <f>IF('【要提出】職務経歴書(1)(2)(3)'!D54="","",VLOOKUP('【要提出】職務経歴書(1)(2)(3)'!C54,$B$46:$C$47,2,FALSE))</f>
        <v/>
      </c>
      <c r="E53" s="123"/>
      <c r="F53" s="570" t="str">
        <f>IF('【要提出】職務経歴書(1)(2)(3)'!D54="","",DATEDIF('【要提出】職務経歴書(1)(2)(3)'!D54,'【要提出】職務経歴書(1)(2)(3)'!D55+1,"Y"))</f>
        <v/>
      </c>
      <c r="G53" s="570" t="str">
        <f>IF('【要提出】職務経歴書(1)(2)(3)'!D54="","",DATEDIF('【要提出】職務経歴書(1)(2)(3)'!D54,'【要提出】職務経歴書(1)(2)(3)'!D55+1,"YＭ"))</f>
        <v/>
      </c>
      <c r="H53" s="570" t="str">
        <f>IF('【要提出】職務経歴書(1)(2)(3)'!D54="","",DATEDIF('【要提出】職務経歴書(1)(2)(3)'!D54,'【要提出】職務経歴書(1)(2)(3)'!D55+1,"MD"))</f>
        <v/>
      </c>
      <c r="I53" s="123"/>
      <c r="J53" s="569" t="str">
        <f>IF('【要提出】職務経歴書(1)(2)(3)'!AI53="","",VLOOKUP('【要提出】職務経歴書(1)(2)(3)'!AH53,$B$46:$C$47,2,FALSE))</f>
        <v/>
      </c>
      <c r="K53" s="123"/>
      <c r="L53" s="569" t="str">
        <f>IF('【要提出】職務経歴書(1)(2)(3)'!AI53="","",DATEDIF('【要提出】職務経歴書(1)(2)(3)'!AI53,'【要提出】職務経歴書(1)(2)(3)'!AI54+1,"Y"))</f>
        <v/>
      </c>
      <c r="M53" s="569" t="str">
        <f>IF('【要提出】職務経歴書(1)(2)(3)'!AI53="","",DATEDIF('【要提出】職務経歴書(1)(2)(3)'!AI53,'【要提出】職務経歴書(1)(2)(3)'!AI54+1,"YＭ"))</f>
        <v/>
      </c>
      <c r="N53" s="569" t="str">
        <f>IF('【要提出】職務経歴書(1)(2)(3)'!AI53="","",DATEDIF('【要提出】職務経歴書(1)(2)(3)'!AI53,'【要提出】職務経歴書(1)(2)(3)'!AI54+1,"MD"))</f>
        <v/>
      </c>
      <c r="P53" s="109" t="s">
        <v>147</v>
      </c>
      <c r="Q53" s="136">
        <f>IF(AND('【要提出】職務経歴書(1)(2)(3)'!F52=0,'【要提出】職務経歴書(1)(2)(3)'!G52=0,'【要提出】職務経歴書(1)(2)(3)'!H52&lt;30),1,0)</f>
        <v>0</v>
      </c>
      <c r="S53" s="109" t="s">
        <v>71</v>
      </c>
      <c r="T53" s="125">
        <f>IF('【要提出】職務経歴書(1)(2)(3)'!AI52&gt;='【要提出】職務経歴書(1)(2)(3)'!AI53,1,0)</f>
        <v>1</v>
      </c>
    </row>
    <row r="54" spans="4:20" ht="24" x14ac:dyDescent="0.4">
      <c r="D54" s="571"/>
      <c r="E54" s="123"/>
      <c r="F54" s="571"/>
      <c r="G54" s="571"/>
      <c r="H54" s="571" t="e">
        <f>SUM(#REF!)</f>
        <v>#REF!</v>
      </c>
      <c r="I54" s="123"/>
      <c r="J54" s="569"/>
      <c r="K54" s="123"/>
      <c r="L54" s="569"/>
      <c r="M54" s="569"/>
      <c r="N54" s="569" t="e">
        <f>SUM(#REF!)</f>
        <v>#REF!</v>
      </c>
      <c r="P54" s="109" t="s">
        <v>71</v>
      </c>
      <c r="Q54" s="136">
        <f>IF('【要提出】職務経歴書(1)(2)(3)'!D53&gt;='【要提出】職務経歴書(1)(2)(3)'!D54,1,0)</f>
        <v>1</v>
      </c>
      <c r="S54" s="109" t="s">
        <v>70</v>
      </c>
      <c r="T54" s="125">
        <f>IF(AND(J53=1,L53=0),1,0)</f>
        <v>0</v>
      </c>
    </row>
    <row r="55" spans="4:20" ht="21" x14ac:dyDescent="0.4">
      <c r="D55" s="570" t="str">
        <f>IF('【要提出】職務経歴書(1)(2)(3)'!D56="","",VLOOKUP('【要提出】職務経歴書(1)(2)(3)'!C56,$B$46:$C$47,2,FALSE))</f>
        <v/>
      </c>
      <c r="E55" s="123"/>
      <c r="F55" s="570" t="str">
        <f>IF('【要提出】職務経歴書(1)(2)(3)'!D56="","",DATEDIF('【要提出】職務経歴書(1)(2)(3)'!D56,'【要提出】職務経歴書(1)(2)(3)'!D57+1,"Y"))</f>
        <v/>
      </c>
      <c r="G55" s="570" t="str">
        <f>IF('【要提出】職務経歴書(1)(2)(3)'!D56="","",DATEDIF('【要提出】職務経歴書(1)(2)(3)'!D56,'【要提出】職務経歴書(1)(2)(3)'!D57+1,"YＭ"))</f>
        <v/>
      </c>
      <c r="H55" s="570" t="str">
        <f>IF('【要提出】職務経歴書(1)(2)(3)'!D56="","",DATEDIF('【要提出】職務経歴書(1)(2)(3)'!D56,'【要提出】職務経歴書(1)(2)(3)'!D57+1,"MD"))</f>
        <v/>
      </c>
      <c r="I55" s="123"/>
      <c r="J55" s="123"/>
      <c r="K55" s="123"/>
      <c r="L55" s="123"/>
      <c r="M55" s="123"/>
      <c r="N55" s="123"/>
      <c r="P55" s="109" t="s">
        <v>147</v>
      </c>
      <c r="Q55" s="136">
        <f>IF(AND('【要提出】職務経歴書(1)(2)(3)'!F54=0,'【要提出】職務経歴書(1)(2)(3)'!G54=0,'【要提出】職務経歴書(1)(2)(3)'!H54&lt;30),1,0)</f>
        <v>0</v>
      </c>
    </row>
    <row r="56" spans="4:20" ht="21" x14ac:dyDescent="0.4">
      <c r="D56" s="571"/>
      <c r="E56" s="123"/>
      <c r="F56" s="571"/>
      <c r="G56" s="571"/>
      <c r="H56" s="571" t="e">
        <f>SUM(#REF!)</f>
        <v>#REF!</v>
      </c>
      <c r="I56" s="123"/>
      <c r="J56" s="123"/>
      <c r="K56" s="123"/>
      <c r="L56" s="123"/>
      <c r="M56" s="123"/>
      <c r="N56" s="123"/>
      <c r="P56" s="109" t="s">
        <v>71</v>
      </c>
      <c r="Q56" s="136">
        <f>IF('【要提出】職務経歴書(1)(2)(3)'!D55&gt;='【要提出】職務経歴書(1)(2)(3)'!D56,1,0)</f>
        <v>1</v>
      </c>
    </row>
    <row r="57" spans="4:20" ht="21" x14ac:dyDescent="0.15">
      <c r="D57" s="570" t="str">
        <f>IF('【要提出】職務経歴書(1)(2)(3)'!D58="","",VLOOKUP('【要提出】職務経歴書(1)(2)(3)'!C58,$B$46:$C$47,2,FALSE))</f>
        <v/>
      </c>
      <c r="E57" s="123"/>
      <c r="F57" s="570" t="str">
        <f>IF('【要提出】職務経歴書(1)(2)(3)'!D58="","",DATEDIF('【要提出】職務経歴書(1)(2)(3)'!D58,'【要提出】職務経歴書(1)(2)(3)'!D59+1,"Y"))</f>
        <v/>
      </c>
      <c r="G57" s="570" t="str">
        <f>IF('【要提出】職務経歴書(1)(2)(3)'!D58="","",DATEDIF('【要提出】職務経歴書(1)(2)(3)'!D58,'【要提出】職務経歴書(1)(2)(3)'!D59+1,"YＭ"))</f>
        <v/>
      </c>
      <c r="H57" s="570" t="str">
        <f>IF('【要提出】職務経歴書(1)(2)(3)'!D58="","",DATEDIF('【要提出】職務経歴書(1)(2)(3)'!D58,'【要提出】職務経歴書(1)(2)(3)'!D59+1,"MD"))</f>
        <v/>
      </c>
      <c r="I57" s="123"/>
      <c r="J57" s="128" t="s">
        <v>95</v>
      </c>
      <c r="K57" s="123"/>
      <c r="L57" s="128"/>
      <c r="M57" s="123"/>
      <c r="N57" s="123"/>
      <c r="P57" s="109" t="s">
        <v>147</v>
      </c>
      <c r="Q57" s="136">
        <f>IF(AND('【要提出】職務経歴書(1)(2)(3)'!F56=0,'【要提出】職務経歴書(1)(2)(3)'!G56=0,'【要提出】職務経歴書(1)(2)(3)'!H56&lt;30),1,0)</f>
        <v>0</v>
      </c>
      <c r="S57" s="121"/>
      <c r="T57" s="117" t="s">
        <v>100</v>
      </c>
    </row>
    <row r="58" spans="4:20" ht="24" x14ac:dyDescent="0.4">
      <c r="D58" s="571"/>
      <c r="E58" s="123"/>
      <c r="F58" s="571"/>
      <c r="G58" s="571"/>
      <c r="H58" s="571" t="e">
        <f>SUM(#REF!)</f>
        <v>#REF!</v>
      </c>
      <c r="I58" s="123"/>
      <c r="J58" s="569" t="str">
        <f>IF('【要提出】職務経歴書(1)(2)(3)'!AI58="","",VLOOKUP('【要提出】職務経歴書(1)(2)(3)'!AH58,$B$46:$C$47,2,FALSE))</f>
        <v/>
      </c>
      <c r="K58" s="123"/>
      <c r="L58" s="569" t="str">
        <f>IF('【要提出】職務経歴書(1)(2)(3)'!AI58="","",DATEDIF('【要提出】職務経歴書(1)(2)(3)'!AI58,'【要提出】職務経歴書(1)(2)(3)'!AI59+1,"Y"))</f>
        <v/>
      </c>
      <c r="M58" s="569" t="str">
        <f>IF('【要提出】職務経歴書(1)(2)(3)'!AI58="","",DATEDIF('【要提出】職務経歴書(1)(2)(3)'!AI58,'【要提出】職務経歴書(1)(2)(3)'!AI59+1,"YＭ"))</f>
        <v/>
      </c>
      <c r="N58" s="569" t="str">
        <f>IF('【要提出】職務経歴書(1)(2)(3)'!AI58="","",DATEDIF('【要提出】職務経歴書(1)(2)(3)'!AI58,'【要提出】職務経歴書(1)(2)(3)'!AI59+1,"MD"))</f>
        <v/>
      </c>
      <c r="P58" s="109" t="s">
        <v>71</v>
      </c>
      <c r="Q58" s="136">
        <f>IF('【要提出】職務経歴書(1)(2)(3)'!D57&gt;='【要提出】職務経歴書(1)(2)(3)'!D58,1,0)</f>
        <v>1</v>
      </c>
      <c r="S58" s="124" t="s">
        <v>69</v>
      </c>
      <c r="T58" s="125">
        <f>IF(AND(J58=1,'【要提出】職務経歴書(1)(2)(3)'!AI58&lt;$F$2),1,0)</f>
        <v>0</v>
      </c>
    </row>
    <row r="59" spans="4:20" ht="24" x14ac:dyDescent="0.4">
      <c r="D59" s="570" t="str">
        <f>IF('【要提出】職務経歴書(1)(2)(3)'!D60="","",VLOOKUP('【要提出】職務経歴書(1)(2)(3)'!C60,$B$46:$C$47,2,FALSE))</f>
        <v/>
      </c>
      <c r="E59" s="123"/>
      <c r="F59" s="570" t="str">
        <f>IF('【要提出】職務経歴書(1)(2)(3)'!D60="","",DATEDIF('【要提出】職務経歴書(1)(2)(3)'!D60,'【要提出】職務経歴書(1)(2)(3)'!D61+1,"Y"))</f>
        <v/>
      </c>
      <c r="G59" s="570" t="str">
        <f>IF('【要提出】職務経歴書(1)(2)(3)'!D60="","",DATEDIF('【要提出】職務経歴書(1)(2)(3)'!D60,'【要提出】職務経歴書(1)(2)(3)'!D61+1,"YＭ"))</f>
        <v/>
      </c>
      <c r="H59" s="570" t="str">
        <f>IF('【要提出】職務経歴書(1)(2)(3)'!D60="","",DATEDIF('【要提出】職務経歴書(1)(2)(3)'!D60,'【要提出】職務経歴書(1)(2)(3)'!D61+1,"MD"))</f>
        <v/>
      </c>
      <c r="I59" s="123"/>
      <c r="J59" s="569"/>
      <c r="K59" s="123"/>
      <c r="L59" s="569"/>
      <c r="M59" s="569"/>
      <c r="N59" s="569" t="e">
        <f>SUM(#REF!)</f>
        <v>#REF!</v>
      </c>
      <c r="P59" s="109" t="s">
        <v>147</v>
      </c>
      <c r="Q59" s="136">
        <f>IF(AND('【要提出】職務経歴書(1)(2)(3)'!F58=0,'【要提出】職務経歴書(1)(2)(3)'!G58=0,'【要提出】職務経歴書(1)(2)(3)'!H58&lt;30),1,0)</f>
        <v>0</v>
      </c>
      <c r="S59" s="109" t="s">
        <v>70</v>
      </c>
      <c r="T59" s="125">
        <f>IF(AND(J58=1,L58=0),1,0)</f>
        <v>0</v>
      </c>
    </row>
    <row r="60" spans="4:20" ht="24" x14ac:dyDescent="0.4">
      <c r="D60" s="571"/>
      <c r="E60" s="123"/>
      <c r="F60" s="571"/>
      <c r="G60" s="571"/>
      <c r="H60" s="571" t="e">
        <f>SUM(#REF!)</f>
        <v>#REF!</v>
      </c>
      <c r="I60" s="123"/>
      <c r="J60" s="569" t="str">
        <f>IF('【要提出】職務経歴書(1)(2)(3)'!AI60="","",VLOOKUP('【要提出】職務経歴書(1)(2)(3)'!AH60,$B$46:$C$47,2,FALSE))</f>
        <v/>
      </c>
      <c r="K60" s="123"/>
      <c r="L60" s="569" t="str">
        <f>IF('【要提出】職務経歴書(1)(2)(3)'!AI60="","",DATEDIF('【要提出】職務経歴書(1)(2)(3)'!AI60,'【要提出】職務経歴書(1)(2)(3)'!AI61+1,"Y"))</f>
        <v/>
      </c>
      <c r="M60" s="569" t="str">
        <f>IF('【要提出】職務経歴書(1)(2)(3)'!AI60="","",DATEDIF('【要提出】職務経歴書(1)(2)(3)'!AI60,'【要提出】職務経歴書(1)(2)(3)'!AI61+1,"YＭ"))</f>
        <v/>
      </c>
      <c r="N60" s="569" t="str">
        <f>IF('【要提出】職務経歴書(1)(2)(3)'!AI60="","",DATEDIF('【要提出】職務経歴書(1)(2)(3)'!AI60,'【要提出】職務経歴書(1)(2)(3)'!AI61+1,"MD"))</f>
        <v/>
      </c>
      <c r="P60" s="109" t="s">
        <v>71</v>
      </c>
      <c r="Q60" s="136">
        <f>IF('【要提出】職務経歴書(1)(2)(3)'!D59&gt;='【要提出】職務経歴書(1)(2)(3)'!D60,1,0)</f>
        <v>1</v>
      </c>
      <c r="S60" s="109" t="s">
        <v>71</v>
      </c>
      <c r="T60" s="125">
        <f>IF('【要提出】職務経歴書(1)(2)(3)'!AI59&gt;='【要提出】職務経歴書(1)(2)(3)'!AI60,1,0)</f>
        <v>1</v>
      </c>
    </row>
    <row r="61" spans="4:20" ht="24" x14ac:dyDescent="0.4">
      <c r="D61" s="570" t="str">
        <f>IF('【要提出】職務経歴書(1)(2)(3)'!D62="","",VLOOKUP('【要提出】職務経歴書(1)(2)(3)'!C62,$B$46:$C$47,2,FALSE))</f>
        <v/>
      </c>
      <c r="E61" s="123"/>
      <c r="F61" s="570" t="str">
        <f>IF('【要提出】職務経歴書(1)(2)(3)'!D62="","",DATEDIF('【要提出】職務経歴書(1)(2)(3)'!D62,'【要提出】職務経歴書(1)(2)(3)'!D63+1,"Y"))</f>
        <v/>
      </c>
      <c r="G61" s="570" t="str">
        <f>IF('【要提出】職務経歴書(1)(2)(3)'!D62="","",DATEDIF('【要提出】職務経歴書(1)(2)(3)'!D62,'【要提出】職務経歴書(1)(2)(3)'!D63+1,"YＭ"))</f>
        <v/>
      </c>
      <c r="H61" s="570" t="str">
        <f>IF('【要提出】職務経歴書(1)(2)(3)'!D62="","",DATEDIF('【要提出】職務経歴書(1)(2)(3)'!D62,'【要提出】職務経歴書(1)(2)(3)'!D63+1,"MD"))</f>
        <v/>
      </c>
      <c r="I61" s="123"/>
      <c r="J61" s="569"/>
      <c r="K61" s="123"/>
      <c r="L61" s="569"/>
      <c r="M61" s="569"/>
      <c r="N61" s="569" t="e">
        <f>SUM(#REF!)</f>
        <v>#REF!</v>
      </c>
      <c r="P61" s="109" t="s">
        <v>147</v>
      </c>
      <c r="Q61" s="136">
        <f>IF(AND('【要提出】職務経歴書(1)(2)(3)'!F60=0,'【要提出】職務経歴書(1)(2)(3)'!G60=0,'【要提出】職務経歴書(1)(2)(3)'!H60&lt;30),1,0)</f>
        <v>0</v>
      </c>
      <c r="S61" s="109" t="s">
        <v>70</v>
      </c>
      <c r="T61" s="125">
        <f>IF(AND(J60=1,L60=0),1,0)</f>
        <v>0</v>
      </c>
    </row>
    <row r="62" spans="4:20" ht="24" x14ac:dyDescent="0.4">
      <c r="D62" s="571"/>
      <c r="E62" s="123"/>
      <c r="F62" s="571"/>
      <c r="G62" s="571"/>
      <c r="H62" s="571" t="e">
        <f>SUM(#REF!)</f>
        <v>#REF!</v>
      </c>
      <c r="I62" s="123"/>
      <c r="J62" s="569" t="str">
        <f>IF('【要提出】職務経歴書(1)(2)(3)'!AI62="","",VLOOKUP('【要提出】職務経歴書(1)(2)(3)'!AH62,$B$46:$C$47,2,FALSE))</f>
        <v/>
      </c>
      <c r="K62" s="123"/>
      <c r="L62" s="569" t="str">
        <f>IF('【要提出】職務経歴書(1)(2)(3)'!AI62="","",DATEDIF('【要提出】職務経歴書(1)(2)(3)'!AI62,'【要提出】職務経歴書(1)(2)(3)'!AI63+1,"Y"))</f>
        <v/>
      </c>
      <c r="M62" s="569" t="str">
        <f>IF('【要提出】職務経歴書(1)(2)(3)'!AI62="","",DATEDIF('【要提出】職務経歴書(1)(2)(3)'!AI62,'【要提出】職務経歴書(1)(2)(3)'!AI63+1,"YＭ"))</f>
        <v/>
      </c>
      <c r="N62" s="569" t="str">
        <f>IF('【要提出】職務経歴書(1)(2)(3)'!AI62="","",DATEDIF('【要提出】職務経歴書(1)(2)(3)'!AI62,'【要提出】職務経歴書(1)(2)(3)'!AI63+1,"MD"))</f>
        <v/>
      </c>
      <c r="P62" s="109" t="s">
        <v>71</v>
      </c>
      <c r="Q62" s="136">
        <f>IF('【要提出】職務経歴書(1)(2)(3)'!D61&gt;='【要提出】職務経歴書(1)(2)(3)'!D62,1,0)</f>
        <v>1</v>
      </c>
      <c r="S62" s="109" t="s">
        <v>71</v>
      </c>
      <c r="T62" s="125">
        <f>IF('【要提出】職務経歴書(1)(2)(3)'!AI61&gt;='【要提出】職務経歴書(1)(2)(3)'!AI62,1,0)</f>
        <v>1</v>
      </c>
    </row>
    <row r="63" spans="4:20" ht="24" x14ac:dyDescent="0.4">
      <c r="D63" s="570" t="str">
        <f>IF('【要提出】職務経歴書(1)(2)(3)'!D64="","",VLOOKUP('【要提出】職務経歴書(1)(2)(3)'!C64,$B$46:$C$47,2,FALSE))</f>
        <v/>
      </c>
      <c r="E63" s="123"/>
      <c r="F63" s="570" t="str">
        <f>IF('【要提出】職務経歴書(1)(2)(3)'!D64="","",DATEDIF('【要提出】職務経歴書(1)(2)(3)'!D64,'【要提出】職務経歴書(1)(2)(3)'!D65+1,"Y"))</f>
        <v/>
      </c>
      <c r="G63" s="570" t="str">
        <f>IF('【要提出】職務経歴書(1)(2)(3)'!D64="","",DATEDIF('【要提出】職務経歴書(1)(2)(3)'!D64,'【要提出】職務経歴書(1)(2)(3)'!D65+1,"YＭ"))</f>
        <v/>
      </c>
      <c r="H63" s="570" t="str">
        <f>IF('【要提出】職務経歴書(1)(2)(3)'!D64="","",DATEDIF('【要提出】職務経歴書(1)(2)(3)'!D64,'【要提出】職務経歴書(1)(2)(3)'!D65+1,"MD"))</f>
        <v/>
      </c>
      <c r="I63" s="123"/>
      <c r="J63" s="569"/>
      <c r="K63" s="123"/>
      <c r="L63" s="569"/>
      <c r="M63" s="569"/>
      <c r="N63" s="569" t="e">
        <f>SUM(#REF!)</f>
        <v>#REF!</v>
      </c>
      <c r="P63" s="109" t="s">
        <v>147</v>
      </c>
      <c r="Q63" s="136">
        <f>IF(AND('【要提出】職務経歴書(1)(2)(3)'!F62=0,'【要提出】職務経歴書(1)(2)(3)'!G62=0,'【要提出】職務経歴書(1)(2)(3)'!H62&lt;30),1,0)</f>
        <v>0</v>
      </c>
      <c r="S63" s="109" t="s">
        <v>70</v>
      </c>
      <c r="T63" s="125">
        <f>IF(AND(J62=1,L62=0),1,0)</f>
        <v>0</v>
      </c>
    </row>
    <row r="64" spans="4:20" ht="24" x14ac:dyDescent="0.4">
      <c r="D64" s="571"/>
      <c r="E64" s="123"/>
      <c r="F64" s="571"/>
      <c r="G64" s="571"/>
      <c r="H64" s="571" t="e">
        <f>SUM(#REF!)</f>
        <v>#REF!</v>
      </c>
      <c r="I64" s="123"/>
      <c r="J64" s="569" t="str">
        <f>IF('【要提出】職務経歴書(1)(2)(3)'!AI64="","",VLOOKUP('【要提出】職務経歴書(1)(2)(3)'!AH64,$B$46:$C$47,2,FALSE))</f>
        <v/>
      </c>
      <c r="K64" s="123"/>
      <c r="L64" s="569" t="str">
        <f>IF('【要提出】職務経歴書(1)(2)(3)'!AI64="","",DATEDIF('【要提出】職務経歴書(1)(2)(3)'!AI64,'【要提出】職務経歴書(1)(2)(3)'!AI65+1,"Y"))</f>
        <v/>
      </c>
      <c r="M64" s="569" t="str">
        <f>IF('【要提出】職務経歴書(1)(2)(3)'!AI64="","",DATEDIF('【要提出】職務経歴書(1)(2)(3)'!AI64,'【要提出】職務経歴書(1)(2)(3)'!AI65+1,"YＭ"))</f>
        <v/>
      </c>
      <c r="N64" s="569" t="str">
        <f>IF('【要提出】職務経歴書(1)(2)(3)'!AI64="","",DATEDIF('【要提出】職務経歴書(1)(2)(3)'!AI64,'【要提出】職務経歴書(1)(2)(3)'!AI65+1,"MD"))</f>
        <v/>
      </c>
      <c r="P64" s="109" t="s">
        <v>71</v>
      </c>
      <c r="Q64" s="136">
        <f>IF('【要提出】職務経歴書(1)(2)(3)'!D63&gt;='【要提出】職務経歴書(1)(2)(3)'!D64,1,0)</f>
        <v>1</v>
      </c>
      <c r="S64" s="109" t="s">
        <v>71</v>
      </c>
      <c r="T64" s="125">
        <f>IF('【要提出】職務経歴書(1)(2)(3)'!AI63&gt;='【要提出】職務経歴書(1)(2)(3)'!AI64,1,0)</f>
        <v>1</v>
      </c>
    </row>
    <row r="65" spans="3:20" ht="24" x14ac:dyDescent="0.4">
      <c r="D65" s="570" t="str">
        <f>IF('【要提出】職務経歴書(1)(2)(3)'!D66="","",VLOOKUP('【要提出】職務経歴書(1)(2)(3)'!C66,$B$46:$C$47,2,FALSE))</f>
        <v/>
      </c>
      <c r="E65" s="123"/>
      <c r="F65" s="570" t="str">
        <f>IF('【要提出】職務経歴書(1)(2)(3)'!D66="","",DATEDIF('【要提出】職務経歴書(1)(2)(3)'!D66,'【要提出】職務経歴書(1)(2)(3)'!D67+1,"Y"))</f>
        <v/>
      </c>
      <c r="G65" s="570" t="str">
        <f>IF('【要提出】職務経歴書(1)(2)(3)'!D66="","",DATEDIF('【要提出】職務経歴書(1)(2)(3)'!D66,'【要提出】職務経歴書(1)(2)(3)'!D67+1,"YＭ"))</f>
        <v/>
      </c>
      <c r="H65" s="570" t="str">
        <f>IF('【要提出】職務経歴書(1)(2)(3)'!D66="","",DATEDIF('【要提出】職務経歴書(1)(2)(3)'!D66,'【要提出】職務経歴書(1)(2)(3)'!D67+1,"MD"))</f>
        <v/>
      </c>
      <c r="I65" s="123"/>
      <c r="J65" s="569"/>
      <c r="K65" s="123"/>
      <c r="L65" s="569"/>
      <c r="M65" s="569"/>
      <c r="N65" s="569" t="e">
        <f>SUM(#REF!)</f>
        <v>#REF!</v>
      </c>
      <c r="P65" s="109" t="s">
        <v>147</v>
      </c>
      <c r="Q65" s="136">
        <f>IF(AND('【要提出】職務経歴書(1)(2)(3)'!F64=0,'【要提出】職務経歴書(1)(2)(3)'!G64=0,'【要提出】職務経歴書(1)(2)(3)'!H64&lt;30),1,0)</f>
        <v>0</v>
      </c>
      <c r="S65" s="109" t="s">
        <v>70</v>
      </c>
      <c r="T65" s="125">
        <f>IF(AND(J64=1,L64=0),1,0)</f>
        <v>0</v>
      </c>
    </row>
    <row r="66" spans="3:20" ht="24" x14ac:dyDescent="0.4">
      <c r="D66" s="571"/>
      <c r="E66" s="123"/>
      <c r="F66" s="571"/>
      <c r="G66" s="571"/>
      <c r="H66" s="571" t="e">
        <f>SUM(#REF!)</f>
        <v>#REF!</v>
      </c>
      <c r="I66" s="123"/>
      <c r="J66" s="569" t="str">
        <f>IF('【要提出】職務経歴書(1)(2)(3)'!AI66="","",VLOOKUP('【要提出】職務経歴書(1)(2)(3)'!AH66,$B$46:$C$47,2,FALSE))</f>
        <v/>
      </c>
      <c r="K66" s="123"/>
      <c r="L66" s="569" t="str">
        <f>IF('【要提出】職務経歴書(1)(2)(3)'!AI66="","",DATEDIF('【要提出】職務経歴書(1)(2)(3)'!AI66,'【要提出】職務経歴書(1)(2)(3)'!AI67+1,"Y"))</f>
        <v/>
      </c>
      <c r="M66" s="569" t="str">
        <f>IF('【要提出】職務経歴書(1)(2)(3)'!AI66="","",DATEDIF('【要提出】職務経歴書(1)(2)(3)'!AI66,'【要提出】職務経歴書(1)(2)(3)'!AI67+1,"YＭ"))</f>
        <v/>
      </c>
      <c r="N66" s="569" t="str">
        <f>IF('【要提出】職務経歴書(1)(2)(3)'!AI66="","",DATEDIF('【要提出】職務経歴書(1)(2)(3)'!AI66,'【要提出】職務経歴書(1)(2)(3)'!AI67+1,"MD"))</f>
        <v/>
      </c>
      <c r="P66" s="109" t="s">
        <v>71</v>
      </c>
      <c r="Q66" s="136">
        <f>IF('【要提出】職務経歴書(1)(2)(3)'!D65&gt;='【要提出】職務経歴書(1)(2)(3)'!D66,1,0)</f>
        <v>1</v>
      </c>
      <c r="S66" s="109" t="s">
        <v>71</v>
      </c>
      <c r="T66" s="125">
        <f>IF('【要提出】職務経歴書(1)(2)(3)'!AI65&gt;='【要提出】職務経歴書(1)(2)(3)'!AI66,1,0)</f>
        <v>1</v>
      </c>
    </row>
    <row r="67" spans="3:20" ht="24" x14ac:dyDescent="0.4">
      <c r="D67" s="132"/>
      <c r="E67" s="133"/>
      <c r="F67" s="131"/>
      <c r="G67" s="131"/>
      <c r="H67" s="131"/>
      <c r="I67" s="123"/>
      <c r="J67" s="569"/>
      <c r="K67" s="123"/>
      <c r="L67" s="569"/>
      <c r="M67" s="569"/>
      <c r="N67" s="569" t="e">
        <f>SUM(#REF!)</f>
        <v>#REF!</v>
      </c>
      <c r="P67" s="109" t="s">
        <v>147</v>
      </c>
      <c r="Q67" s="136">
        <f>IF(AND('【要提出】職務経歴書(1)(2)(3)'!F66=0,'【要提出】職務経歴書(1)(2)(3)'!G66=0,'【要提出】職務経歴書(1)(2)(3)'!H66&lt;30),1,0)</f>
        <v>0</v>
      </c>
      <c r="S67" s="109" t="s">
        <v>70</v>
      </c>
      <c r="T67" s="125">
        <f>IF(AND(J66=1,L66=0),1,0)</f>
        <v>0</v>
      </c>
    </row>
    <row r="68" spans="3:20" ht="21" x14ac:dyDescent="0.4">
      <c r="D68" s="123"/>
      <c r="E68" s="123"/>
      <c r="F68" s="123"/>
      <c r="G68" s="123"/>
      <c r="H68" s="123"/>
      <c r="I68" s="123"/>
      <c r="J68" s="123"/>
      <c r="K68" s="123"/>
      <c r="L68" s="123"/>
      <c r="M68" s="123"/>
      <c r="N68" s="123"/>
    </row>
    <row r="69" spans="3:20" ht="21" x14ac:dyDescent="0.4">
      <c r="D69" s="123"/>
      <c r="E69" s="123"/>
      <c r="F69" s="123"/>
      <c r="G69" s="123"/>
      <c r="H69" s="123"/>
      <c r="I69" s="123"/>
      <c r="J69" s="123"/>
      <c r="K69" s="123"/>
      <c r="L69" s="123"/>
      <c r="M69" s="123"/>
      <c r="N69" s="123"/>
    </row>
    <row r="71" spans="3:20" ht="21.75" thickBot="1" x14ac:dyDescent="0.45">
      <c r="C71" s="109"/>
      <c r="D71" s="574" t="s">
        <v>50</v>
      </c>
      <c r="E71" s="574"/>
    </row>
    <row r="72" spans="3:20" ht="29.25" thickTop="1" x14ac:dyDescent="0.4">
      <c r="C72" s="137"/>
      <c r="D72" s="138" t="s">
        <v>7</v>
      </c>
      <c r="E72" s="139" t="s">
        <v>8</v>
      </c>
      <c r="F72" s="140" t="s">
        <v>9</v>
      </c>
      <c r="G72" s="139" t="s">
        <v>10</v>
      </c>
      <c r="H72" s="141" t="s">
        <v>11</v>
      </c>
      <c r="I72" s="139" t="s">
        <v>12</v>
      </c>
      <c r="J72" s="142" t="s">
        <v>13</v>
      </c>
    </row>
    <row r="73" spans="3:20" ht="24.75" thickBot="1" x14ac:dyDescent="0.45">
      <c r="C73" s="109"/>
      <c r="D73" s="143">
        <f>SUM('【要提出】職務経歴書(1)(2)(3)'!P16,'【要提出】職務経歴書(1)(2)(3)'!P29,'【要提出】職務経歴書(1)(2)(3)'!P42,'【要提出】職務経歴書(1)(2)(3)'!AJ16,'【要提出】職務経歴書(1)(2)(3)'!AJ29,'【要提出】職務経歴書(1)(2)(3)'!AJ42,'【要提出】職務経歴書(1)(2)(3)'!AJ55,'【要提出】職務経歴書(1)(2)(3)'!AJ68)</f>
        <v>0</v>
      </c>
      <c r="E73" s="144">
        <f>SUM('【要提出】職務経歴書(1)(2)(3)'!Q16,'【要提出】職務経歴書(1)(2)(3)'!Q29,'【要提出】職務経歴書(1)(2)(3)'!Q42,'【要提出】職務経歴書(1)(2)(3)'!AK16,'【要提出】職務経歴書(1)(2)(3)'!AK29,'【要提出】職務経歴書(1)(2)(3)'!AK42,'【要提出】職務経歴書(1)(2)(3)'!AK55,'【要提出】職務経歴書(1)(2)(3)'!AK68)</f>
        <v>0</v>
      </c>
      <c r="F73" s="145">
        <f>IF(E73=12,1,IF(E73&gt;12,INT(E73/12),0))</f>
        <v>0</v>
      </c>
      <c r="G73" s="146">
        <f>IF(E73&gt;12,MOD(E73,12),0)</f>
        <v>0</v>
      </c>
      <c r="H73" s="147">
        <f>SUM(('【要提出】職務経歴書(1)(2)(3)'!R16,'【要提出】職務経歴書(1)(2)(3)'!R29,'【要提出】職務経歴書(1)(2)(3)'!R42,'【要提出】職務経歴書(1)(2)(3)'!AL16,'【要提出】職務経歴書(1)(2)(3)'!AL29,'【要提出】職務経歴書(1)(2)(3)'!AL42,'【要提出】職務経歴書(1)(2)(3)'!AL55,'【要提出】職務経歴書(1)(2)(3)'!AL68))</f>
        <v>0</v>
      </c>
      <c r="I73" s="146">
        <f>IF(H73=30,1,IF(H73&gt;30,INT(H73/30),0))</f>
        <v>0</v>
      </c>
      <c r="J73" s="148">
        <f>IF(H73&gt;30,MOD(H73,30),0)</f>
        <v>0</v>
      </c>
    </row>
    <row r="74" spans="3:20" ht="29.25" thickTop="1" x14ac:dyDescent="0.4">
      <c r="C74" s="137"/>
      <c r="D74" s="149" t="s">
        <v>7</v>
      </c>
      <c r="E74" s="150" t="s">
        <v>14</v>
      </c>
      <c r="F74" s="151" t="s">
        <v>15</v>
      </c>
      <c r="G74" s="137"/>
      <c r="H74" s="137"/>
      <c r="I74" s="137"/>
      <c r="J74" s="137"/>
    </row>
    <row r="75" spans="3:20" ht="24.75" thickBot="1" x14ac:dyDescent="0.45">
      <c r="C75" s="109"/>
      <c r="D75" s="152">
        <f>D73+F73</f>
        <v>0</v>
      </c>
      <c r="E75" s="153">
        <f>IF(E73=12,G73+I73,IF(E73&gt;12,G73+I73,E73+I73))</f>
        <v>0</v>
      </c>
      <c r="F75" s="154">
        <f>IF(H73=30,J73,IF(H73&gt;30,J73,H73))</f>
        <v>0</v>
      </c>
      <c r="G75" s="137"/>
    </row>
    <row r="76" spans="3:20" ht="19.5" thickTop="1" x14ac:dyDescent="0.4">
      <c r="C76" s="109"/>
      <c r="D76" s="137"/>
      <c r="E76" s="137"/>
      <c r="F76" s="137"/>
      <c r="G76" s="137"/>
      <c r="H76" s="137"/>
      <c r="I76" s="137"/>
      <c r="J76" s="137"/>
    </row>
    <row r="77" spans="3:20" ht="21.75" thickBot="1" x14ac:dyDescent="0.45">
      <c r="C77" s="109"/>
      <c r="D77" s="155" t="s">
        <v>126</v>
      </c>
      <c r="E77" s="156"/>
      <c r="F77" s="156"/>
      <c r="G77" s="137"/>
      <c r="H77" s="137"/>
      <c r="I77" s="137"/>
      <c r="J77" s="137"/>
    </row>
    <row r="78" spans="3:20" ht="29.25" thickTop="1" x14ac:dyDescent="0.4">
      <c r="C78" s="137"/>
      <c r="D78" s="157" t="s">
        <v>139</v>
      </c>
      <c r="E78" s="158" t="s">
        <v>144</v>
      </c>
      <c r="F78" s="159" t="s">
        <v>140</v>
      </c>
      <c r="G78" s="159" t="s">
        <v>141</v>
      </c>
      <c r="H78" s="158" t="s">
        <v>145</v>
      </c>
      <c r="I78" s="159" t="s">
        <v>142</v>
      </c>
      <c r="J78" s="160" t="s">
        <v>143</v>
      </c>
    </row>
    <row r="79" spans="3:20" ht="24.75" thickBot="1" x14ac:dyDescent="0.45">
      <c r="C79" s="109"/>
      <c r="D79" s="161">
        <f>SUM('【要提出】職務経歴書(1)(2)(3)'!K16,'【要提出】職務経歴書(1)(2)(3)'!K29,'【要提出】職務経歴書(1)(2)(3)'!K42,'【要提出】職務経歴書(1)(2)(3)'!AE16,'【要提出】職務経歴書(1)(2)(3)'!AE29,'【要提出】職務経歴書(1)(2)(3)'!AE42,'【要提出】職務経歴書(1)(2)(3)'!AE55,'【要提出】職務経歴書(1)(2)(3)'!AE68)</f>
        <v>0</v>
      </c>
      <c r="E79" s="162">
        <f>SUM('【要提出】職務経歴書(1)(2)(3)'!L16,'【要提出】職務経歴書(1)(2)(3)'!L29,'【要提出】職務経歴書(1)(2)(3)'!L42,'【要提出】職務経歴書(1)(2)(3)'!AF16,'【要提出】職務経歴書(1)(2)(3)'!AF29,'【要提出】職務経歴書(1)(2)(3)'!AF42,'【要提出】職務経歴書(1)(2)(3)'!AF55,'【要提出】職務経歴書(1)(2)(3)'!AF68)</f>
        <v>0</v>
      </c>
      <c r="F79" s="145">
        <f>IF(E79=12,1,IF(E79&gt;12,INT(E79/12),0))</f>
        <v>0</v>
      </c>
      <c r="G79" s="146">
        <f>IF(E79&gt;12,MOD(E79,12),0)</f>
        <v>0</v>
      </c>
      <c r="H79" s="163">
        <f>SUM('【要提出】職務経歴書(1)(2)(3)'!M16,'【要提出】職務経歴書(1)(2)(3)'!M29,'【要提出】職務経歴書(1)(2)(3)'!M42,'【要提出】職務経歴書(1)(2)(3)'!AG16,'【要提出】職務経歴書(1)(2)(3)'!AG29,'【要提出】職務経歴書(1)(2)(3)'!AG42,'【要提出】職務経歴書(1)(2)(3)'!AG55,'【要提出】職務経歴書(1)(2)(3)'!AG68)</f>
        <v>0</v>
      </c>
      <c r="I79" s="146">
        <f>IF(H79=30,1,IF(H79&gt;30,INT(H79/30),0))</f>
        <v>0</v>
      </c>
      <c r="J79" s="148">
        <f>IF(H79&gt;30,MOD(H79,30),0)</f>
        <v>0</v>
      </c>
    </row>
    <row r="80" spans="3:20" ht="29.25" thickTop="1" x14ac:dyDescent="0.4">
      <c r="C80" s="137"/>
      <c r="D80" s="164" t="s">
        <v>139</v>
      </c>
      <c r="E80" s="165" t="s">
        <v>144</v>
      </c>
      <c r="F80" s="166" t="s">
        <v>145</v>
      </c>
      <c r="G80" s="137"/>
      <c r="H80" s="137"/>
      <c r="I80" s="137"/>
      <c r="J80" s="137"/>
    </row>
    <row r="81" spans="3:18" ht="24.75" thickBot="1" x14ac:dyDescent="0.45">
      <c r="C81" s="109"/>
      <c r="D81" s="152">
        <f>D79+F79</f>
        <v>0</v>
      </c>
      <c r="E81" s="167">
        <f>IF(E79=12,G79+I79,IF(E79&gt;12,G79+I79,E79+I79))</f>
        <v>0</v>
      </c>
      <c r="F81" s="168">
        <f>IF(H79=30,J79,IF(H79&gt;30,J79,H79))</f>
        <v>0</v>
      </c>
      <c r="G81" s="137"/>
      <c r="H81" s="137"/>
      <c r="I81" s="137"/>
      <c r="J81" s="137"/>
    </row>
    <row r="82" spans="3:18" ht="19.5" thickTop="1" x14ac:dyDescent="0.4">
      <c r="C82" s="109"/>
    </row>
    <row r="83" spans="3:18" ht="21.75" thickBot="1" x14ac:dyDescent="0.45">
      <c r="C83" s="109"/>
      <c r="D83" s="155" t="s">
        <v>127</v>
      </c>
      <c r="E83" s="156"/>
      <c r="F83" s="156"/>
      <c r="G83" s="137"/>
      <c r="H83" s="137"/>
      <c r="I83" s="137"/>
      <c r="J83" s="137"/>
    </row>
    <row r="84" spans="3:18" ht="29.25" thickTop="1" x14ac:dyDescent="0.4">
      <c r="C84" s="137"/>
      <c r="D84" s="157" t="s">
        <v>132</v>
      </c>
      <c r="E84" s="158" t="s">
        <v>137</v>
      </c>
      <c r="F84" s="159" t="s">
        <v>133</v>
      </c>
      <c r="G84" s="159" t="s">
        <v>134</v>
      </c>
      <c r="H84" s="158" t="s">
        <v>138</v>
      </c>
      <c r="I84" s="159" t="s">
        <v>135</v>
      </c>
      <c r="J84" s="160" t="s">
        <v>136</v>
      </c>
    </row>
    <row r="85" spans="3:18" ht="24.75" thickBot="1" x14ac:dyDescent="0.45">
      <c r="C85" s="109"/>
      <c r="D85" s="161">
        <f>'【要提出】職務経歴書(1)(2)(3)'!F68</f>
        <v>0</v>
      </c>
      <c r="E85" s="162">
        <f>'【要提出】職務経歴書(1)(2)(3)'!G68</f>
        <v>0</v>
      </c>
      <c r="F85" s="145">
        <f>IF(E85=12,1,IF(E85&gt;12,INT(E85/12),0))</f>
        <v>0</v>
      </c>
      <c r="G85" s="146">
        <f>IF(E85&gt;12,MOD(E85,12),0)</f>
        <v>0</v>
      </c>
      <c r="H85" s="163">
        <f>'【要提出】職務経歴書(1)(2)(3)'!H68</f>
        <v>0</v>
      </c>
      <c r="I85" s="146">
        <f>IF(H85=30,1,IF(H85&gt;30,INT(H85/30),0))</f>
        <v>0</v>
      </c>
      <c r="J85" s="148">
        <f>IF(H85&gt;30,MOD(H85,30),0)</f>
        <v>0</v>
      </c>
    </row>
    <row r="86" spans="3:18" ht="29.25" thickTop="1" x14ac:dyDescent="0.4">
      <c r="C86" s="109"/>
      <c r="D86" s="169" t="s">
        <v>132</v>
      </c>
      <c r="E86" s="170" t="s">
        <v>137</v>
      </c>
      <c r="F86" s="171" t="s">
        <v>138</v>
      </c>
      <c r="G86" s="137"/>
      <c r="H86" s="137"/>
      <c r="I86" s="137"/>
      <c r="J86" s="137"/>
    </row>
    <row r="87" spans="3:18" ht="24.75" thickBot="1" x14ac:dyDescent="0.45">
      <c r="C87" s="109"/>
      <c r="D87" s="152">
        <f>D85+F85</f>
        <v>0</v>
      </c>
      <c r="E87" s="167">
        <f>IF(E85=12,G85+I85,IF(E85&gt;12,G85+I85,E85+I85))</f>
        <v>0</v>
      </c>
      <c r="F87" s="168">
        <f>IF(H85=30,J85,IF(H85&gt;30,J85,H85))</f>
        <v>0</v>
      </c>
      <c r="G87" s="137"/>
      <c r="H87" s="137"/>
      <c r="I87" s="137"/>
      <c r="J87" s="137"/>
    </row>
    <row r="88" spans="3:18" ht="19.5" thickTop="1" x14ac:dyDescent="0.4">
      <c r="C88" s="109"/>
    </row>
    <row r="89" spans="3:18" ht="21" x14ac:dyDescent="0.4">
      <c r="C89" s="109"/>
      <c r="D89" s="155" t="s">
        <v>128</v>
      </c>
      <c r="E89" s="111"/>
      <c r="F89" s="111"/>
    </row>
    <row r="90" spans="3:18" x14ac:dyDescent="0.4">
      <c r="C90" s="172"/>
      <c r="D90" s="173" t="s">
        <v>129</v>
      </c>
      <c r="E90" s="173" t="s">
        <v>130</v>
      </c>
      <c r="F90" s="173" t="s">
        <v>131</v>
      </c>
      <c r="G90" s="172"/>
      <c r="H90" s="172"/>
      <c r="I90" s="172"/>
      <c r="J90" s="172"/>
    </row>
    <row r="91" spans="3:18" ht="24" x14ac:dyDescent="0.4">
      <c r="C91" s="109"/>
      <c r="D91" s="174">
        <f>IF(AND(F81&lt;F87,E81=E87),IF(E81&lt;E87,D81-1,D81)-D87-1,IF(E81&lt;E87,D81-1,D81)-D87)</f>
        <v>0</v>
      </c>
      <c r="E91" s="175">
        <f>IF(IF(F81&lt;F87,E81-1,E81)&lt;E87,12+IF(F81&lt;F87,E81-1,E81)-E87,IF(F81&lt;F87,E81-1,E81)-E87)</f>
        <v>0</v>
      </c>
      <c r="F91" s="176">
        <f>IF(F81&lt;F87,(30+F81)-F87,F81-F87)</f>
        <v>0</v>
      </c>
    </row>
    <row r="95" spans="3:18" x14ac:dyDescent="0.4">
      <c r="P95" s="137"/>
      <c r="Q95" s="137"/>
      <c r="R95" s="137"/>
    </row>
  </sheetData>
  <sheetProtection selectLockedCells="1" selectUnlockedCells="1"/>
  <mergeCells count="195">
    <mergeCell ref="D71:E71"/>
    <mergeCell ref="J66:J67"/>
    <mergeCell ref="L66:L67"/>
    <mergeCell ref="D55:D56"/>
    <mergeCell ref="D61:D62"/>
    <mergeCell ref="H65:H66"/>
    <mergeCell ref="J62:J63"/>
    <mergeCell ref="M64:M65"/>
    <mergeCell ref="G61:G62"/>
    <mergeCell ref="H61:H62"/>
    <mergeCell ref="J60:J61"/>
    <mergeCell ref="L60:L61"/>
    <mergeCell ref="M60:M61"/>
    <mergeCell ref="J64:J65"/>
    <mergeCell ref="L64:L65"/>
    <mergeCell ref="D63:D64"/>
    <mergeCell ref="F63:F64"/>
    <mergeCell ref="G63:G64"/>
    <mergeCell ref="H63:H64"/>
    <mergeCell ref="F55:F56"/>
    <mergeCell ref="G55:G56"/>
    <mergeCell ref="H55:H56"/>
    <mergeCell ref="N64:N65"/>
    <mergeCell ref="D65:D66"/>
    <mergeCell ref="N66:N67"/>
    <mergeCell ref="M66:M67"/>
    <mergeCell ref="F65:F66"/>
    <mergeCell ref="G65:G66"/>
    <mergeCell ref="G57:G58"/>
    <mergeCell ref="H57:H58"/>
    <mergeCell ref="F61:F62"/>
    <mergeCell ref="N60:N61"/>
    <mergeCell ref="L62:L63"/>
    <mergeCell ref="M62:M63"/>
    <mergeCell ref="N62:N63"/>
    <mergeCell ref="J58:J59"/>
    <mergeCell ref="L58:L59"/>
    <mergeCell ref="M58:M59"/>
    <mergeCell ref="N58:N59"/>
    <mergeCell ref="D59:D60"/>
    <mergeCell ref="F59:F60"/>
    <mergeCell ref="G59:G60"/>
    <mergeCell ref="H59:H60"/>
    <mergeCell ref="D57:D58"/>
    <mergeCell ref="F57:F58"/>
    <mergeCell ref="N53:N54"/>
    <mergeCell ref="D53:D54"/>
    <mergeCell ref="F53:F54"/>
    <mergeCell ref="G53:G54"/>
    <mergeCell ref="H53:H54"/>
    <mergeCell ref="J53:J54"/>
    <mergeCell ref="D51:D52"/>
    <mergeCell ref="D50:H50"/>
    <mergeCell ref="L53:L54"/>
    <mergeCell ref="M53:M54"/>
    <mergeCell ref="N49:N50"/>
    <mergeCell ref="J51:J52"/>
    <mergeCell ref="L51:L52"/>
    <mergeCell ref="M51:M52"/>
    <mergeCell ref="N51:N52"/>
    <mergeCell ref="F51:F52"/>
    <mergeCell ref="G51:G52"/>
    <mergeCell ref="H51:H52"/>
    <mergeCell ref="J49:J50"/>
    <mergeCell ref="L49:L50"/>
    <mergeCell ref="M49:M50"/>
    <mergeCell ref="N45:N46"/>
    <mergeCell ref="J47:J48"/>
    <mergeCell ref="B45:C45"/>
    <mergeCell ref="J45:J46"/>
    <mergeCell ref="L45:L46"/>
    <mergeCell ref="M45:M46"/>
    <mergeCell ref="M40:M41"/>
    <mergeCell ref="N40:N41"/>
    <mergeCell ref="D40:D41"/>
    <mergeCell ref="F40:F41"/>
    <mergeCell ref="G40:G41"/>
    <mergeCell ref="H40:H41"/>
    <mergeCell ref="J40:J41"/>
    <mergeCell ref="L40:L41"/>
    <mergeCell ref="L47:L48"/>
    <mergeCell ref="M47:M48"/>
    <mergeCell ref="N47:N48"/>
    <mergeCell ref="J38:J39"/>
    <mergeCell ref="L38:L39"/>
    <mergeCell ref="M38:M39"/>
    <mergeCell ref="N38:N39"/>
    <mergeCell ref="D38:D39"/>
    <mergeCell ref="F38:F39"/>
    <mergeCell ref="G38:G39"/>
    <mergeCell ref="H38:H39"/>
    <mergeCell ref="L36:L37"/>
    <mergeCell ref="M36:M37"/>
    <mergeCell ref="N36:N37"/>
    <mergeCell ref="D36:D37"/>
    <mergeCell ref="F36:F37"/>
    <mergeCell ref="G36:G37"/>
    <mergeCell ref="H36:H37"/>
    <mergeCell ref="J36:J37"/>
    <mergeCell ref="H34:H35"/>
    <mergeCell ref="J34:J35"/>
    <mergeCell ref="L34:L35"/>
    <mergeCell ref="M34:M35"/>
    <mergeCell ref="N34:N35"/>
    <mergeCell ref="D34:D35"/>
    <mergeCell ref="F34:F35"/>
    <mergeCell ref="G34:G35"/>
    <mergeCell ref="M27:M28"/>
    <mergeCell ref="J32:J33"/>
    <mergeCell ref="L32:L33"/>
    <mergeCell ref="M32:M33"/>
    <mergeCell ref="N32:N33"/>
    <mergeCell ref="D32:D33"/>
    <mergeCell ref="F32:F33"/>
    <mergeCell ref="G32:G33"/>
    <mergeCell ref="H32:H33"/>
    <mergeCell ref="D25:D26"/>
    <mergeCell ref="N27:N28"/>
    <mergeCell ref="D27:D28"/>
    <mergeCell ref="F27:F28"/>
    <mergeCell ref="M25:M26"/>
    <mergeCell ref="N25:N26"/>
    <mergeCell ref="M23:M24"/>
    <mergeCell ref="N23:N24"/>
    <mergeCell ref="F23:F24"/>
    <mergeCell ref="G23:G24"/>
    <mergeCell ref="H23:H24"/>
    <mergeCell ref="J23:J24"/>
    <mergeCell ref="F25:F26"/>
    <mergeCell ref="G25:G26"/>
    <mergeCell ref="H25:H26"/>
    <mergeCell ref="J25:J26"/>
    <mergeCell ref="L25:L26"/>
    <mergeCell ref="G27:G28"/>
    <mergeCell ref="H27:H28"/>
    <mergeCell ref="J27:J28"/>
    <mergeCell ref="L27:L28"/>
    <mergeCell ref="N19:N20"/>
    <mergeCell ref="D19:D20"/>
    <mergeCell ref="F19:F20"/>
    <mergeCell ref="G19:G20"/>
    <mergeCell ref="H19:H20"/>
    <mergeCell ref="D23:D24"/>
    <mergeCell ref="L23:L24"/>
    <mergeCell ref="J21:J22"/>
    <mergeCell ref="L21:L22"/>
    <mergeCell ref="M21:M22"/>
    <mergeCell ref="N21:N22"/>
    <mergeCell ref="D21:D22"/>
    <mergeCell ref="F21:F22"/>
    <mergeCell ref="G21:G22"/>
    <mergeCell ref="H21:H22"/>
    <mergeCell ref="L12:L13"/>
    <mergeCell ref="G14:G15"/>
    <mergeCell ref="H14:H15"/>
    <mergeCell ref="J14:J15"/>
    <mergeCell ref="L14:L15"/>
    <mergeCell ref="M14:M15"/>
    <mergeCell ref="J19:J20"/>
    <mergeCell ref="L19:L20"/>
    <mergeCell ref="M19:M20"/>
    <mergeCell ref="F10:F11"/>
    <mergeCell ref="G10:G11"/>
    <mergeCell ref="H10:H11"/>
    <mergeCell ref="G6:G7"/>
    <mergeCell ref="H6:H7"/>
    <mergeCell ref="J6:J7"/>
    <mergeCell ref="F12:F13"/>
    <mergeCell ref="G12:G13"/>
    <mergeCell ref="H12:H13"/>
    <mergeCell ref="J12:J13"/>
    <mergeCell ref="L6:L7"/>
    <mergeCell ref="M6:M7"/>
    <mergeCell ref="N6:N7"/>
    <mergeCell ref="M10:M11"/>
    <mergeCell ref="N10:N11"/>
    <mergeCell ref="N14:N15"/>
    <mergeCell ref="D14:D15"/>
    <mergeCell ref="F14:F15"/>
    <mergeCell ref="M12:M13"/>
    <mergeCell ref="J10:J11"/>
    <mergeCell ref="L10:L11"/>
    <mergeCell ref="D12:D13"/>
    <mergeCell ref="N12:N13"/>
    <mergeCell ref="N8:N9"/>
    <mergeCell ref="D8:D9"/>
    <mergeCell ref="F8:F9"/>
    <mergeCell ref="G8:G9"/>
    <mergeCell ref="H8:H9"/>
    <mergeCell ref="J8:J9"/>
    <mergeCell ref="L8:L9"/>
    <mergeCell ref="M8:M9"/>
    <mergeCell ref="D6:D7"/>
    <mergeCell ref="F6:F7"/>
    <mergeCell ref="D10:D1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入力方法等</vt:lpstr>
      <vt:lpstr>記載例</vt:lpstr>
      <vt:lpstr>【要提出】職務経歴書(1)(2)(3)</vt:lpstr>
      <vt:lpstr>【要提出】職務経歴書(4)</vt:lpstr>
      <vt:lpstr>Sheet1</vt:lpstr>
      <vt:lpstr>'【要提出】職務経歴書(1)(2)(3)'!Print_Area</vt:lpstr>
      <vt:lpstr>'【要提出】職務経歴書(4)'!Print_Area</vt:lpstr>
      <vt:lpstr>記載例!Print_Area</vt:lpstr>
      <vt:lpstr>入力方法等!Print_Area</vt:lpstr>
    </vt:vector>
  </TitlesOfParts>
  <Company>福岡市役所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FINE_User</dc:creator>
  <cp:lastModifiedBy>FINE_User</cp:lastModifiedBy>
  <cp:lastPrinted>2025-04-22T08:12:51Z</cp:lastPrinted>
  <dcterms:created xsi:type="dcterms:W3CDTF">2022-12-19T04:45:39Z</dcterms:created>
  <dcterms:modified xsi:type="dcterms:W3CDTF">2025-04-23T03:22:16Z</dcterms:modified>
</cp:coreProperties>
</file>