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Z:\社会人\Ｒ7年度\03-2_職務経歴書更新（年齢基準、記載例）\2_HP掲載用\"/>
    </mc:Choice>
  </mc:AlternateContent>
  <xr:revisionPtr revIDLastSave="0" documentId="13_ncr:1_{9179395D-1399-45A1-A659-E1243858464A}" xr6:coauthVersionLast="47" xr6:coauthVersionMax="47" xr10:uidLastSave="{00000000-0000-0000-0000-000000000000}"/>
  <bookViews>
    <workbookView xWindow="-120" yWindow="-120" windowWidth="20730" windowHeight="11160" tabRatio="851" xr2:uid="{00000000-000D-0000-FFFF-FFFF00000000}"/>
  </bookViews>
  <sheets>
    <sheet name="入力方法等" sheetId="34" r:id="rId1"/>
    <sheet name="記載例" sheetId="37" r:id="rId2"/>
    <sheet name="【要提出】職務経歴書(1)(2)(3)" sheetId="36" r:id="rId3"/>
    <sheet name="【要提出】職務経歴書(4)" sheetId="39" r:id="rId4"/>
    <sheet name="Sheet1" sheetId="38" state="hidden" r:id="rId5"/>
  </sheets>
  <definedNames>
    <definedName name="_xlnm.Print_Area" localSheetId="2">'【要提出】職務経歴書(1)(2)(3)'!$A$1:$AL$69</definedName>
    <definedName name="_xlnm.Print_Area" localSheetId="3">'【要提出】職務経歴書(4)'!$A$2:$R$82</definedName>
    <definedName name="_xlnm.Print_Area" localSheetId="1">記載例!$A$1:$AL$71</definedName>
    <definedName name="_xlnm.Print_Area" localSheetId="0">入力方法等!$A$2:$C$34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36" l="1"/>
  <c r="P3" i="36"/>
  <c r="D80" i="39" l="1"/>
  <c r="L80" i="39"/>
  <c r="T11" i="39"/>
  <c r="E3" i="36" l="1"/>
  <c r="O2" i="37" l="1"/>
  <c r="BG8" i="37"/>
  <c r="N67" i="38"/>
  <c r="T66" i="38"/>
  <c r="Q66" i="38"/>
  <c r="N66" i="38"/>
  <c r="M66" i="38"/>
  <c r="L66" i="38"/>
  <c r="J66" i="38"/>
  <c r="H66" i="38"/>
  <c r="N65" i="38"/>
  <c r="H65" i="38"/>
  <c r="G65" i="38"/>
  <c r="F65" i="38"/>
  <c r="D65" i="38"/>
  <c r="T64" i="38"/>
  <c r="Q64" i="38"/>
  <c r="N64" i="38"/>
  <c r="M64" i="38"/>
  <c r="L64" i="38"/>
  <c r="J64" i="38"/>
  <c r="H64" i="38"/>
  <c r="N63" i="38"/>
  <c r="H63" i="38"/>
  <c r="G63" i="38"/>
  <c r="F63" i="38"/>
  <c r="D63" i="38"/>
  <c r="T62" i="38"/>
  <c r="Q62" i="38"/>
  <c r="N62" i="38"/>
  <c r="M62" i="38"/>
  <c r="L62" i="38"/>
  <c r="J62" i="38"/>
  <c r="H62" i="38"/>
  <c r="N61" i="38"/>
  <c r="H61" i="38"/>
  <c r="G61" i="38"/>
  <c r="F61" i="38"/>
  <c r="D61" i="38"/>
  <c r="T60" i="38"/>
  <c r="Q60" i="38"/>
  <c r="N60" i="38"/>
  <c r="M60" i="38"/>
  <c r="L60" i="38"/>
  <c r="J60" i="38"/>
  <c r="H60" i="38"/>
  <c r="N59" i="38"/>
  <c r="H59" i="38"/>
  <c r="G59" i="38"/>
  <c r="F59" i="38"/>
  <c r="D59" i="38"/>
  <c r="Q58" i="38"/>
  <c r="N58" i="38"/>
  <c r="M58" i="38"/>
  <c r="L58" i="38"/>
  <c r="J58" i="38"/>
  <c r="H58" i="38"/>
  <c r="H57" i="38"/>
  <c r="G57" i="38"/>
  <c r="F57" i="38"/>
  <c r="D57" i="38"/>
  <c r="Q56" i="38"/>
  <c r="H56" i="38"/>
  <c r="H55" i="38"/>
  <c r="G55" i="38"/>
  <c r="F55" i="38"/>
  <c r="D55" i="38"/>
  <c r="Q54" i="38"/>
  <c r="N54" i="38"/>
  <c r="H54" i="38"/>
  <c r="T53" i="38"/>
  <c r="N53" i="38"/>
  <c r="M53" i="38"/>
  <c r="L53" i="38"/>
  <c r="J53" i="38"/>
  <c r="H53" i="38"/>
  <c r="G53" i="38"/>
  <c r="F53" i="38"/>
  <c r="D53" i="38"/>
  <c r="Q52" i="38"/>
  <c r="N52" i="38"/>
  <c r="H52" i="38"/>
  <c r="T51" i="38"/>
  <c r="N51" i="38"/>
  <c r="M51" i="38"/>
  <c r="L51" i="38"/>
  <c r="J51" i="38"/>
  <c r="H51" i="38"/>
  <c r="G51" i="38"/>
  <c r="F51" i="38"/>
  <c r="D51" i="38"/>
  <c r="N50" i="38"/>
  <c r="T49" i="38"/>
  <c r="N49" i="38"/>
  <c r="M49" i="38"/>
  <c r="L49" i="38"/>
  <c r="J49" i="38"/>
  <c r="N48" i="38"/>
  <c r="T47" i="38"/>
  <c r="N47" i="38"/>
  <c r="M47" i="38"/>
  <c r="L47" i="38"/>
  <c r="J47" i="38"/>
  <c r="N46" i="38"/>
  <c r="N45" i="38"/>
  <c r="M45" i="38"/>
  <c r="L45" i="38"/>
  <c r="J45" i="38"/>
  <c r="N41" i="38"/>
  <c r="H41" i="38"/>
  <c r="T40" i="38"/>
  <c r="Q40" i="38"/>
  <c r="N40" i="38"/>
  <c r="M40" i="38"/>
  <c r="L40" i="38"/>
  <c r="J40" i="38"/>
  <c r="H40" i="38"/>
  <c r="G40" i="38"/>
  <c r="F40" i="38"/>
  <c r="D40" i="38"/>
  <c r="N39" i="38"/>
  <c r="H39" i="38"/>
  <c r="T38" i="38"/>
  <c r="Q38" i="38"/>
  <c r="N38" i="38"/>
  <c r="M38" i="38"/>
  <c r="L38" i="38"/>
  <c r="J38" i="38"/>
  <c r="H38" i="38"/>
  <c r="G38" i="38"/>
  <c r="F38" i="38"/>
  <c r="D38" i="38"/>
  <c r="N37" i="38"/>
  <c r="H37" i="38"/>
  <c r="T36" i="38"/>
  <c r="Q36" i="38"/>
  <c r="N36" i="38"/>
  <c r="M36" i="38"/>
  <c r="L36" i="38"/>
  <c r="J36" i="38"/>
  <c r="H36" i="38"/>
  <c r="G36" i="38"/>
  <c r="F36" i="38"/>
  <c r="D36" i="38"/>
  <c r="N35" i="38"/>
  <c r="H35" i="38"/>
  <c r="T34" i="38"/>
  <c r="Q34" i="38"/>
  <c r="N34" i="38"/>
  <c r="M34" i="38"/>
  <c r="L34" i="38"/>
  <c r="J34" i="38"/>
  <c r="H34" i="38"/>
  <c r="G34" i="38"/>
  <c r="F34" i="38"/>
  <c r="D34" i="38"/>
  <c r="N33" i="38"/>
  <c r="H33" i="38"/>
  <c r="N32" i="38"/>
  <c r="M32" i="38"/>
  <c r="L32" i="38"/>
  <c r="J32" i="38"/>
  <c r="H32" i="38"/>
  <c r="G32" i="38"/>
  <c r="F32" i="38"/>
  <c r="D32" i="38"/>
  <c r="N28" i="38"/>
  <c r="H28" i="38"/>
  <c r="T27" i="38"/>
  <c r="Q27" i="38"/>
  <c r="N27" i="38"/>
  <c r="M27" i="38"/>
  <c r="L27" i="38"/>
  <c r="J27" i="38"/>
  <c r="H27" i="38"/>
  <c r="G27" i="38"/>
  <c r="F27" i="38"/>
  <c r="D27" i="38"/>
  <c r="N26" i="38"/>
  <c r="H26" i="38"/>
  <c r="T25" i="38"/>
  <c r="Q25" i="38"/>
  <c r="N25" i="38"/>
  <c r="M25" i="38"/>
  <c r="L25" i="38"/>
  <c r="J25" i="38"/>
  <c r="H25" i="38"/>
  <c r="G25" i="38"/>
  <c r="F25" i="38"/>
  <c r="D25" i="38"/>
  <c r="N24" i="38"/>
  <c r="H24" i="38"/>
  <c r="T23" i="38"/>
  <c r="Q23" i="38"/>
  <c r="N23" i="38"/>
  <c r="M23" i="38"/>
  <c r="L23" i="38"/>
  <c r="J23" i="38"/>
  <c r="H23" i="38"/>
  <c r="G23" i="38"/>
  <c r="F23" i="38"/>
  <c r="D23" i="38"/>
  <c r="N22" i="38"/>
  <c r="H22" i="38"/>
  <c r="T21" i="38"/>
  <c r="Q21" i="38"/>
  <c r="N21" i="38"/>
  <c r="M21" i="38"/>
  <c r="L21" i="38"/>
  <c r="J21" i="38"/>
  <c r="H21" i="38"/>
  <c r="G21" i="38"/>
  <c r="F21" i="38"/>
  <c r="D21" i="38"/>
  <c r="N20" i="38"/>
  <c r="H20" i="38"/>
  <c r="N19" i="38"/>
  <c r="M19" i="38"/>
  <c r="L19" i="38"/>
  <c r="J19" i="38"/>
  <c r="H19" i="38"/>
  <c r="G19" i="38"/>
  <c r="F19" i="38"/>
  <c r="D19" i="38"/>
  <c r="N15" i="38"/>
  <c r="H15" i="38"/>
  <c r="T14" i="38"/>
  <c r="Q14" i="38"/>
  <c r="N14" i="38"/>
  <c r="M14" i="38"/>
  <c r="L14" i="38"/>
  <c r="J14" i="38"/>
  <c r="H14" i="38"/>
  <c r="G14" i="38"/>
  <c r="F14" i="38"/>
  <c r="D14" i="38"/>
  <c r="N13" i="38"/>
  <c r="H13" i="38"/>
  <c r="T12" i="38"/>
  <c r="Q12" i="38"/>
  <c r="N12" i="38"/>
  <c r="M12" i="38"/>
  <c r="L12" i="38"/>
  <c r="J12" i="38"/>
  <c r="H12" i="38"/>
  <c r="G12" i="38"/>
  <c r="F12" i="38"/>
  <c r="D12" i="38"/>
  <c r="N11" i="38"/>
  <c r="H11" i="38"/>
  <c r="T10" i="38"/>
  <c r="Q10" i="38"/>
  <c r="N10" i="38"/>
  <c r="M10" i="38"/>
  <c r="L10" i="38"/>
  <c r="J10" i="38"/>
  <c r="H10" i="38"/>
  <c r="G10" i="38"/>
  <c r="F10" i="38"/>
  <c r="D10" i="38"/>
  <c r="N9" i="38"/>
  <c r="H9" i="38"/>
  <c r="T8" i="38"/>
  <c r="Q8" i="38"/>
  <c r="N8" i="38"/>
  <c r="M8" i="38"/>
  <c r="L8" i="38"/>
  <c r="J8" i="38"/>
  <c r="H8" i="38"/>
  <c r="G8" i="38"/>
  <c r="F8" i="38"/>
  <c r="D8" i="38"/>
  <c r="N7" i="38"/>
  <c r="H7" i="38"/>
  <c r="N6" i="38"/>
  <c r="M6" i="38"/>
  <c r="L6" i="38"/>
  <c r="J6" i="38"/>
  <c r="H6" i="38"/>
  <c r="G6" i="38"/>
  <c r="F6" i="38"/>
  <c r="D6" i="38"/>
  <c r="T58" i="38" l="1"/>
  <c r="T19" i="38"/>
  <c r="T6" i="38"/>
  <c r="T48" i="38"/>
  <c r="T35" i="38"/>
  <c r="T37" i="38"/>
  <c r="T39" i="38"/>
  <c r="T22" i="38"/>
  <c r="T24" i="38"/>
  <c r="T26" i="38"/>
  <c r="T28" i="38"/>
  <c r="T13" i="38"/>
  <c r="T9" i="38"/>
  <c r="T11" i="38"/>
  <c r="T61" i="38"/>
  <c r="T63" i="38"/>
  <c r="T65" i="38"/>
  <c r="T67" i="38"/>
  <c r="T59" i="38"/>
  <c r="T41" i="38"/>
  <c r="T33" i="38"/>
  <c r="T15" i="38"/>
  <c r="Q33" i="38"/>
  <c r="Q35" i="38"/>
  <c r="Q20" i="38"/>
  <c r="K29" i="36"/>
  <c r="Q15" i="38"/>
  <c r="Q11" i="38"/>
  <c r="Q9" i="38"/>
  <c r="T20" i="38"/>
  <c r="Q19" i="38"/>
  <c r="Q13" i="38"/>
  <c r="T32" i="38"/>
  <c r="T7" i="38"/>
  <c r="Q22" i="38"/>
  <c r="Q24" i="38"/>
  <c r="Q26" i="38"/>
  <c r="Q28" i="38"/>
  <c r="T52" i="38"/>
  <c r="T54" i="38"/>
  <c r="Q37" i="38"/>
  <c r="Q39" i="38"/>
  <c r="Q41" i="38"/>
  <c r="T46" i="38"/>
  <c r="T50" i="38"/>
  <c r="Q7" i="38"/>
  <c r="Q6" i="38"/>
  <c r="T45" i="38"/>
  <c r="Q32" i="38"/>
  <c r="H47" i="36" l="1"/>
  <c r="O2" i="36" l="1"/>
  <c r="BA67" i="37" l="1"/>
  <c r="BG66" i="37"/>
  <c r="BA66" i="37"/>
  <c r="AL66" i="37" s="1"/>
  <c r="AZ66" i="37"/>
  <c r="AK66" i="37" s="1"/>
  <c r="AY66" i="37"/>
  <c r="AJ66" i="37" s="1"/>
  <c r="AW66" i="37"/>
  <c r="BG67" i="37" s="1"/>
  <c r="AU66" i="37"/>
  <c r="G66" i="37"/>
  <c r="BA65" i="37"/>
  <c r="AU65" i="37"/>
  <c r="H66" i="37" s="1"/>
  <c r="AT65" i="37"/>
  <c r="AS65" i="37"/>
  <c r="F66" i="37" s="1"/>
  <c r="AQ65" i="37"/>
  <c r="BG64" i="37"/>
  <c r="BA64" i="37"/>
  <c r="AL64" i="37" s="1"/>
  <c r="AZ64" i="37"/>
  <c r="AK64" i="37" s="1"/>
  <c r="AY64" i="37"/>
  <c r="AJ64" i="37" s="1"/>
  <c r="AW64" i="37"/>
  <c r="BG65" i="37" s="1"/>
  <c r="AU64" i="37"/>
  <c r="G64" i="37"/>
  <c r="F64" i="37"/>
  <c r="BA63" i="37"/>
  <c r="AU63" i="37"/>
  <c r="H64" i="37" s="1"/>
  <c r="AT63" i="37"/>
  <c r="AS63" i="37"/>
  <c r="AQ63" i="37"/>
  <c r="BG62" i="37"/>
  <c r="BA62" i="37"/>
  <c r="AZ62" i="37"/>
  <c r="AK62" i="37" s="1"/>
  <c r="AY62" i="37"/>
  <c r="AJ62" i="37" s="1"/>
  <c r="AW62" i="37"/>
  <c r="AU62" i="37"/>
  <c r="AL62" i="37"/>
  <c r="BA61" i="37"/>
  <c r="AU61" i="37"/>
  <c r="H62" i="37" s="1"/>
  <c r="AT61" i="37"/>
  <c r="G62" i="37" s="1"/>
  <c r="AS61" i="37"/>
  <c r="F62" i="37" s="1"/>
  <c r="AQ61" i="37"/>
  <c r="BG60" i="37"/>
  <c r="BA60" i="37"/>
  <c r="AL60" i="37" s="1"/>
  <c r="AZ60" i="37"/>
  <c r="AK60" i="37" s="1"/>
  <c r="AY60" i="37"/>
  <c r="AJ60" i="37" s="1"/>
  <c r="AW60" i="37"/>
  <c r="AU60" i="37"/>
  <c r="G60" i="37"/>
  <c r="BA59" i="37"/>
  <c r="AU59" i="37"/>
  <c r="H60" i="37" s="1"/>
  <c r="AT59" i="37"/>
  <c r="AS59" i="37"/>
  <c r="F60" i="37" s="1"/>
  <c r="AQ59" i="37"/>
  <c r="BA58" i="37"/>
  <c r="AL58" i="37" s="1"/>
  <c r="AZ58" i="37"/>
  <c r="AK58" i="37" s="1"/>
  <c r="AY58" i="37"/>
  <c r="AW58" i="37"/>
  <c r="BG58" i="37" s="1"/>
  <c r="AU58" i="37"/>
  <c r="AJ58" i="37"/>
  <c r="H58" i="37"/>
  <c r="AU57" i="37"/>
  <c r="AT57" i="37"/>
  <c r="G58" i="37" s="1"/>
  <c r="AS57" i="37"/>
  <c r="F58" i="37" s="1"/>
  <c r="AQ57" i="37"/>
  <c r="AU56" i="37"/>
  <c r="AU55" i="37"/>
  <c r="H56" i="37" s="1"/>
  <c r="AT55" i="37"/>
  <c r="G56" i="37" s="1"/>
  <c r="AS55" i="37"/>
  <c r="F56" i="37" s="1"/>
  <c r="AQ55" i="37"/>
  <c r="BA54" i="37"/>
  <c r="AU54" i="37"/>
  <c r="BG53" i="37"/>
  <c r="BA53" i="37"/>
  <c r="AL53" i="37" s="1"/>
  <c r="AZ53" i="37"/>
  <c r="AK53" i="37" s="1"/>
  <c r="AY53" i="37"/>
  <c r="AJ53" i="37" s="1"/>
  <c r="AW53" i="37"/>
  <c r="AU53" i="37"/>
  <c r="H54" i="37" s="1"/>
  <c r="AT53" i="37"/>
  <c r="G54" i="37" s="1"/>
  <c r="AS53" i="37"/>
  <c r="F54" i="37" s="1"/>
  <c r="AQ53" i="37"/>
  <c r="BA52" i="37"/>
  <c r="AU52" i="37"/>
  <c r="BG51" i="37"/>
  <c r="BA51" i="37"/>
  <c r="AL51" i="37" s="1"/>
  <c r="AZ51" i="37"/>
  <c r="AK51" i="37" s="1"/>
  <c r="AY51" i="37"/>
  <c r="AJ51" i="37" s="1"/>
  <c r="AW51" i="37"/>
  <c r="BG52" i="37" s="1"/>
  <c r="AU51" i="37"/>
  <c r="H52" i="37" s="1"/>
  <c r="AT51" i="37"/>
  <c r="G52" i="37" s="1"/>
  <c r="AS51" i="37"/>
  <c r="F52" i="37" s="1"/>
  <c r="AQ51" i="37"/>
  <c r="BA50" i="37"/>
  <c r="BG49" i="37"/>
  <c r="BA49" i="37"/>
  <c r="AZ49" i="37"/>
  <c r="AY49" i="37"/>
  <c r="AJ49" i="37" s="1"/>
  <c r="AW49" i="37"/>
  <c r="AL49" i="37"/>
  <c r="AK49" i="37"/>
  <c r="BA48" i="37"/>
  <c r="BG47" i="37"/>
  <c r="BA47" i="37"/>
  <c r="AL47" i="37" s="1"/>
  <c r="AZ47" i="37"/>
  <c r="AK47" i="37" s="1"/>
  <c r="AY47" i="37"/>
  <c r="AJ47" i="37" s="1"/>
  <c r="AW47" i="37"/>
  <c r="BA46" i="37"/>
  <c r="BA45" i="37"/>
  <c r="AL45" i="37" s="1"/>
  <c r="AZ45" i="37"/>
  <c r="AK45" i="37" s="1"/>
  <c r="AY45" i="37"/>
  <c r="AW45" i="37"/>
  <c r="BG46" i="37" s="1"/>
  <c r="AJ45" i="37"/>
  <c r="BA41" i="37"/>
  <c r="AU41" i="37"/>
  <c r="BG40" i="37"/>
  <c r="BD40" i="37"/>
  <c r="BA40" i="37"/>
  <c r="AL40" i="37" s="1"/>
  <c r="AZ40" i="37"/>
  <c r="AK40" i="37" s="1"/>
  <c r="AY40" i="37"/>
  <c r="AJ40" i="37" s="1"/>
  <c r="AW40" i="37"/>
  <c r="AU40" i="37"/>
  <c r="R40" i="37" s="1"/>
  <c r="AT40" i="37"/>
  <c r="Q40" i="37" s="1"/>
  <c r="AS40" i="37"/>
  <c r="AQ40" i="37"/>
  <c r="BD41" i="37" s="1"/>
  <c r="P40" i="37"/>
  <c r="BA39" i="37"/>
  <c r="AU39" i="37"/>
  <c r="BG38" i="37"/>
  <c r="BD38" i="37"/>
  <c r="BA38" i="37"/>
  <c r="AL38" i="37" s="1"/>
  <c r="AZ38" i="37"/>
  <c r="AK38" i="37" s="1"/>
  <c r="AY38" i="37"/>
  <c r="AJ38" i="37" s="1"/>
  <c r="AW38" i="37"/>
  <c r="AU38" i="37"/>
  <c r="R38" i="37" s="1"/>
  <c r="AT38" i="37"/>
  <c r="Q38" i="37" s="1"/>
  <c r="AS38" i="37"/>
  <c r="P38" i="37" s="1"/>
  <c r="AQ38" i="37"/>
  <c r="BA37" i="37"/>
  <c r="AU37" i="37"/>
  <c r="BG36" i="37"/>
  <c r="BD36" i="37"/>
  <c r="BA36" i="37"/>
  <c r="AL36" i="37" s="1"/>
  <c r="AZ36" i="37"/>
  <c r="AK36" i="37" s="1"/>
  <c r="AY36" i="37"/>
  <c r="AW36" i="37"/>
  <c r="BG37" i="37" s="1"/>
  <c r="AU36" i="37"/>
  <c r="R36" i="37" s="1"/>
  <c r="AT36" i="37"/>
  <c r="Q36" i="37" s="1"/>
  <c r="AS36" i="37"/>
  <c r="P36" i="37" s="1"/>
  <c r="AQ36" i="37"/>
  <c r="AJ36" i="37"/>
  <c r="BA35" i="37"/>
  <c r="AU35" i="37"/>
  <c r="BG34" i="37"/>
  <c r="BD34" i="37"/>
  <c r="BA34" i="37"/>
  <c r="AL34" i="37" s="1"/>
  <c r="AZ34" i="37"/>
  <c r="AK34" i="37" s="1"/>
  <c r="AY34" i="37"/>
  <c r="AJ34" i="37" s="1"/>
  <c r="AW34" i="37"/>
  <c r="AU34" i="37"/>
  <c r="R34" i="37" s="1"/>
  <c r="AT34" i="37"/>
  <c r="Q34" i="37" s="1"/>
  <c r="AS34" i="37"/>
  <c r="P34" i="37" s="1"/>
  <c r="AQ34" i="37"/>
  <c r="BA33" i="37"/>
  <c r="AU33" i="37"/>
  <c r="BA32" i="37"/>
  <c r="AL32" i="37" s="1"/>
  <c r="AZ32" i="37"/>
  <c r="AK32" i="37" s="1"/>
  <c r="AY32" i="37"/>
  <c r="AJ32" i="37" s="1"/>
  <c r="AW32" i="37"/>
  <c r="AU32" i="37"/>
  <c r="R32" i="37" s="1"/>
  <c r="AT32" i="37"/>
  <c r="Q32" i="37" s="1"/>
  <c r="AS32" i="37"/>
  <c r="P32" i="37" s="1"/>
  <c r="AQ32" i="37"/>
  <c r="BA28" i="37"/>
  <c r="AU28" i="37"/>
  <c r="BG27" i="37"/>
  <c r="BD27" i="37"/>
  <c r="BA27" i="37"/>
  <c r="AL27" i="37" s="1"/>
  <c r="AZ27" i="37"/>
  <c r="AK27" i="37" s="1"/>
  <c r="AY27" i="37"/>
  <c r="AJ27" i="37" s="1"/>
  <c r="AW27" i="37"/>
  <c r="AU27" i="37"/>
  <c r="R27" i="37" s="1"/>
  <c r="AT27" i="37"/>
  <c r="Q27" i="37" s="1"/>
  <c r="AS27" i="37"/>
  <c r="P27" i="37" s="1"/>
  <c r="AQ27" i="37"/>
  <c r="BA26" i="37"/>
  <c r="AU26" i="37"/>
  <c r="BG25" i="37"/>
  <c r="BD25" i="37"/>
  <c r="BA25" i="37"/>
  <c r="AZ25" i="37"/>
  <c r="AK25" i="37" s="1"/>
  <c r="AY25" i="37"/>
  <c r="AJ25" i="37" s="1"/>
  <c r="AW25" i="37"/>
  <c r="AU25" i="37"/>
  <c r="R25" i="37" s="1"/>
  <c r="AT25" i="37"/>
  <c r="Q25" i="37" s="1"/>
  <c r="AS25" i="37"/>
  <c r="P25" i="37" s="1"/>
  <c r="AQ25" i="37"/>
  <c r="AL25" i="37"/>
  <c r="BA24" i="37"/>
  <c r="AU24" i="37"/>
  <c r="BG23" i="37"/>
  <c r="BD23" i="37"/>
  <c r="BA23" i="37"/>
  <c r="AL23" i="37" s="1"/>
  <c r="AZ23" i="37"/>
  <c r="AK23" i="37" s="1"/>
  <c r="AY23" i="37"/>
  <c r="AJ23" i="37" s="1"/>
  <c r="AW23" i="37"/>
  <c r="AU23" i="37"/>
  <c r="R23" i="37" s="1"/>
  <c r="AT23" i="37"/>
  <c r="AS23" i="37"/>
  <c r="P23" i="37" s="1"/>
  <c r="AQ23" i="37"/>
  <c r="Q23" i="37"/>
  <c r="BA22" i="37"/>
  <c r="AU22" i="37"/>
  <c r="BG21" i="37"/>
  <c r="BD21" i="37"/>
  <c r="BA21" i="37"/>
  <c r="AL21" i="37" s="1"/>
  <c r="AZ21" i="37"/>
  <c r="AK21" i="37" s="1"/>
  <c r="AY21" i="37"/>
  <c r="AJ21" i="37" s="1"/>
  <c r="AW21" i="37"/>
  <c r="AU21" i="37"/>
  <c r="R21" i="37" s="1"/>
  <c r="AT21" i="37"/>
  <c r="Q21" i="37" s="1"/>
  <c r="AS21" i="37"/>
  <c r="P21" i="37" s="1"/>
  <c r="AQ21" i="37"/>
  <c r="BD22" i="37" s="1"/>
  <c r="BA20" i="37"/>
  <c r="AU20" i="37"/>
  <c r="BA19" i="37"/>
  <c r="AL19" i="37" s="1"/>
  <c r="AZ19" i="37"/>
  <c r="AK19" i="37" s="1"/>
  <c r="AK29" i="37" s="1"/>
  <c r="AY19" i="37"/>
  <c r="AJ19" i="37" s="1"/>
  <c r="AW19" i="37"/>
  <c r="BG19" i="37" s="1"/>
  <c r="AU19" i="37"/>
  <c r="R19" i="37" s="1"/>
  <c r="AT19" i="37"/>
  <c r="Q19" i="37" s="1"/>
  <c r="AS19" i="37"/>
  <c r="P19" i="37" s="1"/>
  <c r="AQ19" i="37"/>
  <c r="BG15" i="37"/>
  <c r="BA15" i="37"/>
  <c r="AU15" i="37"/>
  <c r="BG14" i="37"/>
  <c r="BD14" i="37"/>
  <c r="BA14" i="37"/>
  <c r="AL14" i="37" s="1"/>
  <c r="AZ14" i="37"/>
  <c r="AK14" i="37" s="1"/>
  <c r="AY14" i="37"/>
  <c r="AJ14" i="37" s="1"/>
  <c r="AW14" i="37"/>
  <c r="AU14" i="37"/>
  <c r="R14" i="37" s="1"/>
  <c r="AT14" i="37"/>
  <c r="Q14" i="37" s="1"/>
  <c r="AS14" i="37"/>
  <c r="P14" i="37" s="1"/>
  <c r="AQ14" i="37"/>
  <c r="BA13" i="37"/>
  <c r="AU13" i="37"/>
  <c r="BG12" i="37"/>
  <c r="BD12" i="37"/>
  <c r="BA12" i="37"/>
  <c r="AL12" i="37" s="1"/>
  <c r="AZ12" i="37"/>
  <c r="AK12" i="37" s="1"/>
  <c r="AY12" i="37"/>
  <c r="AW12" i="37"/>
  <c r="AU12" i="37"/>
  <c r="R12" i="37" s="1"/>
  <c r="AT12" i="37"/>
  <c r="Q12" i="37" s="1"/>
  <c r="AS12" i="37"/>
  <c r="P12" i="37" s="1"/>
  <c r="AQ12" i="37"/>
  <c r="BA11" i="37"/>
  <c r="AU11" i="37"/>
  <c r="BG10" i="37"/>
  <c r="BD10" i="37"/>
  <c r="BA10" i="37"/>
  <c r="AL10" i="37" s="1"/>
  <c r="AZ10" i="37"/>
  <c r="AK10" i="37" s="1"/>
  <c r="AY10" i="37"/>
  <c r="AJ10" i="37" s="1"/>
  <c r="AW10" i="37"/>
  <c r="BG11" i="37" s="1"/>
  <c r="AU10" i="37"/>
  <c r="R10" i="37" s="1"/>
  <c r="AT10" i="37"/>
  <c r="Q10" i="37" s="1"/>
  <c r="AS10" i="37"/>
  <c r="P10" i="37" s="1"/>
  <c r="AQ10" i="37"/>
  <c r="BA9" i="37"/>
  <c r="AU9" i="37"/>
  <c r="BD8" i="37"/>
  <c r="BA8" i="37"/>
  <c r="AL8" i="37" s="1"/>
  <c r="AZ8" i="37"/>
  <c r="AK8" i="37" s="1"/>
  <c r="AY8" i="37"/>
  <c r="AJ8" i="37" s="1"/>
  <c r="AW8" i="37"/>
  <c r="AU8" i="37"/>
  <c r="R8" i="37" s="1"/>
  <c r="AT8" i="37"/>
  <c r="Q8" i="37" s="1"/>
  <c r="AS8" i="37"/>
  <c r="P8" i="37" s="1"/>
  <c r="AQ8" i="37"/>
  <c r="BA7" i="37"/>
  <c r="AU7" i="37"/>
  <c r="BA6" i="37"/>
  <c r="AL6" i="37" s="1"/>
  <c r="AZ6" i="37"/>
  <c r="AK6" i="37" s="1"/>
  <c r="AY6" i="37"/>
  <c r="AW6" i="37"/>
  <c r="AU6" i="37"/>
  <c r="R6" i="37" s="1"/>
  <c r="AT6" i="37"/>
  <c r="Q6" i="37" s="1"/>
  <c r="AS6" i="37"/>
  <c r="P6" i="37" s="1"/>
  <c r="AQ6" i="37"/>
  <c r="AL66" i="36"/>
  <c r="AJ66" i="36"/>
  <c r="AK66" i="36"/>
  <c r="H66" i="36"/>
  <c r="G66" i="36"/>
  <c r="F66" i="36"/>
  <c r="AL64" i="36"/>
  <c r="AK64" i="36"/>
  <c r="AJ64" i="36"/>
  <c r="H64" i="36"/>
  <c r="G64" i="36"/>
  <c r="F64" i="36"/>
  <c r="Q65" i="38" s="1"/>
  <c r="AL62" i="36"/>
  <c r="AK62" i="36"/>
  <c r="AJ62" i="36"/>
  <c r="H62" i="36"/>
  <c r="G62" i="36"/>
  <c r="F62" i="36"/>
  <c r="AL60" i="36"/>
  <c r="AK60" i="36"/>
  <c r="AJ60" i="36"/>
  <c r="H60" i="36"/>
  <c r="G60" i="36"/>
  <c r="F60" i="36"/>
  <c r="AL58" i="36"/>
  <c r="AK58" i="36"/>
  <c r="AJ58" i="36"/>
  <c r="AE68" i="36" s="1"/>
  <c r="H58" i="36"/>
  <c r="G58" i="36"/>
  <c r="F58" i="36"/>
  <c r="H56" i="36"/>
  <c r="G56" i="36"/>
  <c r="F56" i="36"/>
  <c r="AL53" i="36"/>
  <c r="AK53" i="36"/>
  <c r="AJ53" i="36"/>
  <c r="H54" i="36"/>
  <c r="G54" i="36"/>
  <c r="F54" i="36"/>
  <c r="AK51" i="36"/>
  <c r="H52" i="36"/>
  <c r="G52" i="36"/>
  <c r="F52" i="36"/>
  <c r="AL51" i="36"/>
  <c r="AJ51" i="36"/>
  <c r="AL49" i="36"/>
  <c r="AK49" i="36"/>
  <c r="AJ49" i="36"/>
  <c r="AL47" i="36"/>
  <c r="AK47" i="36"/>
  <c r="AJ47" i="36"/>
  <c r="A47" i="36"/>
  <c r="AL45" i="36"/>
  <c r="AK45" i="36"/>
  <c r="AJ45" i="36"/>
  <c r="AL40" i="36"/>
  <c r="AK40" i="36"/>
  <c r="R40" i="36"/>
  <c r="Q40" i="36"/>
  <c r="P40" i="36"/>
  <c r="AJ40" i="36"/>
  <c r="AL38" i="36"/>
  <c r="AK38" i="36"/>
  <c r="AJ38" i="36"/>
  <c r="R38" i="36"/>
  <c r="Q38" i="36"/>
  <c r="P38" i="36"/>
  <c r="AL36" i="36"/>
  <c r="AK36" i="36"/>
  <c r="AJ36" i="36"/>
  <c r="R36" i="36"/>
  <c r="Q36" i="36"/>
  <c r="P36" i="36"/>
  <c r="AL34" i="36"/>
  <c r="AK34" i="36"/>
  <c r="AJ34" i="36"/>
  <c r="R34" i="36"/>
  <c r="Q34" i="36"/>
  <c r="P34" i="36"/>
  <c r="AL32" i="36"/>
  <c r="AK32" i="36"/>
  <c r="AJ32" i="36"/>
  <c r="R32" i="36"/>
  <c r="Q32" i="36"/>
  <c r="P32" i="36"/>
  <c r="K42" i="36" s="1"/>
  <c r="AL27" i="36"/>
  <c r="AJ27" i="36"/>
  <c r="R27" i="36"/>
  <c r="Q27" i="36"/>
  <c r="P27" i="36"/>
  <c r="AK27" i="36"/>
  <c r="AL25" i="36"/>
  <c r="AK25" i="36"/>
  <c r="AJ25" i="36"/>
  <c r="R25" i="36"/>
  <c r="P25" i="36"/>
  <c r="Q25" i="36"/>
  <c r="AL23" i="36"/>
  <c r="AK23" i="36"/>
  <c r="R23" i="36"/>
  <c r="Q23" i="36"/>
  <c r="P23" i="36"/>
  <c r="AL21" i="36"/>
  <c r="AK21" i="36"/>
  <c r="AJ21" i="36"/>
  <c r="R21" i="36"/>
  <c r="Q21" i="36"/>
  <c r="P21" i="36"/>
  <c r="AL19" i="36"/>
  <c r="AK19" i="36"/>
  <c r="AJ19" i="36"/>
  <c r="R19" i="36"/>
  <c r="Q19" i="36"/>
  <c r="P19" i="36"/>
  <c r="AL14" i="36"/>
  <c r="AK14" i="36"/>
  <c r="AJ14" i="36"/>
  <c r="R14" i="36"/>
  <c r="Q14" i="36"/>
  <c r="P14" i="36"/>
  <c r="AL12" i="36"/>
  <c r="AK12" i="36"/>
  <c r="AJ12" i="36"/>
  <c r="R12" i="36"/>
  <c r="Q12" i="36"/>
  <c r="P12" i="36"/>
  <c r="AL10" i="36"/>
  <c r="AK10" i="36"/>
  <c r="AJ10" i="36"/>
  <c r="R10" i="36"/>
  <c r="Q10" i="36"/>
  <c r="P10" i="36"/>
  <c r="AL8" i="36"/>
  <c r="AK8" i="36"/>
  <c r="AJ8" i="36"/>
  <c r="AE16" i="36" s="1"/>
  <c r="R8" i="36"/>
  <c r="Q8" i="36"/>
  <c r="P8" i="36"/>
  <c r="AL6" i="36"/>
  <c r="AK6" i="36"/>
  <c r="AJ6" i="36"/>
  <c r="R6" i="36"/>
  <c r="Q6" i="36"/>
  <c r="P6" i="36"/>
  <c r="BD24" i="37" l="1"/>
  <c r="BG50" i="37"/>
  <c r="BG63" i="37"/>
  <c r="AE16" i="37"/>
  <c r="BG13" i="37"/>
  <c r="BD26" i="37"/>
  <c r="BD37" i="37"/>
  <c r="BG48" i="37"/>
  <c r="BD39" i="37"/>
  <c r="BD13" i="37"/>
  <c r="BG39" i="37"/>
  <c r="BG54" i="37"/>
  <c r="G68" i="37"/>
  <c r="AR85" i="37" s="1"/>
  <c r="F68" i="37"/>
  <c r="AQ85" i="37" s="1"/>
  <c r="H68" i="37"/>
  <c r="AU85" i="37" s="1"/>
  <c r="BD11" i="37"/>
  <c r="BD9" i="37"/>
  <c r="BD7" i="37"/>
  <c r="AE55" i="36"/>
  <c r="AE42" i="36"/>
  <c r="BD6" i="37"/>
  <c r="K16" i="37"/>
  <c r="P16" i="37"/>
  <c r="Q16" i="37"/>
  <c r="R16" i="37"/>
  <c r="K16" i="36"/>
  <c r="Q61" i="38"/>
  <c r="Q57" i="38"/>
  <c r="Q53" i="38"/>
  <c r="Q59" i="38"/>
  <c r="Q63" i="38"/>
  <c r="Q67" i="38"/>
  <c r="Q55" i="38"/>
  <c r="AJ55" i="36"/>
  <c r="R42" i="36"/>
  <c r="H68" i="36"/>
  <c r="H85" i="38" s="1"/>
  <c r="F68" i="36"/>
  <c r="G68" i="36"/>
  <c r="E85" i="38" s="1"/>
  <c r="AG42" i="37"/>
  <c r="AJ42" i="37"/>
  <c r="BG41" i="37"/>
  <c r="BG33" i="37"/>
  <c r="AJ29" i="37"/>
  <c r="BG22" i="37"/>
  <c r="BG24" i="37"/>
  <c r="BG26" i="37"/>
  <c r="BG28" i="37"/>
  <c r="AK16" i="37"/>
  <c r="BG7" i="37"/>
  <c r="AL16" i="37"/>
  <c r="AG55" i="37"/>
  <c r="AG68" i="37"/>
  <c r="BG59" i="37"/>
  <c r="AL68" i="37"/>
  <c r="AJ68" i="37"/>
  <c r="AK68" i="37"/>
  <c r="BG61" i="37"/>
  <c r="AE68" i="37"/>
  <c r="AF68" i="37"/>
  <c r="AK55" i="37"/>
  <c r="AL55" i="37"/>
  <c r="AJ55" i="37"/>
  <c r="AF55" i="37"/>
  <c r="AE55" i="37"/>
  <c r="BG45" i="37"/>
  <c r="AL42" i="37"/>
  <c r="AK42" i="37"/>
  <c r="BG35" i="37"/>
  <c r="AE42" i="37"/>
  <c r="BG32" i="37"/>
  <c r="AF42" i="37"/>
  <c r="AL29" i="37"/>
  <c r="AG29" i="37"/>
  <c r="BG20" i="37"/>
  <c r="AF29" i="37"/>
  <c r="AE29" i="37"/>
  <c r="P29" i="37"/>
  <c r="BD28" i="37"/>
  <c r="M42" i="37"/>
  <c r="BD35" i="37"/>
  <c r="R42" i="37"/>
  <c r="BD32" i="37"/>
  <c r="AF16" i="37"/>
  <c r="AJ6" i="37"/>
  <c r="BG6" i="37"/>
  <c r="BG9" i="37"/>
  <c r="AJ12" i="37"/>
  <c r="AG16" i="37"/>
  <c r="P42" i="37"/>
  <c r="Q42" i="37"/>
  <c r="K42" i="37"/>
  <c r="L42" i="37"/>
  <c r="BD33" i="37"/>
  <c r="L29" i="37"/>
  <c r="Q29" i="37"/>
  <c r="R29" i="37"/>
  <c r="M29" i="37"/>
  <c r="BD19" i="37"/>
  <c r="K29" i="37"/>
  <c r="BD20" i="37"/>
  <c r="BD15" i="37"/>
  <c r="L16" i="37"/>
  <c r="M16" i="37"/>
  <c r="AK29" i="36"/>
  <c r="AK42" i="36"/>
  <c r="AL42" i="36"/>
  <c r="AF42" i="36"/>
  <c r="AJ42" i="36"/>
  <c r="AK68" i="36"/>
  <c r="AL68" i="36"/>
  <c r="AJ68" i="36"/>
  <c r="AK55" i="36"/>
  <c r="AL55" i="36"/>
  <c r="AG55" i="36"/>
  <c r="AL29" i="36"/>
  <c r="AJ23" i="36"/>
  <c r="AJ29" i="36" s="1"/>
  <c r="AJ16" i="36"/>
  <c r="AK16" i="36"/>
  <c r="AL16" i="36"/>
  <c r="P42" i="36"/>
  <c r="Q42" i="36"/>
  <c r="M42" i="36"/>
  <c r="P29" i="36"/>
  <c r="Q29" i="36"/>
  <c r="R29" i="36"/>
  <c r="Q16" i="36"/>
  <c r="R16" i="36"/>
  <c r="L42" i="36"/>
  <c r="AG29" i="36"/>
  <c r="AF68" i="36"/>
  <c r="AG68" i="36"/>
  <c r="AF55" i="36"/>
  <c r="AG42" i="36"/>
  <c r="AF29" i="36"/>
  <c r="AF16" i="36"/>
  <c r="AG16" i="36"/>
  <c r="L29" i="36"/>
  <c r="L16" i="36"/>
  <c r="M29" i="36"/>
  <c r="M16" i="36"/>
  <c r="AV85" i="37"/>
  <c r="AR87" i="37" s="1"/>
  <c r="AS87" i="37"/>
  <c r="AW85" i="37"/>
  <c r="AS85" i="37"/>
  <c r="AQ87" i="37" s="1"/>
  <c r="AT85" i="37"/>
  <c r="AR73" i="37" l="1"/>
  <c r="AS73" i="37" s="1"/>
  <c r="AE29" i="36"/>
  <c r="D79" i="38" s="1"/>
  <c r="D85" i="38"/>
  <c r="E79" i="38"/>
  <c r="F79" i="38" s="1"/>
  <c r="H79" i="38"/>
  <c r="J79" i="38" s="1"/>
  <c r="F85" i="38"/>
  <c r="G85" i="38"/>
  <c r="F87" i="38"/>
  <c r="J85" i="38"/>
  <c r="I85" i="38"/>
  <c r="E87" i="38" s="1"/>
  <c r="H73" i="38"/>
  <c r="E73" i="38"/>
  <c r="AU73" i="37"/>
  <c r="AS75" i="37" s="1"/>
  <c r="R44" i="37" s="1"/>
  <c r="AR79" i="37"/>
  <c r="AT79" i="37" s="1"/>
  <c r="AQ79" i="37"/>
  <c r="AJ16" i="37"/>
  <c r="AQ73" i="37" s="1"/>
  <c r="AU79" i="37"/>
  <c r="AS81" i="37" s="1"/>
  <c r="M44" i="37" s="1"/>
  <c r="P16" i="36"/>
  <c r="D73" i="38" s="1"/>
  <c r="AQ75" i="37" l="1"/>
  <c r="P44" i="37" s="1"/>
  <c r="AT73" i="37"/>
  <c r="AV79" i="37"/>
  <c r="AR81" i="37" s="1"/>
  <c r="AW79" i="37"/>
  <c r="D87" i="38"/>
  <c r="F81" i="38"/>
  <c r="M44" i="36" s="1"/>
  <c r="I79" i="38"/>
  <c r="G79" i="38"/>
  <c r="D81" i="38"/>
  <c r="J73" i="38"/>
  <c r="I73" i="38"/>
  <c r="F75" i="38"/>
  <c r="R44" i="36" s="1"/>
  <c r="G73" i="38"/>
  <c r="F73" i="38"/>
  <c r="D75" i="38" s="1"/>
  <c r="P44" i="36" s="1"/>
  <c r="AW73" i="37"/>
  <c r="AV73" i="37"/>
  <c r="AR75" i="37" s="1"/>
  <c r="Q44" i="37" s="1"/>
  <c r="AS79" i="37"/>
  <c r="AQ81" i="37" s="1"/>
  <c r="K44" i="37" s="1"/>
  <c r="AS91" i="37"/>
  <c r="R68" i="37" s="1"/>
  <c r="L44" i="37" l="1"/>
  <c r="AR91" i="37"/>
  <c r="Q68" i="37" s="1"/>
  <c r="E75" i="38"/>
  <c r="Q44" i="36" s="1"/>
  <c r="F91" i="38"/>
  <c r="R68" i="36" s="1"/>
  <c r="E81" i="38"/>
  <c r="D91" i="38" s="1"/>
  <c r="P68" i="36" s="1"/>
  <c r="K44" i="36"/>
  <c r="AQ91" i="37"/>
  <c r="P68" i="37" s="1"/>
  <c r="E91" i="38" l="1"/>
  <c r="Q68" i="36" s="1"/>
  <c r="L44" i="36"/>
  <c r="A73"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犬塚</author>
    <author>福岡市</author>
  </authors>
  <commentList>
    <comment ref="P6" authorId="0" shapeId="0" xr:uid="{00000000-0006-0000-0100-000001000000}">
      <text>
        <r>
          <rPr>
            <b/>
            <sz val="12"/>
            <color indexed="81"/>
            <rFont val="BIZ UDPゴシック"/>
            <family val="3"/>
            <charset val="128"/>
          </rPr>
          <t>【期間】
勤務開始日・終了日から自動計算されます。</t>
        </r>
      </text>
    </comment>
    <comment ref="O13" authorId="1" shapeId="0" xr:uid="{00000000-0006-0000-0100-000002000000}">
      <text>
        <r>
          <rPr>
            <b/>
            <sz val="12"/>
            <color indexed="81"/>
            <rFont val="BIZ UDPゴシック"/>
            <family val="3"/>
            <charset val="128"/>
          </rPr>
          <t>【勤務終了日】
在職中の方は、2025年3月31日を入力してください。</t>
        </r>
      </text>
    </comment>
    <comment ref="K16" authorId="0" shapeId="0" xr:uid="{00000000-0006-0000-0100-000003000000}">
      <text>
        <r>
          <rPr>
            <b/>
            <sz val="12"/>
            <color indexed="81"/>
            <rFont val="BIZ UDPゴシック"/>
            <family val="3"/>
            <charset val="128"/>
          </rPr>
          <t>【受験資格該当期間】
受験資格【該当】とした職務経歴の期間のみが自動計算されます</t>
        </r>
        <r>
          <rPr>
            <b/>
            <sz val="11"/>
            <color indexed="81"/>
            <rFont val="BIZ UDPゴシック"/>
            <family val="3"/>
            <charset val="128"/>
          </rPr>
          <t>。</t>
        </r>
      </text>
    </comment>
    <comment ref="P16" authorId="0" shapeId="0" xr:uid="{00000000-0006-0000-0100-000004000000}">
      <text>
        <r>
          <rPr>
            <b/>
            <sz val="12"/>
            <color indexed="81"/>
            <rFont val="BIZ UDPゴシック"/>
            <family val="3"/>
            <charset val="128"/>
          </rPr>
          <t>【在職期間】
期間の合計が自動計算されます。</t>
        </r>
      </text>
    </comment>
    <comment ref="K44" authorId="0" shapeId="0" xr:uid="{00000000-0006-0000-0100-000005000000}">
      <text>
        <r>
          <rPr>
            <b/>
            <sz val="12"/>
            <color indexed="81"/>
            <rFont val="BIZ UDPゴシック"/>
            <family val="3"/>
            <charset val="128"/>
          </rPr>
          <t>「受験資格該当期間」の合計が自動計算されます。</t>
        </r>
      </text>
    </comment>
    <comment ref="P44" authorId="0" shapeId="0" xr:uid="{00000000-0006-0000-0100-000006000000}">
      <text>
        <r>
          <rPr>
            <b/>
            <sz val="12"/>
            <color indexed="81"/>
            <rFont val="BIZ UDPゴシック"/>
            <family val="3"/>
            <charset val="128"/>
          </rPr>
          <t>「在職期間」の合計が自動計算されます。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福岡市</author>
    <author>犬塚</author>
  </authors>
  <commentList>
    <comment ref="A1" authorId="0" shapeId="0" xr:uid="{00000000-0006-0000-0200-000001000000}">
      <text>
        <r>
          <rPr>
            <b/>
            <sz val="12"/>
            <color indexed="81"/>
            <rFont val="BIZ UDPゴシック"/>
            <family val="3"/>
            <charset val="128"/>
          </rPr>
          <t>【注意】
データの入力規則の設定をしていますので、
セルのコピー貼り付けは使用しないでください。</t>
        </r>
      </text>
    </comment>
    <comment ref="O2" authorId="1" shapeId="0" xr:uid="{00000000-0006-0000-0200-000002000000}">
      <text>
        <r>
          <rPr>
            <b/>
            <sz val="11"/>
            <color indexed="81"/>
            <rFont val="BIZ UDPゴシック"/>
            <family val="3"/>
            <charset val="128"/>
          </rPr>
          <t>R８.4.1現在の年齢が自動計算されます。</t>
        </r>
      </text>
    </comment>
    <comment ref="C5" authorId="0" shapeId="0" xr:uid="{00000000-0006-0000-0200-000003000000}">
      <text>
        <r>
          <rPr>
            <b/>
            <sz val="11"/>
            <color indexed="81"/>
            <rFont val="BIZ UDPゴシック"/>
            <family val="3"/>
            <charset val="128"/>
          </rPr>
          <t>【所属】
１つの勤務先での所属が５つ以上ある場合は、次の勤務先の欄を利用し、入力してください。</t>
        </r>
      </text>
    </comment>
    <comment ref="N6" authorId="1" shapeId="0" xr:uid="{00000000-0006-0000-0200-000004000000}">
      <text>
        <r>
          <rPr>
            <b/>
            <sz val="11"/>
            <color indexed="81"/>
            <rFont val="BIZ UDPゴシック"/>
            <family val="3"/>
            <charset val="128"/>
          </rPr>
          <t>【受験資格】
　受験資格の【該当】・【非該当】を選択してください。
　※受験資格に該当しない職務経歴の例
　　・8年以上前　・１年未満　・週27時間未満　→　【非該当】　
　※受験資格に該当する職務経歴について、2017年4月1日以前より継続して就業している場合は、
　　 前後で期間を分けて入力してください。（記載例をご参照ください。）
　　2017年3月31日以前の期間　→　【非該当】　　　2017年4月１日以降の期間　→  【該当】</t>
        </r>
      </text>
    </comment>
    <comment ref="AH6" authorId="1" shapeId="0" xr:uid="{00000000-0006-0000-0200-000005000000}">
      <text>
        <r>
          <rPr>
            <b/>
            <sz val="11"/>
            <color indexed="81"/>
            <rFont val="BIZ UDPゴシック"/>
            <family val="3"/>
            <charset val="128"/>
          </rPr>
          <t>【受験資格】
　受験資格の【該当】・【非該当】を選択してください。
　※受験資格に該当しない職務経歴の例
　　・8年以上前　・１年未満　・週27時間未満　→　【非該当】　
　※受験資格に該当する職務経歴について、2017年4月1日以前より継続して就業している場合は、
　　 前後で期間を分けて入力してください。（記載例をご参照ください。）
　　2017年3月31日以前の期間　→　【非該当】　　　2017年4月１日以降の期間　→  【該当】</t>
        </r>
      </text>
    </comment>
    <comment ref="B16" authorId="1" shapeId="0" xr:uid="{00000000-0006-0000-0200-000006000000}">
      <text>
        <r>
          <rPr>
            <b/>
            <sz val="11"/>
            <color indexed="81"/>
            <rFont val="BIZ UDPゴシック"/>
            <family val="3"/>
            <charset val="128"/>
          </rPr>
          <t>在職中の場合は、【在職中】のプルダウンを選択してください。</t>
        </r>
      </text>
    </comment>
    <comment ref="C16" authorId="1" shapeId="0" xr:uid="{00000000-0006-0000-0200-00000700000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W16" authorId="1" shapeId="0" xr:uid="{00000000-0006-0000-0200-00000800000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N19" authorId="1" shapeId="0" xr:uid="{00000000-0006-0000-0200-000009000000}">
      <text>
        <r>
          <rPr>
            <b/>
            <sz val="11"/>
            <color indexed="81"/>
            <rFont val="BIZ UDPゴシック"/>
            <family val="3"/>
            <charset val="128"/>
          </rPr>
          <t>【受験資格】
　受験資格の【該当】・【非該当】を選択してください。
　※受験資格に該当しない職務経歴の例
　　・8年以上前　・１年未満　・週27時間未満　→　【非該当】　
　※受験資格に該当する職務経歴について、2017年4月1日以前より継続して就業している場合は、
　　 前後で期間を分けて入力してください。（記載例をご参照ください。）
　　2017年3月31日以前の期間　→　【非該当】　　　2017年4月１日以降の期間　→  【該当】</t>
        </r>
      </text>
    </comment>
    <comment ref="AH19" authorId="1" shapeId="0" xr:uid="{00000000-0006-0000-0200-00000A000000}">
      <text>
        <r>
          <rPr>
            <b/>
            <sz val="11"/>
            <color indexed="81"/>
            <rFont val="BIZ UDPゴシック"/>
            <family val="3"/>
            <charset val="128"/>
          </rPr>
          <t>【受験資格】
　受験資格の【該当】・【非該当】を選択してください。
　※受験資格に該当しない職務経歴の例
　　・8年以上前　・１年未満　・週27時間未満　→　【非該当】　
　※受験資格に該当する職務経歴について、2017年4月1日以前より継続して就業している場合は、
　　 前後で期間を分けて入力してください。（記載例をご参照ください。）
　　2017年3月31日以前の期間　→　【非該当】　　　2017年4月１日以降の期間　→  【該当】</t>
        </r>
      </text>
    </comment>
    <comment ref="C29" authorId="1" shapeId="0" xr:uid="{00000000-0006-0000-0200-00000B00000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W29" authorId="1" shapeId="0" xr:uid="{00000000-0006-0000-0200-00000C00000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N32" authorId="1" shapeId="0" xr:uid="{00000000-0006-0000-0200-00000D000000}">
      <text>
        <r>
          <rPr>
            <b/>
            <sz val="11"/>
            <color indexed="81"/>
            <rFont val="BIZ UDPゴシック"/>
            <family val="3"/>
            <charset val="128"/>
          </rPr>
          <t>【受験資格】
　受験資格の【該当】・【非該当】を選択してください。
　※受験資格に該当しない職務経歴の例
　　・8年以上前　・１年未満　・週27時間未満　→　【非該当】　
　※受験資格に該当する職務経歴について、2017年4月1日以前より継続して就業している場合は、
　　 前後で期間を分けて入力してください。（記載例をご参照ください。）
　　2017年3月31日以前の期間　→　【非該当】　　　2017年4月１日以降の期間　→  【該当】</t>
        </r>
      </text>
    </comment>
    <comment ref="AH32" authorId="1" shapeId="0" xr:uid="{00000000-0006-0000-0200-00000E000000}">
      <text>
        <r>
          <rPr>
            <b/>
            <sz val="11"/>
            <color indexed="81"/>
            <rFont val="BIZ UDPゴシック"/>
            <family val="3"/>
            <charset val="128"/>
          </rPr>
          <t>【受験資格】
　受験資格の【該当】・【非該当】を選択してください。
　※受験資格に該当しない職務経歴の例
　　・8年以上前　・１年未満　・週27時間未満　→　【非該当】　
　※受験資格に該当する職務経歴について、2017年4月1日以前より継続して就業している場合は、
　　 前後で期間を分けて入力してください。（記載例をご参照ください。）
　　2017年3月31日以前の期間　→　【非該当】　　　2017年4月１日以降の期間　→  【該当】</t>
        </r>
      </text>
    </comment>
    <comment ref="C42" authorId="1" shapeId="0" xr:uid="{00000000-0006-0000-0200-00000F00000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W42" authorId="1" shapeId="0" xr:uid="{00000000-0006-0000-0200-00001000000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K44" authorId="1" shapeId="0" xr:uid="{00000000-0006-0000-0200-000011000000}">
      <text>
        <r>
          <rPr>
            <b/>
            <sz val="11"/>
            <color indexed="81"/>
            <rFont val="BIZ UDPゴシック"/>
            <family val="3"/>
            <charset val="128"/>
          </rPr>
          <t>5年から8年となることを確認してください。</t>
        </r>
      </text>
    </comment>
    <comment ref="AH45" authorId="1" shapeId="0" xr:uid="{00000000-0006-0000-0200-000012000000}">
      <text>
        <r>
          <rPr>
            <b/>
            <sz val="11"/>
            <color indexed="81"/>
            <rFont val="BIZ UDPゴシック"/>
            <family val="3"/>
            <charset val="128"/>
          </rPr>
          <t>【受験資格】
　受験資格の【該当】・【非該当】を選択してください。
　※受験資格に該当しない職務経歴の例
　　・8年以上前　・１年未満　・週27時間未満　→　【非該当】　
　※受験資格に該当する職務経歴について、2017年4月1日以前より継続して就業している場合は、
　　 前後で期間を分けて入力してください。（記載例をご参照ください。）
　　2017年3月31日以前の期間　→　【非該当】　　　2017年4月１日以降の期間　→  【該当】</t>
        </r>
      </text>
    </comment>
    <comment ref="H48" authorId="1" shapeId="0" xr:uid="{00000000-0006-0000-0200-000013000000}">
      <text>
        <r>
          <rPr>
            <b/>
            <sz val="11"/>
            <color indexed="81"/>
            <rFont val="BIZ UDPゴシック"/>
            <family val="3"/>
            <charset val="128"/>
          </rPr>
          <t xml:space="preserve">【休業等】
</t>
        </r>
        <r>
          <rPr>
            <b/>
            <sz val="12"/>
            <color indexed="81"/>
            <rFont val="BIZ UDPゴシック"/>
            <family val="3"/>
            <charset val="128"/>
          </rPr>
          <t>（１）職務経歴のうち、受験資格に該当する期間における１か月以上の休業等の【有】・「無】を選択してください。
※【有】の場合は、「休業等の種類」「休業開始日・終了日」を入力してください。
※休業等が９つ以上あり、欄が足りない場合は、備考欄に入力してください。</t>
        </r>
      </text>
    </comment>
    <comment ref="J50" authorId="0" shapeId="0" xr:uid="{00000000-0006-0000-0200-000014000000}">
      <text>
        <r>
          <rPr>
            <b/>
            <sz val="11"/>
            <color indexed="81"/>
            <rFont val="BIZ UDPゴシック"/>
            <family val="3"/>
            <charset val="128"/>
          </rPr>
          <t>【備考】
特記事項がある場合は、入力してください。
（記載例をご参照ください。）</t>
        </r>
      </text>
    </comment>
    <comment ref="W55" authorId="1" shapeId="0" xr:uid="{00000000-0006-0000-0200-00001500000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 ref="V58" authorId="1" shapeId="0" xr:uid="{00000000-0006-0000-0200-000016000000}">
      <text>
        <r>
          <rPr>
            <b/>
            <sz val="11"/>
            <color indexed="81"/>
            <rFont val="BIZ UDPゴシック"/>
            <family val="3"/>
            <charset val="128"/>
          </rPr>
          <t>【勤務先】
勤務先が8つ以上あり、欄が足りない場合は、「①△△会社 ②◆◆会社」と入力する等、工夫して入力してください。
（記載例をご参照ください。）</t>
        </r>
      </text>
    </comment>
    <comment ref="AH58" authorId="1" shapeId="0" xr:uid="{00000000-0006-0000-0200-000017000000}">
      <text>
        <r>
          <rPr>
            <b/>
            <sz val="11"/>
            <color indexed="81"/>
            <rFont val="BIZ UDPゴシック"/>
            <family val="3"/>
            <charset val="128"/>
          </rPr>
          <t>【受験資格】
　受験資格の【該当】・【非該当】を選択してください。
　※受験資格に該当しない職務経歴の例
　　・8年以上前　・１年未満　・週27時間未満　→　【非該当】　
　※受験資格に該当する職務経歴について、2017年4月1日以前より継続して就業している場合は、
　　 前後で期間を分けて入力してください。（記載例をご参照ください。）
　　2017年3月31日以前の期間　→　【非該当】　　　2017年4月１日以降の期間　→  【該当】</t>
        </r>
      </text>
    </comment>
    <comment ref="F68" authorId="1" shapeId="0" xr:uid="{00000000-0006-0000-0200-000018000000}">
      <text>
        <r>
          <rPr>
            <b/>
            <sz val="11"/>
            <color indexed="81"/>
            <rFont val="BIZ UDPゴシック"/>
            <family val="3"/>
            <charset val="128"/>
          </rPr>
          <t>３年未満となることを確認してください。</t>
        </r>
      </text>
    </comment>
    <comment ref="P68" authorId="1" shapeId="0" xr:uid="{00000000-0006-0000-0200-000019000000}">
      <text>
        <r>
          <rPr>
            <b/>
            <sz val="11"/>
            <color indexed="81"/>
            <rFont val="BIZ UDPゴシック"/>
            <family val="3"/>
            <charset val="128"/>
          </rPr>
          <t>5年から8年となることを確認してください。</t>
        </r>
      </text>
    </comment>
    <comment ref="W68" authorId="1" shapeId="0" xr:uid="{00000000-0006-0000-0200-00001A000000}">
      <text>
        <r>
          <rPr>
            <b/>
            <sz val="11"/>
            <color indexed="81"/>
            <rFont val="BIZ UDPゴシック"/>
            <family val="3"/>
            <charset val="128"/>
          </rPr>
          <t>【退職理由】
　以下から選択し、入力してください。
　①自己都合による退職　（②を除く。）　
　②会社等の勧奨による退職　
　③定年による退職
　④契約期間の満了による退職
　⑤移籍出向による退職　
　⑥天災その他やむを得ない理由による解雇
　⑦事業縮小等による解雇　
　⑧その他の理由による解雇
　　（詳細を入力してください。）
　⑨その他の理由
　　（詳細を入力してください。）</t>
        </r>
      </text>
    </comment>
  </commentList>
</comments>
</file>

<file path=xl/sharedStrings.xml><?xml version="1.0" encoding="utf-8"?>
<sst xmlns="http://schemas.openxmlformats.org/spreadsheetml/2006/main" count="578" uniqueCount="207">
  <si>
    <t>勤務先</t>
    <rPh sb="0" eb="3">
      <t>キンムサキ</t>
    </rPh>
    <phoneticPr fontId="1"/>
  </si>
  <si>
    <t>役職</t>
    <rPh sb="0" eb="2">
      <t>ヤクショク</t>
    </rPh>
    <phoneticPr fontId="1"/>
  </si>
  <si>
    <t>現在（最終）</t>
    <rPh sb="0" eb="2">
      <t>ゲンザイ</t>
    </rPh>
    <rPh sb="3" eb="5">
      <t>サイシュウ</t>
    </rPh>
    <phoneticPr fontId="1"/>
  </si>
  <si>
    <t>退職理由</t>
    <rPh sb="0" eb="4">
      <t>タイショクリユウ</t>
    </rPh>
    <phoneticPr fontId="1"/>
  </si>
  <si>
    <t>在職期間
0（年）</t>
    <rPh sb="0" eb="2">
      <t>ザイショク</t>
    </rPh>
    <rPh sb="2" eb="4">
      <t>キカン</t>
    </rPh>
    <rPh sb="7" eb="8">
      <t>ネン</t>
    </rPh>
    <phoneticPr fontId="8"/>
  </si>
  <si>
    <t>在職期間
0（月）</t>
    <rPh sb="0" eb="2">
      <t>ザイショク</t>
    </rPh>
    <rPh sb="2" eb="4">
      <t>キカン</t>
    </rPh>
    <rPh sb="7" eb="8">
      <t>ツキ</t>
    </rPh>
    <phoneticPr fontId="8"/>
  </si>
  <si>
    <t>在職期間
0（日）合計</t>
    <rPh sb="0" eb="2">
      <t>ザイショク</t>
    </rPh>
    <rPh sb="2" eb="4">
      <t>キカン</t>
    </rPh>
    <rPh sb="7" eb="8">
      <t>ヒ</t>
    </rPh>
    <rPh sb="9" eb="11">
      <t>ゴウケイ</t>
    </rPh>
    <phoneticPr fontId="8"/>
  </si>
  <si>
    <t>在職期間の
合計（年）</t>
    <rPh sb="0" eb="4">
      <t>ザイショクキカン</t>
    </rPh>
    <rPh sb="6" eb="8">
      <t>ゴウケイ</t>
    </rPh>
    <rPh sb="9" eb="10">
      <t>ネン</t>
    </rPh>
    <phoneticPr fontId="8"/>
  </si>
  <si>
    <t>在職期間の
合計（月）①</t>
    <rPh sb="0" eb="4">
      <t>ザイショクキカン</t>
    </rPh>
    <rPh sb="6" eb="8">
      <t>ゴウケイ</t>
    </rPh>
    <rPh sb="9" eb="10">
      <t>ツキ</t>
    </rPh>
    <phoneticPr fontId="8"/>
  </si>
  <si>
    <t>在職期間の
合計（月→年）</t>
    <rPh sb="0" eb="4">
      <t>ザイショクキカン</t>
    </rPh>
    <rPh sb="6" eb="8">
      <t>ゴウケイ</t>
    </rPh>
    <rPh sb="9" eb="10">
      <t>ツキ</t>
    </rPh>
    <rPh sb="11" eb="12">
      <t>ネン</t>
    </rPh>
    <phoneticPr fontId="8"/>
  </si>
  <si>
    <t>在職期間の
合計（月→月）</t>
    <rPh sb="0" eb="4">
      <t>ザイショクキカン</t>
    </rPh>
    <rPh sb="6" eb="8">
      <t>ゴウケイ</t>
    </rPh>
    <rPh sb="9" eb="10">
      <t>ツキ</t>
    </rPh>
    <rPh sb="11" eb="12">
      <t>ツキ</t>
    </rPh>
    <phoneticPr fontId="8"/>
  </si>
  <si>
    <t>在職期間の
合計（日）①</t>
    <rPh sb="0" eb="4">
      <t>ザイショクキカン</t>
    </rPh>
    <rPh sb="6" eb="8">
      <t>ゴウケイ</t>
    </rPh>
    <rPh sb="9" eb="10">
      <t>ニチ</t>
    </rPh>
    <phoneticPr fontId="8"/>
  </si>
  <si>
    <t>在職期間の
合計（日⇒月）</t>
    <rPh sb="0" eb="4">
      <t>ザイショクキカン</t>
    </rPh>
    <rPh sb="6" eb="8">
      <t>ゴウケイ</t>
    </rPh>
    <rPh sb="9" eb="10">
      <t>ニチ</t>
    </rPh>
    <rPh sb="11" eb="12">
      <t>ツキ</t>
    </rPh>
    <phoneticPr fontId="8"/>
  </si>
  <si>
    <t>在職期間の
合計（日⇒日）</t>
    <rPh sb="0" eb="4">
      <t>ザイショクキカン</t>
    </rPh>
    <rPh sb="6" eb="8">
      <t>ゴウケイ</t>
    </rPh>
    <rPh sb="9" eb="10">
      <t>ヒ</t>
    </rPh>
    <rPh sb="11" eb="12">
      <t>ヒ</t>
    </rPh>
    <phoneticPr fontId="8"/>
  </si>
  <si>
    <t>在職期間の
合計（月）</t>
    <rPh sb="0" eb="4">
      <t>ザイショクキカン</t>
    </rPh>
    <rPh sb="6" eb="8">
      <t>ゴウケイ</t>
    </rPh>
    <rPh sb="9" eb="10">
      <t>ツキ</t>
    </rPh>
    <phoneticPr fontId="8"/>
  </si>
  <si>
    <t>在職期間の
合計（日）</t>
    <rPh sb="0" eb="4">
      <t>ザイショクキカン</t>
    </rPh>
    <rPh sb="6" eb="8">
      <t>ゴウケイ</t>
    </rPh>
    <rPh sb="9" eb="10">
      <t>ニチ</t>
    </rPh>
    <phoneticPr fontId="8"/>
  </si>
  <si>
    <t>職務経験
年数（年）</t>
    <rPh sb="0" eb="2">
      <t>ショクム</t>
    </rPh>
    <rPh sb="2" eb="4">
      <t>ケイケン</t>
    </rPh>
    <rPh sb="5" eb="7">
      <t>ネンスウ</t>
    </rPh>
    <rPh sb="8" eb="9">
      <t>ネン</t>
    </rPh>
    <phoneticPr fontId="8"/>
  </si>
  <si>
    <t>職務経験
年数（月）</t>
    <rPh sb="0" eb="2">
      <t>ショクム</t>
    </rPh>
    <rPh sb="2" eb="4">
      <t>ケイケン</t>
    </rPh>
    <rPh sb="5" eb="7">
      <t>ネンスウ</t>
    </rPh>
    <rPh sb="8" eb="9">
      <t>ツキ</t>
    </rPh>
    <phoneticPr fontId="8"/>
  </si>
  <si>
    <t>職務経験
年数（日）</t>
    <rPh sb="0" eb="2">
      <t>ショクム</t>
    </rPh>
    <rPh sb="2" eb="4">
      <t>ケイケン</t>
    </rPh>
    <rPh sb="5" eb="7">
      <t>ネンスウ</t>
    </rPh>
    <rPh sb="8" eb="9">
      <t>ヒ</t>
    </rPh>
    <phoneticPr fontId="8"/>
  </si>
  <si>
    <t>なし</t>
  </si>
  <si>
    <t>募集区分</t>
    <rPh sb="0" eb="4">
      <t>ボシュウクブン</t>
    </rPh>
    <phoneticPr fontId="1"/>
  </si>
  <si>
    <t>氏名</t>
    <rPh sb="0" eb="2">
      <t>シメイ</t>
    </rPh>
    <phoneticPr fontId="1"/>
  </si>
  <si>
    <t>生年月日</t>
    <rPh sb="0" eb="4">
      <t>セイネンガッピ</t>
    </rPh>
    <phoneticPr fontId="1"/>
  </si>
  <si>
    <t>在職期間の合計</t>
    <rPh sb="0" eb="4">
      <t>ザイショクキカン</t>
    </rPh>
    <rPh sb="5" eb="7">
      <t>ゴウケイ</t>
    </rPh>
    <phoneticPr fontId="1"/>
  </si>
  <si>
    <t>傷病休暇</t>
    <rPh sb="0" eb="4">
      <t>ショウビョウキュウカ</t>
    </rPh>
    <phoneticPr fontId="1"/>
  </si>
  <si>
    <t>育児休業</t>
    <rPh sb="0" eb="4">
      <t>イクジキュウギョウ</t>
    </rPh>
    <phoneticPr fontId="1"/>
  </si>
  <si>
    <t>所属
(所在地)</t>
    <rPh sb="0" eb="2">
      <t>ショゾク</t>
    </rPh>
    <phoneticPr fontId="1"/>
  </si>
  <si>
    <t>担当した具体的な職務内容</t>
    <rPh sb="0" eb="2">
      <t>タントウ</t>
    </rPh>
    <rPh sb="4" eb="5">
      <t>グ</t>
    </rPh>
    <rPh sb="5" eb="6">
      <t>カラダ</t>
    </rPh>
    <rPh sb="6" eb="7">
      <t>テキ</t>
    </rPh>
    <rPh sb="8" eb="9">
      <t>ショク</t>
    </rPh>
    <rPh sb="9" eb="10">
      <t>ツトム</t>
    </rPh>
    <rPh sb="10" eb="11">
      <t>ナイ</t>
    </rPh>
    <rPh sb="11" eb="12">
      <t>カタチ</t>
    </rPh>
    <phoneticPr fontId="1"/>
  </si>
  <si>
    <t>休業等の種類</t>
    <rPh sb="0" eb="2">
      <t>キュウギョウ</t>
    </rPh>
    <rPh sb="2" eb="3">
      <t>ナド</t>
    </rPh>
    <rPh sb="4" eb="6">
      <t>シュルイ</t>
    </rPh>
    <phoneticPr fontId="1"/>
  </si>
  <si>
    <t>&lt;備考&gt;</t>
    <rPh sb="1" eb="3">
      <t>ビコウ</t>
    </rPh>
    <phoneticPr fontId="1"/>
  </si>
  <si>
    <t>該当</t>
    <rPh sb="0" eb="2">
      <t>ガイトウ</t>
    </rPh>
    <phoneticPr fontId="1"/>
  </si>
  <si>
    <t>非該当</t>
    <rPh sb="0" eb="3">
      <t>ヒガイトウ</t>
    </rPh>
    <phoneticPr fontId="1"/>
  </si>
  <si>
    <t>■プルダウン</t>
    <phoneticPr fontId="1"/>
  </si>
  <si>
    <t>■該当→１
■非該当→０</t>
    <rPh sb="1" eb="3">
      <t>ガイトウ</t>
    </rPh>
    <rPh sb="7" eb="10">
      <t>ヒガイトウ</t>
    </rPh>
    <phoneticPr fontId="1"/>
  </si>
  <si>
    <t>受験
資格</t>
    <rPh sb="0" eb="2">
      <t>ジュケン</t>
    </rPh>
    <rPh sb="3" eb="5">
      <t>シカク</t>
    </rPh>
    <phoneticPr fontId="1"/>
  </si>
  <si>
    <t>在職中</t>
    <rPh sb="0" eb="3">
      <t>ザイショクチュウ</t>
    </rPh>
    <phoneticPr fontId="1"/>
  </si>
  <si>
    <t>傷病休職</t>
    <rPh sb="0" eb="2">
      <t>ショウビョウ</t>
    </rPh>
    <rPh sb="2" eb="4">
      <t>キュウショク</t>
    </rPh>
    <phoneticPr fontId="1"/>
  </si>
  <si>
    <t>介護休業</t>
    <rPh sb="0" eb="4">
      <t>カイゴキュウギョウ</t>
    </rPh>
    <phoneticPr fontId="1"/>
  </si>
  <si>
    <t>有</t>
    <rPh sb="0" eb="1">
      <t>アリ</t>
    </rPh>
    <phoneticPr fontId="1"/>
  </si>
  <si>
    <t>無</t>
    <rPh sb="0" eb="1">
      <t>ナ</t>
    </rPh>
    <phoneticPr fontId="1"/>
  </si>
  <si>
    <t>勤務開始日
勤務終了日</t>
    <rPh sb="0" eb="5">
      <t>キンムカイシビ</t>
    </rPh>
    <rPh sb="6" eb="11">
      <t>キンムシュウリョウビ</t>
    </rPh>
    <phoneticPr fontId="1"/>
  </si>
  <si>
    <t>休業開始日
休業終了日</t>
    <rPh sb="0" eb="5">
      <t>キュウギョウカイシビ</t>
    </rPh>
    <rPh sb="6" eb="8">
      <t>キュウギョウ</t>
    </rPh>
    <rPh sb="8" eb="11">
      <t>シュウリョウビ</t>
    </rPh>
    <phoneticPr fontId="1"/>
  </si>
  <si>
    <t>その前（１）</t>
    <rPh sb="2" eb="3">
      <t>マエ</t>
    </rPh>
    <phoneticPr fontId="1"/>
  </si>
  <si>
    <t>その前（２）</t>
    <rPh sb="2" eb="3">
      <t>マエ</t>
    </rPh>
    <phoneticPr fontId="1"/>
  </si>
  <si>
    <t>その前（５）</t>
    <rPh sb="2" eb="3">
      <t>マエ</t>
    </rPh>
    <phoneticPr fontId="1"/>
  </si>
  <si>
    <t>その前（６）</t>
    <rPh sb="2" eb="3">
      <t>マエ</t>
    </rPh>
    <phoneticPr fontId="1"/>
  </si>
  <si>
    <t>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あ（１，０００字）</t>
    <phoneticPr fontId="1"/>
  </si>
  <si>
    <t>◆在職期間</t>
    <rPh sb="1" eb="5">
      <t>ザイショクキカン</t>
    </rPh>
    <phoneticPr fontId="1"/>
  </si>
  <si>
    <t>◆職務経歴期間</t>
    <phoneticPr fontId="1"/>
  </si>
  <si>
    <t>職務経歴期間の
合計（年）</t>
    <rPh sb="8" eb="10">
      <t>ゴウケイ</t>
    </rPh>
    <rPh sb="11" eb="12">
      <t>ネン</t>
    </rPh>
    <phoneticPr fontId="8"/>
  </si>
  <si>
    <t>職務経歴期間の
合計（月）①</t>
    <rPh sb="8" eb="10">
      <t>ゴウケイ</t>
    </rPh>
    <rPh sb="11" eb="12">
      <t>ツキ</t>
    </rPh>
    <phoneticPr fontId="8"/>
  </si>
  <si>
    <t>職務経歴期間の
合計（月→年）</t>
    <rPh sb="8" eb="10">
      <t>ゴウケイ</t>
    </rPh>
    <rPh sb="11" eb="12">
      <t>ツキ</t>
    </rPh>
    <rPh sb="13" eb="14">
      <t>ネン</t>
    </rPh>
    <phoneticPr fontId="8"/>
  </si>
  <si>
    <t>職務経歴期間の
合計（月→月）</t>
    <rPh sb="8" eb="10">
      <t>ゴウケイ</t>
    </rPh>
    <rPh sb="11" eb="12">
      <t>ツキ</t>
    </rPh>
    <rPh sb="13" eb="14">
      <t>ツキ</t>
    </rPh>
    <phoneticPr fontId="8"/>
  </si>
  <si>
    <t>職務経歴期間の
合計（日）①</t>
    <rPh sb="8" eb="10">
      <t>ゴウケイ</t>
    </rPh>
    <rPh sb="11" eb="12">
      <t>ニチ</t>
    </rPh>
    <phoneticPr fontId="8"/>
  </si>
  <si>
    <t>職務経歴期間の
合計（日⇒月）</t>
    <rPh sb="8" eb="10">
      <t>ゴウケイ</t>
    </rPh>
    <rPh sb="11" eb="12">
      <t>ニチ</t>
    </rPh>
    <rPh sb="13" eb="14">
      <t>ツキ</t>
    </rPh>
    <phoneticPr fontId="8"/>
  </si>
  <si>
    <t>職務経歴期間の
合計（日⇒日）</t>
    <rPh sb="8" eb="10">
      <t>ゴウケイ</t>
    </rPh>
    <rPh sb="11" eb="12">
      <t>ヒ</t>
    </rPh>
    <rPh sb="13" eb="14">
      <t>ヒ</t>
    </rPh>
    <phoneticPr fontId="8"/>
  </si>
  <si>
    <t>職務経歴期間の
合計（月）</t>
    <rPh sb="8" eb="10">
      <t>ゴウケイ</t>
    </rPh>
    <rPh sb="11" eb="12">
      <t>ツキ</t>
    </rPh>
    <phoneticPr fontId="8"/>
  </si>
  <si>
    <t>職務経歴期間の
合計（日）</t>
    <rPh sb="8" eb="10">
      <t>ゴウケイ</t>
    </rPh>
    <rPh sb="11" eb="12">
      <t>ニチ</t>
    </rPh>
    <phoneticPr fontId="8"/>
  </si>
  <si>
    <t>★VLOOKUP用</t>
    <rPh sb="8" eb="9">
      <t>ヨウ</t>
    </rPh>
    <phoneticPr fontId="1"/>
  </si>
  <si>
    <t>◆休業等の期間（受験資格該当）</t>
    <rPh sb="1" eb="3">
      <t>キュウギョウ</t>
    </rPh>
    <rPh sb="3" eb="4">
      <t>ナド</t>
    </rPh>
    <rPh sb="5" eb="7">
      <t>キカン</t>
    </rPh>
    <rPh sb="8" eb="12">
      <t>ジュケンシカク</t>
    </rPh>
    <rPh sb="12" eb="14">
      <t>ガイトウ</t>
    </rPh>
    <phoneticPr fontId="1"/>
  </si>
  <si>
    <t>基準日（年齢）</t>
    <rPh sb="0" eb="3">
      <t>キジュンビ</t>
    </rPh>
    <rPh sb="4" eb="6">
      <t>ネンレイ</t>
    </rPh>
    <phoneticPr fontId="1"/>
  </si>
  <si>
    <t>基準日（開始）</t>
    <rPh sb="0" eb="3">
      <t>キジュンビ</t>
    </rPh>
    <rPh sb="4" eb="6">
      <t>カイシ</t>
    </rPh>
    <phoneticPr fontId="1"/>
  </si>
  <si>
    <t>基準日（終了）</t>
    <rPh sb="0" eb="3">
      <t>キジュンビ</t>
    </rPh>
    <rPh sb="4" eb="6">
      <t>シュウリョウ</t>
    </rPh>
    <phoneticPr fontId="1"/>
  </si>
  <si>
    <t>◎◎支店</t>
  </si>
  <si>
    <t>福岡市</t>
  </si>
  <si>
    <t>◆1,000字</t>
    <rPh sb="6" eb="7">
      <t>ジ</t>
    </rPh>
    <phoneticPr fontId="1"/>
  </si>
  <si>
    <t>該当かつ開始日未満</t>
    <rPh sb="0" eb="2">
      <t>ガイトウ</t>
    </rPh>
    <rPh sb="4" eb="7">
      <t>カイシビ</t>
    </rPh>
    <rPh sb="7" eb="9">
      <t>ミマン</t>
    </rPh>
    <phoneticPr fontId="1"/>
  </si>
  <si>
    <t>該当かつ１年未満</t>
    <rPh sb="0" eb="2">
      <t>ガイトウ</t>
    </rPh>
    <rPh sb="5" eb="6">
      <t>ネン</t>
    </rPh>
    <rPh sb="6" eb="8">
      <t>ミマン</t>
    </rPh>
    <phoneticPr fontId="1"/>
  </si>
  <si>
    <t>終了日＞開始日</t>
    <rPh sb="0" eb="3">
      <t>シュウリョウビ</t>
    </rPh>
    <rPh sb="4" eb="7">
      <t>カイシビ</t>
    </rPh>
    <phoneticPr fontId="1"/>
  </si>
  <si>
    <t>◆エラー表示用　エラー：１、正常：0</t>
    <phoneticPr fontId="1"/>
  </si>
  <si>
    <t>◆職務経験年数【最終】</t>
    <rPh sb="1" eb="5">
      <t>ショクムケイケン</t>
    </rPh>
    <rPh sb="5" eb="7">
      <t>ネンスウ</t>
    </rPh>
    <rPh sb="8" eb="10">
      <t>サイシュウ</t>
    </rPh>
    <phoneticPr fontId="1"/>
  </si>
  <si>
    <t>職務経歴書</t>
    <rPh sb="0" eb="1">
      <t>ショク</t>
    </rPh>
    <rPh sb="1" eb="2">
      <t>ツトム</t>
    </rPh>
    <rPh sb="2" eb="3">
      <t>ヘ</t>
    </rPh>
    <rPh sb="3" eb="4">
      <t>レキ</t>
    </rPh>
    <rPh sb="4" eb="5">
      <t>ショ</t>
    </rPh>
    <phoneticPr fontId="1"/>
  </si>
  <si>
    <t>(１)職務経歴</t>
    <rPh sb="3" eb="4">
      <t>ショク</t>
    </rPh>
    <rPh sb="4" eb="5">
      <t>ツトム</t>
    </rPh>
    <rPh sb="5" eb="6">
      <t>ヘ</t>
    </rPh>
    <rPh sb="6" eb="7">
      <t>レキ</t>
    </rPh>
    <phoneticPr fontId="1"/>
  </si>
  <si>
    <t>受験資格該当期間</t>
    <rPh sb="0" eb="4">
      <t>ジュケンシカク</t>
    </rPh>
    <rPh sb="4" eb="6">
      <t>ガイトウ</t>
    </rPh>
    <rPh sb="6" eb="8">
      <t>キカン</t>
    </rPh>
    <phoneticPr fontId="1"/>
  </si>
  <si>
    <t>（2）休業等(傷病休暇・休職、育児休業、介護休業）</t>
    <phoneticPr fontId="1"/>
  </si>
  <si>
    <t>（３）受験資格に該当する通算期間</t>
    <rPh sb="3" eb="7">
      <t>ジュケンシカク</t>
    </rPh>
    <rPh sb="8" eb="10">
      <t>ガイトウ</t>
    </rPh>
    <rPh sb="12" eb="14">
      <t>ツウサン</t>
    </rPh>
    <rPh sb="14" eb="16">
      <t>キカン</t>
    </rPh>
    <phoneticPr fontId="1"/>
  </si>
  <si>
    <t>受験資格に該当する通算期間</t>
    <phoneticPr fontId="1"/>
  </si>
  <si>
    <t>期間</t>
    <rPh sb="0" eb="2">
      <t>キカン</t>
    </rPh>
    <phoneticPr fontId="1"/>
  </si>
  <si>
    <t>在職期間</t>
    <rPh sb="0" eb="4">
      <t>ザイショクキカン</t>
    </rPh>
    <phoneticPr fontId="1"/>
  </si>
  <si>
    <t>その前（７）</t>
    <rPh sb="2" eb="3">
      <t>マエ</t>
    </rPh>
    <phoneticPr fontId="1"/>
  </si>
  <si>
    <t>受験資格に該当する休業等の期間の合計</t>
    <rPh sb="0" eb="4">
      <t>ジュケンシカク</t>
    </rPh>
    <rPh sb="5" eb="7">
      <t>ガイトウ</t>
    </rPh>
    <rPh sb="9" eb="11">
      <t>キュウギョウ</t>
    </rPh>
    <rPh sb="11" eb="12">
      <t>トウ</t>
    </rPh>
    <rPh sb="13" eb="15">
      <t>キカン</t>
    </rPh>
    <rPh sb="16" eb="18">
      <t>ゴウケイ</t>
    </rPh>
    <phoneticPr fontId="1"/>
  </si>
  <si>
    <t>その前（３）</t>
    <rPh sb="2" eb="3">
      <t>マエ</t>
    </rPh>
    <phoneticPr fontId="1"/>
  </si>
  <si>
    <t>その前（４）</t>
    <rPh sb="2" eb="3">
      <t>マエ</t>
    </rPh>
    <phoneticPr fontId="1"/>
  </si>
  <si>
    <t>〇現在（最終）</t>
    <rPh sb="1" eb="3">
      <t>ゲンザイ</t>
    </rPh>
    <rPh sb="4" eb="6">
      <t>サイシュウ</t>
    </rPh>
    <phoneticPr fontId="1"/>
  </si>
  <si>
    <t>〇その前（１）</t>
    <rPh sb="3" eb="4">
      <t>マエ</t>
    </rPh>
    <phoneticPr fontId="1"/>
  </si>
  <si>
    <t>〇その前（２）</t>
    <rPh sb="3" eb="4">
      <t>マエ</t>
    </rPh>
    <phoneticPr fontId="1"/>
  </si>
  <si>
    <t>〇その前（３）</t>
    <rPh sb="3" eb="4">
      <t>マエ</t>
    </rPh>
    <phoneticPr fontId="1"/>
  </si>
  <si>
    <t>〇その前（４）</t>
    <rPh sb="3" eb="4">
      <t>マエ</t>
    </rPh>
    <phoneticPr fontId="1"/>
  </si>
  <si>
    <t>〇その前（５）</t>
    <rPh sb="3" eb="4">
      <t>マエ</t>
    </rPh>
    <phoneticPr fontId="1"/>
  </si>
  <si>
    <t>〇その前（６）</t>
    <rPh sb="3" eb="4">
      <t>マエ</t>
    </rPh>
    <phoneticPr fontId="1"/>
  </si>
  <si>
    <t>〇その前（７）</t>
    <rPh sb="3" eb="4">
      <t>マエ</t>
    </rPh>
    <phoneticPr fontId="1"/>
  </si>
  <si>
    <t>〇休業等(傷病休暇・休職、育児休業、介護休業）</t>
    <phoneticPr fontId="1"/>
  </si>
  <si>
    <t>〇その前（4）</t>
    <rPh sb="3" eb="4">
      <t>マエ</t>
    </rPh>
    <phoneticPr fontId="1"/>
  </si>
  <si>
    <t>〇その前（5）</t>
    <rPh sb="3" eb="4">
      <t>マエ</t>
    </rPh>
    <phoneticPr fontId="1"/>
  </si>
  <si>
    <t>〇その前（6）</t>
    <rPh sb="3" eb="4">
      <t>マエ</t>
    </rPh>
    <phoneticPr fontId="1"/>
  </si>
  <si>
    <t>〇その前（7）</t>
    <rPh sb="3" eb="4">
      <t>マエ</t>
    </rPh>
    <phoneticPr fontId="1"/>
  </si>
  <si>
    <t>正社員</t>
  </si>
  <si>
    <t>受験資格に該当する職務経歴の期間の合計</t>
    <rPh sb="0" eb="4">
      <t>ジュケンシカク</t>
    </rPh>
    <rPh sb="5" eb="7">
      <t>ガイトウ</t>
    </rPh>
    <rPh sb="9" eb="11">
      <t>ショクム</t>
    </rPh>
    <rPh sb="11" eb="13">
      <t>ケイレキ</t>
    </rPh>
    <rPh sb="14" eb="16">
      <t>キカン</t>
    </rPh>
    <rPh sb="17" eb="19">
      <t>ゴウケイ</t>
    </rPh>
    <phoneticPr fontId="1"/>
  </si>
  <si>
    <t>年齢</t>
    <phoneticPr fontId="1"/>
  </si>
  <si>
    <t>育児休業</t>
    <rPh sb="0" eb="4">
      <t>イクジキュウギョウ</t>
    </rPh>
    <phoneticPr fontId="1"/>
  </si>
  <si>
    <t>傷病休暇</t>
    <rPh sb="0" eb="4">
      <t>ショウビョウキュウカ</t>
    </rPh>
    <phoneticPr fontId="1"/>
  </si>
  <si>
    <t>福岡　順平</t>
    <rPh sb="0" eb="2">
      <t>フクオカ</t>
    </rPh>
    <rPh sb="3" eb="5">
      <t>ジュンペイ</t>
    </rPh>
    <phoneticPr fontId="1"/>
  </si>
  <si>
    <t>○VLOOKUP用</t>
    <rPh sb="8" eb="9">
      <t>ヨウ</t>
    </rPh>
    <phoneticPr fontId="1"/>
  </si>
  <si>
    <t>在職期間（年）</t>
    <rPh sb="0" eb="2">
      <t>ザイショク</t>
    </rPh>
    <rPh sb="2" eb="4">
      <t>キカン</t>
    </rPh>
    <rPh sb="5" eb="6">
      <t>ネン</t>
    </rPh>
    <phoneticPr fontId="8"/>
  </si>
  <si>
    <t>在職期間（月）</t>
    <rPh sb="0" eb="2">
      <t>ザイショク</t>
    </rPh>
    <rPh sb="2" eb="4">
      <t>キカン</t>
    </rPh>
    <rPh sb="5" eb="6">
      <t>ツキ</t>
    </rPh>
    <phoneticPr fontId="8"/>
  </si>
  <si>
    <t>在職期間（日）</t>
    <rPh sb="0" eb="2">
      <t>ザイショク</t>
    </rPh>
    <rPh sb="2" eb="4">
      <t>キカン</t>
    </rPh>
    <rPh sb="5" eb="6">
      <t>ヒ</t>
    </rPh>
    <phoneticPr fontId="8"/>
  </si>
  <si>
    <t>該当：１、非該当：０</t>
    <rPh sb="0" eb="2">
      <t>ガイトウ</t>
    </rPh>
    <rPh sb="5" eb="8">
      <t>ヒガイトウ</t>
    </rPh>
    <phoneticPr fontId="1"/>
  </si>
  <si>
    <t>○休業等の期間</t>
    <rPh sb="1" eb="3">
      <t>キュウギョウ</t>
    </rPh>
    <rPh sb="3" eb="4">
      <t>ナド</t>
    </rPh>
    <rPh sb="5" eb="7">
      <t>キカン</t>
    </rPh>
    <phoneticPr fontId="1"/>
  </si>
  <si>
    <t>開始日未満</t>
    <rPh sb="0" eb="3">
      <t>カイシビ</t>
    </rPh>
    <rPh sb="3" eb="5">
      <t>ミマン</t>
    </rPh>
    <phoneticPr fontId="1"/>
  </si>
  <si>
    <t>②</t>
    <phoneticPr fontId="1"/>
  </si>
  <si>
    <t>①</t>
    <phoneticPr fontId="1"/>
  </si>
  <si>
    <r>
      <rPr>
        <b/>
        <sz val="18"/>
        <color rgb="FFFF0000"/>
        <rFont val="BIZ UDPゴシック"/>
        <family val="3"/>
        <charset val="128"/>
      </rPr>
      <t>①</t>
    </r>
    <r>
      <rPr>
        <b/>
        <sz val="18"/>
        <rFont val="BIZ UDPゴシック"/>
        <family val="3"/>
        <charset val="128"/>
      </rPr>
      <t>△△</t>
    </r>
    <r>
      <rPr>
        <b/>
        <sz val="18"/>
        <color theme="1"/>
        <rFont val="BIZ UDPゴシック"/>
        <family val="3"/>
        <charset val="128"/>
      </rPr>
      <t xml:space="preserve">会社
</t>
    </r>
    <r>
      <rPr>
        <b/>
        <sz val="18"/>
        <color rgb="FFFF0000"/>
        <rFont val="BIZ UDPゴシック"/>
        <family val="3"/>
        <charset val="128"/>
      </rPr>
      <t>②</t>
    </r>
    <r>
      <rPr>
        <b/>
        <sz val="18"/>
        <color theme="1"/>
        <rFont val="BIZ UDPゴシック"/>
        <family val="3"/>
        <charset val="128"/>
      </rPr>
      <t>◆◆会社</t>
    </r>
    <phoneticPr fontId="1"/>
  </si>
  <si>
    <t>①
②</t>
    <phoneticPr fontId="1"/>
  </si>
  <si>
    <t>①　　　②　　　</t>
    <phoneticPr fontId="1"/>
  </si>
  <si>
    <r>
      <t>(</t>
    </r>
    <r>
      <rPr>
        <b/>
        <sz val="12"/>
        <color rgb="FFFF0000"/>
        <rFont val="BIZ UDPゴシック"/>
        <family val="3"/>
        <charset val="128"/>
      </rPr>
      <t>①　　　②　　　</t>
    </r>
    <r>
      <rPr>
        <b/>
        <sz val="12"/>
        <color theme="1"/>
        <rFont val="BIZ UDPゴシック"/>
        <family val="3"/>
        <charset val="128"/>
      </rPr>
      <t>)</t>
    </r>
    <phoneticPr fontId="1"/>
  </si>
  <si>
    <t>◆受験資格該当期間</t>
    <rPh sb="1" eb="5">
      <t>ジュケンシカク</t>
    </rPh>
    <rPh sb="5" eb="7">
      <t>ガイトウ</t>
    </rPh>
    <rPh sb="7" eb="9">
      <t>キカン</t>
    </rPh>
    <phoneticPr fontId="1"/>
  </si>
  <si>
    <t>◆休業等の期間</t>
    <rPh sb="1" eb="3">
      <t>キュウギョウ</t>
    </rPh>
    <rPh sb="3" eb="4">
      <t>ナド</t>
    </rPh>
    <rPh sb="5" eb="7">
      <t>キカン</t>
    </rPh>
    <phoneticPr fontId="1"/>
  </si>
  <si>
    <t>◆通算期間</t>
    <rPh sb="1" eb="3">
      <t>ツウサン</t>
    </rPh>
    <rPh sb="3" eb="5">
      <t>キカン</t>
    </rPh>
    <phoneticPr fontId="1"/>
  </si>
  <si>
    <t>通算期間（年）</t>
    <rPh sb="0" eb="2">
      <t>ツウサン</t>
    </rPh>
    <rPh sb="2" eb="4">
      <t>キカン</t>
    </rPh>
    <rPh sb="5" eb="6">
      <t>ネン</t>
    </rPh>
    <phoneticPr fontId="8"/>
  </si>
  <si>
    <t>通算期間（月）</t>
    <rPh sb="0" eb="2">
      <t>ツウサン</t>
    </rPh>
    <rPh sb="2" eb="4">
      <t>キカン</t>
    </rPh>
    <rPh sb="5" eb="6">
      <t>ツキ</t>
    </rPh>
    <phoneticPr fontId="8"/>
  </si>
  <si>
    <t>通算期間（日）</t>
    <rPh sb="0" eb="2">
      <t>ツウサン</t>
    </rPh>
    <rPh sb="2" eb="4">
      <t>キカン</t>
    </rPh>
    <rPh sb="5" eb="6">
      <t>ヒ</t>
    </rPh>
    <phoneticPr fontId="8"/>
  </si>
  <si>
    <t>休業等の期間
（年）</t>
    <rPh sb="8" eb="9">
      <t>ネン</t>
    </rPh>
    <phoneticPr fontId="8"/>
  </si>
  <si>
    <t>休業等の期間
（月→年）</t>
    <rPh sb="8" eb="9">
      <t>ツキ</t>
    </rPh>
    <rPh sb="10" eb="11">
      <t>ネン</t>
    </rPh>
    <phoneticPr fontId="8"/>
  </si>
  <si>
    <t>休業等の期間
（月→月）</t>
    <rPh sb="8" eb="9">
      <t>ツキ</t>
    </rPh>
    <rPh sb="10" eb="11">
      <t>ツキ</t>
    </rPh>
    <phoneticPr fontId="8"/>
  </si>
  <si>
    <t>休業等の期間
（日⇒月）</t>
    <rPh sb="8" eb="9">
      <t>ニチ</t>
    </rPh>
    <rPh sb="10" eb="11">
      <t>ツキ</t>
    </rPh>
    <phoneticPr fontId="8"/>
  </si>
  <si>
    <t>休業等の期間
（日⇒日）</t>
    <rPh sb="8" eb="9">
      <t>ヒ</t>
    </rPh>
    <rPh sb="10" eb="11">
      <t>ヒ</t>
    </rPh>
    <phoneticPr fontId="8"/>
  </si>
  <si>
    <t>休業等の期間
（月）</t>
    <rPh sb="8" eb="9">
      <t>ツキ</t>
    </rPh>
    <phoneticPr fontId="8"/>
  </si>
  <si>
    <t>休業等の期間
（日）</t>
    <rPh sb="8" eb="9">
      <t>ニチ</t>
    </rPh>
    <phoneticPr fontId="8"/>
  </si>
  <si>
    <t>受験資格該当期間
（年）</t>
    <rPh sb="10" eb="11">
      <t>ネン</t>
    </rPh>
    <phoneticPr fontId="8"/>
  </si>
  <si>
    <t>受験資格該当期間
（月→年）</t>
    <rPh sb="10" eb="11">
      <t>ツキ</t>
    </rPh>
    <rPh sb="12" eb="13">
      <t>ネン</t>
    </rPh>
    <phoneticPr fontId="8"/>
  </si>
  <si>
    <t>受験資格該当期間
（月→月）</t>
    <rPh sb="10" eb="11">
      <t>ツキ</t>
    </rPh>
    <rPh sb="12" eb="13">
      <t>ツキ</t>
    </rPh>
    <phoneticPr fontId="8"/>
  </si>
  <si>
    <t>受験資格該当期間
（日⇒月）</t>
    <rPh sb="10" eb="11">
      <t>ニチ</t>
    </rPh>
    <rPh sb="12" eb="13">
      <t>ツキ</t>
    </rPh>
    <phoneticPr fontId="8"/>
  </si>
  <si>
    <t>受験資格該当期間
（日⇒日）</t>
    <rPh sb="10" eb="11">
      <t>ヒ</t>
    </rPh>
    <rPh sb="12" eb="13">
      <t>ヒ</t>
    </rPh>
    <phoneticPr fontId="8"/>
  </si>
  <si>
    <t>受験資格該当期間
（月）</t>
    <rPh sb="10" eb="11">
      <t>ツキ</t>
    </rPh>
    <phoneticPr fontId="8"/>
  </si>
  <si>
    <t>受験資格該当期間
（日）</t>
    <rPh sb="10" eb="11">
      <t>ニチ</t>
    </rPh>
    <phoneticPr fontId="8"/>
  </si>
  <si>
    <t>課長</t>
  </si>
  <si>
    <t>１月未満</t>
    <rPh sb="1" eb="2">
      <t>ツキ</t>
    </rPh>
    <rPh sb="2" eb="4">
      <t>ミマン</t>
    </rPh>
    <phoneticPr fontId="1"/>
  </si>
  <si>
    <t>①自己都合による退職</t>
    <rPh sb="1" eb="5">
      <t>ジコツゴウ</t>
    </rPh>
    <rPh sb="8" eb="10">
      <t>タイショク</t>
    </rPh>
    <phoneticPr fontId="1"/>
  </si>
  <si>
    <t>社会人経験者（行政（ICT））</t>
    <rPh sb="0" eb="2">
      <t>シャカイ</t>
    </rPh>
    <rPh sb="2" eb="3">
      <t>ジン</t>
    </rPh>
    <rPh sb="3" eb="6">
      <t>ケイケンシャ</t>
    </rPh>
    <rPh sb="7" eb="9">
      <t>ギョウセイ</t>
    </rPh>
    <phoneticPr fontId="1"/>
  </si>
  <si>
    <t>社会人経験者（行政（福祉））</t>
    <rPh sb="0" eb="2">
      <t>シャカイ</t>
    </rPh>
    <rPh sb="2" eb="3">
      <t>ジン</t>
    </rPh>
    <rPh sb="3" eb="6">
      <t>ケイケンシャ</t>
    </rPh>
    <rPh sb="7" eb="9">
      <t>ギョウセイ</t>
    </rPh>
    <rPh sb="10" eb="12">
      <t>フクシ</t>
    </rPh>
    <phoneticPr fontId="1"/>
  </si>
  <si>
    <t>社会人経験者（土木）</t>
    <rPh sb="0" eb="2">
      <t>シャカイ</t>
    </rPh>
    <rPh sb="2" eb="3">
      <t>ジン</t>
    </rPh>
    <rPh sb="3" eb="6">
      <t>ケイケンシャ</t>
    </rPh>
    <rPh sb="7" eb="9">
      <t>ドボク</t>
    </rPh>
    <phoneticPr fontId="1"/>
  </si>
  <si>
    <t>社会人経験者（建築）</t>
    <rPh sb="0" eb="2">
      <t>シャカイ</t>
    </rPh>
    <rPh sb="2" eb="3">
      <t>ジン</t>
    </rPh>
    <rPh sb="3" eb="6">
      <t>ケイケンシャ</t>
    </rPh>
    <rPh sb="7" eb="9">
      <t>ケンチク</t>
    </rPh>
    <phoneticPr fontId="1"/>
  </si>
  <si>
    <t>社会人経験者（電気）</t>
    <rPh sb="0" eb="2">
      <t>シャカイ</t>
    </rPh>
    <rPh sb="2" eb="3">
      <t>ジン</t>
    </rPh>
    <rPh sb="3" eb="6">
      <t>ケイケンシャ</t>
    </rPh>
    <rPh sb="7" eb="9">
      <t>デンキ</t>
    </rPh>
    <phoneticPr fontId="1"/>
  </si>
  <si>
    <t>社会人経験者（機械）</t>
    <rPh sb="0" eb="2">
      <t>シャカイ</t>
    </rPh>
    <rPh sb="2" eb="3">
      <t>ジン</t>
    </rPh>
    <rPh sb="3" eb="6">
      <t>ケイケンシャ</t>
    </rPh>
    <rPh sb="7" eb="9">
      <t>キカイ</t>
    </rPh>
    <phoneticPr fontId="1"/>
  </si>
  <si>
    <t>建設部</t>
  </si>
  <si>
    <t>非該当</t>
  </si>
  <si>
    <t>宮崎市</t>
  </si>
  <si>
    <t>同上</t>
  </si>
  <si>
    <t>該当</t>
  </si>
  <si>
    <t>社会人経験者（建築）</t>
    <rPh sb="0" eb="3">
      <t>シャカイジン</t>
    </rPh>
    <rPh sb="3" eb="6">
      <t>ケイケンシャ</t>
    </rPh>
    <rPh sb="7" eb="9">
      <t>ケンチク</t>
    </rPh>
    <phoneticPr fontId="1"/>
  </si>
  <si>
    <t>入院中の心理的・社会的問題に対する相談援助、職員指導</t>
  </si>
  <si>
    <t>医療法人
××病院</t>
    <rPh sb="0" eb="4">
      <t>イリョウホウジン</t>
    </rPh>
    <rPh sb="7" eb="9">
      <t>ビョウイン</t>
    </rPh>
    <phoneticPr fontId="1"/>
  </si>
  <si>
    <t>㈱△△
建設</t>
    <rPh sb="4" eb="6">
      <t>ケンセツ</t>
    </rPh>
    <phoneticPr fontId="1"/>
  </si>
  <si>
    <t>社会福祉職</t>
    <rPh sb="0" eb="5">
      <t>シャカイフクシショク</t>
    </rPh>
    <phoneticPr fontId="1"/>
  </si>
  <si>
    <t>①自己都合による退職　（②を除く。）　</t>
    <phoneticPr fontId="1"/>
  </si>
  <si>
    <t>②会社等の勧奨による退職</t>
    <phoneticPr fontId="1"/>
  </si>
  <si>
    <t>③定年による退職</t>
    <phoneticPr fontId="1"/>
  </si>
  <si>
    <t>④契約期間の満了による退職</t>
    <phoneticPr fontId="1"/>
  </si>
  <si>
    <t>⑤移籍出向による退職</t>
    <phoneticPr fontId="1"/>
  </si>
  <si>
    <t>⑥天災その他やむを得ない理由による解雇</t>
    <phoneticPr fontId="1"/>
  </si>
  <si>
    <t>⑦事業縮小等による解雇</t>
    <phoneticPr fontId="1"/>
  </si>
  <si>
    <t>⑧その他の理由による解雇（詳細を入力してください。）</t>
    <phoneticPr fontId="1"/>
  </si>
  <si>
    <t>⑨その他の理由（詳細を入力してください。）</t>
    <phoneticPr fontId="1"/>
  </si>
  <si>
    <t>FK00001234</t>
    <phoneticPr fontId="1"/>
  </si>
  <si>
    <t>(4) 職務経歴に対する自己評価</t>
    <rPh sb="4" eb="6">
      <t>ショクム</t>
    </rPh>
    <rPh sb="6" eb="8">
      <t>ケイレキ</t>
    </rPh>
    <rPh sb="9" eb="10">
      <t>タイ</t>
    </rPh>
    <rPh sb="12" eb="14">
      <t>ジコ</t>
    </rPh>
    <rPh sb="14" eb="16">
      <t>ヒョウカ</t>
    </rPh>
    <phoneticPr fontId="54"/>
  </si>
  <si>
    <t>入力文字数</t>
    <rPh sb="0" eb="2">
      <t>ニュウリョク</t>
    </rPh>
    <rPh sb="2" eb="5">
      <t>モジスウ</t>
    </rPh>
    <phoneticPr fontId="1"/>
  </si>
  <si>
    <t>応募者ID</t>
    <rPh sb="0" eb="3">
      <t>オウボシャ</t>
    </rPh>
    <phoneticPr fontId="54"/>
  </si>
  <si>
    <r>
      <t>◎下記の内容をご確認いただき、</t>
    </r>
    <r>
      <rPr>
        <b/>
        <sz val="18"/>
        <color rgb="FFFF0000"/>
        <rFont val="BIZ UDPゴシック"/>
        <family val="3"/>
        <charset val="128"/>
      </rPr>
      <t>【職務経歴書】</t>
    </r>
    <r>
      <rPr>
        <b/>
        <sz val="18"/>
        <rFont val="BIZ UDPゴシック"/>
        <family val="3"/>
        <charset val="128"/>
      </rPr>
      <t>の入力に進んでください。</t>
    </r>
    <rPh sb="1" eb="3">
      <t>カキ</t>
    </rPh>
    <rPh sb="4" eb="6">
      <t>ナイヨウ</t>
    </rPh>
    <rPh sb="8" eb="10">
      <t>カクニン</t>
    </rPh>
    <rPh sb="16" eb="21">
      <t>ショクムケイレキショ</t>
    </rPh>
    <rPh sb="23" eb="25">
      <t>ニュウリョク</t>
    </rPh>
    <rPh sb="26" eb="27">
      <t>スス</t>
    </rPh>
    <phoneticPr fontId="1"/>
  </si>
  <si>
    <t>　　　【連絡先】　福岡市人事委員会事務局任用課　TEL：092-711-4687　（平日９時から１７時まで）</t>
    <rPh sb="4" eb="6">
      <t>レンラク</t>
    </rPh>
    <rPh sb="6" eb="7">
      <t>サキ</t>
    </rPh>
    <rPh sb="9" eb="12">
      <t>フクオカシ</t>
    </rPh>
    <rPh sb="12" eb="17">
      <t>ジンジイインカイ</t>
    </rPh>
    <rPh sb="17" eb="20">
      <t>ジムキョク</t>
    </rPh>
    <rPh sb="20" eb="23">
      <t>ニンヨウカ</t>
    </rPh>
    <rPh sb="42" eb="44">
      <t>ヘイジツ</t>
    </rPh>
    <rPh sb="45" eb="46">
      <t>ジ</t>
    </rPh>
    <rPh sb="50" eb="51">
      <t>ジ</t>
    </rPh>
    <phoneticPr fontId="1"/>
  </si>
  <si>
    <t>　②　手続きの締切が迫っている場合など、お急ぎの場合は電話で連絡してください。</t>
    <phoneticPr fontId="1"/>
  </si>
  <si>
    <t>&lt;入力方法等&gt;　</t>
    <rPh sb="5" eb="6">
      <t>トウ</t>
    </rPh>
    <phoneticPr fontId="1"/>
  </si>
  <si>
    <t>１　入力方法</t>
    <rPh sb="2" eb="4">
      <t>ニュウリョク</t>
    </rPh>
    <rPh sb="4" eb="6">
      <t>ホウホウ</t>
    </rPh>
    <phoneticPr fontId="1"/>
  </si>
  <si>
    <t>２　注意事項</t>
    <rPh sb="2" eb="6">
      <t>チュウイジコウ</t>
    </rPh>
    <phoneticPr fontId="1"/>
  </si>
  <si>
    <t>３　提出方法</t>
    <rPh sb="2" eb="4">
      <t>テイシュツ</t>
    </rPh>
    <rPh sb="4" eb="6">
      <t>ホウホウ</t>
    </rPh>
    <phoneticPr fontId="1"/>
  </si>
  <si>
    <t>４　問い合わせ方法</t>
    <rPh sb="2" eb="3">
      <t>ト</t>
    </rPh>
    <rPh sb="4" eb="5">
      <t>ア</t>
    </rPh>
    <rPh sb="7" eb="9">
      <t>ホウホウ</t>
    </rPh>
    <phoneticPr fontId="1"/>
  </si>
  <si>
    <r>
      <t>　④　休業等（傷病休暇・休職、育児休業、介護休業等）で</t>
    </r>
    <r>
      <rPr>
        <b/>
        <sz val="16"/>
        <color rgb="FFFF0000"/>
        <rFont val="BIZ UDPゴシック"/>
        <family val="3"/>
        <charset val="128"/>
      </rPr>
      <t>実際に業務に従事しなかった期間が１か月以上ある場合は、その全期間は職務経験の期間から除きます。</t>
    </r>
    <rPh sb="30" eb="32">
      <t>ギョウム</t>
    </rPh>
    <phoneticPr fontId="1"/>
  </si>
  <si>
    <t>　　　 ただし、産前産後休暇期間は通算できます。</t>
    <rPh sb="8" eb="10">
      <t>サンゼン</t>
    </rPh>
    <rPh sb="10" eb="12">
      <t>サンゴ</t>
    </rPh>
    <rPh sb="12" eb="16">
      <t>キュウカキカン</t>
    </rPh>
    <rPh sb="17" eb="19">
      <t>ツウサン</t>
    </rPh>
    <phoneticPr fontId="1"/>
  </si>
  <si>
    <t>　⑥　職務経験が複数の場合は通算することができますが、同一期間内に複数の職務に従事した場合（兼業等）は、いずれか一方のみの職歴に限ります。</t>
    <rPh sb="3" eb="5">
      <t>ショクム</t>
    </rPh>
    <rPh sb="5" eb="7">
      <t>ケイケン</t>
    </rPh>
    <rPh sb="8" eb="10">
      <t>フクスウ</t>
    </rPh>
    <rPh sb="11" eb="13">
      <t>バアイ</t>
    </rPh>
    <rPh sb="14" eb="16">
      <t>ツウサン</t>
    </rPh>
    <rPh sb="27" eb="29">
      <t>ドウイツ</t>
    </rPh>
    <rPh sb="29" eb="31">
      <t>キカン</t>
    </rPh>
    <rPh sb="31" eb="32">
      <t>ナイ</t>
    </rPh>
    <rPh sb="33" eb="35">
      <t>フクスウ</t>
    </rPh>
    <rPh sb="36" eb="38">
      <t>ショクム</t>
    </rPh>
    <rPh sb="39" eb="41">
      <t>ジュウジ</t>
    </rPh>
    <rPh sb="43" eb="45">
      <t>バアイ</t>
    </rPh>
    <rPh sb="46" eb="48">
      <t>ケンギョウ</t>
    </rPh>
    <rPh sb="48" eb="49">
      <t>ナド</t>
    </rPh>
    <rPh sb="56" eb="58">
      <t>イッポウ</t>
    </rPh>
    <rPh sb="61" eb="63">
      <t>ショクレキ</t>
    </rPh>
    <rPh sb="64" eb="65">
      <t>カギ</t>
    </rPh>
    <phoneticPr fontId="1"/>
  </si>
  <si>
    <t>　②　直近８年の期間以前の職務経験は、受験資格の職務経験には該当しません。</t>
    <rPh sb="3" eb="5">
      <t>チョッキン</t>
    </rPh>
    <rPh sb="6" eb="7">
      <t>ネン</t>
    </rPh>
    <rPh sb="8" eb="10">
      <t>キカン</t>
    </rPh>
    <rPh sb="10" eb="12">
      <t>イゼン</t>
    </rPh>
    <rPh sb="13" eb="15">
      <t>ショクム</t>
    </rPh>
    <rPh sb="15" eb="17">
      <t>ケイケン</t>
    </rPh>
    <rPh sb="19" eb="21">
      <t>ジュケン</t>
    </rPh>
    <rPh sb="21" eb="23">
      <t>シカク</t>
    </rPh>
    <rPh sb="24" eb="26">
      <t>ショクム</t>
    </rPh>
    <rPh sb="26" eb="28">
      <t>ケイケン</t>
    </rPh>
    <rPh sb="30" eb="32">
      <t>ガイトウ</t>
    </rPh>
    <phoneticPr fontId="1"/>
  </si>
  <si>
    <r>
      <t>　(1)の職務経歴（受験資格に該当する期間・職務内容に限る）で培った専門的知識や能力等を明確にしたうえで、その知識等を福岡市政のどのような事業・分野にどのように生かせると考えるか。
　具体的に記入してください。</t>
    </r>
    <r>
      <rPr>
        <b/>
        <sz val="12"/>
        <rFont val="メイリオ"/>
        <family val="3"/>
        <charset val="128"/>
      </rPr>
      <t>（1,000文字程度）</t>
    </r>
    <rPh sb="57" eb="58">
      <t>トウ</t>
    </rPh>
    <rPh sb="96" eb="98">
      <t>キニュウ</t>
    </rPh>
    <phoneticPr fontId="54"/>
  </si>
  <si>
    <t>入院患者およびその家族に対する相談援助</t>
    <phoneticPr fontId="1"/>
  </si>
  <si>
    <r>
      <t>　①　職務経験年数の基準日は</t>
    </r>
    <r>
      <rPr>
        <b/>
        <sz val="16"/>
        <color rgb="FFFF0000"/>
        <rFont val="BIZ UDPゴシック"/>
        <family val="3"/>
        <charset val="128"/>
      </rPr>
      <t>令和7年（2025年）３月３１日</t>
    </r>
    <r>
      <rPr>
        <sz val="16"/>
        <color theme="1"/>
        <rFont val="BIZ UDPゴシック"/>
        <family val="3"/>
        <charset val="128"/>
      </rPr>
      <t>です。</t>
    </r>
    <rPh sb="3" eb="5">
      <t>ショクム</t>
    </rPh>
    <rPh sb="5" eb="7">
      <t>ケイケン</t>
    </rPh>
    <rPh sb="7" eb="9">
      <t>ネンスウ</t>
    </rPh>
    <rPh sb="10" eb="13">
      <t>キジュンビ</t>
    </rPh>
    <rPh sb="14" eb="16">
      <t>レイワ</t>
    </rPh>
    <rPh sb="17" eb="18">
      <t>ネン</t>
    </rPh>
    <rPh sb="23" eb="24">
      <t>ネン</t>
    </rPh>
    <rPh sb="26" eb="27">
      <t>ガツ</t>
    </rPh>
    <rPh sb="29" eb="30">
      <t>ニチ</t>
    </rPh>
    <phoneticPr fontId="1"/>
  </si>
  <si>
    <r>
      <t>　　　※　</t>
    </r>
    <r>
      <rPr>
        <b/>
        <sz val="16"/>
        <color rgb="FFFF0000"/>
        <rFont val="BIZ UDPゴシック"/>
        <family val="3"/>
        <charset val="128"/>
      </rPr>
      <t>直近８年：平成29年（2017年）４月１日から令和7年（2025年）３月３１日までの期間</t>
    </r>
    <phoneticPr fontId="1"/>
  </si>
  <si>
    <r>
      <t>　　　※　申込日時点で在職中の方は、基準日の</t>
    </r>
    <r>
      <rPr>
        <b/>
        <sz val="16"/>
        <color rgb="FFFF0000"/>
        <rFont val="BIZ UDPゴシック"/>
        <family val="3"/>
        <charset val="128"/>
      </rPr>
      <t>令和7年（2025年）３月３１日現在</t>
    </r>
    <r>
      <rPr>
        <sz val="16"/>
        <color theme="1"/>
        <rFont val="BIZ UDPゴシック"/>
        <family val="3"/>
        <charset val="128"/>
      </rPr>
      <t>までで計算します。</t>
    </r>
    <rPh sb="5" eb="7">
      <t>モウシコミ</t>
    </rPh>
    <rPh sb="7" eb="8">
      <t>ニチ</t>
    </rPh>
    <rPh sb="8" eb="10">
      <t>ジテン</t>
    </rPh>
    <rPh sb="11" eb="13">
      <t>ザイショク</t>
    </rPh>
    <rPh sb="13" eb="14">
      <t>チュウ</t>
    </rPh>
    <rPh sb="15" eb="16">
      <t>カタ</t>
    </rPh>
    <rPh sb="18" eb="21">
      <t>キジュンビ</t>
    </rPh>
    <rPh sb="22" eb="24">
      <t>レイワ</t>
    </rPh>
    <rPh sb="25" eb="26">
      <t>ネン</t>
    </rPh>
    <rPh sb="31" eb="32">
      <t>ネン</t>
    </rPh>
    <rPh sb="34" eb="35">
      <t>ガツ</t>
    </rPh>
    <rPh sb="37" eb="40">
      <t>ニチゲンザイ</t>
    </rPh>
    <rPh sb="43" eb="45">
      <t>ケイサン</t>
    </rPh>
    <phoneticPr fontId="1"/>
  </si>
  <si>
    <r>
      <t>　③　職務経験には、公務員、会社員、自営業者等として</t>
    </r>
    <r>
      <rPr>
        <b/>
        <sz val="16"/>
        <color rgb="FFFF0000"/>
        <rFont val="BIZ UDPゴシック"/>
        <family val="3"/>
        <charset val="128"/>
      </rPr>
      <t>週27時間以上</t>
    </r>
    <r>
      <rPr>
        <sz val="16"/>
        <color theme="1"/>
        <rFont val="BIZ UDPゴシック"/>
        <family val="3"/>
        <charset val="128"/>
      </rPr>
      <t>の勤務に</t>
    </r>
    <r>
      <rPr>
        <b/>
        <sz val="16"/>
        <color rgb="FFFF0000"/>
        <rFont val="BIZ UDPゴシック"/>
        <family val="3"/>
        <charset val="128"/>
      </rPr>
      <t>１年以上継続</t>
    </r>
    <r>
      <rPr>
        <sz val="16"/>
        <color theme="1"/>
        <rFont val="BIZ UDPゴシック"/>
        <family val="3"/>
        <charset val="128"/>
      </rPr>
      <t>して就業していた期間が該当します。</t>
    </r>
    <phoneticPr fontId="1"/>
  </si>
  <si>
    <t>設計</t>
    <rPh sb="0" eb="2">
      <t>セッケイ</t>
    </rPh>
    <phoneticPr fontId="1"/>
  </si>
  <si>
    <t>グループリーダー</t>
    <phoneticPr fontId="1"/>
  </si>
  <si>
    <t>△○駅前再開発におけるビル建設工事の構造設計及び
施工管理</t>
    <phoneticPr fontId="1"/>
  </si>
  <si>
    <t>社会人経験者（造園）</t>
    <rPh sb="0" eb="2">
      <t>シャカイ</t>
    </rPh>
    <rPh sb="2" eb="3">
      <t>ジン</t>
    </rPh>
    <rPh sb="3" eb="6">
      <t>ケイケンシャ</t>
    </rPh>
    <rPh sb="7" eb="9">
      <t>ゾウエン</t>
    </rPh>
    <phoneticPr fontId="1"/>
  </si>
  <si>
    <t>　①　入力内容を確認してください。赤で表示されているセルがある場合は、入力が完了していません。</t>
    <rPh sb="3" eb="5">
      <t>ニュウリョク</t>
    </rPh>
    <rPh sb="5" eb="7">
      <t>ナイヨウ</t>
    </rPh>
    <rPh sb="8" eb="10">
      <t>カクニン</t>
    </rPh>
    <rPh sb="17" eb="18">
      <t>アカ</t>
    </rPh>
    <rPh sb="19" eb="21">
      <t>ヒョウジ</t>
    </rPh>
    <rPh sb="31" eb="33">
      <t>バアイ</t>
    </rPh>
    <rPh sb="35" eb="37">
      <t>ニュウリョク</t>
    </rPh>
    <rPh sb="38" eb="40">
      <t>カンリョウ</t>
    </rPh>
    <phoneticPr fontId="1"/>
  </si>
  <si>
    <r>
      <t>　　　※　</t>
    </r>
    <r>
      <rPr>
        <b/>
        <sz val="16"/>
        <color rgb="FFFF0000"/>
        <rFont val="BIZ UDPゴシック"/>
        <family val="3"/>
        <charset val="128"/>
      </rPr>
      <t>赤で表示されているセルがある場合は、入力が完了していません。</t>
    </r>
    <rPh sb="5" eb="6">
      <t>アカ</t>
    </rPh>
    <rPh sb="7" eb="9">
      <t>ヒョウジ</t>
    </rPh>
    <rPh sb="19" eb="21">
      <t>バアイ</t>
    </rPh>
    <rPh sb="23" eb="25">
      <t>ニュウリョク</t>
    </rPh>
    <rPh sb="26" eb="28">
      <t>カンリョウ</t>
    </rPh>
    <phoneticPr fontId="1"/>
  </si>
  <si>
    <t>　②　入力内容を確認後、マイページでアップロードしてください。</t>
    <rPh sb="3" eb="7">
      <t>ニュウリョクナイヨウ</t>
    </rPh>
    <rPh sb="8" eb="11">
      <t>カクニンゴ</t>
    </rPh>
    <phoneticPr fontId="1"/>
  </si>
  <si>
    <t>雇用形態
(職種)</t>
    <rPh sb="0" eb="4">
      <t>コヨウケイタイ</t>
    </rPh>
    <rPh sb="6" eb="8">
      <t>ショクシュコヨウケイタイシュ</t>
    </rPh>
    <phoneticPr fontId="1"/>
  </si>
  <si>
    <t>雇用形態
(職種)</t>
    <rPh sb="0" eb="4">
      <t>コヨウケイタイ</t>
    </rPh>
    <rPh sb="6" eb="8">
      <t>ショクシュ</t>
    </rPh>
    <phoneticPr fontId="1"/>
  </si>
  <si>
    <t>雇用形態
(職種)</t>
    <phoneticPr fontId="1"/>
  </si>
  <si>
    <r>
      <t>◎入力前に</t>
    </r>
    <r>
      <rPr>
        <b/>
        <sz val="18"/>
        <color rgb="FFFF0000"/>
        <rFont val="BIZ UDPゴシック"/>
        <family val="3"/>
        <charset val="128"/>
      </rPr>
      <t>【募集案内P10の記入要領】</t>
    </r>
    <r>
      <rPr>
        <b/>
        <sz val="18"/>
        <rFont val="BIZ UDPゴシック"/>
        <family val="3"/>
        <charset val="128"/>
      </rPr>
      <t>と</t>
    </r>
    <r>
      <rPr>
        <b/>
        <sz val="18"/>
        <color rgb="FFFF0000"/>
        <rFont val="BIZ UDPゴシック"/>
        <family val="3"/>
        <charset val="128"/>
      </rPr>
      <t>【このExcelファイルの記載例】</t>
    </r>
    <r>
      <rPr>
        <b/>
        <sz val="18"/>
        <rFont val="BIZ UDPゴシック"/>
        <family val="3"/>
        <charset val="128"/>
      </rPr>
      <t>を必ずご確認ください。</t>
    </r>
    <rPh sb="1" eb="3">
      <t>ニュウリョク</t>
    </rPh>
    <rPh sb="3" eb="4">
      <t>マエ</t>
    </rPh>
    <rPh sb="38" eb="39">
      <t>カナラ</t>
    </rPh>
    <rPh sb="41" eb="43">
      <t>カクニン</t>
    </rPh>
    <phoneticPr fontId="1"/>
  </si>
  <si>
    <t>　②　勤務先は、直近の勤務先を一番上の「現在（最終）」の欄に、それ以前の勤務先を新しい順に「その前（１）」「その前（２）」．．．の欄に記載してください。</t>
    <phoneticPr fontId="1"/>
  </si>
  <si>
    <t>　③　職務内容は、受験資格に該当していることが分かるように、出来る限り具体的に記入してください。</t>
    <rPh sb="3" eb="5">
      <t>ショクム</t>
    </rPh>
    <rPh sb="5" eb="7">
      <t>ナイヨウ</t>
    </rPh>
    <rPh sb="9" eb="13">
      <t>ジュケンシカク</t>
    </rPh>
    <rPh sb="14" eb="16">
      <t>ガイトウ</t>
    </rPh>
    <rPh sb="23" eb="24">
      <t>ワ</t>
    </rPh>
    <rPh sb="30" eb="32">
      <t>デキ</t>
    </rPh>
    <rPh sb="33" eb="34">
      <t>カギ</t>
    </rPh>
    <rPh sb="35" eb="37">
      <t>グタイ</t>
    </rPh>
    <rPh sb="37" eb="38">
      <t>テキ</t>
    </rPh>
    <phoneticPr fontId="1"/>
  </si>
  <si>
    <t>　④　退職理由は、プルダウンの中から該当する内容を選択してください。なお、⑧又は⑨を選択した場合は、詳細を記入してください。</t>
    <rPh sb="3" eb="5">
      <t>タイショク</t>
    </rPh>
    <rPh sb="5" eb="7">
      <t>リユウ</t>
    </rPh>
    <rPh sb="15" eb="16">
      <t>ナカ</t>
    </rPh>
    <rPh sb="18" eb="20">
      <t>ガイトウ</t>
    </rPh>
    <rPh sb="22" eb="24">
      <t>ナイヨウ</t>
    </rPh>
    <rPh sb="25" eb="27">
      <t>センタク</t>
    </rPh>
    <rPh sb="42" eb="44">
      <t>センタク</t>
    </rPh>
    <phoneticPr fontId="1"/>
  </si>
  <si>
    <t>　⑤　職務経歴が8ヶ所以上ある場合は、その前（７）の欄に工夫して記入してください。</t>
    <rPh sb="10" eb="11">
      <t>ショ</t>
    </rPh>
    <rPh sb="21" eb="22">
      <t>マエ</t>
    </rPh>
    <rPh sb="28" eb="30">
      <t>クフウ</t>
    </rPh>
    <phoneticPr fontId="1"/>
  </si>
  <si>
    <t>　⑥　職務経歴書(4)のシートに、職務経歴に対する自己評価を記入してください。（1,000文字程度）</t>
    <rPh sb="3" eb="8">
      <t>ショクムケイレキショ</t>
    </rPh>
    <rPh sb="22" eb="23">
      <t>タイ</t>
    </rPh>
    <rPh sb="25" eb="29">
      <t>ジコヒョウカ</t>
    </rPh>
    <rPh sb="30" eb="32">
      <t>キニュウ</t>
    </rPh>
    <phoneticPr fontId="1"/>
  </si>
  <si>
    <t>　①　受験資格に該当しない期間も含め、全ての職務経験を記載してください。</t>
    <phoneticPr fontId="1"/>
  </si>
  <si>
    <t>　①　原則として『マイページ』のメッセージ機能でお問い合わせください。</t>
    <rPh sb="3" eb="5">
      <t>ゲンソク</t>
    </rPh>
    <rPh sb="21" eb="23">
      <t>キノウ</t>
    </rPh>
    <rPh sb="25" eb="26">
      <t>ト</t>
    </rPh>
    <rPh sb="27" eb="28">
      <t>ア</t>
    </rPh>
    <phoneticPr fontId="1"/>
  </si>
  <si>
    <r>
      <rPr>
        <b/>
        <sz val="13"/>
        <color rgb="FFFF0000"/>
        <rFont val="BIZ UDPゴシック"/>
        <family val="3"/>
        <charset val="128"/>
      </rPr>
      <t xml:space="preserve">
■期間重複</t>
    </r>
    <r>
      <rPr>
        <b/>
        <sz val="13"/>
        <rFont val="BIZ UDPゴシック"/>
        <family val="3"/>
        <charset val="128"/>
      </rPr>
      <t xml:space="preserve">                                                                                                                       
　　△△建設と××病院は兼職で、期間重複のため、××病院の勤務期間は
　　非該当と記載。
</t>
    </r>
    <r>
      <rPr>
        <b/>
        <sz val="13"/>
        <color rgb="FFFF0000"/>
        <rFont val="BIZ UDPゴシック"/>
        <family val="3"/>
        <charset val="128"/>
      </rPr>
      <t>■週27時間未満</t>
    </r>
    <r>
      <rPr>
        <b/>
        <sz val="13"/>
        <rFont val="BIZ UDPゴシック"/>
        <family val="3"/>
        <charset val="128"/>
      </rPr>
      <t xml:space="preserve">
　　△△会社は、受験資格該当期間だが、週27時間未満のため非該当。</t>
    </r>
    <rPh sb="142" eb="144">
      <t>キカン</t>
    </rPh>
    <rPh sb="144" eb="146">
      <t>チョウフク</t>
    </rPh>
    <rPh sb="155" eb="157">
      <t>キンム</t>
    </rPh>
    <rPh sb="157" eb="159">
      <t>キカン</t>
    </rPh>
    <rPh sb="163" eb="166">
      <t>ヒガイトウ</t>
    </rPh>
    <rPh sb="167" eb="169">
      <t>キサイ</t>
    </rPh>
    <phoneticPr fontId="1"/>
  </si>
  <si>
    <t>福岡市</t>
    <phoneticPr fontId="1"/>
  </si>
  <si>
    <t>　⑤　期間については、月の初日から末日まで務めた月を１か月として数え、月の途中から勤務開始又は終了した月については３０日を１か月として計算します。</t>
    <rPh sb="3" eb="5">
      <t>キカン</t>
    </rPh>
    <rPh sb="11" eb="12">
      <t>ツキ</t>
    </rPh>
    <rPh sb="13" eb="15">
      <t>ショジツ</t>
    </rPh>
    <rPh sb="17" eb="19">
      <t>マツジツ</t>
    </rPh>
    <rPh sb="21" eb="22">
      <t>ツト</t>
    </rPh>
    <rPh sb="24" eb="25">
      <t>ツキ</t>
    </rPh>
    <rPh sb="28" eb="29">
      <t>ゲツ</t>
    </rPh>
    <rPh sb="32" eb="33">
      <t>カゾ</t>
    </rPh>
    <rPh sb="35" eb="36">
      <t>ゲツ</t>
    </rPh>
    <rPh sb="37" eb="39">
      <t>トチュウ</t>
    </rPh>
    <rPh sb="41" eb="43">
      <t>キンム</t>
    </rPh>
    <rPh sb="43" eb="45">
      <t>カイシ</t>
    </rPh>
    <rPh sb="45" eb="46">
      <t>マタ</t>
    </rPh>
    <rPh sb="47" eb="49">
      <t>シュウリョウ</t>
    </rPh>
    <rPh sb="51" eb="52">
      <t>ゲツ</t>
    </rPh>
    <phoneticPr fontId="1"/>
  </si>
  <si>
    <t>応募者ID</t>
    <rPh sb="0" eb="3">
      <t>オウボシャ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</si>
</sst>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quot;年&quot;"/>
    <numFmt numFmtId="177" formatCode="General&quot;月&quot;"/>
    <numFmt numFmtId="178" formatCode="General&quot;日&quot;"/>
    <numFmt numFmtId="179" formatCode="General&quot;歳&quot;"/>
    <numFmt numFmtId="180" formatCode="&quot;(&quot;@&quot;)&quot;"/>
    <numFmt numFmtId="181" formatCode="#,##0_ "/>
  </numFmts>
  <fonts count="61" x14ac:knownFonts="1">
    <font>
      <sz val="11"/>
      <color theme="1"/>
      <name val="游ゴシック"/>
      <family val="2"/>
      <charset val="128"/>
      <scheme val="minor"/>
    </font>
    <font>
      <sz val="6"/>
      <name val="游ゴシック"/>
      <family val="2"/>
      <charset val="128"/>
      <scheme val="minor"/>
    </font>
    <font>
      <b/>
      <sz val="16"/>
      <name val="BIZ UDPゴシック"/>
      <family val="3"/>
      <charset val="128"/>
    </font>
    <font>
      <b/>
      <sz val="12"/>
      <color theme="0"/>
      <name val="BIZ UDPゴシック"/>
      <family val="3"/>
      <charset val="128"/>
    </font>
    <font>
      <sz val="11"/>
      <name val="BIZ UDPゴシック"/>
      <family val="3"/>
      <charset val="128"/>
    </font>
    <font>
      <sz val="11"/>
      <color theme="1"/>
      <name val="BIZ UDPゴシック"/>
      <family val="3"/>
      <charset val="128"/>
    </font>
    <font>
      <sz val="11"/>
      <color theme="1"/>
      <name val="ＭＳ Ｐ明朝"/>
      <family val="2"/>
      <charset val="128"/>
    </font>
    <font>
      <b/>
      <sz val="11"/>
      <color theme="1"/>
      <name val="UD デジタル 教科書体 NK-B"/>
      <family val="1"/>
      <charset val="128"/>
    </font>
    <font>
      <sz val="6"/>
      <name val="ＭＳ Ｐ明朝"/>
      <family val="2"/>
      <charset val="128"/>
    </font>
    <font>
      <b/>
      <sz val="20"/>
      <name val="BIZ UDPゴシック"/>
      <family val="3"/>
      <charset val="128"/>
    </font>
    <font>
      <b/>
      <sz val="12"/>
      <name val="BIZ UDPゴシック"/>
      <family val="3"/>
      <charset val="128"/>
    </font>
    <font>
      <b/>
      <sz val="16"/>
      <color theme="1"/>
      <name val="BIZ UDPゴシック"/>
      <family val="3"/>
      <charset val="128"/>
    </font>
    <font>
      <b/>
      <sz val="16"/>
      <color theme="0"/>
      <name val="BIZ UDPゴシック"/>
      <family val="3"/>
      <charset val="128"/>
    </font>
    <font>
      <sz val="12"/>
      <color theme="1"/>
      <name val="BIZ UDPゴシック"/>
      <family val="3"/>
      <charset val="128"/>
    </font>
    <font>
      <b/>
      <sz val="14"/>
      <color theme="1"/>
      <name val="BIZ UDPゴシック"/>
      <family val="3"/>
      <charset val="128"/>
    </font>
    <font>
      <b/>
      <sz val="12"/>
      <color theme="1"/>
      <name val="BIZ UDPゴシック"/>
      <family val="3"/>
      <charset val="128"/>
    </font>
    <font>
      <b/>
      <sz val="11"/>
      <color theme="1"/>
      <name val="BIZ UDPゴシック"/>
      <family val="3"/>
      <charset val="128"/>
    </font>
    <font>
      <b/>
      <sz val="36"/>
      <color theme="1"/>
      <name val="BIZ UDPゴシック"/>
      <family val="3"/>
      <charset val="128"/>
    </font>
    <font>
      <b/>
      <sz val="11"/>
      <color indexed="81"/>
      <name val="BIZ UDPゴシック"/>
      <family val="3"/>
      <charset val="128"/>
    </font>
    <font>
      <b/>
      <sz val="14"/>
      <name val="BIZ UDPゴシック"/>
      <family val="3"/>
      <charset val="128"/>
    </font>
    <font>
      <b/>
      <sz val="18"/>
      <name val="BIZ UDPゴシック"/>
      <family val="3"/>
      <charset val="128"/>
    </font>
    <font>
      <sz val="14"/>
      <color theme="1"/>
      <name val="BIZ UDPゴシック"/>
      <family val="3"/>
      <charset val="128"/>
    </font>
    <font>
      <sz val="13"/>
      <color theme="1"/>
      <name val="BIZ UDPゴシック"/>
      <family val="3"/>
      <charset val="128"/>
    </font>
    <font>
      <sz val="16"/>
      <color theme="1"/>
      <name val="BIZ UDPゴシック"/>
      <family val="3"/>
      <charset val="128"/>
    </font>
    <font>
      <sz val="11"/>
      <color theme="1"/>
      <name val="BIZ UDゴシック"/>
      <family val="3"/>
      <charset val="128"/>
    </font>
    <font>
      <b/>
      <sz val="13"/>
      <color theme="0"/>
      <name val="BIZ UDPゴシック"/>
      <family val="3"/>
      <charset val="128"/>
    </font>
    <font>
      <b/>
      <sz val="13"/>
      <color theme="1"/>
      <name val="BIZ UDPゴシック"/>
      <family val="3"/>
      <charset val="128"/>
    </font>
    <font>
      <b/>
      <sz val="13"/>
      <name val="BIZ UDPゴシック"/>
      <family val="3"/>
      <charset val="128"/>
    </font>
    <font>
      <sz val="18"/>
      <color theme="1"/>
      <name val="BIZ UDPゴシック"/>
      <family val="3"/>
      <charset val="128"/>
    </font>
    <font>
      <b/>
      <sz val="18"/>
      <color theme="1"/>
      <name val="BIZ UDPゴシック"/>
      <family val="3"/>
      <charset val="128"/>
    </font>
    <font>
      <sz val="14"/>
      <color theme="1"/>
      <name val="UD デジタル 教科書体 NK-B"/>
      <family val="1"/>
      <charset val="128"/>
    </font>
    <font>
      <sz val="14"/>
      <color theme="0"/>
      <name val="UD デジタル 教科書体 NK-B"/>
      <family val="1"/>
      <charset val="128"/>
    </font>
    <font>
      <sz val="18"/>
      <color theme="4" tint="-0.249977111117893"/>
      <name val="UD デジタル 教科書体 NK-B"/>
      <family val="1"/>
      <charset val="128"/>
    </font>
    <font>
      <sz val="18"/>
      <name val="UD デジタル 教科書体 NK-B"/>
      <family val="1"/>
      <charset val="128"/>
    </font>
    <font>
      <b/>
      <sz val="16"/>
      <color rgb="FFFF0000"/>
      <name val="BIZ UDPゴシック"/>
      <family val="3"/>
      <charset val="128"/>
    </font>
    <font>
      <b/>
      <sz val="16"/>
      <color theme="0"/>
      <name val="UD デジタル 教科書体 NK-B"/>
      <family val="1"/>
      <charset val="128"/>
    </font>
    <font>
      <b/>
      <sz val="12"/>
      <color rgb="FFFF0000"/>
      <name val="BIZ UDPゴシック"/>
      <family val="3"/>
      <charset val="128"/>
    </font>
    <font>
      <b/>
      <sz val="18"/>
      <color theme="0"/>
      <name val="BIZ UDPゴシック"/>
      <family val="3"/>
      <charset val="128"/>
    </font>
    <font>
      <b/>
      <sz val="15"/>
      <color theme="1"/>
      <name val="BIZ UDPゴシック"/>
      <family val="3"/>
      <charset val="128"/>
    </font>
    <font>
      <sz val="14"/>
      <color theme="1"/>
      <name val="HGP創英角ﾎﾟｯﾌﾟ体"/>
      <family val="3"/>
      <charset val="128"/>
    </font>
    <font>
      <b/>
      <sz val="14"/>
      <color theme="0"/>
      <name val="BIZ UDPゴシック"/>
      <family val="3"/>
      <charset val="128"/>
    </font>
    <font>
      <b/>
      <sz val="14"/>
      <color rgb="FFFF0000"/>
      <name val="BIZ UDPゴシック"/>
      <family val="3"/>
      <charset val="128"/>
    </font>
    <font>
      <sz val="11"/>
      <color theme="1"/>
      <name val="BIZ UDP明朝 Medium"/>
      <family val="1"/>
      <charset val="128"/>
    </font>
    <font>
      <b/>
      <sz val="11"/>
      <color rgb="FFFF0000"/>
      <name val="BIZ UDPゴシック"/>
      <family val="3"/>
      <charset val="128"/>
    </font>
    <font>
      <b/>
      <sz val="14"/>
      <color theme="1"/>
      <name val="BIZ UDゴシック"/>
      <family val="3"/>
      <charset val="128"/>
    </font>
    <font>
      <sz val="14"/>
      <color theme="1"/>
      <name val="BIZ UDP明朝 Medium"/>
      <family val="1"/>
      <charset val="128"/>
    </font>
    <font>
      <b/>
      <sz val="12"/>
      <color indexed="81"/>
      <name val="BIZ UDPゴシック"/>
      <family val="3"/>
      <charset val="128"/>
    </font>
    <font>
      <b/>
      <sz val="13"/>
      <color rgb="FFFF0000"/>
      <name val="BIZ UDPゴシック"/>
      <family val="3"/>
      <charset val="128"/>
    </font>
    <font>
      <b/>
      <sz val="18"/>
      <color rgb="FFFF0000"/>
      <name val="BIZ UDPゴシック"/>
      <family val="3"/>
      <charset val="128"/>
    </font>
    <font>
      <b/>
      <sz val="20"/>
      <color theme="1"/>
      <name val="BIZ UDPゴシック"/>
      <family val="3"/>
      <charset val="128"/>
    </font>
    <font>
      <b/>
      <sz val="12"/>
      <color theme="8"/>
      <name val="BIZ UDPゴシック"/>
      <family val="3"/>
      <charset val="128"/>
    </font>
    <font>
      <sz val="18"/>
      <color theme="8"/>
      <name val="UD デジタル 教科書体 NK-B"/>
      <family val="1"/>
      <charset val="128"/>
    </font>
    <font>
      <sz val="11"/>
      <color theme="0"/>
      <name val="BIZ UDPゴシック"/>
      <family val="3"/>
      <charset val="128"/>
    </font>
    <font>
      <b/>
      <sz val="20"/>
      <name val="メイリオ"/>
      <family val="3"/>
      <charset val="128"/>
    </font>
    <font>
      <sz val="6"/>
      <name val="ＭＳ Ｐゴシック"/>
      <family val="3"/>
      <charset val="128"/>
    </font>
    <font>
      <sz val="11"/>
      <name val="メイリオ"/>
      <family val="3"/>
      <charset val="128"/>
    </font>
    <font>
      <sz val="11"/>
      <name val="ＭＳ Ｐゴシック"/>
      <family val="3"/>
      <charset val="128"/>
    </font>
    <font>
      <sz val="12"/>
      <name val="メイリオ"/>
      <family val="3"/>
      <charset val="128"/>
    </font>
    <font>
      <sz val="9"/>
      <name val="メイリオ"/>
      <family val="3"/>
      <charset val="128"/>
    </font>
    <font>
      <sz val="16"/>
      <name val="BIZ UDPゴシック"/>
      <family val="3"/>
      <charset val="128"/>
    </font>
    <font>
      <b/>
      <sz val="12"/>
      <name val="メイリオ"/>
      <family val="3"/>
      <charset val="128"/>
    </font>
  </fonts>
  <fills count="25">
    <fill>
      <patternFill patternType="none"/>
    </fill>
    <fill>
      <patternFill patternType="gray125"/>
    </fill>
    <fill>
      <patternFill patternType="solid">
        <fgColor theme="9" tint="0.59999389629810485"/>
        <bgColor indexed="64"/>
      </patternFill>
    </fill>
    <fill>
      <patternFill patternType="solid">
        <fgColor theme="8" tint="0.39994506668294322"/>
        <bgColor indexed="64"/>
      </patternFill>
    </fill>
    <fill>
      <patternFill patternType="solid">
        <fgColor theme="4" tint="0.39997558519241921"/>
        <bgColor indexed="64"/>
      </patternFill>
    </fill>
    <fill>
      <patternFill patternType="solid">
        <fgColor theme="8"/>
        <bgColor indexed="64"/>
      </patternFill>
    </fill>
    <fill>
      <patternFill patternType="solid">
        <fgColor rgb="FFA50021"/>
        <bgColor indexed="64"/>
      </patternFill>
    </fill>
    <fill>
      <patternFill patternType="solid">
        <fgColor theme="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499984740745262"/>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rgb="FF002060"/>
        <bgColor indexed="64"/>
      </patternFill>
    </fill>
    <fill>
      <patternFill patternType="solid">
        <fgColor theme="0"/>
        <bgColor indexed="64"/>
      </patternFill>
    </fill>
  </fills>
  <borders count="10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style="medium">
        <color indexed="64"/>
      </left>
      <right style="thin">
        <color indexed="64"/>
      </right>
      <top style="hair">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top style="double">
        <color indexed="64"/>
      </top>
      <bottom style="slantDashDot">
        <color indexed="64"/>
      </bottom>
      <diagonal/>
    </border>
    <border>
      <left style="thin">
        <color indexed="64"/>
      </left>
      <right/>
      <top style="slantDashDot">
        <color indexed="64"/>
      </top>
      <bottom style="double">
        <color indexed="64"/>
      </bottom>
      <diagonal/>
    </border>
    <border>
      <left/>
      <right style="double">
        <color indexed="64"/>
      </right>
      <top style="double">
        <color indexed="64"/>
      </top>
      <bottom style="slantDashDot">
        <color indexed="64"/>
      </bottom>
      <diagonal/>
    </border>
    <border>
      <left/>
      <right style="double">
        <color indexed="64"/>
      </right>
      <top style="slantDashDot">
        <color indexed="64"/>
      </top>
      <bottom style="double">
        <color indexed="64"/>
      </bottom>
      <diagonal/>
    </border>
    <border>
      <left style="hair">
        <color indexed="64"/>
      </left>
      <right style="hair">
        <color indexed="64"/>
      </right>
      <top style="double">
        <color indexed="64"/>
      </top>
      <bottom style="slantDashDot">
        <color indexed="64"/>
      </bottom>
      <diagonal/>
    </border>
    <border>
      <left style="hair">
        <color indexed="64"/>
      </left>
      <right style="hair">
        <color indexed="64"/>
      </right>
      <top style="slantDashDot">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uble">
        <color indexed="64"/>
      </top>
      <bottom/>
      <diagonal/>
    </border>
    <border>
      <left style="medium">
        <color indexed="64"/>
      </left>
      <right/>
      <top style="double">
        <color indexed="64"/>
      </top>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slantDashDot">
        <color indexed="64"/>
      </bottom>
      <diagonal/>
    </border>
    <border>
      <left style="thin">
        <color indexed="64"/>
      </left>
      <right style="double">
        <color indexed="64"/>
      </right>
      <top style="slantDashDot">
        <color indexed="64"/>
      </top>
      <bottom style="double">
        <color indexed="64"/>
      </bottom>
      <diagonal/>
    </border>
    <border>
      <left style="medium">
        <color indexed="64"/>
      </left>
      <right/>
      <top style="hair">
        <color indexed="64"/>
      </top>
      <bottom/>
      <diagonal/>
    </border>
    <border>
      <left/>
      <right style="thin">
        <color indexed="64"/>
      </right>
      <top style="hair">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thick">
        <color indexed="64"/>
      </bottom>
      <diagonal/>
    </border>
    <border>
      <left/>
      <right style="medium">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style="double">
        <color indexed="64"/>
      </bottom>
      <diagonal/>
    </border>
    <border>
      <left/>
      <right/>
      <top style="double">
        <color indexed="64"/>
      </top>
      <bottom style="slantDashDot">
        <color indexed="64"/>
      </bottom>
      <diagonal/>
    </border>
    <border>
      <left/>
      <right/>
      <top style="slantDashDot">
        <color indexed="64"/>
      </top>
      <bottom style="double">
        <color indexed="64"/>
      </bottom>
      <diagonal/>
    </border>
    <border>
      <left style="medium">
        <color auto="1"/>
      </left>
      <right style="medium">
        <color auto="1"/>
      </right>
      <top style="medium">
        <color auto="1"/>
      </top>
      <bottom style="medium">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s>
  <cellStyleXfs count="3">
    <xf numFmtId="0" fontId="0" fillId="0" borderId="0">
      <alignment vertical="center"/>
    </xf>
    <xf numFmtId="0" fontId="6" fillId="0" borderId="0">
      <alignment vertical="center"/>
    </xf>
    <xf numFmtId="0" fontId="56" fillId="0" borderId="0">
      <alignment vertical="center"/>
    </xf>
  </cellStyleXfs>
  <cellXfs count="581">
    <xf numFmtId="0" fontId="0" fillId="0" borderId="0" xfId="0">
      <alignment vertical="center"/>
    </xf>
    <xf numFmtId="180" fontId="15" fillId="0" borderId="12" xfId="0" applyNumberFormat="1" applyFont="1" applyBorder="1" applyAlignment="1" applyProtection="1">
      <alignment horizontal="center" vertical="center" wrapText="1"/>
      <protection locked="0"/>
    </xf>
    <xf numFmtId="0" fontId="5" fillId="0" borderId="0" xfId="0" applyFont="1" applyAlignment="1" applyProtection="1">
      <alignment horizontal="center" vertical="center" wrapText="1"/>
    </xf>
    <xf numFmtId="0" fontId="5" fillId="8" borderId="4" xfId="0" applyFont="1" applyFill="1" applyBorder="1" applyAlignment="1" applyProtection="1">
      <alignment horizontal="center" vertical="center" wrapText="1"/>
    </xf>
    <xf numFmtId="0" fontId="5" fillId="0" borderId="0" xfId="0" applyFont="1" applyFill="1" applyAlignment="1" applyProtection="1">
      <alignment horizontal="center" vertical="center" wrapText="1"/>
    </xf>
    <xf numFmtId="0" fontId="5" fillId="20" borderId="4" xfId="0" applyFont="1" applyFill="1" applyBorder="1" applyAlignment="1" applyProtection="1">
      <alignment horizontal="center" vertical="center" wrapText="1"/>
    </xf>
    <xf numFmtId="14" fontId="5" fillId="8" borderId="4" xfId="0" applyNumberFormat="1" applyFont="1" applyFill="1" applyBorder="1" applyAlignment="1" applyProtection="1">
      <alignment horizontal="center" vertical="center" wrapText="1"/>
    </xf>
    <xf numFmtId="14" fontId="5" fillId="20" borderId="4"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3" fillId="0" borderId="10" xfId="0" applyFont="1" applyBorder="1" applyAlignment="1" applyProtection="1">
      <alignment wrapText="1"/>
    </xf>
    <xf numFmtId="0" fontId="14" fillId="0" borderId="0" xfId="0" applyFont="1" applyAlignment="1" applyProtection="1">
      <alignment horizontal="left" vertical="center"/>
    </xf>
    <xf numFmtId="0" fontId="5" fillId="17" borderId="4" xfId="0" applyFont="1" applyFill="1" applyBorder="1" applyAlignment="1" applyProtection="1">
      <alignment horizontal="center" vertical="center" wrapText="1"/>
    </xf>
    <xf numFmtId="0" fontId="7" fillId="3" borderId="4" xfId="1" applyFont="1" applyFill="1" applyBorder="1" applyAlignment="1" applyProtection="1">
      <alignment horizontal="center" vertical="center" wrapText="1"/>
    </xf>
    <xf numFmtId="0" fontId="13" fillId="0" borderId="0" xfId="0" applyFont="1" applyBorder="1" applyAlignment="1" applyProtection="1">
      <alignment wrapText="1"/>
    </xf>
    <xf numFmtId="0" fontId="5" fillId="10" borderId="0" xfId="0" applyFont="1" applyFill="1" applyAlignment="1" applyProtection="1">
      <alignment horizontal="center" vertical="center" wrapText="1"/>
    </xf>
    <xf numFmtId="0" fontId="28" fillId="0" borderId="0" xfId="0" applyFont="1" applyAlignment="1" applyProtection="1">
      <alignment horizontal="center" vertical="center" wrapText="1"/>
    </xf>
    <xf numFmtId="0" fontId="5" fillId="0" borderId="16" xfId="0" applyFont="1" applyBorder="1" applyAlignment="1" applyProtection="1">
      <alignment horizontal="center" vertical="center" wrapText="1"/>
    </xf>
    <xf numFmtId="1" fontId="33" fillId="0" borderId="4" xfId="1" applyNumberFormat="1" applyFont="1" applyFill="1" applyBorder="1" applyAlignment="1" applyProtection="1">
      <alignment horizontal="center" vertical="center"/>
    </xf>
    <xf numFmtId="0" fontId="5" fillId="10" borderId="4" xfId="0" applyFont="1" applyFill="1" applyBorder="1" applyAlignment="1" applyProtection="1">
      <alignment horizontal="center" vertical="center" wrapText="1"/>
    </xf>
    <xf numFmtId="0" fontId="5" fillId="13" borderId="0" xfId="0" applyFont="1" applyFill="1" applyAlignment="1" applyProtection="1">
      <alignment horizontal="center" vertical="center" wrapText="1"/>
    </xf>
    <xf numFmtId="0" fontId="5" fillId="13" borderId="4" xfId="0" applyFont="1" applyFill="1" applyBorder="1" applyAlignment="1" applyProtection="1">
      <alignment horizontal="center" vertical="center" wrapText="1"/>
    </xf>
    <xf numFmtId="0" fontId="5" fillId="11" borderId="0" xfId="0" applyFont="1" applyFill="1" applyAlignment="1" applyProtection="1">
      <alignment horizontal="center" vertical="center" wrapText="1"/>
    </xf>
    <xf numFmtId="0" fontId="5" fillId="11" borderId="4" xfId="0" applyFont="1" applyFill="1" applyBorder="1" applyAlignment="1" applyProtection="1">
      <alignment horizontal="center" vertical="center" wrapText="1"/>
    </xf>
    <xf numFmtId="0" fontId="13" fillId="0" borderId="10" xfId="0" applyFont="1" applyBorder="1" applyAlignment="1" applyProtection="1">
      <alignment vertical="center" wrapText="1"/>
    </xf>
    <xf numFmtId="0" fontId="5" fillId="2" borderId="0" xfId="0" applyFont="1" applyFill="1" applyAlignment="1" applyProtection="1">
      <alignment horizontal="center" vertical="center" wrapText="1"/>
    </xf>
    <xf numFmtId="0" fontId="5" fillId="2" borderId="4" xfId="0" applyFont="1" applyFill="1" applyBorder="1" applyAlignment="1" applyProtection="1">
      <alignment horizontal="center" vertical="center" wrapText="1"/>
    </xf>
    <xf numFmtId="0" fontId="28" fillId="0" borderId="0" xfId="0" applyFont="1" applyFill="1" applyBorder="1" applyAlignment="1" applyProtection="1">
      <alignment vertical="center" wrapText="1"/>
    </xf>
    <xf numFmtId="0" fontId="28" fillId="0" borderId="0" xfId="0" applyFont="1" applyFill="1" applyBorder="1" applyAlignment="1" applyProtection="1">
      <alignment horizontal="center" vertical="center" wrapText="1"/>
    </xf>
    <xf numFmtId="0" fontId="33" fillId="0" borderId="0" xfId="1" applyFont="1" applyFill="1" applyBorder="1" applyAlignment="1" applyProtection="1">
      <alignment vertical="center"/>
    </xf>
    <xf numFmtId="0" fontId="28" fillId="0" borderId="0" xfId="0" applyFont="1" applyBorder="1" applyAlignment="1" applyProtection="1">
      <alignment vertical="center" wrapText="1"/>
    </xf>
    <xf numFmtId="0" fontId="28" fillId="0" borderId="0" xfId="0" applyFont="1" applyBorder="1" applyAlignment="1" applyProtection="1">
      <alignment horizontal="center" vertical="center" wrapText="1"/>
    </xf>
    <xf numFmtId="0" fontId="13" fillId="10" borderId="4" xfId="0" applyFont="1" applyFill="1" applyBorder="1" applyAlignment="1" applyProtection="1">
      <alignment horizontal="center" vertical="center" wrapText="1"/>
    </xf>
    <xf numFmtId="0" fontId="21" fillId="0" borderId="0" xfId="0" applyFont="1" applyAlignment="1" applyProtection="1">
      <alignment horizontal="center" vertical="center" wrapText="1"/>
    </xf>
    <xf numFmtId="0" fontId="30" fillId="17" borderId="88" xfId="1" applyFont="1" applyFill="1" applyBorder="1" applyAlignment="1" applyProtection="1">
      <alignment horizontal="center" vertical="center" wrapText="1"/>
    </xf>
    <xf numFmtId="0" fontId="30" fillId="22" borderId="89" xfId="1" applyFont="1" applyFill="1" applyBorder="1" applyAlignment="1" applyProtection="1">
      <alignment horizontal="center" vertical="center" wrapText="1"/>
    </xf>
    <xf numFmtId="0" fontId="30" fillId="17" borderId="89" xfId="1" applyFont="1" applyFill="1" applyBorder="1" applyAlignment="1" applyProtection="1">
      <alignment horizontal="center" vertical="center" wrapText="1"/>
    </xf>
    <xf numFmtId="0" fontId="30" fillId="21" borderId="89" xfId="1" applyFont="1" applyFill="1" applyBorder="1" applyAlignment="1" applyProtection="1">
      <alignment horizontal="center" vertical="center" wrapText="1"/>
    </xf>
    <xf numFmtId="0" fontId="30" fillId="21" borderId="90" xfId="1" applyFont="1" applyFill="1" applyBorder="1" applyAlignment="1" applyProtection="1">
      <alignment horizontal="center" vertical="center" wrapText="1"/>
    </xf>
    <xf numFmtId="176" fontId="32" fillId="7" borderId="24" xfId="1" applyNumberFormat="1" applyFont="1" applyFill="1" applyBorder="1" applyProtection="1">
      <alignment vertical="center"/>
    </xf>
    <xf numFmtId="177" fontId="32" fillId="7" borderId="4" xfId="1" applyNumberFormat="1" applyFont="1" applyFill="1" applyBorder="1" applyProtection="1">
      <alignment vertical="center"/>
    </xf>
    <xf numFmtId="176" fontId="33" fillId="7" borderId="4" xfId="1" applyNumberFormat="1" applyFont="1" applyFill="1" applyBorder="1" applyProtection="1">
      <alignment vertical="center"/>
    </xf>
    <xf numFmtId="177" fontId="33" fillId="7" borderId="92" xfId="1" applyNumberFormat="1" applyFont="1" applyFill="1" applyBorder="1" applyProtection="1">
      <alignment vertical="center"/>
    </xf>
    <xf numFmtId="178" fontId="32" fillId="7" borderId="92" xfId="1" applyNumberFormat="1" applyFont="1" applyFill="1" applyBorder="1" applyProtection="1">
      <alignment vertical="center"/>
    </xf>
    <xf numFmtId="178" fontId="33" fillId="7" borderId="93" xfId="1" applyNumberFormat="1" applyFont="1" applyFill="1" applyBorder="1" applyProtection="1">
      <alignment vertical="center"/>
    </xf>
    <xf numFmtId="0" fontId="31" fillId="5" borderId="22" xfId="1" applyFont="1" applyFill="1" applyBorder="1" applyAlignment="1" applyProtection="1">
      <alignment horizontal="center" vertical="center" wrapText="1"/>
    </xf>
    <xf numFmtId="0" fontId="31" fillId="5" borderId="4" xfId="1" applyFont="1" applyFill="1" applyBorder="1" applyAlignment="1" applyProtection="1">
      <alignment horizontal="center" vertical="center" wrapText="1"/>
    </xf>
    <xf numFmtId="0" fontId="31" fillId="5" borderId="23" xfId="1" applyFont="1" applyFill="1" applyBorder="1" applyAlignment="1" applyProtection="1">
      <alignment horizontal="center" vertical="center" wrapText="1"/>
    </xf>
    <xf numFmtId="176" fontId="33" fillId="0" borderId="91" xfId="1" applyNumberFormat="1" applyFont="1" applyFill="1" applyBorder="1" applyProtection="1">
      <alignment vertical="center"/>
    </xf>
    <xf numFmtId="177" fontId="33" fillId="0" borderId="92" xfId="1" applyNumberFormat="1" applyFont="1" applyFill="1" applyBorder="1" applyProtection="1">
      <alignment vertical="center"/>
    </xf>
    <xf numFmtId="176" fontId="33" fillId="0" borderId="93" xfId="1" applyNumberFormat="1" applyFont="1" applyFill="1" applyBorder="1" applyProtection="1">
      <alignment vertical="center"/>
    </xf>
    <xf numFmtId="0" fontId="29" fillId="4" borderId="0" xfId="0" applyFont="1" applyFill="1" applyAlignment="1" applyProtection="1">
      <alignment horizontal="left" vertical="center"/>
    </xf>
    <xf numFmtId="0" fontId="21" fillId="4" borderId="0" xfId="0" applyFont="1" applyFill="1" applyAlignment="1" applyProtection="1">
      <alignment horizontal="center" vertical="center" wrapText="1"/>
    </xf>
    <xf numFmtId="0" fontId="30" fillId="18" borderId="88" xfId="1" applyFont="1" applyFill="1" applyBorder="1" applyAlignment="1" applyProtection="1">
      <alignment horizontal="center" vertical="center" wrapText="1"/>
    </xf>
    <xf numFmtId="0" fontId="30" fillId="18" borderId="89" xfId="1" applyFont="1" applyFill="1" applyBorder="1" applyAlignment="1" applyProtection="1">
      <alignment horizontal="center" vertical="center" wrapText="1"/>
    </xf>
    <xf numFmtId="0" fontId="30" fillId="18" borderId="90" xfId="1" applyFont="1" applyFill="1" applyBorder="1" applyAlignment="1" applyProtection="1">
      <alignment horizontal="center" vertical="center" wrapText="1"/>
    </xf>
    <xf numFmtId="0" fontId="31" fillId="19" borderId="22" xfId="1" applyFont="1" applyFill="1" applyBorder="1" applyAlignment="1" applyProtection="1">
      <alignment horizontal="center" vertical="center" wrapText="1"/>
    </xf>
    <xf numFmtId="0" fontId="31" fillId="19" borderId="4" xfId="1" applyFont="1" applyFill="1" applyBorder="1" applyAlignment="1" applyProtection="1">
      <alignment horizontal="center" vertical="center" wrapText="1"/>
    </xf>
    <xf numFmtId="0" fontId="31" fillId="19" borderId="23" xfId="1" applyFont="1" applyFill="1" applyBorder="1" applyAlignment="1" applyProtection="1">
      <alignment horizontal="center" vertical="center" wrapText="1"/>
    </xf>
    <xf numFmtId="176" fontId="33" fillId="0" borderId="92" xfId="1" applyNumberFormat="1" applyFont="1" applyFill="1" applyBorder="1" applyProtection="1">
      <alignment vertical="center"/>
    </xf>
    <xf numFmtId="178" fontId="33" fillId="0" borderId="93" xfId="1" applyNumberFormat="1" applyFont="1" applyFill="1" applyBorder="1" applyProtection="1">
      <alignment vertical="center"/>
    </xf>
    <xf numFmtId="0" fontId="5" fillId="4" borderId="0" xfId="0" applyFont="1" applyFill="1" applyAlignment="1" applyProtection="1">
      <alignment horizontal="center" vertical="center" wrapText="1"/>
    </xf>
    <xf numFmtId="0" fontId="23" fillId="0" borderId="0" xfId="0" applyFont="1" applyAlignment="1" applyProtection="1">
      <alignment horizontal="center" vertical="center" wrapText="1"/>
    </xf>
    <xf numFmtId="0" fontId="35" fillId="6" borderId="88" xfId="1" applyFont="1" applyFill="1" applyBorder="1" applyAlignment="1" applyProtection="1">
      <alignment horizontal="center" vertical="center" wrapText="1"/>
    </xf>
    <xf numFmtId="0" fontId="35" fillId="6" borderId="89" xfId="1" applyFont="1" applyFill="1" applyBorder="1" applyAlignment="1" applyProtection="1">
      <alignment horizontal="center" vertical="center" wrapText="1"/>
    </xf>
    <xf numFmtId="0" fontId="35" fillId="6" borderId="90" xfId="1" applyFont="1" applyFill="1" applyBorder="1" applyAlignment="1" applyProtection="1">
      <alignment horizontal="center" vertical="center" wrapText="1"/>
    </xf>
    <xf numFmtId="0" fontId="5" fillId="0" borderId="0" xfId="0" applyFont="1" applyAlignment="1" applyProtection="1">
      <alignment horizontal="center" vertical="center" wrapText="1"/>
      <protection locked="0"/>
    </xf>
    <xf numFmtId="14" fontId="5" fillId="0" borderId="0" xfId="0" applyNumberFormat="1" applyFont="1" applyAlignment="1" applyProtection="1">
      <alignment horizontal="center" vertical="center" wrapText="1"/>
      <protection locked="0"/>
    </xf>
    <xf numFmtId="0" fontId="17" fillId="0" borderId="0" xfId="0" applyFont="1" applyAlignment="1" applyProtection="1">
      <alignment vertical="center" wrapText="1"/>
      <protection locked="0"/>
    </xf>
    <xf numFmtId="0" fontId="5" fillId="0" borderId="0" xfId="0" applyFont="1" applyFill="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34" fillId="0" borderId="0" xfId="0" applyFont="1" applyFill="1" applyBorder="1" applyAlignment="1" applyProtection="1">
      <alignment vertical="center" wrapText="1"/>
      <protection locked="0"/>
    </xf>
    <xf numFmtId="0" fontId="21" fillId="0" borderId="0" xfId="0" applyFont="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14" fontId="10" fillId="0" borderId="47" xfId="0" applyNumberFormat="1" applyFont="1" applyBorder="1" applyAlignment="1" applyProtection="1">
      <alignment horizontal="center" vertical="center" wrapText="1"/>
      <protection locked="0"/>
    </xf>
    <xf numFmtId="14" fontId="10" fillId="0" borderId="58" xfId="0" applyNumberFormat="1" applyFont="1" applyFill="1" applyBorder="1" applyAlignment="1" applyProtection="1">
      <alignment horizontal="center" vertical="center" wrapText="1"/>
      <protection locked="0"/>
    </xf>
    <xf numFmtId="14" fontId="10" fillId="0" borderId="53" xfId="0" applyNumberFormat="1" applyFont="1" applyBorder="1" applyAlignment="1" applyProtection="1">
      <alignment horizontal="center" vertical="center" wrapText="1"/>
      <protection locked="0"/>
    </xf>
    <xf numFmtId="0" fontId="4" fillId="0" borderId="0" xfId="0" applyFont="1" applyFill="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14" fillId="12" borderId="4" xfId="0" applyFont="1" applyFill="1" applyBorder="1" applyAlignment="1" applyProtection="1">
      <alignment horizontal="center" vertical="center" shrinkToFit="1"/>
    </xf>
    <xf numFmtId="0" fontId="14" fillId="9" borderId="4" xfId="0" applyFont="1" applyFill="1" applyBorder="1" applyAlignment="1" applyProtection="1">
      <alignment horizontal="center" vertical="center" wrapText="1"/>
    </xf>
    <xf numFmtId="0" fontId="11" fillId="9" borderId="4" xfId="0" applyFont="1" applyFill="1" applyBorder="1" applyAlignment="1" applyProtection="1">
      <alignment horizontal="center" vertical="center" wrapText="1"/>
    </xf>
    <xf numFmtId="0" fontId="15" fillId="9" borderId="13" xfId="0" applyFont="1" applyFill="1" applyBorder="1" applyAlignment="1" applyProtection="1">
      <alignment horizontal="center" vertical="center" wrapText="1"/>
    </xf>
    <xf numFmtId="0" fontId="14" fillId="9" borderId="3" xfId="0" applyFont="1" applyFill="1" applyBorder="1" applyAlignment="1" applyProtection="1">
      <alignment horizontal="center" vertical="center" wrapText="1"/>
    </xf>
    <xf numFmtId="0" fontId="36" fillId="0" borderId="0" xfId="0" applyFont="1" applyFill="1" applyAlignment="1" applyProtection="1">
      <alignment horizontal="center" vertical="center" wrapText="1"/>
    </xf>
    <xf numFmtId="180" fontId="14" fillId="0" borderId="12" xfId="0" applyNumberFormat="1" applyFont="1" applyBorder="1" applyAlignment="1" applyProtection="1">
      <alignment horizontal="center" vertical="center" wrapText="1"/>
      <protection locked="0"/>
    </xf>
    <xf numFmtId="14" fontId="5" fillId="0" borderId="0" xfId="0" applyNumberFormat="1" applyFont="1" applyAlignment="1" applyProtection="1">
      <alignment horizontal="center" vertical="center" wrapText="1"/>
    </xf>
    <xf numFmtId="0" fontId="17" fillId="0" borderId="0" xfId="0" applyFont="1" applyAlignment="1" applyProtection="1">
      <alignment vertical="center" wrapText="1"/>
    </xf>
    <xf numFmtId="0" fontId="15" fillId="0" borderId="8" xfId="0" applyFont="1" applyBorder="1" applyAlignment="1" applyProtection="1">
      <alignment horizontal="center" vertical="center" wrapText="1"/>
    </xf>
    <xf numFmtId="14" fontId="10" fillId="0" borderId="47" xfId="0" applyNumberFormat="1" applyFont="1" applyBorder="1" applyAlignment="1" applyProtection="1">
      <alignment horizontal="center" vertical="center" wrapText="1"/>
    </xf>
    <xf numFmtId="14" fontId="10" fillId="0" borderId="47" xfId="0" applyNumberFormat="1" applyFont="1" applyFill="1" applyBorder="1" applyAlignment="1" applyProtection="1">
      <alignment horizontal="center" vertical="center" wrapText="1"/>
    </xf>
    <xf numFmtId="0" fontId="5" fillId="0" borderId="15" xfId="0" applyFont="1" applyBorder="1" applyAlignment="1" applyProtection="1">
      <alignment horizontal="center" vertical="center" wrapText="1"/>
    </xf>
    <xf numFmtId="180" fontId="15" fillId="0" borderId="12" xfId="0" applyNumberFormat="1" applyFont="1" applyBorder="1" applyAlignment="1" applyProtection="1">
      <alignment horizontal="center" vertical="center" wrapText="1"/>
    </xf>
    <xf numFmtId="14" fontId="3" fillId="23" borderId="58" xfId="0" applyNumberFormat="1" applyFont="1" applyFill="1" applyBorder="1" applyAlignment="1" applyProtection="1">
      <alignment horizontal="center" vertical="center" wrapText="1"/>
    </xf>
    <xf numFmtId="14" fontId="10" fillId="0" borderId="58" xfId="0" applyNumberFormat="1" applyFont="1" applyFill="1" applyBorder="1" applyAlignment="1" applyProtection="1">
      <alignment horizontal="center" vertical="center" wrapText="1"/>
    </xf>
    <xf numFmtId="14" fontId="3" fillId="23" borderId="53" xfId="0" applyNumberFormat="1" applyFont="1" applyFill="1" applyBorder="1" applyAlignment="1" applyProtection="1">
      <alignment horizontal="center" vertical="center" wrapText="1"/>
    </xf>
    <xf numFmtId="14" fontId="10" fillId="0" borderId="53" xfId="0" applyNumberFormat="1" applyFont="1" applyFill="1" applyBorder="1" applyAlignment="1" applyProtection="1">
      <alignment horizontal="center" vertical="center" wrapText="1"/>
    </xf>
    <xf numFmtId="14" fontId="10" fillId="0" borderId="53" xfId="0" applyNumberFormat="1" applyFont="1" applyBorder="1" applyAlignment="1" applyProtection="1">
      <alignment horizontal="center" vertical="center" wrapText="1"/>
    </xf>
    <xf numFmtId="180" fontId="15" fillId="0" borderId="14" xfId="0" applyNumberFormat="1" applyFont="1" applyBorder="1" applyAlignment="1" applyProtection="1">
      <alignment horizontal="center" vertical="center" wrapText="1"/>
    </xf>
    <xf numFmtId="0" fontId="24"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34" fillId="0" borderId="0" xfId="0" applyFont="1" applyFill="1" applyBorder="1" applyAlignment="1" applyProtection="1">
      <alignment vertical="center" wrapText="1"/>
    </xf>
    <xf numFmtId="0" fontId="43" fillId="0" borderId="0" xfId="0" applyFont="1" applyFill="1" applyAlignment="1" applyProtection="1">
      <alignment horizontal="center" vertical="center" wrapText="1"/>
    </xf>
    <xf numFmtId="0" fontId="2" fillId="0" borderId="0" xfId="0" applyFont="1" applyFill="1" applyAlignment="1" applyProtection="1">
      <alignment vertical="center" shrinkToFit="1"/>
    </xf>
    <xf numFmtId="0" fontId="36" fillId="0" borderId="8" xfId="0" applyFont="1" applyBorder="1" applyAlignment="1" applyProtection="1">
      <alignment horizontal="center" vertical="center" shrinkToFit="1"/>
    </xf>
    <xf numFmtId="0" fontId="15" fillId="0" borderId="12" xfId="0" applyNumberFormat="1" applyFont="1" applyBorder="1" applyAlignment="1" applyProtection="1">
      <alignment horizontal="center" vertical="center" shrinkToFit="1"/>
    </xf>
    <xf numFmtId="0" fontId="5" fillId="0" borderId="0" xfId="0" applyFont="1" applyAlignment="1" applyProtection="1">
      <alignment horizontal="center" vertical="center" wrapText="1"/>
      <protection hidden="1"/>
    </xf>
    <xf numFmtId="0" fontId="5" fillId="8" borderId="4" xfId="0" applyFont="1" applyFill="1" applyBorder="1" applyAlignment="1" applyProtection="1">
      <alignment horizontal="center" vertical="center" wrapText="1"/>
      <protection hidden="1"/>
    </xf>
    <xf numFmtId="0" fontId="5" fillId="0" borderId="0" xfId="0" applyFont="1" applyFill="1" applyAlignment="1" applyProtection="1">
      <alignment horizontal="center" vertical="center" wrapText="1"/>
      <protection hidden="1"/>
    </xf>
    <xf numFmtId="0" fontId="5" fillId="20" borderId="4" xfId="0" applyFont="1" applyFill="1" applyBorder="1" applyAlignment="1" applyProtection="1">
      <alignment horizontal="center" vertical="center" wrapText="1"/>
      <protection hidden="1"/>
    </xf>
    <xf numFmtId="0" fontId="0" fillId="0" borderId="0" xfId="0" applyProtection="1">
      <alignment vertical="center"/>
      <protection hidden="1"/>
    </xf>
    <xf numFmtId="14" fontId="5" fillId="0" borderId="0" xfId="0" applyNumberFormat="1" applyFont="1" applyAlignment="1" applyProtection="1">
      <alignment horizontal="center" vertical="center" wrapText="1"/>
      <protection hidden="1"/>
    </xf>
    <xf numFmtId="14" fontId="5" fillId="8" borderId="4" xfId="0" applyNumberFormat="1" applyFont="1" applyFill="1" applyBorder="1" applyAlignment="1" applyProtection="1">
      <alignment horizontal="center" vertical="center" wrapText="1"/>
      <protection hidden="1"/>
    </xf>
    <xf numFmtId="14" fontId="5" fillId="20" borderId="4" xfId="0" applyNumberFormat="1" applyFont="1" applyFill="1" applyBorder="1" applyAlignment="1" applyProtection="1">
      <alignment horizontal="center" vertical="center" wrapText="1"/>
      <protection hidden="1"/>
    </xf>
    <xf numFmtId="0" fontId="13" fillId="0" borderId="10" xfId="0" applyFont="1" applyBorder="1" applyAlignment="1" applyProtection="1">
      <alignment wrapText="1"/>
      <protection hidden="1"/>
    </xf>
    <xf numFmtId="0" fontId="14" fillId="0" borderId="0" xfId="0" applyFont="1" applyAlignment="1" applyProtection="1">
      <alignment horizontal="left" vertical="center"/>
      <protection hidden="1"/>
    </xf>
    <xf numFmtId="0" fontId="16" fillId="17" borderId="4" xfId="0" applyFont="1" applyFill="1" applyBorder="1" applyAlignment="1" applyProtection="1">
      <alignment horizontal="center" vertical="center" wrapText="1"/>
      <protection hidden="1"/>
    </xf>
    <xf numFmtId="0" fontId="15" fillId="3" borderId="4" xfId="1" applyFont="1" applyFill="1" applyBorder="1" applyAlignment="1" applyProtection="1">
      <alignment horizontal="center" vertical="center" wrapText="1"/>
      <protection hidden="1"/>
    </xf>
    <xf numFmtId="0" fontId="13" fillId="0" borderId="0" xfId="0" applyFont="1" applyBorder="1" applyAlignment="1" applyProtection="1">
      <alignment wrapText="1"/>
      <protection hidden="1"/>
    </xf>
    <xf numFmtId="0" fontId="5" fillId="0" borderId="0" xfId="0" applyFont="1" applyFill="1" applyAlignment="1" applyProtection="1">
      <alignment horizontal="left" vertical="center" wrapText="1"/>
      <protection hidden="1"/>
    </xf>
    <xf numFmtId="0" fontId="28" fillId="0" borderId="0" xfId="0" applyFont="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1" fontId="33" fillId="0" borderId="4" xfId="1" applyNumberFormat="1" applyFont="1" applyFill="1" applyBorder="1" applyAlignment="1" applyProtection="1">
      <alignment horizontal="center" vertical="center"/>
      <protection hidden="1"/>
    </xf>
    <xf numFmtId="0" fontId="5" fillId="0" borderId="4"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13" fillId="0" borderId="10" xfId="0" applyFont="1" applyBorder="1" applyAlignment="1" applyProtection="1">
      <alignment vertical="center" wrapText="1"/>
      <protection hidden="1"/>
    </xf>
    <xf numFmtId="0" fontId="28" fillId="0" borderId="0" xfId="0" applyFont="1" applyFill="1" applyBorder="1" applyAlignment="1" applyProtection="1">
      <alignment vertical="center" wrapText="1"/>
      <protection hidden="1"/>
    </xf>
    <xf numFmtId="0" fontId="28" fillId="0" borderId="0" xfId="0" applyFont="1" applyFill="1" applyBorder="1" applyAlignment="1" applyProtection="1">
      <alignment horizontal="center" vertical="center" wrapText="1"/>
      <protection hidden="1"/>
    </xf>
    <xf numFmtId="0" fontId="33" fillId="0" borderId="0" xfId="1" applyFont="1" applyFill="1" applyBorder="1" applyAlignment="1" applyProtection="1">
      <alignment vertical="center"/>
      <protection hidden="1"/>
    </xf>
    <xf numFmtId="0" fontId="28" fillId="0" borderId="0" xfId="0" applyFont="1" applyBorder="1" applyAlignment="1" applyProtection="1">
      <alignment vertical="center" wrapText="1"/>
      <protection hidden="1"/>
    </xf>
    <xf numFmtId="0" fontId="28" fillId="0" borderId="0" xfId="0" applyFont="1" applyBorder="1" applyAlignment="1" applyProtection="1">
      <alignment horizontal="center" vertical="center" wrapText="1"/>
      <protection hidden="1"/>
    </xf>
    <xf numFmtId="0" fontId="13" fillId="10" borderId="4" xfId="0" applyFont="1" applyFill="1" applyBorder="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4" xfId="0" applyFont="1" applyBorder="1" applyAlignment="1" applyProtection="1">
      <alignment horizontal="center" vertical="center" wrapText="1"/>
      <protection hidden="1"/>
    </xf>
    <xf numFmtId="0" fontId="21" fillId="0" borderId="0" xfId="0" applyFont="1" applyAlignment="1" applyProtection="1">
      <alignment horizontal="center" vertical="center" wrapText="1"/>
      <protection hidden="1"/>
    </xf>
    <xf numFmtId="0" fontId="15" fillId="17" borderId="88" xfId="1" applyFont="1" applyFill="1" applyBorder="1" applyAlignment="1" applyProtection="1">
      <alignment horizontal="center" vertical="center" wrapText="1"/>
      <protection hidden="1"/>
    </xf>
    <xf numFmtId="0" fontId="15" fillId="22" borderId="89" xfId="1" applyFont="1" applyFill="1" applyBorder="1" applyAlignment="1" applyProtection="1">
      <alignment horizontal="center" vertical="center" wrapText="1"/>
      <protection hidden="1"/>
    </xf>
    <xf numFmtId="0" fontId="15" fillId="17" borderId="89" xfId="1" applyFont="1" applyFill="1" applyBorder="1" applyAlignment="1" applyProtection="1">
      <alignment horizontal="center" vertical="center" wrapText="1"/>
      <protection hidden="1"/>
    </xf>
    <xf numFmtId="0" fontId="15" fillId="21" borderId="89" xfId="1" applyFont="1" applyFill="1" applyBorder="1" applyAlignment="1" applyProtection="1">
      <alignment horizontal="center" vertical="center" wrapText="1"/>
      <protection hidden="1"/>
    </xf>
    <xf numFmtId="0" fontId="15" fillId="21" borderId="90" xfId="1" applyFont="1" applyFill="1" applyBorder="1" applyAlignment="1" applyProtection="1">
      <alignment horizontal="center" vertical="center" wrapText="1"/>
      <protection hidden="1"/>
    </xf>
    <xf numFmtId="176" fontId="32" fillId="7" borderId="24" xfId="1" applyNumberFormat="1" applyFont="1" applyFill="1" applyBorder="1" applyProtection="1">
      <alignment vertical="center"/>
      <protection hidden="1"/>
    </xf>
    <xf numFmtId="177" fontId="32" fillId="7" borderId="4" xfId="1" applyNumberFormat="1" applyFont="1" applyFill="1" applyBorder="1" applyProtection="1">
      <alignment vertical="center"/>
      <protection hidden="1"/>
    </xf>
    <xf numFmtId="176" fontId="33" fillId="7" borderId="4" xfId="1" applyNumberFormat="1" applyFont="1" applyFill="1" applyBorder="1" applyProtection="1">
      <alignment vertical="center"/>
      <protection hidden="1"/>
    </xf>
    <xf numFmtId="177" fontId="33" fillId="7" borderId="92" xfId="1" applyNumberFormat="1" applyFont="1" applyFill="1" applyBorder="1" applyProtection="1">
      <alignment vertical="center"/>
      <protection hidden="1"/>
    </xf>
    <xf numFmtId="178" fontId="32" fillId="7" borderId="92" xfId="1" applyNumberFormat="1" applyFont="1" applyFill="1" applyBorder="1" applyProtection="1">
      <alignment vertical="center"/>
      <protection hidden="1"/>
    </xf>
    <xf numFmtId="178" fontId="33" fillId="7" borderId="93" xfId="1" applyNumberFormat="1" applyFont="1" applyFill="1" applyBorder="1" applyProtection="1">
      <alignment vertical="center"/>
      <protection hidden="1"/>
    </xf>
    <xf numFmtId="0" fontId="3" fillId="5" borderId="22" xfId="1" applyFont="1" applyFill="1" applyBorder="1" applyAlignment="1" applyProtection="1">
      <alignment horizontal="center" vertical="center" wrapText="1"/>
      <protection hidden="1"/>
    </xf>
    <xf numFmtId="0" fontId="3" fillId="5" borderId="4" xfId="1" applyFont="1" applyFill="1" applyBorder="1" applyAlignment="1" applyProtection="1">
      <alignment horizontal="center" vertical="center" wrapText="1"/>
      <protection hidden="1"/>
    </xf>
    <xf numFmtId="0" fontId="3" fillId="5" borderId="23" xfId="1" applyFont="1" applyFill="1" applyBorder="1" applyAlignment="1" applyProtection="1">
      <alignment horizontal="center" vertical="center" wrapText="1"/>
      <protection hidden="1"/>
    </xf>
    <xf numFmtId="176" fontId="33" fillId="0" borderId="91" xfId="1" applyNumberFormat="1" applyFont="1" applyFill="1" applyBorder="1" applyProtection="1">
      <alignment vertical="center"/>
      <protection hidden="1"/>
    </xf>
    <xf numFmtId="177" fontId="33" fillId="0" borderId="92" xfId="1" applyNumberFormat="1" applyFont="1" applyFill="1" applyBorder="1" applyProtection="1">
      <alignment vertical="center"/>
      <protection hidden="1"/>
    </xf>
    <xf numFmtId="176" fontId="33" fillId="0" borderId="93" xfId="1" applyNumberFormat="1" applyFont="1" applyFill="1" applyBorder="1" applyProtection="1">
      <alignment vertical="center"/>
      <protection hidden="1"/>
    </xf>
    <xf numFmtId="0" fontId="29" fillId="0" borderId="0" xfId="0" applyFont="1" applyFill="1" applyAlignment="1" applyProtection="1">
      <alignment horizontal="left" vertical="center"/>
      <protection hidden="1"/>
    </xf>
    <xf numFmtId="0" fontId="21" fillId="0" borderId="0" xfId="0" applyFont="1" applyFill="1" applyAlignment="1" applyProtection="1">
      <alignment horizontal="center" vertical="center" wrapText="1"/>
      <protection hidden="1"/>
    </xf>
    <xf numFmtId="0" fontId="50" fillId="18" borderId="88" xfId="1" applyFont="1" applyFill="1" applyBorder="1" applyAlignment="1" applyProtection="1">
      <alignment horizontal="center" vertical="center" wrapText="1"/>
      <protection hidden="1"/>
    </xf>
    <xf numFmtId="0" fontId="50" fillId="18" borderId="89" xfId="1" applyFont="1" applyFill="1" applyBorder="1" applyAlignment="1" applyProtection="1">
      <alignment horizontal="center" vertical="center" wrapText="1"/>
      <protection hidden="1"/>
    </xf>
    <xf numFmtId="0" fontId="15" fillId="18" borderId="89" xfId="1" applyFont="1" applyFill="1" applyBorder="1" applyAlignment="1" applyProtection="1">
      <alignment horizontal="center" vertical="center" wrapText="1"/>
      <protection hidden="1"/>
    </xf>
    <xf numFmtId="0" fontId="15" fillId="18" borderId="90" xfId="1" applyFont="1" applyFill="1" applyBorder="1" applyAlignment="1" applyProtection="1">
      <alignment horizontal="center" vertical="center" wrapText="1"/>
      <protection hidden="1"/>
    </xf>
    <xf numFmtId="176" fontId="51" fillId="7" borderId="24" xfId="1" applyNumberFormat="1" applyFont="1" applyFill="1" applyBorder="1" applyProtection="1">
      <alignment vertical="center"/>
      <protection hidden="1"/>
    </xf>
    <xf numFmtId="177" fontId="51" fillId="7" borderId="4" xfId="1" applyNumberFormat="1" applyFont="1" applyFill="1" applyBorder="1" applyProtection="1">
      <alignment vertical="center"/>
      <protection hidden="1"/>
    </xf>
    <xf numFmtId="178" fontId="51" fillId="7" borderId="92" xfId="1" applyNumberFormat="1" applyFont="1" applyFill="1" applyBorder="1" applyProtection="1">
      <alignment vertical="center"/>
      <protection hidden="1"/>
    </xf>
    <xf numFmtId="0" fontId="3" fillId="23" borderId="22" xfId="1" applyFont="1" applyFill="1" applyBorder="1" applyAlignment="1" applyProtection="1">
      <alignment horizontal="center" vertical="center" wrapText="1"/>
      <protection hidden="1"/>
    </xf>
    <xf numFmtId="0" fontId="3" fillId="23" borderId="4" xfId="1" applyFont="1" applyFill="1" applyBorder="1" applyAlignment="1" applyProtection="1">
      <alignment horizontal="center" vertical="center" wrapText="1"/>
      <protection hidden="1"/>
    </xf>
    <xf numFmtId="0" fontId="3" fillId="23" borderId="23" xfId="1" applyFont="1" applyFill="1" applyBorder="1" applyAlignment="1" applyProtection="1">
      <alignment horizontal="center" vertical="center" wrapText="1"/>
      <protection hidden="1"/>
    </xf>
    <xf numFmtId="176" fontId="33" fillId="0" borderId="92" xfId="1" applyNumberFormat="1" applyFont="1" applyFill="1" applyBorder="1" applyProtection="1">
      <alignment vertical="center"/>
      <protection hidden="1"/>
    </xf>
    <xf numFmtId="178" fontId="33" fillId="0" borderId="93" xfId="1" applyNumberFormat="1" applyFont="1" applyFill="1" applyBorder="1" applyProtection="1">
      <alignment vertical="center"/>
      <protection hidden="1"/>
    </xf>
    <xf numFmtId="0" fontId="3" fillId="15" borderId="22" xfId="1" applyFont="1" applyFill="1" applyBorder="1" applyAlignment="1" applyProtection="1">
      <alignment horizontal="center" vertical="center" wrapText="1"/>
      <protection hidden="1"/>
    </xf>
    <xf numFmtId="0" fontId="3" fillId="15" borderId="4" xfId="1" applyFont="1" applyFill="1" applyBorder="1" applyAlignment="1" applyProtection="1">
      <alignment horizontal="center" vertical="center" wrapText="1"/>
      <protection hidden="1"/>
    </xf>
    <xf numFmtId="0" fontId="3" fillId="15" borderId="23" xfId="1" applyFont="1" applyFill="1" applyBorder="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40" fillId="16" borderId="4" xfId="1" applyFont="1" applyFill="1" applyBorder="1" applyAlignment="1" applyProtection="1">
      <alignment horizontal="center" vertical="center" wrapText="1"/>
      <protection hidden="1"/>
    </xf>
    <xf numFmtId="176" fontId="33" fillId="0" borderId="4" xfId="1" applyNumberFormat="1" applyFont="1" applyFill="1" applyBorder="1" applyProtection="1">
      <alignment vertical="center"/>
      <protection hidden="1"/>
    </xf>
    <xf numFmtId="177" fontId="33" fillId="0" borderId="4" xfId="1" applyNumberFormat="1" applyFont="1" applyFill="1" applyBorder="1" applyProtection="1">
      <alignment vertical="center"/>
      <protection hidden="1"/>
    </xf>
    <xf numFmtId="178" fontId="33" fillId="0" borderId="4" xfId="1" applyNumberFormat="1" applyFont="1" applyFill="1" applyBorder="1" applyProtection="1">
      <alignment vertical="center"/>
      <protection hidden="1"/>
    </xf>
    <xf numFmtId="0" fontId="42" fillId="0" borderId="0" xfId="0" applyFont="1" applyAlignment="1" applyProtection="1">
      <alignment horizontal="center" vertical="center"/>
    </xf>
    <xf numFmtId="0" fontId="29" fillId="0" borderId="0" xfId="0" applyFont="1" applyProtection="1">
      <alignment vertical="center"/>
    </xf>
    <xf numFmtId="0" fontId="42" fillId="0" borderId="0" xfId="0" applyFont="1" applyProtection="1">
      <alignment vertical="center"/>
    </xf>
    <xf numFmtId="0" fontId="52" fillId="0" borderId="0" xfId="0" applyFont="1" applyAlignment="1" applyProtection="1">
      <alignment vertical="center"/>
      <protection locked="0"/>
    </xf>
    <xf numFmtId="179" fontId="11" fillId="12" borderId="2" xfId="0" applyNumberFormat="1" applyFont="1" applyFill="1" applyBorder="1" applyAlignment="1" applyProtection="1">
      <alignment horizontal="center" vertical="center" wrapText="1"/>
    </xf>
    <xf numFmtId="0" fontId="53" fillId="0" borderId="0" xfId="1" applyFont="1" applyBorder="1" applyAlignment="1">
      <alignment vertical="center"/>
    </xf>
    <xf numFmtId="0" fontId="55" fillId="0" borderId="0" xfId="1" applyFont="1" applyAlignment="1">
      <alignment horizontal="center" vertical="center"/>
    </xf>
    <xf numFmtId="0" fontId="55" fillId="0" borderId="0" xfId="1" applyFont="1" applyBorder="1" applyAlignment="1">
      <alignment vertical="top" textRotation="255"/>
    </xf>
    <xf numFmtId="0" fontId="55" fillId="0" borderId="0" xfId="1" applyFont="1" applyFill="1" applyAlignment="1">
      <alignment horizontal="center" vertical="center"/>
    </xf>
    <xf numFmtId="0" fontId="49" fillId="0" borderId="0" xfId="0" applyFont="1" applyBorder="1" applyAlignment="1" applyProtection="1">
      <alignment vertical="center" wrapText="1"/>
    </xf>
    <xf numFmtId="0" fontId="55" fillId="0" borderId="0" xfId="1" applyFont="1" applyFill="1" applyBorder="1" applyAlignment="1">
      <alignment horizontal="center" vertical="center"/>
    </xf>
    <xf numFmtId="0" fontId="55" fillId="0" borderId="0" xfId="1" applyFont="1" applyBorder="1" applyAlignment="1">
      <alignment horizontal="center" vertical="center"/>
    </xf>
    <xf numFmtId="0" fontId="55" fillId="0" borderId="0" xfId="1" applyFont="1" applyFill="1" applyBorder="1" applyAlignment="1">
      <alignment vertical="center"/>
    </xf>
    <xf numFmtId="0" fontId="57" fillId="0" borderId="0" xfId="1" applyFont="1" applyBorder="1" applyAlignment="1">
      <alignment vertical="center"/>
    </xf>
    <xf numFmtId="0" fontId="55" fillId="0" borderId="0" xfId="1" applyFont="1" applyBorder="1" applyAlignment="1">
      <alignment vertical="center"/>
    </xf>
    <xf numFmtId="0" fontId="57" fillId="0" borderId="0" xfId="2" applyFont="1" applyFill="1" applyBorder="1" applyAlignment="1">
      <alignment vertical="center"/>
    </xf>
    <xf numFmtId="0" fontId="58" fillId="0" borderId="0" xfId="1" applyFont="1" applyBorder="1" applyAlignment="1">
      <alignment vertical="top"/>
    </xf>
    <xf numFmtId="0" fontId="55" fillId="0" borderId="0" xfId="1" applyFont="1" applyFill="1" applyBorder="1" applyAlignment="1">
      <alignment horizontal="center" vertical="center" wrapText="1"/>
    </xf>
    <xf numFmtId="0" fontId="58" fillId="0" borderId="0" xfId="1" applyFont="1" applyFill="1" applyBorder="1" applyAlignment="1">
      <alignment horizontal="center" vertical="center" wrapText="1"/>
    </xf>
    <xf numFmtId="0" fontId="20" fillId="0" borderId="106" xfId="0" applyFont="1" applyBorder="1" applyAlignment="1" applyProtection="1">
      <alignment horizontal="left" vertical="center" indent="1"/>
    </xf>
    <xf numFmtId="0" fontId="20" fillId="0" borderId="107" xfId="0" applyFont="1" applyBorder="1" applyAlignment="1" applyProtection="1">
      <alignment horizontal="left" vertical="center" indent="1"/>
    </xf>
    <xf numFmtId="0" fontId="45" fillId="0" borderId="107" xfId="0" applyFont="1" applyBorder="1" applyAlignment="1" applyProtection="1">
      <alignment horizontal="left" vertical="center" wrapText="1" indent="1"/>
    </xf>
    <xf numFmtId="0" fontId="29" fillId="0" borderId="107" xfId="0" applyFont="1" applyBorder="1" applyAlignment="1" applyProtection="1">
      <alignment horizontal="left" vertical="center" indent="1"/>
    </xf>
    <xf numFmtId="0" fontId="23" fillId="0" borderId="107" xfId="0" applyFont="1" applyBorder="1" applyAlignment="1" applyProtection="1">
      <alignment horizontal="left" vertical="center" indent="1"/>
    </xf>
    <xf numFmtId="0" fontId="21" fillId="0" borderId="107" xfId="0" applyFont="1" applyBorder="1" applyAlignment="1" applyProtection="1">
      <alignment horizontal="left" vertical="center" indent="1"/>
    </xf>
    <xf numFmtId="0" fontId="23" fillId="0" borderId="107" xfId="0" applyFont="1" applyBorder="1" applyAlignment="1" applyProtection="1">
      <alignment horizontal="left" vertical="center" wrapText="1" indent="1"/>
    </xf>
    <xf numFmtId="0" fontId="23" fillId="0" borderId="108" xfId="0" applyFont="1" applyBorder="1" applyAlignment="1" applyProtection="1">
      <alignment horizontal="left" vertical="center" indent="1"/>
    </xf>
    <xf numFmtId="0" fontId="59" fillId="0" borderId="107" xfId="0" applyFont="1" applyBorder="1" applyAlignment="1" applyProtection="1">
      <alignment horizontal="left" vertical="center" indent="1"/>
    </xf>
    <xf numFmtId="0" fontId="14" fillId="0" borderId="8"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20" fillId="0" borderId="0" xfId="0" applyFont="1" applyFill="1" applyBorder="1" applyAlignment="1" applyProtection="1">
      <alignment vertical="center" wrapText="1"/>
    </xf>
    <xf numFmtId="0" fontId="9" fillId="0" borderId="1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20" fillId="0" borderId="1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9" fillId="9" borderId="1" xfId="0" applyFont="1" applyFill="1" applyBorder="1" applyAlignment="1" applyProtection="1">
      <alignment horizontal="center" vertical="center" wrapText="1"/>
    </xf>
    <xf numFmtId="0" fontId="29" fillId="9" borderId="3" xfId="0" applyFont="1" applyFill="1" applyBorder="1" applyAlignment="1" applyProtection="1">
      <alignment horizontal="center" vertical="center" wrapText="1"/>
    </xf>
    <xf numFmtId="0" fontId="29" fillId="9" borderId="2" xfId="0" applyFont="1" applyFill="1" applyBorder="1" applyAlignment="1" applyProtection="1">
      <alignment horizontal="center" vertical="center" wrapText="1"/>
    </xf>
    <xf numFmtId="0" fontId="29" fillId="9" borderId="51" xfId="0" applyFont="1" applyFill="1" applyBorder="1" applyAlignment="1" applyProtection="1">
      <alignment horizontal="center" vertical="center" wrapText="1"/>
    </xf>
    <xf numFmtId="0" fontId="11" fillId="9" borderId="1" xfId="0" applyFont="1" applyFill="1" applyBorder="1" applyAlignment="1" applyProtection="1">
      <alignment horizontal="center" vertical="center" wrapText="1"/>
    </xf>
    <xf numFmtId="0" fontId="11" fillId="9" borderId="3" xfId="0" applyFont="1" applyFill="1" applyBorder="1" applyAlignment="1" applyProtection="1">
      <alignment horizontal="center" vertical="center" wrapText="1"/>
    </xf>
    <xf numFmtId="0" fontId="11" fillId="9" borderId="2" xfId="0" applyFont="1" applyFill="1" applyBorder="1" applyAlignment="1" applyProtection="1">
      <alignment horizontal="center" vertical="center" wrapText="1"/>
    </xf>
    <xf numFmtId="0" fontId="11" fillId="9" borderId="51" xfId="0" applyFont="1" applyFill="1" applyBorder="1" applyAlignment="1" applyProtection="1">
      <alignment horizontal="center" vertical="center" wrapText="1"/>
    </xf>
    <xf numFmtId="0" fontId="17" fillId="0" borderId="0" xfId="0" applyFont="1" applyAlignment="1" applyProtection="1">
      <alignment horizontal="center" vertical="center" wrapText="1"/>
    </xf>
    <xf numFmtId="0" fontId="14" fillId="12" borderId="1" xfId="0" applyFont="1" applyFill="1" applyBorder="1" applyAlignment="1" applyProtection="1">
      <alignment horizontal="center" vertical="center" wrapText="1"/>
    </xf>
    <xf numFmtId="0" fontId="14" fillId="12" borderId="2" xfId="0" applyFont="1" applyFill="1" applyBorder="1" applyAlignment="1" applyProtection="1">
      <alignment horizontal="center" vertical="center" wrapText="1"/>
    </xf>
    <xf numFmtId="0" fontId="14" fillId="12" borderId="3" xfId="0" applyFont="1" applyFill="1" applyBorder="1" applyAlignment="1" applyProtection="1">
      <alignment horizontal="center" vertical="center" wrapText="1"/>
    </xf>
    <xf numFmtId="0" fontId="14" fillId="12" borderId="1" xfId="0" applyFont="1" applyFill="1" applyBorder="1" applyAlignment="1" applyProtection="1">
      <alignment horizontal="center" vertical="center"/>
    </xf>
    <xf numFmtId="0" fontId="14" fillId="12" borderId="2" xfId="0" applyFont="1" applyFill="1" applyBorder="1" applyAlignment="1" applyProtection="1">
      <alignment horizontal="center" vertical="center"/>
    </xf>
    <xf numFmtId="0" fontId="14" fillId="12" borderId="3" xfId="0" applyFont="1" applyFill="1" applyBorder="1" applyAlignment="1" applyProtection="1">
      <alignment horizontal="center" vertical="center"/>
    </xf>
    <xf numFmtId="0" fontId="15" fillId="12" borderId="4" xfId="0" applyFont="1" applyFill="1" applyBorder="1" applyAlignment="1" applyProtection="1">
      <alignment horizontal="center" vertical="center" readingOrder="1"/>
    </xf>
    <xf numFmtId="0" fontId="11" fillId="0" borderId="1"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29" fillId="0" borderId="1" xfId="0" applyFont="1" applyFill="1" applyBorder="1" applyAlignment="1" applyProtection="1">
      <alignment horizontal="center" vertical="center" wrapText="1"/>
    </xf>
    <xf numFmtId="0" fontId="29" fillId="0" borderId="2" xfId="0" applyFont="1" applyFill="1" applyBorder="1" applyAlignment="1" applyProtection="1">
      <alignment horizontal="center" vertical="center" wrapText="1"/>
    </xf>
    <xf numFmtId="0" fontId="29" fillId="0" borderId="3" xfId="0" applyFont="1" applyFill="1" applyBorder="1" applyAlignment="1" applyProtection="1">
      <alignment horizontal="center" vertical="center" wrapText="1"/>
    </xf>
    <xf numFmtId="14" fontId="11" fillId="0" borderId="1" xfId="0" applyNumberFormat="1" applyFont="1" applyFill="1" applyBorder="1" applyAlignment="1" applyProtection="1">
      <alignment horizontal="center" vertical="center" shrinkToFit="1"/>
    </xf>
    <xf numFmtId="14" fontId="11" fillId="0" borderId="2" xfId="0" applyNumberFormat="1" applyFont="1" applyFill="1" applyBorder="1" applyAlignment="1" applyProtection="1">
      <alignment horizontal="center" vertical="center" shrinkToFit="1"/>
    </xf>
    <xf numFmtId="14" fontId="11" fillId="0" borderId="3" xfId="0" applyNumberFormat="1" applyFont="1" applyFill="1" applyBorder="1" applyAlignment="1" applyProtection="1">
      <alignment horizontal="center" vertical="center" shrinkToFit="1"/>
    </xf>
    <xf numFmtId="0" fontId="26" fillId="24" borderId="4" xfId="0" applyFont="1" applyFill="1" applyBorder="1" applyAlignment="1" applyProtection="1">
      <alignment horizontal="center" vertical="center" wrapText="1"/>
    </xf>
    <xf numFmtId="0" fontId="44" fillId="9" borderId="8" xfId="0" applyFont="1" applyFill="1" applyBorder="1" applyAlignment="1" applyProtection="1">
      <alignment horizontal="center" vertical="center" textRotation="255" wrapText="1"/>
    </xf>
    <xf numFmtId="0" fontId="44" fillId="9" borderId="14" xfId="0" applyFont="1" applyFill="1" applyBorder="1" applyAlignment="1" applyProtection="1">
      <alignment horizontal="center" vertical="center" textRotation="255" wrapText="1"/>
    </xf>
    <xf numFmtId="0" fontId="44" fillId="9" borderId="12" xfId="0" applyFont="1" applyFill="1" applyBorder="1" applyAlignment="1" applyProtection="1">
      <alignment horizontal="center" vertical="center" textRotation="255" wrapText="1"/>
    </xf>
    <xf numFmtId="0" fontId="29" fillId="0" borderId="8"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14" fillId="0" borderId="8"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5"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9"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25" fillId="23" borderId="17" xfId="0" applyFont="1" applyFill="1" applyBorder="1" applyAlignment="1" applyProtection="1">
      <alignment horizontal="center" vertical="center" shrinkToFit="1"/>
    </xf>
    <xf numFmtId="0" fontId="25" fillId="23" borderId="32" xfId="0" applyFont="1" applyFill="1" applyBorder="1" applyAlignment="1" applyProtection="1">
      <alignment horizontal="center" vertical="center" shrinkToFit="1"/>
    </xf>
    <xf numFmtId="176" fontId="14" fillId="0" borderId="5" xfId="0" applyNumberFormat="1" applyFont="1" applyFill="1" applyBorder="1" applyAlignment="1" applyProtection="1">
      <alignment horizontal="center" vertical="center" shrinkToFit="1"/>
    </xf>
    <xf numFmtId="176" fontId="14" fillId="0" borderId="9" xfId="0" applyNumberFormat="1" applyFont="1" applyFill="1" applyBorder="1" applyAlignment="1" applyProtection="1">
      <alignment horizontal="center" vertical="center" shrinkToFit="1"/>
    </xf>
    <xf numFmtId="0" fontId="27" fillId="0" borderId="17" xfId="0" applyFont="1" applyBorder="1" applyAlignment="1" applyProtection="1">
      <alignment horizontal="center" vertical="center" shrinkToFit="1"/>
    </xf>
    <xf numFmtId="0" fontId="27" fillId="0" borderId="32" xfId="0" applyFont="1" applyBorder="1" applyAlignment="1" applyProtection="1">
      <alignment horizontal="center" vertical="center" shrinkToFit="1"/>
    </xf>
    <xf numFmtId="0" fontId="14" fillId="0" borderId="14" xfId="0" applyFont="1" applyBorder="1" applyAlignment="1" applyProtection="1">
      <alignment horizontal="center" vertical="center" wrapText="1"/>
    </xf>
    <xf numFmtId="0" fontId="14" fillId="0" borderId="15"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27" fillId="0" borderId="52" xfId="0" applyFont="1" applyBorder="1" applyAlignment="1" applyProtection="1">
      <alignment horizontal="center" vertical="center" shrinkToFit="1"/>
    </xf>
    <xf numFmtId="176" fontId="14" fillId="0" borderId="15" xfId="0" applyNumberFormat="1" applyFont="1" applyFill="1" applyBorder="1" applyAlignment="1" applyProtection="1">
      <alignment horizontal="center" vertical="center" shrinkToFit="1"/>
    </xf>
    <xf numFmtId="0" fontId="38" fillId="9" borderId="18" xfId="0" applyFont="1" applyFill="1" applyBorder="1" applyAlignment="1" applyProtection="1">
      <alignment horizontal="center" vertical="center" wrapText="1"/>
    </xf>
    <xf numFmtId="0" fontId="38" fillId="9" borderId="28" xfId="0" applyFont="1" applyFill="1" applyBorder="1" applyAlignment="1" applyProtection="1">
      <alignment horizontal="center" vertical="center" wrapText="1"/>
    </xf>
    <xf numFmtId="0" fontId="38" fillId="9" borderId="25" xfId="0" applyFont="1" applyFill="1" applyBorder="1" applyAlignment="1" applyProtection="1">
      <alignment horizontal="center" vertical="center" wrapText="1"/>
    </xf>
    <xf numFmtId="0" fontId="38" fillId="9" borderId="21" xfId="0" applyFont="1" applyFill="1" applyBorder="1" applyAlignment="1" applyProtection="1">
      <alignment horizontal="center" vertical="center" wrapText="1"/>
    </xf>
    <xf numFmtId="0" fontId="38" fillId="9" borderId="30" xfId="0" applyFont="1" applyFill="1" applyBorder="1" applyAlignment="1" applyProtection="1">
      <alignment horizontal="center" vertical="center" wrapText="1"/>
    </xf>
    <xf numFmtId="0" fontId="38" fillId="9" borderId="26" xfId="0" applyFont="1" applyFill="1" applyBorder="1" applyAlignment="1" applyProtection="1">
      <alignment horizontal="center" vertical="center" wrapText="1"/>
    </xf>
    <xf numFmtId="176" fontId="19" fillId="0" borderId="42" xfId="0" applyNumberFormat="1" applyFont="1" applyFill="1" applyBorder="1" applyAlignment="1" applyProtection="1">
      <alignment horizontal="center" vertical="center" shrinkToFit="1"/>
    </xf>
    <xf numFmtId="176" fontId="19" fillId="0" borderId="43" xfId="0" applyNumberFormat="1" applyFont="1" applyFill="1" applyBorder="1" applyAlignment="1" applyProtection="1">
      <alignment horizontal="center" vertical="center" shrinkToFit="1"/>
    </xf>
    <xf numFmtId="177" fontId="14" fillId="0" borderId="46" xfId="0" applyNumberFormat="1" applyFont="1" applyFill="1" applyBorder="1" applyAlignment="1" applyProtection="1">
      <alignment horizontal="center" vertical="center" shrinkToFit="1"/>
    </xf>
    <xf numFmtId="177" fontId="14" fillId="0" borderId="39" xfId="0" applyNumberFormat="1" applyFont="1" applyFill="1" applyBorder="1" applyAlignment="1" applyProtection="1">
      <alignment horizontal="center" vertical="center" shrinkToFit="1"/>
    </xf>
    <xf numFmtId="178" fontId="14" fillId="0" borderId="44" xfId="0" applyNumberFormat="1" applyFont="1" applyFill="1" applyBorder="1" applyAlignment="1" applyProtection="1">
      <alignment horizontal="center" vertical="center" shrinkToFit="1"/>
    </xf>
    <xf numFmtId="178" fontId="14" fillId="0" borderId="45" xfId="0" applyNumberFormat="1" applyFont="1" applyFill="1" applyBorder="1" applyAlignment="1" applyProtection="1">
      <alignment horizontal="center" vertical="center" shrinkToFit="1"/>
    </xf>
    <xf numFmtId="0" fontId="11" fillId="9" borderId="8" xfId="0" applyFont="1" applyFill="1" applyBorder="1" applyAlignment="1" applyProtection="1">
      <alignment horizontal="center" vertical="center" wrapText="1"/>
    </xf>
    <xf numFmtId="0" fontId="11" fillId="9" borderId="12" xfId="0" applyFont="1" applyFill="1" applyBorder="1" applyAlignment="1" applyProtection="1">
      <alignment horizontal="center" vertical="center" wrapText="1"/>
    </xf>
    <xf numFmtId="0" fontId="14" fillId="0" borderId="5"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9" xfId="0" applyFont="1" applyFill="1" applyBorder="1" applyAlignment="1" applyProtection="1">
      <alignment horizontal="left" vertical="center" wrapText="1"/>
    </xf>
    <xf numFmtId="0" fontId="14" fillId="0" borderId="10" xfId="0" applyFont="1" applyFill="1" applyBorder="1" applyAlignment="1" applyProtection="1">
      <alignment horizontal="left" vertical="center" wrapText="1"/>
    </xf>
    <xf numFmtId="177" fontId="14" fillId="0" borderId="40" xfId="0" applyNumberFormat="1" applyFont="1" applyFill="1" applyBorder="1" applyAlignment="1" applyProtection="1">
      <alignment horizontal="center" vertical="center" shrinkToFit="1"/>
    </xf>
    <xf numFmtId="177" fontId="14" fillId="0" borderId="41" xfId="0" applyNumberFormat="1" applyFont="1" applyFill="1" applyBorder="1" applyAlignment="1" applyProtection="1">
      <alignment horizontal="center" vertical="center" shrinkToFit="1"/>
    </xf>
    <xf numFmtId="178" fontId="14" fillId="0" borderId="3" xfId="0" applyNumberFormat="1" applyFont="1" applyFill="1" applyBorder="1" applyAlignment="1" applyProtection="1">
      <alignment horizontal="center" vertical="center" shrinkToFit="1"/>
    </xf>
    <xf numFmtId="0" fontId="44" fillId="9" borderId="4" xfId="0" applyFont="1" applyFill="1" applyBorder="1" applyAlignment="1" applyProtection="1">
      <alignment horizontal="center" vertical="center" textRotation="255" wrapText="1"/>
    </xf>
    <xf numFmtId="0" fontId="29" fillId="0" borderId="8" xfId="0" applyFont="1" applyFill="1" applyBorder="1" applyAlignment="1" applyProtection="1">
      <alignment horizontal="center" vertical="center" wrapText="1"/>
    </xf>
    <xf numFmtId="0" fontId="29" fillId="0" borderId="14" xfId="0" applyFont="1" applyFill="1" applyBorder="1" applyAlignment="1" applyProtection="1">
      <alignment horizontal="center" vertical="center" wrapText="1"/>
    </xf>
    <xf numFmtId="0" fontId="29" fillId="0" borderId="12" xfId="0" applyFont="1" applyFill="1" applyBorder="1" applyAlignment="1" applyProtection="1">
      <alignment horizontal="center" vertical="center" wrapText="1"/>
    </xf>
    <xf numFmtId="0" fontId="14" fillId="0" borderId="48" xfId="0" applyFont="1" applyBorder="1" applyAlignment="1" applyProtection="1">
      <alignment horizontal="left" vertical="center" wrapText="1"/>
    </xf>
    <xf numFmtId="0" fontId="14" fillId="0" borderId="20" xfId="0" applyFont="1" applyBorder="1" applyAlignment="1" applyProtection="1">
      <alignment horizontal="left" vertical="center" wrapText="1"/>
    </xf>
    <xf numFmtId="177" fontId="14" fillId="0" borderId="49" xfId="0" applyNumberFormat="1" applyFont="1" applyFill="1" applyBorder="1" applyAlignment="1" applyProtection="1">
      <alignment horizontal="center" vertical="center" shrinkToFit="1"/>
    </xf>
    <xf numFmtId="178" fontId="14" fillId="0" borderId="7" xfId="0" applyNumberFormat="1" applyFont="1" applyFill="1" applyBorder="1" applyAlignment="1" applyProtection="1">
      <alignment horizontal="center" vertical="center" shrinkToFit="1"/>
    </xf>
    <xf numFmtId="0" fontId="33" fillId="0" borderId="4" xfId="1" applyFont="1" applyFill="1" applyBorder="1" applyAlignment="1" applyProtection="1">
      <alignment horizontal="center" vertical="center"/>
    </xf>
    <xf numFmtId="0" fontId="27" fillId="0" borderId="17" xfId="0" applyFont="1" applyFill="1" applyBorder="1" applyAlignment="1" applyProtection="1">
      <alignment horizontal="center" vertical="center" shrinkToFit="1"/>
    </xf>
    <xf numFmtId="0" fontId="27" fillId="0" borderId="32" xfId="0" applyFont="1" applyFill="1" applyBorder="1" applyAlignment="1" applyProtection="1">
      <alignment horizontal="center" vertical="center" shrinkToFit="1"/>
    </xf>
    <xf numFmtId="176" fontId="26" fillId="0" borderId="5" xfId="0" applyNumberFormat="1" applyFont="1" applyBorder="1" applyAlignment="1" applyProtection="1">
      <alignment horizontal="center" vertical="center" shrinkToFit="1"/>
    </xf>
    <xf numFmtId="176" fontId="26" fillId="0" borderId="9" xfId="0" applyNumberFormat="1" applyFont="1" applyBorder="1" applyAlignment="1" applyProtection="1">
      <alignment horizontal="center" vertical="center" shrinkToFit="1"/>
    </xf>
    <xf numFmtId="176" fontId="26" fillId="0" borderId="40" xfId="0" applyNumberFormat="1" applyFont="1" applyBorder="1" applyAlignment="1" applyProtection="1">
      <alignment horizontal="center" vertical="center" shrinkToFit="1"/>
    </xf>
    <xf numFmtId="176" fontId="26" fillId="0" borderId="41" xfId="0" applyNumberFormat="1" applyFont="1" applyBorder="1" applyAlignment="1" applyProtection="1">
      <alignment horizontal="center" vertical="center" shrinkToFit="1"/>
    </xf>
    <xf numFmtId="176" fontId="26" fillId="0" borderId="96" xfId="0" applyNumberFormat="1" applyFont="1" applyBorder="1" applyAlignment="1" applyProtection="1">
      <alignment horizontal="center" vertical="center" shrinkToFit="1"/>
    </xf>
    <xf numFmtId="176" fontId="26" fillId="0" borderId="97" xfId="0" applyNumberFormat="1" applyFont="1" applyBorder="1" applyAlignment="1" applyProtection="1">
      <alignment horizontal="center" vertical="center" shrinkToFit="1"/>
    </xf>
    <xf numFmtId="0" fontId="27" fillId="0" borderId="34" xfId="0" applyFont="1" applyFill="1" applyBorder="1" applyAlignment="1" applyProtection="1">
      <alignment horizontal="center" vertical="center" shrinkToFit="1"/>
    </xf>
    <xf numFmtId="176" fontId="26" fillId="0" borderId="5" xfId="0" applyNumberFormat="1" applyFont="1" applyFill="1" applyBorder="1" applyAlignment="1" applyProtection="1">
      <alignment horizontal="center" vertical="center" shrinkToFit="1"/>
    </xf>
    <xf numFmtId="176" fontId="26" fillId="0" borderId="9" xfId="0" applyNumberFormat="1" applyFont="1" applyFill="1" applyBorder="1" applyAlignment="1" applyProtection="1">
      <alignment horizontal="center" vertical="center" shrinkToFit="1"/>
    </xf>
    <xf numFmtId="0" fontId="26" fillId="9" borderId="8" xfId="0" applyFont="1" applyFill="1" applyBorder="1" applyAlignment="1" applyProtection="1">
      <alignment horizontal="center" vertical="center" wrapText="1"/>
    </xf>
    <xf numFmtId="0" fontId="26" fillId="9" borderId="12" xfId="0" applyFont="1" applyFill="1" applyBorder="1" applyAlignment="1" applyProtection="1">
      <alignment horizontal="center" vertical="center" wrapText="1"/>
    </xf>
    <xf numFmtId="0" fontId="15" fillId="0" borderId="8" xfId="0" applyFont="1" applyBorder="1" applyAlignment="1" applyProtection="1">
      <alignment horizontal="center" vertical="center" wrapText="1" shrinkToFit="1"/>
    </xf>
    <xf numFmtId="0" fontId="15" fillId="0" borderId="12" xfId="0" applyFont="1" applyBorder="1" applyAlignment="1" applyProtection="1">
      <alignment horizontal="center" vertical="center" wrapText="1" shrinkToFit="1"/>
    </xf>
    <xf numFmtId="0" fontId="27" fillId="0" borderId="33" xfId="0" applyFont="1" applyBorder="1" applyAlignment="1" applyProtection="1">
      <alignment horizontal="center" vertical="center" shrinkToFit="1"/>
    </xf>
    <xf numFmtId="176" fontId="26" fillId="0" borderId="38" xfId="0" applyNumberFormat="1" applyFont="1" applyBorder="1" applyAlignment="1" applyProtection="1">
      <alignment horizontal="center" vertical="center" shrinkToFit="1"/>
    </xf>
    <xf numFmtId="176" fontId="26" fillId="0" borderId="98" xfId="0" applyNumberFormat="1" applyFont="1" applyBorder="1" applyAlignment="1" applyProtection="1">
      <alignment horizontal="center" vertical="center" shrinkToFit="1"/>
    </xf>
    <xf numFmtId="177" fontId="26" fillId="0" borderId="37" xfId="0" applyNumberFormat="1" applyFont="1" applyBorder="1" applyAlignment="1" applyProtection="1">
      <alignment horizontal="center" vertical="center" shrinkToFit="1"/>
    </xf>
    <xf numFmtId="177" fontId="26" fillId="0" borderId="38" xfId="0" applyNumberFormat="1" applyFont="1" applyBorder="1" applyAlignment="1" applyProtection="1">
      <alignment horizontal="center" vertical="center" shrinkToFit="1"/>
    </xf>
    <xf numFmtId="178" fontId="26" fillId="0" borderId="29" xfId="0" applyNumberFormat="1" applyFont="1" applyBorder="1" applyAlignment="1" applyProtection="1">
      <alignment horizontal="center" vertical="center" shrinkToFit="1"/>
    </xf>
    <xf numFmtId="178" fontId="26" fillId="0" borderId="31" xfId="0" applyNumberFormat="1" applyFont="1" applyBorder="1" applyAlignment="1" applyProtection="1">
      <alignment horizontal="center" vertical="center" shrinkToFit="1"/>
    </xf>
    <xf numFmtId="176" fontId="15" fillId="0" borderId="5" xfId="0" applyNumberFormat="1" applyFont="1" applyBorder="1" applyAlignment="1" applyProtection="1">
      <alignment horizontal="center" vertical="center" shrinkToFit="1"/>
    </xf>
    <xf numFmtId="176" fontId="15" fillId="0" borderId="9" xfId="0" applyNumberFormat="1" applyFont="1" applyBorder="1" applyAlignment="1" applyProtection="1">
      <alignment horizontal="center" vertical="center" shrinkToFit="1"/>
    </xf>
    <xf numFmtId="177" fontId="15" fillId="0" borderId="40" xfId="0" applyNumberFormat="1" applyFont="1" applyBorder="1" applyAlignment="1" applyProtection="1">
      <alignment horizontal="center" vertical="center" shrinkToFit="1"/>
    </xf>
    <xf numFmtId="177" fontId="15" fillId="0" borderId="41" xfId="0" applyNumberFormat="1" applyFont="1" applyBorder="1" applyAlignment="1" applyProtection="1">
      <alignment horizontal="center" vertical="center" shrinkToFit="1"/>
    </xf>
    <xf numFmtId="178" fontId="15" fillId="0" borderId="3" xfId="0" applyNumberFormat="1" applyFont="1" applyBorder="1" applyAlignment="1" applyProtection="1">
      <alignment horizontal="center" vertical="center" shrinkToFit="1"/>
    </xf>
    <xf numFmtId="176" fontId="27" fillId="0" borderId="42" xfId="0" applyNumberFormat="1" applyFont="1" applyFill="1" applyBorder="1" applyAlignment="1" applyProtection="1">
      <alignment horizontal="center" vertical="center" shrinkToFit="1"/>
    </xf>
    <xf numFmtId="176" fontId="27" fillId="0" borderId="43" xfId="0" applyNumberFormat="1" applyFont="1" applyFill="1" applyBorder="1" applyAlignment="1" applyProtection="1">
      <alignment horizontal="center" vertical="center" shrinkToFit="1"/>
    </xf>
    <xf numFmtId="177" fontId="26" fillId="0" borderId="46" xfId="0" applyNumberFormat="1" applyFont="1" applyFill="1" applyBorder="1" applyAlignment="1" applyProtection="1">
      <alignment horizontal="center" vertical="center" shrinkToFit="1"/>
    </xf>
    <xf numFmtId="177" fontId="26" fillId="0" borderId="39" xfId="0" applyNumberFormat="1" applyFont="1" applyFill="1" applyBorder="1" applyAlignment="1" applyProtection="1">
      <alignment horizontal="center" vertical="center" shrinkToFit="1"/>
    </xf>
    <xf numFmtId="178" fontId="26" fillId="0" borderId="44" xfId="0" applyNumberFormat="1" applyFont="1" applyFill="1" applyBorder="1" applyAlignment="1" applyProtection="1">
      <alignment horizontal="center" vertical="center" shrinkToFit="1"/>
    </xf>
    <xf numFmtId="178" fontId="26" fillId="0" borderId="45" xfId="0" applyNumberFormat="1" applyFont="1" applyFill="1" applyBorder="1" applyAlignment="1" applyProtection="1">
      <alignment horizontal="center" vertical="center" shrinkToFit="1"/>
    </xf>
    <xf numFmtId="0" fontId="2" fillId="9" borderId="18" xfId="0" applyFont="1" applyFill="1" applyBorder="1" applyAlignment="1" applyProtection="1">
      <alignment horizontal="center" vertical="center" wrapText="1"/>
    </xf>
    <xf numFmtId="0" fontId="2" fillId="9" borderId="25" xfId="0" applyFont="1" applyFill="1" applyBorder="1" applyAlignment="1" applyProtection="1">
      <alignment horizontal="center" vertical="center" wrapText="1"/>
    </xf>
    <xf numFmtId="0" fontId="2" fillId="9" borderId="21" xfId="0" applyFont="1" applyFill="1" applyBorder="1" applyAlignment="1" applyProtection="1">
      <alignment horizontal="center" vertical="center" wrapText="1"/>
    </xf>
    <xf numFmtId="0" fontId="2" fillId="9" borderId="26" xfId="0" applyFont="1" applyFill="1" applyBorder="1" applyAlignment="1" applyProtection="1">
      <alignment horizontal="center" vertical="center" wrapText="1"/>
    </xf>
    <xf numFmtId="176" fontId="26" fillId="0" borderId="35" xfId="0" applyNumberFormat="1" applyFont="1" applyBorder="1" applyAlignment="1" applyProtection="1">
      <alignment horizontal="center" vertical="center" shrinkToFit="1"/>
    </xf>
    <xf numFmtId="176" fontId="26" fillId="0" borderId="36" xfId="0" applyNumberFormat="1" applyFont="1" applyBorder="1" applyAlignment="1" applyProtection="1">
      <alignment horizontal="center" vertical="center" shrinkToFit="1"/>
    </xf>
    <xf numFmtId="176" fontId="14" fillId="0" borderId="35" xfId="0" applyNumberFormat="1" applyFont="1" applyBorder="1" applyAlignment="1" applyProtection="1">
      <alignment horizontal="center" vertical="center" shrinkToFit="1"/>
    </xf>
    <xf numFmtId="176" fontId="14" fillId="0" borderId="36" xfId="0" applyNumberFormat="1" applyFont="1" applyBorder="1" applyAlignment="1" applyProtection="1">
      <alignment horizontal="center" vertical="center" shrinkToFit="1"/>
    </xf>
    <xf numFmtId="177" fontId="14" fillId="0" borderId="37" xfId="0" applyNumberFormat="1" applyFont="1" applyBorder="1" applyAlignment="1" applyProtection="1">
      <alignment horizontal="center" vertical="center" shrinkToFit="1"/>
    </xf>
    <xf numFmtId="177" fontId="14" fillId="0" borderId="38" xfId="0" applyNumberFormat="1" applyFont="1" applyBorder="1" applyAlignment="1" applyProtection="1">
      <alignment horizontal="center" vertical="center" shrinkToFit="1"/>
    </xf>
    <xf numFmtId="178" fontId="14" fillId="0" borderId="29" xfId="0" applyNumberFormat="1" applyFont="1" applyBorder="1" applyAlignment="1" applyProtection="1">
      <alignment horizontal="center" vertical="center" shrinkToFit="1"/>
    </xf>
    <xf numFmtId="178" fontId="14" fillId="0" borderId="31" xfId="0" applyNumberFormat="1" applyFont="1" applyBorder="1" applyAlignment="1" applyProtection="1">
      <alignment horizontal="center" vertical="center" shrinkToFit="1"/>
    </xf>
    <xf numFmtId="0" fontId="33" fillId="0" borderId="8" xfId="1" applyFont="1" applyFill="1" applyBorder="1" applyAlignment="1" applyProtection="1">
      <alignment horizontal="center" vertical="center"/>
    </xf>
    <xf numFmtId="0" fontId="33" fillId="0" borderId="12" xfId="1" applyFont="1" applyFill="1" applyBorder="1" applyAlignment="1" applyProtection="1">
      <alignment horizontal="center" vertical="center"/>
    </xf>
    <xf numFmtId="176" fontId="15" fillId="0" borderId="15" xfId="0" applyNumberFormat="1" applyFont="1" applyBorder="1" applyAlignment="1" applyProtection="1">
      <alignment horizontal="center" vertical="center" shrinkToFit="1"/>
    </xf>
    <xf numFmtId="177" fontId="15" fillId="0" borderId="38" xfId="0" applyNumberFormat="1" applyFont="1" applyBorder="1" applyAlignment="1" applyProtection="1">
      <alignment horizontal="center" vertical="center" shrinkToFit="1"/>
    </xf>
    <xf numFmtId="178" fontId="15" fillId="0" borderId="7" xfId="0" applyNumberFormat="1" applyFont="1" applyBorder="1" applyAlignment="1" applyProtection="1">
      <alignment horizontal="center" vertical="center" shrinkToFit="1"/>
    </xf>
    <xf numFmtId="0" fontId="34" fillId="0" borderId="15" xfId="0" applyFont="1" applyFill="1" applyBorder="1" applyAlignment="1" applyProtection="1">
      <alignment horizontal="center" vertical="center" wrapText="1"/>
    </xf>
    <xf numFmtId="0" fontId="11" fillId="9" borderId="14" xfId="0" applyFont="1" applyFill="1" applyBorder="1" applyAlignment="1" applyProtection="1">
      <alignment horizontal="center" vertical="center" wrapText="1"/>
    </xf>
    <xf numFmtId="0" fontId="39" fillId="0" borderId="5" xfId="0" applyFont="1" applyBorder="1" applyAlignment="1" applyProtection="1">
      <alignment horizontal="left" vertical="center" wrapText="1"/>
    </xf>
    <xf numFmtId="0" fontId="39" fillId="0" borderId="6" xfId="0" applyFont="1" applyBorder="1" applyAlignment="1" applyProtection="1">
      <alignment horizontal="left" vertical="center" wrapText="1"/>
    </xf>
    <xf numFmtId="0" fontId="39" fillId="0" borderId="9" xfId="0" applyFont="1" applyBorder="1" applyAlignment="1" applyProtection="1">
      <alignment horizontal="left" vertical="center" wrapText="1"/>
    </xf>
    <xf numFmtId="0" fontId="39" fillId="0" borderId="10" xfId="0" applyFont="1" applyBorder="1" applyAlignment="1" applyProtection="1">
      <alignment horizontal="left" vertical="center" wrapText="1"/>
    </xf>
    <xf numFmtId="176" fontId="19" fillId="0" borderId="5" xfId="0" applyNumberFormat="1" applyFont="1" applyFill="1" applyBorder="1" applyAlignment="1" applyProtection="1">
      <alignment horizontal="center" vertical="center" shrinkToFit="1"/>
    </xf>
    <xf numFmtId="178" fontId="14" fillId="0" borderId="48" xfId="0" applyNumberFormat="1" applyFont="1" applyFill="1" applyBorder="1" applyAlignment="1" applyProtection="1">
      <alignment horizontal="center" vertical="center" shrinkToFit="1"/>
    </xf>
    <xf numFmtId="0" fontId="2" fillId="9" borderId="27" xfId="0" applyFont="1" applyFill="1" applyBorder="1" applyAlignment="1" applyProtection="1">
      <alignment horizontal="center" vertical="center" wrapText="1"/>
    </xf>
    <xf numFmtId="0" fontId="2" fillId="9" borderId="16" xfId="0" applyFont="1" applyFill="1" applyBorder="1" applyAlignment="1" applyProtection="1">
      <alignment horizontal="center" vertical="center" wrapText="1"/>
    </xf>
    <xf numFmtId="176" fontId="14" fillId="0" borderId="15" xfId="0" applyNumberFormat="1" applyFont="1" applyBorder="1" applyAlignment="1" applyProtection="1">
      <alignment horizontal="center" vertical="center" shrinkToFit="1"/>
    </xf>
    <xf numFmtId="177" fontId="14" fillId="0" borderId="49" xfId="0" applyNumberFormat="1" applyFont="1" applyBorder="1" applyAlignment="1" applyProtection="1">
      <alignment horizontal="center" vertical="center" shrinkToFit="1"/>
    </xf>
    <xf numFmtId="178" fontId="14" fillId="0" borderId="19" xfId="0" applyNumberFormat="1" applyFont="1" applyBorder="1" applyAlignment="1" applyProtection="1">
      <alignment horizontal="center" vertical="center" shrinkToFit="1"/>
    </xf>
    <xf numFmtId="0" fontId="13" fillId="10" borderId="1" xfId="0" applyFont="1" applyFill="1" applyBorder="1" applyAlignment="1" applyProtection="1">
      <alignment horizontal="center" vertical="center" wrapText="1"/>
    </xf>
    <xf numFmtId="0" fontId="13" fillId="10" borderId="3" xfId="0" applyFont="1" applyFill="1" applyBorder="1" applyAlignment="1" applyProtection="1">
      <alignment horizontal="center" vertical="center" wrapText="1"/>
    </xf>
    <xf numFmtId="0" fontId="20" fillId="0" borderId="0" xfId="0" applyFont="1" applyFill="1" applyAlignment="1" applyProtection="1">
      <alignment horizontal="left" vertical="center" shrinkToFit="1"/>
    </xf>
    <xf numFmtId="0" fontId="20" fillId="0" borderId="19" xfId="0" applyFont="1" applyFill="1" applyBorder="1" applyAlignment="1" applyProtection="1">
      <alignment horizontal="left" vertical="center" shrinkToFit="1"/>
    </xf>
    <xf numFmtId="0" fontId="20" fillId="0" borderId="34"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xf>
    <xf numFmtId="0" fontId="2" fillId="0" borderId="0" xfId="0" applyFont="1" applyFill="1" applyAlignment="1" applyProtection="1">
      <alignment horizontal="left" vertical="center" shrinkToFit="1"/>
    </xf>
    <xf numFmtId="0" fontId="2" fillId="0" borderId="10" xfId="0" applyFont="1" applyFill="1" applyBorder="1" applyAlignment="1" applyProtection="1">
      <alignment horizontal="left" vertical="center" shrinkToFit="1"/>
    </xf>
    <xf numFmtId="177" fontId="19" fillId="0" borderId="67" xfId="0" applyNumberFormat="1" applyFont="1" applyBorder="1" applyAlignment="1" applyProtection="1">
      <alignment horizontal="center" vertical="center" shrinkToFit="1"/>
    </xf>
    <xf numFmtId="177" fontId="19" fillId="0" borderId="68" xfId="0" applyNumberFormat="1" applyFont="1" applyBorder="1" applyAlignment="1" applyProtection="1">
      <alignment horizontal="center" vertical="center" shrinkToFit="1"/>
    </xf>
    <xf numFmtId="178" fontId="19" fillId="0" borderId="84" xfId="0" applyNumberFormat="1" applyFont="1" applyBorder="1" applyAlignment="1" applyProtection="1">
      <alignment horizontal="center" vertical="center" shrinkToFit="1"/>
    </xf>
    <xf numFmtId="178" fontId="19" fillId="0" borderId="85" xfId="0" applyNumberFormat="1" applyFont="1" applyBorder="1" applyAlignment="1" applyProtection="1">
      <alignment horizontal="center" vertical="center" shrinkToFit="1"/>
    </xf>
    <xf numFmtId="0" fontId="37" fillId="14" borderId="54" xfId="0" applyFont="1" applyFill="1" applyBorder="1" applyAlignment="1" applyProtection="1">
      <alignment horizontal="center" vertical="center" wrapText="1"/>
    </xf>
    <xf numFmtId="0" fontId="37" fillId="14" borderId="55" xfId="0" applyFont="1" applyFill="1" applyBorder="1" applyAlignment="1" applyProtection="1">
      <alignment horizontal="center" vertical="center" wrapText="1"/>
    </xf>
    <xf numFmtId="0" fontId="37" fillId="14" borderId="79" xfId="0" applyFont="1" applyFill="1" applyBorder="1" applyAlignment="1" applyProtection="1">
      <alignment horizontal="center" vertical="center" wrapText="1"/>
    </xf>
    <xf numFmtId="0" fontId="37" fillId="14" borderId="56" xfId="0" applyFont="1" applyFill="1" applyBorder="1" applyAlignment="1" applyProtection="1">
      <alignment horizontal="center" vertical="center" wrapText="1"/>
    </xf>
    <xf numFmtId="0" fontId="37" fillId="14" borderId="57" xfId="0" applyFont="1" applyFill="1" applyBorder="1" applyAlignment="1" applyProtection="1">
      <alignment horizontal="center" vertical="center" wrapText="1"/>
    </xf>
    <xf numFmtId="0" fontId="37" fillId="14" borderId="81" xfId="0" applyFont="1" applyFill="1" applyBorder="1" applyAlignment="1" applyProtection="1">
      <alignment horizontal="center" vertical="center" wrapText="1"/>
    </xf>
    <xf numFmtId="176" fontId="19" fillId="0" borderId="67" xfId="0" applyNumberFormat="1" applyFont="1" applyBorder="1" applyAlignment="1" applyProtection="1">
      <alignment horizontal="center" vertical="center" shrinkToFit="1"/>
    </xf>
    <xf numFmtId="176" fontId="19" fillId="0" borderId="68" xfId="0" applyNumberFormat="1" applyFont="1" applyBorder="1" applyAlignment="1" applyProtection="1">
      <alignment horizontal="center" vertical="center" shrinkToFit="1"/>
    </xf>
    <xf numFmtId="178" fontId="19" fillId="0" borderId="67" xfId="0" applyNumberFormat="1" applyFont="1" applyBorder="1" applyAlignment="1" applyProtection="1">
      <alignment horizontal="center" vertical="center" shrinkToFit="1"/>
    </xf>
    <xf numFmtId="178" fontId="19" fillId="0" borderId="68" xfId="0" applyNumberFormat="1" applyFont="1" applyBorder="1" applyAlignment="1" applyProtection="1">
      <alignment horizontal="center" vertical="center" shrinkToFit="1"/>
    </xf>
    <xf numFmtId="0" fontId="2" fillId="9" borderId="80" xfId="0" applyFont="1" applyFill="1" applyBorder="1" applyAlignment="1" applyProtection="1">
      <alignment horizontal="center" vertical="center" wrapText="1"/>
    </xf>
    <xf numFmtId="0" fontId="2" fillId="9" borderId="79" xfId="0" applyFont="1" applyFill="1" applyBorder="1" applyAlignment="1" applyProtection="1">
      <alignment horizontal="center" vertical="center" wrapText="1"/>
    </xf>
    <xf numFmtId="0" fontId="2" fillId="9" borderId="82" xfId="0" applyFont="1" applyFill="1" applyBorder="1" applyAlignment="1" applyProtection="1">
      <alignment horizontal="center" vertical="center" wrapText="1"/>
    </xf>
    <xf numFmtId="0" fontId="2" fillId="9" borderId="81" xfId="0" applyFont="1" applyFill="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48" xfId="0" applyFont="1" applyBorder="1" applyAlignment="1" applyProtection="1">
      <alignment horizontal="center" vertical="center" wrapText="1"/>
    </xf>
    <xf numFmtId="0" fontId="29" fillId="0" borderId="9" xfId="0" applyFont="1" applyBorder="1" applyAlignment="1" applyProtection="1">
      <alignment horizontal="center" vertical="center" wrapText="1"/>
    </xf>
    <xf numFmtId="0" fontId="29" fillId="0" borderId="10" xfId="0" applyFont="1" applyBorder="1" applyAlignment="1" applyProtection="1">
      <alignment horizontal="center" vertical="center" wrapText="1"/>
    </xf>
    <xf numFmtId="0" fontId="29" fillId="0" borderId="20" xfId="0" applyFont="1" applyBorder="1" applyAlignment="1" applyProtection="1">
      <alignment horizontal="center" vertical="center" wrapText="1"/>
    </xf>
    <xf numFmtId="14" fontId="15" fillId="0" borderId="76" xfId="0" applyNumberFormat="1" applyFont="1" applyBorder="1" applyAlignment="1" applyProtection="1">
      <alignment horizontal="center" vertical="center" wrapText="1"/>
    </xf>
    <xf numFmtId="14" fontId="15" fillId="0" borderId="50" xfId="0" applyNumberFormat="1" applyFont="1" applyBorder="1" applyAlignment="1" applyProtection="1">
      <alignment horizontal="center" vertical="center" wrapText="1"/>
    </xf>
    <xf numFmtId="176" fontId="14" fillId="0" borderId="5" xfId="0" applyNumberFormat="1" applyFont="1" applyBorder="1" applyAlignment="1" applyProtection="1">
      <alignment horizontal="center" vertical="center" shrinkToFit="1"/>
    </xf>
    <xf numFmtId="176" fontId="14" fillId="0" borderId="9" xfId="0" applyNumberFormat="1" applyFont="1" applyBorder="1" applyAlignment="1" applyProtection="1">
      <alignment horizontal="center" vertical="center" shrinkToFit="1"/>
    </xf>
    <xf numFmtId="177" fontId="14" fillId="0" borderId="5" xfId="0" applyNumberFormat="1" applyFont="1" applyBorder="1" applyAlignment="1" applyProtection="1">
      <alignment horizontal="center" vertical="center" shrinkToFit="1"/>
    </xf>
    <xf numFmtId="177" fontId="14" fillId="0" borderId="9" xfId="0" applyNumberFormat="1" applyFont="1" applyBorder="1" applyAlignment="1" applyProtection="1">
      <alignment horizontal="center" vertical="center" shrinkToFit="1"/>
    </xf>
    <xf numFmtId="178" fontId="14" fillId="0" borderId="8" xfId="0" applyNumberFormat="1" applyFont="1" applyBorder="1" applyAlignment="1" applyProtection="1">
      <alignment horizontal="center" vertical="center" shrinkToFit="1"/>
    </xf>
    <xf numFmtId="178" fontId="14" fillId="0" borderId="12" xfId="0" applyNumberFormat="1" applyFont="1" applyBorder="1" applyAlignment="1" applyProtection="1">
      <alignment horizontal="center" vertical="center" shrinkToFit="1"/>
    </xf>
    <xf numFmtId="14" fontId="15" fillId="0" borderId="77" xfId="0" applyNumberFormat="1" applyFont="1" applyBorder="1" applyAlignment="1" applyProtection="1">
      <alignment horizontal="center" vertical="center" wrapText="1"/>
    </xf>
    <xf numFmtId="14" fontId="15" fillId="0" borderId="78" xfId="0" applyNumberFormat="1" applyFont="1" applyBorder="1" applyAlignment="1" applyProtection="1">
      <alignment horizontal="center" vertical="center" wrapText="1"/>
    </xf>
    <xf numFmtId="0" fontId="29" fillId="2" borderId="5" xfId="0" applyFont="1" applyFill="1" applyBorder="1" applyAlignment="1" applyProtection="1">
      <alignment horizontal="center" vertical="center" wrapText="1"/>
    </xf>
    <xf numFmtId="0" fontId="29" fillId="2" borderId="6" xfId="0" applyFont="1" applyFill="1" applyBorder="1" applyAlignment="1" applyProtection="1">
      <alignment horizontal="center" vertical="center" wrapText="1"/>
    </xf>
    <xf numFmtId="0" fontId="29" fillId="2" borderId="48"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wrapText="1"/>
    </xf>
    <xf numFmtId="0" fontId="29" fillId="2" borderId="10" xfId="0" applyFont="1" applyFill="1" applyBorder="1" applyAlignment="1" applyProtection="1">
      <alignment horizontal="center" vertical="center" wrapText="1"/>
    </xf>
    <xf numFmtId="0" fontId="29" fillId="2" borderId="20" xfId="0" applyFont="1" applyFill="1" applyBorder="1" applyAlignment="1" applyProtection="1">
      <alignment horizontal="center" vertical="center" wrapText="1"/>
    </xf>
    <xf numFmtId="0" fontId="14" fillId="2" borderId="74" xfId="0" applyFont="1" applyFill="1" applyBorder="1" applyAlignment="1" applyProtection="1">
      <alignment horizontal="center" vertical="center" wrapText="1"/>
    </xf>
    <xf numFmtId="0" fontId="14" fillId="2" borderId="7" xfId="0" applyFont="1" applyFill="1" applyBorder="1" applyAlignment="1" applyProtection="1">
      <alignment horizontal="center" vertical="center"/>
    </xf>
    <xf numFmtId="0" fontId="14" fillId="2" borderId="75" xfId="0" applyFont="1" applyFill="1" applyBorder="1" applyAlignment="1" applyProtection="1">
      <alignment horizontal="center" vertical="center"/>
    </xf>
    <xf numFmtId="0" fontId="14" fillId="2" borderId="11" xfId="0" applyFont="1" applyFill="1" applyBorder="1" applyAlignment="1" applyProtection="1">
      <alignment horizontal="center" vertical="center"/>
    </xf>
    <xf numFmtId="0" fontId="29" fillId="2" borderId="7" xfId="0" applyFont="1" applyFill="1" applyBorder="1" applyAlignment="1" applyProtection="1">
      <alignment horizontal="center" vertical="center" wrapText="1"/>
    </xf>
    <xf numFmtId="0" fontId="29" fillId="2" borderId="11" xfId="0" applyFont="1" applyFill="1" applyBorder="1" applyAlignment="1" applyProtection="1">
      <alignment horizontal="center" vertical="center" wrapText="1"/>
    </xf>
    <xf numFmtId="0" fontId="27" fillId="0" borderId="5" xfId="0" applyFont="1" applyFill="1" applyBorder="1" applyAlignment="1" applyProtection="1">
      <alignment vertical="top" wrapText="1"/>
    </xf>
    <xf numFmtId="0" fontId="27" fillId="0" borderId="6" xfId="0" applyFont="1" applyFill="1" applyBorder="1" applyAlignment="1" applyProtection="1">
      <alignment vertical="top" wrapText="1"/>
    </xf>
    <xf numFmtId="0" fontId="27" fillId="0" borderId="7" xfId="0" applyFont="1" applyFill="1" applyBorder="1" applyAlignment="1" applyProtection="1">
      <alignment vertical="top" wrapText="1"/>
    </xf>
    <xf numFmtId="0" fontId="27" fillId="0" borderId="15" xfId="0" applyFont="1" applyFill="1" applyBorder="1" applyAlignment="1" applyProtection="1">
      <alignment vertical="top" wrapText="1"/>
    </xf>
    <xf numFmtId="0" fontId="27" fillId="0" borderId="0" xfId="0" applyFont="1" applyFill="1" applyBorder="1" applyAlignment="1" applyProtection="1">
      <alignment vertical="top" wrapText="1"/>
    </xf>
    <xf numFmtId="0" fontId="27" fillId="0" borderId="16" xfId="0" applyFont="1" applyFill="1" applyBorder="1" applyAlignment="1" applyProtection="1">
      <alignment vertical="top" wrapText="1"/>
    </xf>
    <xf numFmtId="0" fontId="27" fillId="0" borderId="9" xfId="0" applyFont="1" applyFill="1" applyBorder="1" applyAlignment="1" applyProtection="1">
      <alignment vertical="top" wrapText="1"/>
    </xf>
    <xf numFmtId="0" fontId="27" fillId="0" borderId="10" xfId="0" applyFont="1" applyFill="1" applyBorder="1" applyAlignment="1" applyProtection="1">
      <alignment vertical="top" wrapText="1"/>
    </xf>
    <xf numFmtId="0" fontId="27" fillId="0" borderId="11" xfId="0" applyFont="1" applyFill="1" applyBorder="1" applyAlignment="1" applyProtection="1">
      <alignment vertical="top" wrapText="1"/>
    </xf>
    <xf numFmtId="0" fontId="13" fillId="0" borderId="0" xfId="0" applyFont="1" applyBorder="1" applyAlignment="1" applyProtection="1">
      <alignment vertical="center"/>
    </xf>
    <xf numFmtId="0" fontId="22" fillId="0" borderId="5" xfId="0" applyFont="1" applyBorder="1" applyAlignment="1" applyProtection="1">
      <alignment horizontal="center" vertical="center" wrapText="1"/>
    </xf>
    <xf numFmtId="0" fontId="22" fillId="0" borderId="6" xfId="0" applyFont="1" applyBorder="1" applyAlignment="1" applyProtection="1">
      <alignment horizontal="center" vertical="center" wrapText="1"/>
    </xf>
    <xf numFmtId="0" fontId="22" fillId="0" borderId="48" xfId="0" applyFont="1" applyBorder="1" applyAlignment="1" applyProtection="1">
      <alignment horizontal="center" vertical="center" wrapText="1"/>
    </xf>
    <xf numFmtId="0" fontId="22" fillId="0" borderId="9"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22" fillId="0" borderId="20" xfId="0" applyFont="1" applyBorder="1" applyAlignment="1" applyProtection="1">
      <alignment horizontal="center" vertical="center" wrapText="1"/>
    </xf>
    <xf numFmtId="14" fontId="16" fillId="0" borderId="76" xfId="0" applyNumberFormat="1" applyFont="1" applyBorder="1" applyAlignment="1" applyProtection="1">
      <alignment horizontal="center" vertical="center" wrapText="1"/>
    </xf>
    <xf numFmtId="14" fontId="16" fillId="0" borderId="50" xfId="0" applyNumberFormat="1" applyFont="1" applyBorder="1" applyAlignment="1" applyProtection="1">
      <alignment horizontal="center" vertical="center" wrapText="1"/>
    </xf>
    <xf numFmtId="14" fontId="16" fillId="0" borderId="77" xfId="0" applyNumberFormat="1" applyFont="1" applyBorder="1" applyAlignment="1" applyProtection="1">
      <alignment horizontal="center" vertical="center" wrapText="1"/>
    </xf>
    <xf numFmtId="14" fontId="16" fillId="0" borderId="78" xfId="0" applyNumberFormat="1" applyFont="1" applyBorder="1" applyAlignment="1" applyProtection="1">
      <alignment horizontal="center" vertical="center" wrapText="1"/>
    </xf>
    <xf numFmtId="0" fontId="12" fillId="15" borderId="59" xfId="0" applyFont="1" applyFill="1" applyBorder="1" applyAlignment="1" applyProtection="1">
      <alignment horizontal="center" vertical="center" wrapText="1"/>
    </xf>
    <xf numFmtId="0" fontId="12" fillId="15" borderId="60" xfId="0" applyFont="1" applyFill="1" applyBorder="1" applyAlignment="1" applyProtection="1">
      <alignment horizontal="center" vertical="center" wrapText="1"/>
    </xf>
    <xf numFmtId="0" fontId="12" fillId="15" borderId="63" xfId="0" applyFont="1" applyFill="1" applyBorder="1" applyAlignment="1" applyProtection="1">
      <alignment horizontal="center" vertical="center" wrapText="1"/>
    </xf>
    <xf numFmtId="0" fontId="12" fillId="15" borderId="64" xfId="0" applyFont="1" applyFill="1" applyBorder="1" applyAlignment="1" applyProtection="1">
      <alignment horizontal="center" vertical="center" wrapText="1"/>
    </xf>
    <xf numFmtId="176" fontId="14" fillId="0" borderId="61" xfId="0" applyNumberFormat="1" applyFont="1" applyBorder="1" applyAlignment="1" applyProtection="1">
      <alignment horizontal="center" vertical="center" shrinkToFit="1"/>
    </xf>
    <xf numFmtId="176" fontId="14" fillId="0" borderId="65" xfId="0" applyNumberFormat="1" applyFont="1" applyBorder="1" applyAlignment="1" applyProtection="1">
      <alignment horizontal="center" vertical="center" shrinkToFit="1"/>
    </xf>
    <xf numFmtId="177" fontId="14" fillId="0" borderId="61" xfId="0" applyNumberFormat="1" applyFont="1" applyBorder="1" applyAlignment="1" applyProtection="1">
      <alignment horizontal="center" vertical="center" shrinkToFit="1"/>
    </xf>
    <xf numFmtId="177" fontId="14" fillId="0" borderId="65" xfId="0" applyNumberFormat="1" applyFont="1" applyBorder="1" applyAlignment="1" applyProtection="1">
      <alignment horizontal="center" vertical="center" shrinkToFit="1"/>
    </xf>
    <xf numFmtId="178" fontId="14" fillId="0" borderId="62" xfId="0" applyNumberFormat="1" applyFont="1" applyBorder="1" applyAlignment="1" applyProtection="1">
      <alignment horizontal="center" vertical="center" shrinkToFit="1"/>
    </xf>
    <xf numFmtId="178" fontId="14" fillId="0" borderId="66" xfId="0" applyNumberFormat="1" applyFont="1" applyBorder="1" applyAlignment="1" applyProtection="1">
      <alignment horizontal="center" vertical="center" shrinkToFit="1"/>
    </xf>
    <xf numFmtId="0" fontId="37" fillId="16" borderId="54" xfId="0" applyFont="1" applyFill="1" applyBorder="1" applyAlignment="1" applyProtection="1">
      <alignment horizontal="center" vertical="center" wrapText="1"/>
    </xf>
    <xf numFmtId="0" fontId="37" fillId="16" borderId="55" xfId="0" applyFont="1" applyFill="1" applyBorder="1" applyAlignment="1" applyProtection="1">
      <alignment horizontal="center" vertical="center" wrapText="1"/>
    </xf>
    <xf numFmtId="0" fontId="37" fillId="16" borderId="79" xfId="0" applyFont="1" applyFill="1" applyBorder="1" applyAlignment="1" applyProtection="1">
      <alignment horizontal="center" vertical="center" wrapText="1"/>
    </xf>
    <xf numFmtId="0" fontId="37" fillId="16" borderId="56" xfId="0" applyFont="1" applyFill="1" applyBorder="1" applyAlignment="1" applyProtection="1">
      <alignment horizontal="center" vertical="center" wrapText="1"/>
    </xf>
    <xf numFmtId="0" fontId="37" fillId="16" borderId="57" xfId="0" applyFont="1" applyFill="1" applyBorder="1" applyAlignment="1" applyProtection="1">
      <alignment horizontal="center" vertical="center" wrapText="1"/>
    </xf>
    <xf numFmtId="0" fontId="37" fillId="16" borderId="81" xfId="0" applyFont="1" applyFill="1" applyBorder="1" applyAlignment="1" applyProtection="1">
      <alignment horizontal="center" vertical="center" wrapText="1"/>
    </xf>
    <xf numFmtId="176" fontId="14" fillId="0" borderId="83" xfId="0" applyNumberFormat="1" applyFont="1" applyBorder="1" applyAlignment="1" applyProtection="1">
      <alignment horizontal="center" vertical="center" shrinkToFit="1"/>
    </xf>
    <xf numFmtId="176" fontId="14" fillId="0" borderId="73" xfId="0" applyNumberFormat="1" applyFont="1" applyBorder="1" applyAlignment="1" applyProtection="1">
      <alignment horizontal="center" vertical="center" shrinkToFit="1"/>
    </xf>
    <xf numFmtId="0" fontId="41" fillId="0" borderId="5" xfId="0" applyFont="1" applyBorder="1" applyAlignment="1" applyProtection="1">
      <alignment vertical="center" wrapText="1"/>
    </xf>
    <xf numFmtId="0" fontId="14" fillId="0" borderId="6" xfId="0" applyFont="1" applyBorder="1" applyAlignment="1" applyProtection="1">
      <alignment vertical="center" wrapText="1"/>
    </xf>
    <xf numFmtId="0" fontId="14" fillId="0" borderId="9" xfId="0" applyFont="1" applyBorder="1" applyAlignment="1" applyProtection="1">
      <alignment vertical="center" wrapText="1"/>
    </xf>
    <xf numFmtId="0" fontId="14" fillId="0" borderId="10" xfId="0" applyFont="1" applyBorder="1" applyAlignment="1" applyProtection="1">
      <alignment vertical="center" wrapText="1"/>
    </xf>
    <xf numFmtId="0" fontId="41" fillId="0" borderId="5" xfId="0" applyFont="1" applyBorder="1" applyAlignment="1" applyProtection="1">
      <alignment horizontal="left" vertical="center" wrapText="1"/>
    </xf>
    <xf numFmtId="177" fontId="14" fillId="0" borderId="15" xfId="0" applyNumberFormat="1" applyFont="1" applyBorder="1" applyAlignment="1" applyProtection="1">
      <alignment horizontal="center" vertical="center" shrinkToFit="1"/>
    </xf>
    <xf numFmtId="178" fontId="14" fillId="0" borderId="14" xfId="0" applyNumberFormat="1" applyFont="1" applyBorder="1" applyAlignment="1" applyProtection="1">
      <alignment horizontal="center" vertical="center" shrinkToFit="1"/>
    </xf>
    <xf numFmtId="14" fontId="16" fillId="0" borderId="86" xfId="0" applyNumberFormat="1" applyFont="1" applyBorder="1" applyAlignment="1" applyProtection="1">
      <alignment horizontal="center" vertical="center" wrapText="1"/>
    </xf>
    <xf numFmtId="14" fontId="16" fillId="0" borderId="87" xfId="0" applyNumberFormat="1" applyFont="1" applyBorder="1" applyAlignment="1" applyProtection="1">
      <alignment horizontal="center" vertical="center" wrapText="1"/>
    </xf>
    <xf numFmtId="0" fontId="22" fillId="0" borderId="65" xfId="0" applyFont="1" applyBorder="1" applyAlignment="1" applyProtection="1">
      <alignment horizontal="center" vertical="center" wrapText="1"/>
    </xf>
    <xf numFmtId="0" fontId="22" fillId="0" borderId="57" xfId="0" applyFont="1" applyBorder="1" applyAlignment="1" applyProtection="1">
      <alignment horizontal="center" vertical="center" wrapText="1"/>
    </xf>
    <xf numFmtId="0" fontId="22" fillId="0" borderId="95" xfId="0" applyFont="1" applyBorder="1" applyAlignment="1" applyProtection="1">
      <alignment horizontal="center" vertical="center" wrapText="1"/>
    </xf>
    <xf numFmtId="0" fontId="20" fillId="0" borderId="6" xfId="0" applyFont="1" applyFill="1" applyBorder="1" applyAlignment="1" applyProtection="1">
      <alignment horizontal="left" vertical="center" shrinkToFit="1"/>
    </xf>
    <xf numFmtId="0" fontId="29" fillId="0" borderId="94" xfId="0" applyFont="1" applyBorder="1" applyAlignment="1" applyProtection="1">
      <alignment vertical="center" wrapText="1"/>
    </xf>
    <xf numFmtId="0" fontId="49" fillId="0" borderId="4"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20" fillId="0" borderId="1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protection locked="0"/>
    </xf>
    <xf numFmtId="0" fontId="29" fillId="0" borderId="8" xfId="0" applyFont="1" applyFill="1" applyBorder="1" applyAlignment="1" applyProtection="1">
      <alignment horizontal="center" vertical="center" wrapText="1"/>
      <protection locked="0"/>
    </xf>
    <xf numFmtId="0" fontId="29" fillId="0" borderId="14" xfId="0" applyFont="1" applyFill="1" applyBorder="1" applyAlignment="1" applyProtection="1">
      <alignment horizontal="center" vertical="center" wrapText="1"/>
      <protection locked="0"/>
    </xf>
    <xf numFmtId="0" fontId="29" fillId="0" borderId="12" xfId="0" applyFont="1" applyFill="1" applyBorder="1" applyAlignment="1" applyProtection="1">
      <alignment horizontal="center" vertical="center" wrapText="1"/>
      <protection locked="0"/>
    </xf>
    <xf numFmtId="0" fontId="14" fillId="0" borderId="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27" fillId="0" borderId="17" xfId="0" applyFont="1" applyBorder="1" applyAlignment="1" applyProtection="1">
      <alignment horizontal="center" vertical="center" shrinkToFit="1"/>
      <protection locked="0"/>
    </xf>
    <xf numFmtId="0" fontId="27" fillId="0" borderId="32" xfId="0" applyFont="1" applyBorder="1" applyAlignment="1" applyProtection="1">
      <alignment horizontal="center" vertical="center" shrinkToFit="1"/>
      <protection locked="0"/>
    </xf>
    <xf numFmtId="0" fontId="11" fillId="9" borderId="8" xfId="0" applyFont="1" applyFill="1" applyBorder="1" applyAlignment="1" applyProtection="1">
      <alignment horizontal="center" vertical="center" wrapText="1"/>
      <protection locked="0"/>
    </xf>
    <xf numFmtId="0" fontId="11" fillId="9" borderId="12"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center" vertical="center" shrinkToFit="1"/>
      <protection locked="0"/>
    </xf>
    <xf numFmtId="0" fontId="11" fillId="0" borderId="3" xfId="0" applyFont="1" applyFill="1" applyBorder="1" applyAlignment="1" applyProtection="1">
      <alignment horizontal="center" vertical="center" shrinkToFit="1"/>
      <protection locked="0"/>
    </xf>
    <xf numFmtId="0" fontId="29" fillId="0" borderId="1" xfId="0" applyFont="1" applyFill="1" applyBorder="1" applyAlignment="1" applyProtection="1">
      <alignment horizontal="center" vertical="center" shrinkToFit="1"/>
      <protection locked="0"/>
    </xf>
    <xf numFmtId="0" fontId="29" fillId="0" borderId="2" xfId="0" applyFont="1" applyFill="1" applyBorder="1" applyAlignment="1" applyProtection="1">
      <alignment horizontal="center" vertical="center" shrinkToFit="1"/>
      <protection locked="0"/>
    </xf>
    <xf numFmtId="0" fontId="29" fillId="0" borderId="3" xfId="0" applyFont="1" applyFill="1" applyBorder="1" applyAlignment="1" applyProtection="1">
      <alignment horizontal="center" vertical="center" shrinkToFit="1"/>
      <protection locked="0"/>
    </xf>
    <xf numFmtId="14" fontId="11" fillId="0" borderId="1" xfId="0" applyNumberFormat="1" applyFont="1" applyFill="1" applyBorder="1" applyAlignment="1" applyProtection="1">
      <alignment horizontal="center" vertical="center" shrinkToFit="1"/>
      <protection locked="0"/>
    </xf>
    <xf numFmtId="14" fontId="11" fillId="0" borderId="2" xfId="0" applyNumberFormat="1" applyFont="1" applyFill="1" applyBorder="1" applyAlignment="1" applyProtection="1">
      <alignment horizontal="center" vertical="center" shrinkToFit="1"/>
      <protection locked="0"/>
    </xf>
    <xf numFmtId="14" fontId="11" fillId="0" borderId="3" xfId="0" applyNumberFormat="1" applyFont="1" applyFill="1" applyBorder="1" applyAlignment="1" applyProtection="1">
      <alignment horizontal="center" vertical="center" shrinkToFit="1"/>
      <protection locked="0"/>
    </xf>
    <xf numFmtId="0" fontId="26" fillId="0" borderId="4" xfId="0" applyFont="1" applyFill="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4" fillId="0" borderId="5"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protection locked="0"/>
    </xf>
    <xf numFmtId="0" fontId="14" fillId="0" borderId="9" xfId="0" applyFont="1" applyFill="1" applyBorder="1" applyAlignment="1" applyProtection="1">
      <alignment horizontal="left" vertical="center" wrapText="1"/>
      <protection locked="0"/>
    </xf>
    <xf numFmtId="0" fontId="14" fillId="0" borderId="10" xfId="0" applyFont="1" applyFill="1" applyBorder="1" applyAlignment="1" applyProtection="1">
      <alignment horizontal="left" vertical="center" wrapText="1"/>
      <protection locked="0"/>
    </xf>
    <xf numFmtId="177" fontId="14" fillId="0" borderId="40" xfId="0" applyNumberFormat="1" applyFont="1" applyBorder="1" applyAlignment="1" applyProtection="1">
      <alignment horizontal="center" vertical="center" shrinkToFit="1"/>
    </xf>
    <xf numFmtId="177" fontId="14" fillId="0" borderId="41" xfId="0" applyNumberFormat="1" applyFont="1" applyBorder="1" applyAlignment="1" applyProtection="1">
      <alignment horizontal="center" vertical="center" shrinkToFit="1"/>
    </xf>
    <xf numFmtId="178" fontId="14" fillId="0" borderId="96" xfId="0" applyNumberFormat="1" applyFont="1" applyBorder="1" applyAlignment="1" applyProtection="1">
      <alignment horizontal="center" vertical="center" shrinkToFit="1"/>
    </xf>
    <xf numFmtId="178" fontId="14" fillId="0" borderId="97" xfId="0" applyNumberFormat="1" applyFont="1" applyBorder="1" applyAlignment="1" applyProtection="1">
      <alignment horizontal="center" vertical="center" shrinkToFit="1"/>
    </xf>
    <xf numFmtId="178" fontId="14" fillId="0" borderId="98" xfId="0" applyNumberFormat="1" applyFont="1" applyBorder="1" applyAlignment="1" applyProtection="1">
      <alignment horizontal="center" vertical="center" shrinkToFit="1"/>
    </xf>
    <xf numFmtId="178" fontId="14" fillId="0" borderId="3" xfId="0" applyNumberFormat="1" applyFont="1" applyBorder="1" applyAlignment="1" applyProtection="1">
      <alignment horizontal="center" vertical="center" shrinkToFit="1"/>
    </xf>
    <xf numFmtId="178" fontId="14" fillId="0" borderId="7" xfId="0" applyNumberFormat="1" applyFont="1" applyBorder="1" applyAlignment="1" applyProtection="1">
      <alignment horizontal="center" vertical="center" shrinkToFit="1"/>
    </xf>
    <xf numFmtId="0" fontId="34" fillId="0" borderId="15" xfId="0" applyFont="1" applyFill="1" applyBorder="1" applyAlignment="1" applyProtection="1">
      <alignment horizontal="center" vertical="center" wrapText="1"/>
      <protection locked="0"/>
    </xf>
    <xf numFmtId="177" fontId="19" fillId="0" borderId="71" xfId="0" applyNumberFormat="1" applyFont="1" applyBorder="1" applyAlignment="1" applyProtection="1">
      <alignment horizontal="center" vertical="center" shrinkToFit="1"/>
    </xf>
    <xf numFmtId="177" fontId="19" fillId="0" borderId="72" xfId="0" applyNumberFormat="1" applyFont="1" applyBorder="1" applyAlignment="1" applyProtection="1">
      <alignment horizontal="center" vertical="center" shrinkToFit="1"/>
    </xf>
    <xf numFmtId="178" fontId="19" fillId="0" borderId="103" xfId="0" applyNumberFormat="1" applyFont="1" applyBorder="1" applyAlignment="1" applyProtection="1">
      <alignment horizontal="center" vertical="center" shrinkToFit="1"/>
    </xf>
    <xf numFmtId="178" fontId="19" fillId="0" borderId="104" xfId="0" applyNumberFormat="1" applyFont="1" applyBorder="1" applyAlignment="1" applyProtection="1">
      <alignment horizontal="center" vertical="center" shrinkToFit="1"/>
    </xf>
    <xf numFmtId="178" fontId="19" fillId="0" borderId="69" xfId="0" applyNumberFormat="1" applyFont="1" applyBorder="1" applyAlignment="1" applyProtection="1">
      <alignment horizontal="center" vertical="center" shrinkToFit="1"/>
    </xf>
    <xf numFmtId="178" fontId="19" fillId="0" borderId="70" xfId="0" applyNumberFormat="1" applyFont="1" applyBorder="1" applyAlignment="1" applyProtection="1">
      <alignment horizontal="center" vertical="center" shrinkToFit="1"/>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14" fontId="15" fillId="0" borderId="76" xfId="0" applyNumberFormat="1" applyFont="1" applyFill="1" applyBorder="1" applyAlignment="1" applyProtection="1">
      <alignment horizontal="center" vertical="center" wrapText="1"/>
      <protection locked="0"/>
    </xf>
    <xf numFmtId="14" fontId="15" fillId="0" borderId="50" xfId="0" applyNumberFormat="1" applyFont="1" applyFill="1" applyBorder="1" applyAlignment="1" applyProtection="1">
      <alignment horizontal="center" vertical="center" wrapText="1"/>
      <protection locked="0"/>
    </xf>
    <xf numFmtId="178" fontId="14" fillId="0" borderId="11" xfId="0" applyNumberFormat="1" applyFont="1" applyBorder="1" applyAlignment="1" applyProtection="1">
      <alignment horizontal="center" vertical="center" shrinkToFit="1"/>
    </xf>
    <xf numFmtId="14" fontId="15" fillId="0" borderId="77" xfId="0" applyNumberFormat="1" applyFont="1" applyFill="1" applyBorder="1" applyAlignment="1" applyProtection="1">
      <alignment horizontal="center" vertical="center" wrapText="1"/>
      <protection locked="0"/>
    </xf>
    <xf numFmtId="14" fontId="15" fillId="0" borderId="78" xfId="0" applyNumberFormat="1" applyFont="1" applyFill="1" applyBorder="1" applyAlignment="1" applyProtection="1">
      <alignment horizontal="center" vertical="center" wrapText="1"/>
      <protection locked="0"/>
    </xf>
    <xf numFmtId="0" fontId="20" fillId="0" borderId="34" xfId="0" applyFont="1" applyFill="1" applyBorder="1" applyAlignment="1" applyProtection="1">
      <alignment horizontal="center" vertical="center" wrapText="1"/>
      <protection locked="0"/>
    </xf>
    <xf numFmtId="0" fontId="20" fillId="0" borderId="33" xfId="0" applyFont="1" applyFill="1" applyBorder="1" applyAlignment="1" applyProtection="1">
      <alignment horizontal="center" vertical="center" wrapText="1"/>
      <protection locked="0"/>
    </xf>
    <xf numFmtId="0" fontId="27" fillId="0" borderId="5" xfId="0" applyFont="1" applyFill="1" applyBorder="1" applyAlignment="1" applyProtection="1">
      <alignment vertical="top" wrapText="1"/>
      <protection locked="0"/>
    </xf>
    <xf numFmtId="0" fontId="27" fillId="0" borderId="6" xfId="0" applyFont="1" applyFill="1" applyBorder="1" applyAlignment="1" applyProtection="1">
      <alignment vertical="top" wrapText="1"/>
      <protection locked="0"/>
    </xf>
    <xf numFmtId="0" fontId="27" fillId="0" borderId="7" xfId="0" applyFont="1" applyFill="1" applyBorder="1" applyAlignment="1" applyProtection="1">
      <alignment vertical="top" wrapText="1"/>
      <protection locked="0"/>
    </xf>
    <xf numFmtId="0" fontId="27" fillId="0" borderId="15" xfId="0" applyFont="1" applyFill="1" applyBorder="1" applyAlignment="1" applyProtection="1">
      <alignment vertical="top" wrapText="1"/>
      <protection locked="0"/>
    </xf>
    <xf numFmtId="0" fontId="27" fillId="0" borderId="0" xfId="0" applyFont="1" applyFill="1" applyBorder="1" applyAlignment="1" applyProtection="1">
      <alignment vertical="top" wrapText="1"/>
      <protection locked="0"/>
    </xf>
    <xf numFmtId="0" fontId="27" fillId="0" borderId="16" xfId="0" applyFont="1" applyFill="1" applyBorder="1" applyAlignment="1" applyProtection="1">
      <alignment vertical="top" wrapText="1"/>
      <protection locked="0"/>
    </xf>
    <xf numFmtId="0" fontId="27" fillId="0" borderId="9" xfId="0" applyFont="1" applyFill="1" applyBorder="1" applyAlignment="1" applyProtection="1">
      <alignment vertical="top" wrapText="1"/>
      <protection locked="0"/>
    </xf>
    <xf numFmtId="0" fontId="27" fillId="0" borderId="10" xfId="0" applyFont="1" applyFill="1" applyBorder="1" applyAlignment="1" applyProtection="1">
      <alignment vertical="top" wrapText="1"/>
      <protection locked="0"/>
    </xf>
    <xf numFmtId="0" fontId="27" fillId="0" borderId="11" xfId="0" applyFont="1" applyFill="1" applyBorder="1" applyAlignment="1" applyProtection="1">
      <alignment vertical="top" wrapText="1"/>
      <protection locked="0"/>
    </xf>
    <xf numFmtId="177" fontId="14" fillId="0" borderId="101" xfId="0" applyNumberFormat="1" applyFont="1" applyBorder="1" applyAlignment="1" applyProtection="1">
      <alignment horizontal="center" vertical="center" shrinkToFit="1"/>
    </xf>
    <xf numFmtId="177" fontId="14" fillId="0" borderId="102" xfId="0" applyNumberFormat="1" applyFont="1" applyBorder="1" applyAlignment="1" applyProtection="1">
      <alignment horizontal="center" vertical="center" shrinkToFit="1"/>
    </xf>
    <xf numFmtId="178" fontId="14" fillId="0" borderId="99" xfId="0" applyNumberFormat="1" applyFont="1" applyBorder="1" applyAlignment="1" applyProtection="1">
      <alignment horizontal="center" vertical="center" shrinkToFit="1"/>
    </xf>
    <xf numFmtId="178" fontId="14" fillId="0" borderId="100" xfId="0" applyNumberFormat="1" applyFont="1" applyBorder="1" applyAlignment="1" applyProtection="1">
      <alignment horizontal="center" vertical="center" shrinkToFit="1"/>
    </xf>
    <xf numFmtId="0" fontId="11" fillId="0" borderId="65"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1" fillId="0" borderId="95" xfId="0" applyFont="1" applyBorder="1" applyAlignment="1" applyProtection="1">
      <alignment horizontal="center" vertical="center" wrapText="1"/>
      <protection locked="0"/>
    </xf>
    <xf numFmtId="178" fontId="14" fillId="0" borderId="16" xfId="0" applyNumberFormat="1" applyFont="1" applyBorder="1" applyAlignment="1" applyProtection="1">
      <alignment horizontal="center" vertical="center" shrinkToFit="1"/>
    </xf>
    <xf numFmtId="0" fontId="14" fillId="0" borderId="48" xfId="0" applyFont="1" applyBorder="1" applyAlignment="1" applyProtection="1">
      <alignment horizontal="left" vertical="center" wrapText="1"/>
      <protection locked="0"/>
    </xf>
    <xf numFmtId="0" fontId="14" fillId="0" borderId="20"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wrapText="1"/>
    </xf>
    <xf numFmtId="0" fontId="9" fillId="0" borderId="0" xfId="1" applyFont="1" applyBorder="1" applyAlignment="1">
      <alignment horizontal="left" vertical="center"/>
    </xf>
    <xf numFmtId="0" fontId="55" fillId="12" borderId="18" xfId="2" applyFont="1" applyFill="1" applyBorder="1" applyAlignment="1">
      <alignment horizontal="left" vertical="center" wrapText="1"/>
    </xf>
    <xf numFmtId="0" fontId="55" fillId="12" borderId="28" xfId="2" applyFont="1" applyFill="1" applyBorder="1" applyAlignment="1">
      <alignment horizontal="left" vertical="center" wrapText="1"/>
    </xf>
    <xf numFmtId="0" fontId="55" fillId="12" borderId="29" xfId="2" applyFont="1" applyFill="1" applyBorder="1" applyAlignment="1">
      <alignment horizontal="left" vertical="center" wrapText="1"/>
    </xf>
    <xf numFmtId="0" fontId="55" fillId="12" borderId="27" xfId="2" applyFont="1" applyFill="1" applyBorder="1" applyAlignment="1">
      <alignment horizontal="left" vertical="center" wrapText="1"/>
    </xf>
    <xf numFmtId="0" fontId="55" fillId="12" borderId="0" xfId="2" applyFont="1" applyFill="1" applyBorder="1" applyAlignment="1">
      <alignment horizontal="left" vertical="center" wrapText="1"/>
    </xf>
    <xf numFmtId="0" fontId="55" fillId="12" borderId="19" xfId="2" applyFont="1" applyFill="1" applyBorder="1" applyAlignment="1">
      <alignment horizontal="left" vertical="center" wrapText="1"/>
    </xf>
    <xf numFmtId="0" fontId="55" fillId="12" borderId="75" xfId="2" applyFont="1" applyFill="1" applyBorder="1" applyAlignment="1">
      <alignment horizontal="left" vertical="center" wrapText="1"/>
    </xf>
    <xf numFmtId="0" fontId="55" fillId="12" borderId="10" xfId="2" applyFont="1" applyFill="1" applyBorder="1" applyAlignment="1">
      <alignment horizontal="left" vertical="center" wrapText="1"/>
    </xf>
    <xf numFmtId="0" fontId="55" fillId="12" borderId="20" xfId="2" applyFont="1" applyFill="1" applyBorder="1" applyAlignment="1">
      <alignment horizontal="left" vertical="center" wrapText="1"/>
    </xf>
    <xf numFmtId="0" fontId="53" fillId="0" borderId="1" xfId="1" applyFont="1" applyFill="1" applyBorder="1" applyAlignment="1">
      <alignment horizontal="center" vertical="center"/>
    </xf>
    <xf numFmtId="0" fontId="53" fillId="0" borderId="3" xfId="1" applyFont="1" applyFill="1" applyBorder="1" applyAlignment="1">
      <alignment horizontal="center" vertical="center"/>
    </xf>
    <xf numFmtId="0" fontId="57" fillId="0" borderId="74" xfId="2" applyFont="1" applyFill="1" applyBorder="1" applyAlignment="1" applyProtection="1">
      <alignment vertical="top" wrapText="1"/>
      <protection locked="0"/>
    </xf>
    <xf numFmtId="0" fontId="57" fillId="0" borderId="6" xfId="2" applyFont="1" applyFill="1" applyBorder="1" applyAlignment="1" applyProtection="1">
      <alignment vertical="top" wrapText="1"/>
      <protection locked="0"/>
    </xf>
    <xf numFmtId="0" fontId="57" fillId="0" borderId="48" xfId="2" applyFont="1" applyFill="1" applyBorder="1" applyAlignment="1" applyProtection="1">
      <alignment vertical="top" wrapText="1"/>
      <protection locked="0"/>
    </xf>
    <xf numFmtId="0" fontId="57" fillId="0" borderId="27" xfId="2" applyFont="1" applyFill="1" applyBorder="1" applyAlignment="1" applyProtection="1">
      <alignment vertical="top" wrapText="1"/>
      <protection locked="0"/>
    </xf>
    <xf numFmtId="0" fontId="57" fillId="0" borderId="0" xfId="2" applyFont="1" applyFill="1" applyBorder="1" applyAlignment="1" applyProtection="1">
      <alignment vertical="top" wrapText="1"/>
      <protection locked="0"/>
    </xf>
    <xf numFmtId="0" fontId="57" fillId="0" borderId="19" xfId="2" applyFont="1" applyFill="1" applyBorder="1" applyAlignment="1" applyProtection="1">
      <alignment vertical="top" wrapText="1"/>
      <protection locked="0"/>
    </xf>
    <xf numFmtId="0" fontId="57" fillId="0" borderId="21" xfId="2" applyFont="1" applyFill="1" applyBorder="1" applyAlignment="1" applyProtection="1">
      <alignment vertical="top" wrapText="1"/>
      <protection locked="0"/>
    </xf>
    <xf numFmtId="0" fontId="57" fillId="0" borderId="30" xfId="2" applyFont="1" applyFill="1" applyBorder="1" applyAlignment="1" applyProtection="1">
      <alignment vertical="top" wrapText="1"/>
      <protection locked="0"/>
    </xf>
    <xf numFmtId="0" fontId="57" fillId="0" borderId="31" xfId="2" applyFont="1" applyFill="1" applyBorder="1" applyAlignment="1" applyProtection="1">
      <alignment vertical="top" wrapText="1"/>
      <protection locked="0"/>
    </xf>
    <xf numFmtId="181" fontId="53" fillId="0" borderId="1" xfId="1" applyNumberFormat="1" applyFont="1" applyFill="1" applyBorder="1" applyAlignment="1">
      <alignment horizontal="center" vertical="center"/>
    </xf>
    <xf numFmtId="181" fontId="53" fillId="0" borderId="3" xfId="1" applyNumberFormat="1" applyFont="1" applyFill="1" applyBorder="1" applyAlignment="1">
      <alignment horizontal="center" vertical="center"/>
    </xf>
    <xf numFmtId="0" fontId="55" fillId="12" borderId="105" xfId="1" applyFont="1" applyFill="1" applyBorder="1" applyAlignment="1">
      <alignment horizontal="center" vertical="center"/>
    </xf>
    <xf numFmtId="0" fontId="57" fillId="12" borderId="18" xfId="1" applyFont="1" applyFill="1" applyBorder="1" applyAlignment="1">
      <alignment horizontal="center" vertical="center"/>
    </xf>
    <xf numFmtId="0" fontId="57" fillId="12" borderId="28" xfId="1" applyFont="1" applyFill="1" applyBorder="1" applyAlignment="1">
      <alignment horizontal="center" vertical="center"/>
    </xf>
    <xf numFmtId="0" fontId="57" fillId="12" borderId="29" xfId="1" applyFont="1" applyFill="1" applyBorder="1" applyAlignment="1">
      <alignment horizontal="center" vertical="center"/>
    </xf>
    <xf numFmtId="0" fontId="57" fillId="12" borderId="27" xfId="1" applyFont="1" applyFill="1" applyBorder="1" applyAlignment="1">
      <alignment horizontal="center" vertical="center"/>
    </xf>
    <xf numFmtId="0" fontId="57" fillId="12" borderId="0" xfId="1" applyFont="1" applyFill="1" applyBorder="1" applyAlignment="1">
      <alignment horizontal="center" vertical="center"/>
    </xf>
    <xf numFmtId="0" fontId="57" fillId="12" borderId="19" xfId="1" applyFont="1" applyFill="1" applyBorder="1" applyAlignment="1">
      <alignment horizontal="center" vertical="center"/>
    </xf>
    <xf numFmtId="0" fontId="57" fillId="12" borderId="21" xfId="1" applyFont="1" applyFill="1" applyBorder="1" applyAlignment="1">
      <alignment horizontal="center" vertical="center"/>
    </xf>
    <xf numFmtId="0" fontId="57" fillId="12" borderId="30" xfId="1" applyFont="1" applyFill="1" applyBorder="1" applyAlignment="1">
      <alignment horizontal="center" vertical="center"/>
    </xf>
    <xf numFmtId="0" fontId="57" fillId="12" borderId="31" xfId="1" applyFont="1" applyFill="1" applyBorder="1" applyAlignment="1">
      <alignment horizontal="center" vertical="center"/>
    </xf>
    <xf numFmtId="0" fontId="29" fillId="0" borderId="94" xfId="0" applyFont="1" applyBorder="1" applyAlignment="1" applyProtection="1">
      <alignment vertical="center" wrapText="1"/>
      <protection hidden="1"/>
    </xf>
    <xf numFmtId="0" fontId="33" fillId="0" borderId="4" xfId="1" applyFont="1" applyFill="1" applyBorder="1" applyAlignment="1" applyProtection="1">
      <alignment horizontal="center" vertical="center"/>
      <protection hidden="1"/>
    </xf>
    <xf numFmtId="0" fontId="33" fillId="0" borderId="8" xfId="1" applyFont="1" applyFill="1" applyBorder="1" applyAlignment="1" applyProtection="1">
      <alignment horizontal="center" vertical="center"/>
      <protection hidden="1"/>
    </xf>
    <xf numFmtId="0" fontId="33" fillId="0" borderId="12" xfId="1" applyFont="1" applyFill="1" applyBorder="1" applyAlignment="1" applyProtection="1">
      <alignment horizontal="center" vertical="center"/>
      <protection hidden="1"/>
    </xf>
    <xf numFmtId="0" fontId="13" fillId="0" borderId="0" xfId="0" applyFont="1" applyBorder="1" applyAlignment="1" applyProtection="1">
      <alignment vertical="center"/>
      <protection hidden="1"/>
    </xf>
    <xf numFmtId="0" fontId="13" fillId="0" borderId="0" xfId="0" applyFont="1" applyFill="1" applyBorder="1" applyAlignment="1" applyProtection="1">
      <alignment horizontal="left" vertical="center" wrapText="1"/>
      <protection hidden="1"/>
    </xf>
  </cellXfs>
  <cellStyles count="3">
    <cellStyle name="標準" xfId="0" builtinId="0"/>
    <cellStyle name="標準 2" xfId="1" xr:uid="{00000000-0005-0000-0000-000001000000}"/>
    <cellStyle name="標準_面接票" xfId="2" xr:uid="{00000000-0005-0000-0000-000002000000}"/>
  </cellStyles>
  <dxfs count="35">
    <dxf>
      <font>
        <b/>
        <i val="0"/>
        <strike val="0"/>
        <color theme="0"/>
      </font>
      <fill>
        <patternFill>
          <bgColor rgb="FFFF0000"/>
        </patternFill>
      </fill>
    </dxf>
    <dxf>
      <font>
        <b/>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rgb="FFFF0000"/>
        </patternFill>
      </fill>
    </dxf>
    <dxf>
      <font>
        <color theme="0"/>
      </font>
      <fill>
        <patternFill>
          <bgColor rgb="FFFF0000"/>
        </patternFill>
      </fill>
    </dxf>
    <dxf>
      <font>
        <color rgb="FFFF0000"/>
      </font>
    </dxf>
    <dxf>
      <font>
        <color theme="0"/>
      </font>
      <fill>
        <patternFill>
          <bgColor rgb="FFFF0000"/>
        </patternFill>
      </fill>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FF"/>
      <color rgb="FFFF00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1755320</xdr:colOff>
      <xdr:row>1</xdr:row>
      <xdr:rowOff>108857</xdr:rowOff>
    </xdr:from>
    <xdr:to>
      <xdr:col>1</xdr:col>
      <xdr:colOff>6975320</xdr:colOff>
      <xdr:row>1</xdr:row>
      <xdr:rowOff>489857</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2095499" y="285750"/>
          <a:ext cx="5220000" cy="381000"/>
        </a:xfrm>
        <a:prstGeom prst="rect">
          <a:avLst/>
        </a:prstGeom>
        <a:solidFill>
          <a:schemeClr val="accent2">
            <a:lumMod val="20000"/>
            <a:lumOff val="8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社会人経験者（行政（</a:t>
          </a:r>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ICT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・福祉）・土木・建築・電気・機械・造園）</a:t>
          </a:r>
          <a:endParaRPr kumimoji="1" lang="ja-JP" altLang="en-US" sz="11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222972</xdr:colOff>
      <xdr:row>38</xdr:row>
      <xdr:rowOff>5566</xdr:rowOff>
    </xdr:from>
    <xdr:to>
      <xdr:col>6</xdr:col>
      <xdr:colOff>445633</xdr:colOff>
      <xdr:row>40</xdr:row>
      <xdr:rowOff>139782</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1794597" y="9697254"/>
          <a:ext cx="3318286" cy="610466"/>
        </a:xfrm>
        <a:prstGeom prst="wedgeRectCallout">
          <a:avLst>
            <a:gd name="adj1" fmla="val -71053"/>
            <a:gd name="adj2" fmla="val -105165"/>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１つの勤務先での所属が５つ以上ある場合は、次の勤務先の欄を利用し、入力してください。</a:t>
          </a:r>
        </a:p>
      </xdr:txBody>
    </xdr:sp>
    <xdr:clientData/>
  </xdr:twoCellAnchor>
  <xdr:twoCellAnchor>
    <xdr:from>
      <xdr:col>22</xdr:col>
      <xdr:colOff>136070</xdr:colOff>
      <xdr:row>63</xdr:row>
      <xdr:rowOff>217713</xdr:rowOff>
    </xdr:from>
    <xdr:to>
      <xdr:col>29</xdr:col>
      <xdr:colOff>1034142</xdr:colOff>
      <xdr:row>66</xdr:row>
      <xdr:rowOff>113804</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4369141" y="15471320"/>
          <a:ext cx="5048251" cy="590055"/>
        </a:xfrm>
        <a:prstGeom prst="wedgeRectCallout">
          <a:avLst>
            <a:gd name="adj1" fmla="val -50685"/>
            <a:gd name="adj2" fmla="val -133745"/>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勤務先が</a:t>
          </a:r>
          <a:r>
            <a:rPr kumimoji="1" lang="en-US" altLang="ja-JP" sz="1200" b="1">
              <a:solidFill>
                <a:schemeClr val="tx1"/>
              </a:solidFill>
              <a:latin typeface="BIZ UDPゴシック" panose="020B0400000000000000" pitchFamily="50" charset="-128"/>
              <a:ea typeface="BIZ UDPゴシック" panose="020B0400000000000000" pitchFamily="50" charset="-128"/>
            </a:rPr>
            <a:t>8</a:t>
          </a:r>
          <a:r>
            <a:rPr kumimoji="1" lang="ja-JP" altLang="en-US" sz="1200" b="1">
              <a:solidFill>
                <a:schemeClr val="tx1"/>
              </a:solidFill>
              <a:latin typeface="BIZ UDPゴシック" panose="020B0400000000000000" pitchFamily="50" charset="-128"/>
              <a:ea typeface="BIZ UDPゴシック" panose="020B0400000000000000" pitchFamily="50" charset="-128"/>
            </a:rPr>
            <a:t>つ以上あり、欄が足りない場合は、「①△△会社 ②◆◆会社」と入力する等、工夫して入力してください。</a:t>
          </a:r>
        </a:p>
      </xdr:txBody>
    </xdr:sp>
    <xdr:clientData/>
  </xdr:twoCellAnchor>
  <xdr:twoCellAnchor>
    <xdr:from>
      <xdr:col>4</xdr:col>
      <xdr:colOff>435429</xdr:colOff>
      <xdr:row>6</xdr:row>
      <xdr:rowOff>114301</xdr:rowOff>
    </xdr:from>
    <xdr:to>
      <xdr:col>11</xdr:col>
      <xdr:colOff>457200</xdr:colOff>
      <xdr:row>12</xdr:row>
      <xdr:rowOff>57151</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3616779" y="2162176"/>
          <a:ext cx="4193721" cy="1314450"/>
        </a:xfrm>
        <a:custGeom>
          <a:avLst/>
          <a:gdLst>
            <a:gd name="connsiteX0" fmla="*/ 0 w 3203862"/>
            <a:gd name="connsiteY0" fmla="*/ 0 h 571500"/>
            <a:gd name="connsiteX1" fmla="*/ 533977 w 3203862"/>
            <a:gd name="connsiteY1" fmla="*/ 0 h 571500"/>
            <a:gd name="connsiteX2" fmla="*/ 1406559 w 3203862"/>
            <a:gd name="connsiteY2" fmla="*/ -206517 h 571500"/>
            <a:gd name="connsiteX3" fmla="*/ 1334943 w 3203862"/>
            <a:gd name="connsiteY3" fmla="*/ 0 h 571500"/>
            <a:gd name="connsiteX4" fmla="*/ 3203862 w 3203862"/>
            <a:gd name="connsiteY4" fmla="*/ 0 h 571500"/>
            <a:gd name="connsiteX5" fmla="*/ 3203862 w 3203862"/>
            <a:gd name="connsiteY5" fmla="*/ 95250 h 571500"/>
            <a:gd name="connsiteX6" fmla="*/ 3203862 w 3203862"/>
            <a:gd name="connsiteY6" fmla="*/ 95250 h 571500"/>
            <a:gd name="connsiteX7" fmla="*/ 3203862 w 3203862"/>
            <a:gd name="connsiteY7" fmla="*/ 238125 h 571500"/>
            <a:gd name="connsiteX8" fmla="*/ 3203862 w 3203862"/>
            <a:gd name="connsiteY8" fmla="*/ 571500 h 571500"/>
            <a:gd name="connsiteX9" fmla="*/ 1334943 w 3203862"/>
            <a:gd name="connsiteY9" fmla="*/ 571500 h 571500"/>
            <a:gd name="connsiteX10" fmla="*/ 533977 w 3203862"/>
            <a:gd name="connsiteY10" fmla="*/ 571500 h 571500"/>
            <a:gd name="connsiteX11" fmla="*/ 533977 w 3203862"/>
            <a:gd name="connsiteY11" fmla="*/ 571500 h 571500"/>
            <a:gd name="connsiteX12" fmla="*/ 0 w 3203862"/>
            <a:gd name="connsiteY12" fmla="*/ 571500 h 571500"/>
            <a:gd name="connsiteX13" fmla="*/ 0 w 3203862"/>
            <a:gd name="connsiteY13" fmla="*/ 238125 h 571500"/>
            <a:gd name="connsiteX14" fmla="*/ 0 w 3203862"/>
            <a:gd name="connsiteY14" fmla="*/ 95250 h 571500"/>
            <a:gd name="connsiteX15" fmla="*/ 0 w 3203862"/>
            <a:gd name="connsiteY15" fmla="*/ 95250 h 571500"/>
            <a:gd name="connsiteX16" fmla="*/ 0 w 3203862"/>
            <a:gd name="connsiteY16" fmla="*/ 0 h 571500"/>
            <a:gd name="connsiteX0" fmla="*/ 0 w 3203862"/>
            <a:gd name="connsiteY0" fmla="*/ 293108 h 864608"/>
            <a:gd name="connsiteX1" fmla="*/ 533977 w 3203862"/>
            <a:gd name="connsiteY1" fmla="*/ 293108 h 864608"/>
            <a:gd name="connsiteX2" fmla="*/ 1856832 w 3203862"/>
            <a:gd name="connsiteY2" fmla="*/ 0 h 864608"/>
            <a:gd name="connsiteX3" fmla="*/ 1334943 w 3203862"/>
            <a:gd name="connsiteY3" fmla="*/ 293108 h 864608"/>
            <a:gd name="connsiteX4" fmla="*/ 3203862 w 3203862"/>
            <a:gd name="connsiteY4" fmla="*/ 293108 h 864608"/>
            <a:gd name="connsiteX5" fmla="*/ 3203862 w 3203862"/>
            <a:gd name="connsiteY5" fmla="*/ 388358 h 864608"/>
            <a:gd name="connsiteX6" fmla="*/ 3203862 w 3203862"/>
            <a:gd name="connsiteY6" fmla="*/ 388358 h 864608"/>
            <a:gd name="connsiteX7" fmla="*/ 3203862 w 3203862"/>
            <a:gd name="connsiteY7" fmla="*/ 531233 h 864608"/>
            <a:gd name="connsiteX8" fmla="*/ 3203862 w 3203862"/>
            <a:gd name="connsiteY8" fmla="*/ 864608 h 864608"/>
            <a:gd name="connsiteX9" fmla="*/ 1334943 w 3203862"/>
            <a:gd name="connsiteY9" fmla="*/ 864608 h 864608"/>
            <a:gd name="connsiteX10" fmla="*/ 533977 w 3203862"/>
            <a:gd name="connsiteY10" fmla="*/ 864608 h 864608"/>
            <a:gd name="connsiteX11" fmla="*/ 533977 w 3203862"/>
            <a:gd name="connsiteY11" fmla="*/ 864608 h 864608"/>
            <a:gd name="connsiteX12" fmla="*/ 0 w 3203862"/>
            <a:gd name="connsiteY12" fmla="*/ 864608 h 864608"/>
            <a:gd name="connsiteX13" fmla="*/ 0 w 3203862"/>
            <a:gd name="connsiteY13" fmla="*/ 531233 h 864608"/>
            <a:gd name="connsiteX14" fmla="*/ 0 w 3203862"/>
            <a:gd name="connsiteY14" fmla="*/ 388358 h 864608"/>
            <a:gd name="connsiteX15" fmla="*/ 0 w 3203862"/>
            <a:gd name="connsiteY15" fmla="*/ 388358 h 864608"/>
            <a:gd name="connsiteX16" fmla="*/ 0 w 3203862"/>
            <a:gd name="connsiteY16" fmla="*/ 293108 h 864608"/>
            <a:gd name="connsiteX0" fmla="*/ 0 w 3203862"/>
            <a:gd name="connsiteY0" fmla="*/ 293108 h 864608"/>
            <a:gd name="connsiteX1" fmla="*/ 932295 w 3203862"/>
            <a:gd name="connsiteY1" fmla="*/ 293108 h 864608"/>
            <a:gd name="connsiteX2" fmla="*/ 1856832 w 3203862"/>
            <a:gd name="connsiteY2" fmla="*/ 0 h 864608"/>
            <a:gd name="connsiteX3" fmla="*/ 1334943 w 3203862"/>
            <a:gd name="connsiteY3" fmla="*/ 293108 h 864608"/>
            <a:gd name="connsiteX4" fmla="*/ 3203862 w 3203862"/>
            <a:gd name="connsiteY4" fmla="*/ 293108 h 864608"/>
            <a:gd name="connsiteX5" fmla="*/ 3203862 w 3203862"/>
            <a:gd name="connsiteY5" fmla="*/ 388358 h 864608"/>
            <a:gd name="connsiteX6" fmla="*/ 3203862 w 3203862"/>
            <a:gd name="connsiteY6" fmla="*/ 388358 h 864608"/>
            <a:gd name="connsiteX7" fmla="*/ 3203862 w 3203862"/>
            <a:gd name="connsiteY7" fmla="*/ 531233 h 864608"/>
            <a:gd name="connsiteX8" fmla="*/ 3203862 w 3203862"/>
            <a:gd name="connsiteY8" fmla="*/ 864608 h 864608"/>
            <a:gd name="connsiteX9" fmla="*/ 1334943 w 3203862"/>
            <a:gd name="connsiteY9" fmla="*/ 864608 h 864608"/>
            <a:gd name="connsiteX10" fmla="*/ 533977 w 3203862"/>
            <a:gd name="connsiteY10" fmla="*/ 864608 h 864608"/>
            <a:gd name="connsiteX11" fmla="*/ 533977 w 3203862"/>
            <a:gd name="connsiteY11" fmla="*/ 864608 h 864608"/>
            <a:gd name="connsiteX12" fmla="*/ 0 w 3203862"/>
            <a:gd name="connsiteY12" fmla="*/ 864608 h 864608"/>
            <a:gd name="connsiteX13" fmla="*/ 0 w 3203862"/>
            <a:gd name="connsiteY13" fmla="*/ 531233 h 864608"/>
            <a:gd name="connsiteX14" fmla="*/ 0 w 3203862"/>
            <a:gd name="connsiteY14" fmla="*/ 388358 h 864608"/>
            <a:gd name="connsiteX15" fmla="*/ 0 w 3203862"/>
            <a:gd name="connsiteY15" fmla="*/ 388358 h 864608"/>
            <a:gd name="connsiteX16" fmla="*/ 0 w 3203862"/>
            <a:gd name="connsiteY16" fmla="*/ 293108 h 8646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3203862" h="864608">
              <a:moveTo>
                <a:pt x="0" y="293108"/>
              </a:moveTo>
              <a:lnTo>
                <a:pt x="932295" y="293108"/>
              </a:lnTo>
              <a:lnTo>
                <a:pt x="1856832" y="0"/>
              </a:lnTo>
              <a:lnTo>
                <a:pt x="1334943" y="293108"/>
              </a:lnTo>
              <a:lnTo>
                <a:pt x="3203862" y="293108"/>
              </a:lnTo>
              <a:lnTo>
                <a:pt x="3203862" y="388358"/>
              </a:lnTo>
              <a:lnTo>
                <a:pt x="3203862" y="388358"/>
              </a:lnTo>
              <a:lnTo>
                <a:pt x="3203862" y="531233"/>
              </a:lnTo>
              <a:lnTo>
                <a:pt x="3203862" y="864608"/>
              </a:lnTo>
              <a:lnTo>
                <a:pt x="1334943" y="864608"/>
              </a:lnTo>
              <a:lnTo>
                <a:pt x="533977" y="864608"/>
              </a:lnTo>
              <a:lnTo>
                <a:pt x="533977" y="864608"/>
              </a:lnTo>
              <a:lnTo>
                <a:pt x="0" y="864608"/>
              </a:lnTo>
              <a:lnTo>
                <a:pt x="0" y="531233"/>
              </a:lnTo>
              <a:lnTo>
                <a:pt x="0" y="388358"/>
              </a:lnTo>
              <a:lnTo>
                <a:pt x="0" y="388358"/>
              </a:lnTo>
              <a:lnTo>
                <a:pt x="0" y="293108"/>
              </a:lnTo>
              <a:close/>
            </a:path>
          </a:pathLst>
        </a:cu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b="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400" b="1">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300" b="1" i="0">
              <a:solidFill>
                <a:srgbClr val="FF0000"/>
              </a:solidFill>
              <a:latin typeface="BIZ UDPゴシック" panose="020B0400000000000000" pitchFamily="50" charset="-128"/>
              <a:ea typeface="BIZ UDPゴシック" panose="020B0400000000000000" pitchFamily="50" charset="-128"/>
            </a:rPr>
            <a:t>受験資格に該当していることが分かるように担当した具体的な職務内容を入力してください。</a:t>
          </a:r>
          <a:endParaRPr kumimoji="1" lang="en-US" altLang="ja-JP" sz="1300" b="1" i="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357188</xdr:colOff>
      <xdr:row>2</xdr:row>
      <xdr:rowOff>71438</xdr:rowOff>
    </xdr:from>
    <xdr:to>
      <xdr:col>18</xdr:col>
      <xdr:colOff>341415</xdr:colOff>
      <xdr:row>4</xdr:row>
      <xdr:rowOff>274000</xdr:rowOff>
    </xdr:to>
    <xdr:sp macro="" textlink="">
      <xdr:nvSpPr>
        <xdr:cNvPr id="7" name="四角形吹き出し 2">
          <a:extLst>
            <a:ext uri="{FF2B5EF4-FFF2-40B4-BE49-F238E27FC236}">
              <a16:creationId xmlns:a16="http://schemas.microsoft.com/office/drawing/2014/main" id="{00000000-0008-0000-0100-000007000000}"/>
            </a:ext>
          </a:extLst>
        </xdr:cNvPr>
        <xdr:cNvSpPr/>
      </xdr:nvSpPr>
      <xdr:spPr>
        <a:xfrm>
          <a:off x="8215313" y="762001"/>
          <a:ext cx="3484665" cy="893124"/>
        </a:xfrm>
        <a:custGeom>
          <a:avLst/>
          <a:gdLst>
            <a:gd name="connsiteX0" fmla="*/ 0 w 4653643"/>
            <a:gd name="connsiteY0" fmla="*/ 0 h 659330"/>
            <a:gd name="connsiteX1" fmla="*/ 775607 w 4653643"/>
            <a:gd name="connsiteY1" fmla="*/ 0 h 659330"/>
            <a:gd name="connsiteX2" fmla="*/ 775607 w 4653643"/>
            <a:gd name="connsiteY2" fmla="*/ 0 h 659330"/>
            <a:gd name="connsiteX3" fmla="*/ 1939018 w 4653643"/>
            <a:gd name="connsiteY3" fmla="*/ 0 h 659330"/>
            <a:gd name="connsiteX4" fmla="*/ 4653643 w 4653643"/>
            <a:gd name="connsiteY4" fmla="*/ 0 h 659330"/>
            <a:gd name="connsiteX5" fmla="*/ 4653643 w 4653643"/>
            <a:gd name="connsiteY5" fmla="*/ 384609 h 659330"/>
            <a:gd name="connsiteX6" fmla="*/ 4653643 w 4653643"/>
            <a:gd name="connsiteY6" fmla="*/ 384609 h 659330"/>
            <a:gd name="connsiteX7" fmla="*/ 4653643 w 4653643"/>
            <a:gd name="connsiteY7" fmla="*/ 549442 h 659330"/>
            <a:gd name="connsiteX8" fmla="*/ 4653643 w 4653643"/>
            <a:gd name="connsiteY8" fmla="*/ 659330 h 659330"/>
            <a:gd name="connsiteX9" fmla="*/ 1939018 w 4653643"/>
            <a:gd name="connsiteY9" fmla="*/ 659330 h 659330"/>
            <a:gd name="connsiteX10" fmla="*/ 1536819 w 4653643"/>
            <a:gd name="connsiteY10" fmla="*/ 1138604 h 659330"/>
            <a:gd name="connsiteX11" fmla="*/ 775607 w 4653643"/>
            <a:gd name="connsiteY11" fmla="*/ 659330 h 659330"/>
            <a:gd name="connsiteX12" fmla="*/ 0 w 4653643"/>
            <a:gd name="connsiteY12" fmla="*/ 659330 h 659330"/>
            <a:gd name="connsiteX13" fmla="*/ 0 w 4653643"/>
            <a:gd name="connsiteY13" fmla="*/ 549442 h 659330"/>
            <a:gd name="connsiteX14" fmla="*/ 0 w 4653643"/>
            <a:gd name="connsiteY14" fmla="*/ 384609 h 659330"/>
            <a:gd name="connsiteX15" fmla="*/ 0 w 4653643"/>
            <a:gd name="connsiteY15" fmla="*/ 384609 h 659330"/>
            <a:gd name="connsiteX16" fmla="*/ 0 w 4653643"/>
            <a:gd name="connsiteY16" fmla="*/ 0 h 659330"/>
            <a:gd name="connsiteX0" fmla="*/ 0 w 4653643"/>
            <a:gd name="connsiteY0" fmla="*/ 0 h 1138604"/>
            <a:gd name="connsiteX1" fmla="*/ 775607 w 4653643"/>
            <a:gd name="connsiteY1" fmla="*/ 0 h 1138604"/>
            <a:gd name="connsiteX2" fmla="*/ 775607 w 4653643"/>
            <a:gd name="connsiteY2" fmla="*/ 0 h 1138604"/>
            <a:gd name="connsiteX3" fmla="*/ 1939018 w 4653643"/>
            <a:gd name="connsiteY3" fmla="*/ 0 h 1138604"/>
            <a:gd name="connsiteX4" fmla="*/ 4653643 w 4653643"/>
            <a:gd name="connsiteY4" fmla="*/ 0 h 1138604"/>
            <a:gd name="connsiteX5" fmla="*/ 4653643 w 4653643"/>
            <a:gd name="connsiteY5" fmla="*/ 384609 h 1138604"/>
            <a:gd name="connsiteX6" fmla="*/ 4653643 w 4653643"/>
            <a:gd name="connsiteY6" fmla="*/ 384609 h 1138604"/>
            <a:gd name="connsiteX7" fmla="*/ 4653643 w 4653643"/>
            <a:gd name="connsiteY7" fmla="*/ 549442 h 1138604"/>
            <a:gd name="connsiteX8" fmla="*/ 4653643 w 4653643"/>
            <a:gd name="connsiteY8" fmla="*/ 659330 h 1138604"/>
            <a:gd name="connsiteX9" fmla="*/ 1939018 w 4653643"/>
            <a:gd name="connsiteY9" fmla="*/ 659330 h 1138604"/>
            <a:gd name="connsiteX10" fmla="*/ 1536819 w 4653643"/>
            <a:gd name="connsiteY10" fmla="*/ 1138604 h 1138604"/>
            <a:gd name="connsiteX11" fmla="*/ 1592036 w 4653643"/>
            <a:gd name="connsiteY11" fmla="*/ 686545 h 1138604"/>
            <a:gd name="connsiteX12" fmla="*/ 0 w 4653643"/>
            <a:gd name="connsiteY12" fmla="*/ 659330 h 1138604"/>
            <a:gd name="connsiteX13" fmla="*/ 0 w 4653643"/>
            <a:gd name="connsiteY13" fmla="*/ 549442 h 1138604"/>
            <a:gd name="connsiteX14" fmla="*/ 0 w 4653643"/>
            <a:gd name="connsiteY14" fmla="*/ 384609 h 1138604"/>
            <a:gd name="connsiteX15" fmla="*/ 0 w 4653643"/>
            <a:gd name="connsiteY15" fmla="*/ 384609 h 1138604"/>
            <a:gd name="connsiteX16" fmla="*/ 0 w 4653643"/>
            <a:gd name="connsiteY16" fmla="*/ 0 h 11386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653643" h="1138604">
              <a:moveTo>
                <a:pt x="0" y="0"/>
              </a:moveTo>
              <a:lnTo>
                <a:pt x="775607" y="0"/>
              </a:lnTo>
              <a:lnTo>
                <a:pt x="775607" y="0"/>
              </a:lnTo>
              <a:lnTo>
                <a:pt x="1939018" y="0"/>
              </a:lnTo>
              <a:lnTo>
                <a:pt x="4653643" y="0"/>
              </a:lnTo>
              <a:lnTo>
                <a:pt x="4653643" y="384609"/>
              </a:lnTo>
              <a:lnTo>
                <a:pt x="4653643" y="384609"/>
              </a:lnTo>
              <a:lnTo>
                <a:pt x="4653643" y="549442"/>
              </a:lnTo>
              <a:lnTo>
                <a:pt x="4653643" y="659330"/>
              </a:lnTo>
              <a:lnTo>
                <a:pt x="1939018" y="659330"/>
              </a:lnTo>
              <a:lnTo>
                <a:pt x="1536819" y="1138604"/>
              </a:lnTo>
              <a:lnTo>
                <a:pt x="1592036" y="686545"/>
              </a:lnTo>
              <a:lnTo>
                <a:pt x="0" y="659330"/>
              </a:lnTo>
              <a:lnTo>
                <a:pt x="0" y="549442"/>
              </a:lnTo>
              <a:lnTo>
                <a:pt x="0" y="384609"/>
              </a:lnTo>
              <a:lnTo>
                <a:pt x="0" y="384609"/>
              </a:lnTo>
              <a:lnTo>
                <a:pt x="0" y="0"/>
              </a:lnTo>
              <a:close/>
            </a:path>
          </a:pathLst>
        </a:custGeom>
        <a:solidFill>
          <a:srgbClr val="002060"/>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bg1"/>
              </a:solidFill>
              <a:latin typeface="BIZ UDPゴシック" panose="020B0400000000000000" pitchFamily="50" charset="-128"/>
              <a:ea typeface="BIZ UDPゴシック" panose="020B0400000000000000" pitchFamily="50" charset="-128"/>
            </a:rPr>
            <a:t>受験資格「該当」・「非該当」の期間は、分けて記入</a:t>
          </a:r>
          <a:endParaRPr kumimoji="1" lang="en-US" altLang="ja-JP" sz="1200" b="1">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200" b="1">
              <a:solidFill>
                <a:schemeClr val="bg1"/>
              </a:solidFill>
              <a:latin typeface="BIZ UDPゴシック" panose="020B0400000000000000" pitchFamily="50" charset="-128"/>
              <a:ea typeface="BIZ UDPゴシック" panose="020B0400000000000000" pitchFamily="50" charset="-128"/>
            </a:rPr>
            <a:t>対象期間外は「非該当」として記入</a:t>
          </a:r>
        </a:p>
      </xdr:txBody>
    </xdr:sp>
    <xdr:clientData/>
  </xdr:twoCellAnchor>
  <xdr:twoCellAnchor>
    <xdr:from>
      <xdr:col>2</xdr:col>
      <xdr:colOff>309563</xdr:colOff>
      <xdr:row>23</xdr:row>
      <xdr:rowOff>0</xdr:rowOff>
    </xdr:from>
    <xdr:to>
      <xdr:col>18</xdr:col>
      <xdr:colOff>586095</xdr:colOff>
      <xdr:row>37</xdr:row>
      <xdr:rowOff>18554</xdr:rowOff>
    </xdr:to>
    <xdr:sp macro="" textlink="">
      <xdr:nvSpPr>
        <xdr:cNvPr id="10" name="テキスト ボックス 1898">
          <a:extLst>
            <a:ext uri="{FF2B5EF4-FFF2-40B4-BE49-F238E27FC236}">
              <a16:creationId xmlns:a16="http://schemas.microsoft.com/office/drawing/2014/main" id="{00000000-0008-0000-0100-00000A000000}"/>
            </a:ext>
          </a:extLst>
        </xdr:cNvPr>
        <xdr:cNvSpPr txBox="1"/>
      </xdr:nvSpPr>
      <xdr:spPr>
        <a:xfrm>
          <a:off x="1874384" y="6000750"/>
          <a:ext cx="10060068" cy="3257054"/>
        </a:xfrm>
        <a:prstGeom prst="rect">
          <a:avLst/>
        </a:prstGeom>
        <a:solidFill>
          <a:schemeClr val="accent2">
            <a:lumMod val="20000"/>
            <a:lumOff val="80000"/>
          </a:schemeClr>
        </a:solidFill>
        <a:ln w="38100">
          <a:solidFill>
            <a:sysClr val="windowText" lastClr="000000"/>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400">
              <a:effectLst/>
              <a:latin typeface="BIZ UDPゴシック" panose="020B0400000000000000" pitchFamily="50" charset="-128"/>
              <a:ea typeface="BIZ UDPゴシック" panose="020B0400000000000000" pitchFamily="50" charset="-128"/>
              <a:cs typeface="+mn-cs"/>
            </a:rPr>
            <a:t>●</a:t>
          </a:r>
          <a:r>
            <a:rPr lang="ja-JP" altLang="en-US" sz="1400">
              <a:effectLst/>
              <a:latin typeface="BIZ UDPゴシック" panose="020B0400000000000000" pitchFamily="50" charset="-128"/>
              <a:ea typeface="BIZ UDPゴシック" panose="020B0400000000000000" pitchFamily="50" charset="-128"/>
              <a:cs typeface="+mn-cs"/>
            </a:rPr>
            <a:t>「職務経歴書」による評定が第１次選考科目となります。正確かつ</a:t>
          </a:r>
          <a:r>
            <a:rPr lang="ja-JP" altLang="ja-JP" sz="1400">
              <a:effectLst/>
              <a:latin typeface="BIZ UDPゴシック" panose="020B0400000000000000" pitchFamily="50" charset="-128"/>
              <a:ea typeface="BIZ UDPゴシック" panose="020B0400000000000000" pitchFamily="50" charset="-128"/>
              <a:cs typeface="+mn-cs"/>
            </a:rPr>
            <a:t>具体的に記入してください。</a:t>
          </a:r>
          <a:endParaRPr lang="en-US" altLang="ja-JP" sz="1400">
            <a:effectLst/>
            <a:latin typeface="BIZ UDPゴシック" panose="020B0400000000000000" pitchFamily="50" charset="-128"/>
            <a:ea typeface="BIZ UDPゴシック" panose="020B0400000000000000" pitchFamily="50" charset="-128"/>
            <a:cs typeface="+mn-cs"/>
          </a:endParaRPr>
        </a:p>
        <a:p>
          <a:r>
            <a:rPr lang="ja-JP" altLang="ja-JP" sz="1400" b="1">
              <a:effectLst/>
              <a:latin typeface="+mn-lt"/>
              <a:ea typeface="+mn-ea"/>
              <a:cs typeface="+mn-cs"/>
            </a:rPr>
            <a:t>●</a:t>
          </a:r>
          <a:r>
            <a:rPr lang="ja-JP" altLang="ja-JP" sz="1400" b="1" u="sng">
              <a:effectLst/>
              <a:latin typeface="+mn-lt"/>
              <a:ea typeface="+mn-ea"/>
              <a:cs typeface="+mn-cs"/>
            </a:rPr>
            <a:t>最終合格発表後、今まで勤務した事業所全てからの職歴証明書等を提出していただきます。</a:t>
          </a:r>
          <a:endParaRPr lang="ja-JP" altLang="ja-JP" sz="1400">
            <a:effectLst/>
          </a:endParaRPr>
        </a:p>
        <a:p>
          <a:r>
            <a:rPr lang="ja-JP" altLang="ja-JP" sz="1400" b="1">
              <a:effectLst/>
              <a:latin typeface="+mn-lt"/>
              <a:ea typeface="+mn-ea"/>
              <a:cs typeface="+mn-cs"/>
            </a:rPr>
            <a:t>　</a:t>
          </a:r>
          <a:r>
            <a:rPr lang="ja-JP" altLang="ja-JP" sz="1400" b="1" u="sng">
              <a:effectLst/>
              <a:latin typeface="+mn-lt"/>
              <a:ea typeface="+mn-ea"/>
              <a:cs typeface="+mn-cs"/>
            </a:rPr>
            <a:t>記載事項に事実と異なる記入があった場合は、失格となることがありますので、職務に従事した期間や休業等の期間が不明確な場合は、必ず雇用主に確認したうえで、正確な期間を入</a:t>
          </a:r>
          <a:r>
            <a:rPr lang="ja-JP" altLang="en-US" sz="1400" b="1" u="sng">
              <a:effectLst/>
              <a:latin typeface="+mn-lt"/>
              <a:ea typeface="+mn-ea"/>
              <a:cs typeface="+mn-cs"/>
            </a:rPr>
            <a:t>力</a:t>
          </a:r>
          <a:r>
            <a:rPr lang="ja-JP" altLang="ja-JP" sz="1400" b="1" u="sng">
              <a:effectLst/>
              <a:latin typeface="+mn-lt"/>
              <a:ea typeface="+mn-ea"/>
              <a:cs typeface="+mn-cs"/>
            </a:rPr>
            <a:t>してください。</a:t>
          </a:r>
          <a:endParaRPr lang="en-US" altLang="ja-JP" sz="1400" b="1" u="sng">
            <a:effectLst/>
            <a:latin typeface="+mn-lt"/>
            <a:ea typeface="+mn-ea"/>
            <a:cs typeface="+mn-cs"/>
          </a:endParaRPr>
        </a:p>
        <a:p>
          <a:r>
            <a:rPr lang="ja-JP" altLang="en-US" sz="1400" b="0" u="none">
              <a:effectLst/>
              <a:latin typeface="+mn-lt"/>
              <a:ea typeface="+mn-ea"/>
              <a:cs typeface="+mn-cs"/>
            </a:rPr>
            <a:t>●期間については、月の初日から末日まで務めた月を１か月として数え、月の途中から勤務開始又は終了した月については　</a:t>
          </a:r>
          <a:endParaRPr lang="en-US" altLang="ja-JP" sz="1400" b="0" u="none">
            <a:effectLst/>
            <a:latin typeface="+mn-lt"/>
            <a:ea typeface="+mn-ea"/>
            <a:cs typeface="+mn-cs"/>
          </a:endParaRPr>
        </a:p>
        <a:p>
          <a:r>
            <a:rPr lang="ja-JP" altLang="en-US" sz="1400" b="0" u="none">
              <a:effectLst/>
              <a:latin typeface="+mn-lt"/>
              <a:ea typeface="+mn-ea"/>
              <a:cs typeface="+mn-cs"/>
            </a:rPr>
            <a:t>　３０日を１か月として計算します。</a:t>
          </a:r>
          <a:endParaRPr lang="ja-JP" altLang="ja-JP" sz="1400" b="0" u="none">
            <a:effectLst/>
            <a:latin typeface="BIZ UDPゴシック" panose="020B0400000000000000" pitchFamily="50" charset="-128"/>
            <a:ea typeface="BIZ UDPゴシック" panose="020B0400000000000000" pitchFamily="50" charset="-128"/>
          </a:endParaRPr>
        </a:p>
        <a:p>
          <a:pPr algn="just">
            <a:lnSpc>
              <a:spcPts val="2500"/>
            </a:lnSpc>
            <a:spcAft>
              <a:spcPts val="0"/>
            </a:spcAft>
          </a:pP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●職務経歴は、</a:t>
          </a:r>
          <a:r>
            <a:rPr lang="ja-JP" sz="14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全て</a:t>
          </a:r>
          <a:r>
            <a:rPr lang="ja-JP" altLang="en-US" sz="1400" b="0" u="none" kern="100">
              <a:effectLst/>
              <a:latin typeface="BIZ UDPゴシック" panose="020B0400000000000000" pitchFamily="50" charset="-128"/>
              <a:ea typeface="BIZ UDPゴシック" panose="020B0400000000000000" pitchFamily="50" charset="-128"/>
              <a:cs typeface="Times New Roman" panose="02020603050405020304" pitchFamily="18" charset="0"/>
            </a:rPr>
            <a:t>記入してください。</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a:t>
          </a:r>
          <a:r>
            <a:rPr lang="ja-JP" sz="14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受験資格に該当しない職歴</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（直近</a:t>
          </a:r>
          <a:r>
            <a:rPr lang="en-US" alt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8</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年より以前、１年未満、週</a:t>
          </a:r>
          <a:r>
            <a:rPr lang="en-US" alt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27</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時間未満の職歴など）</a:t>
          </a:r>
          <a:r>
            <a:rPr lang="ja-JP" sz="14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も含</a:t>
          </a:r>
          <a:r>
            <a:rPr lang="ja-JP" altLang="en-US" sz="1400" b="1" u="sng" kern="100">
              <a:effectLst/>
              <a:latin typeface="BIZ UDPゴシック" panose="020B0400000000000000" pitchFamily="50" charset="-128"/>
              <a:ea typeface="BIZ UDPゴシック" panose="020B0400000000000000" pitchFamily="50" charset="-128"/>
              <a:cs typeface="Times New Roman" panose="02020603050405020304" pitchFamily="18" charset="0"/>
            </a:rPr>
            <a:t>めて</a:t>
          </a:r>
          <a:r>
            <a:rPr lang="ja-JP" altLang="en-US" sz="1400" b="0" u="none" kern="100">
              <a:effectLst/>
              <a:latin typeface="BIZ UDPゴシック" panose="020B0400000000000000" pitchFamily="50" charset="-128"/>
              <a:ea typeface="BIZ UDPゴシック" panose="020B0400000000000000" pitchFamily="50" charset="-128"/>
              <a:cs typeface="Times New Roman" panose="02020603050405020304" pitchFamily="18" charset="0"/>
            </a:rPr>
            <a:t>記入。</a:t>
          </a:r>
          <a:r>
            <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ただし、在学中のアルバイト等を除く。）</a:t>
          </a:r>
          <a:endParaRPr lang="en-US" alt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a:p>
          <a:pPr algn="just">
            <a:lnSpc>
              <a:spcPts val="2500"/>
            </a:lnSpc>
            <a:spcAft>
              <a:spcPts val="0"/>
            </a:spcAft>
          </a:pPr>
          <a:r>
            <a:rPr lang="ja-JP" altLang="en-US" sz="1400" kern="100">
              <a:effectLst/>
              <a:latin typeface="BIZ UDPゴシック" panose="020B0400000000000000" pitchFamily="50" charset="-128"/>
              <a:ea typeface="BIZ UDPゴシック" panose="020B0400000000000000" pitchFamily="50" charset="-128"/>
              <a:cs typeface="Times New Roman" panose="02020603050405020304" pitchFamily="18" charset="0"/>
            </a:rPr>
            <a:t>●所定様式に記入された職務経歴書が提出されていない場合は、申込みを無効とします。</a:t>
          </a:r>
          <a:endParaRPr lang="ja-JP" sz="1400" kern="100">
            <a:effectLs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twoCellAnchor>
    <xdr:from>
      <xdr:col>9</xdr:col>
      <xdr:colOff>1047750</xdr:colOff>
      <xdr:row>47</xdr:row>
      <xdr:rowOff>0</xdr:rowOff>
    </xdr:from>
    <xdr:to>
      <xdr:col>14</xdr:col>
      <xdr:colOff>204108</xdr:colOff>
      <xdr:row>48</xdr:row>
      <xdr:rowOff>108858</xdr:rowOff>
    </xdr:to>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6810375" y="11834813"/>
          <a:ext cx="2180546" cy="346983"/>
        </a:xfrm>
        <a:prstGeom prst="wedgeRectCallout">
          <a:avLst>
            <a:gd name="adj1" fmla="val -103707"/>
            <a:gd name="adj2" fmla="val -3050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「有」・「無」いずれかを選択</a:t>
          </a:r>
        </a:p>
      </xdr:txBody>
    </xdr:sp>
    <xdr:clientData/>
  </xdr:twoCellAnchor>
  <xdr:twoCellAnchor>
    <xdr:from>
      <xdr:col>2</xdr:col>
      <xdr:colOff>125864</xdr:colOff>
      <xdr:row>56</xdr:row>
      <xdr:rowOff>217714</xdr:rowOff>
    </xdr:from>
    <xdr:to>
      <xdr:col>6</xdr:col>
      <xdr:colOff>91844</xdr:colOff>
      <xdr:row>59</xdr:row>
      <xdr:rowOff>204107</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690685" y="13852071"/>
          <a:ext cx="3054802" cy="680357"/>
        </a:xfrm>
        <a:prstGeom prst="wedgeRectCallout">
          <a:avLst>
            <a:gd name="adj1" fmla="val 4172"/>
            <a:gd name="adj2" fmla="val -11850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「有」の場合は、</a:t>
          </a:r>
          <a:r>
            <a:rPr kumimoji="1" lang="ja-JP" altLang="en-US" sz="1200" b="1" u="sng">
              <a:solidFill>
                <a:schemeClr val="tx1"/>
              </a:solidFill>
              <a:latin typeface="BIZ UDPゴシック" panose="020B0400000000000000" pitchFamily="50" charset="-128"/>
              <a:ea typeface="BIZ UDPゴシック" panose="020B0400000000000000" pitchFamily="50" charset="-128"/>
            </a:rPr>
            <a:t>受験資格に該当する期間</a:t>
          </a:r>
          <a:r>
            <a:rPr kumimoji="1" lang="ja-JP" altLang="en-US" sz="1200" b="1">
              <a:solidFill>
                <a:schemeClr val="tx1"/>
              </a:solidFill>
              <a:latin typeface="BIZ UDPゴシック" panose="020B0400000000000000" pitchFamily="50" charset="-128"/>
              <a:ea typeface="BIZ UDPゴシック" panose="020B0400000000000000" pitchFamily="50" charset="-128"/>
            </a:rPr>
            <a:t>における１か月以上の休業等について記入</a:t>
          </a:r>
        </a:p>
      </xdr:txBody>
    </xdr:sp>
    <xdr:clientData/>
  </xdr:twoCellAnchor>
  <xdr:twoCellAnchor>
    <xdr:from>
      <xdr:col>11</xdr:col>
      <xdr:colOff>452438</xdr:colOff>
      <xdr:row>69</xdr:row>
      <xdr:rowOff>166687</xdr:rowOff>
    </xdr:from>
    <xdr:to>
      <xdr:col>17</xdr:col>
      <xdr:colOff>98652</xdr:colOff>
      <xdr:row>70</xdr:row>
      <xdr:rowOff>329973</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7834313" y="17240250"/>
          <a:ext cx="3146652" cy="401411"/>
        </a:xfrm>
        <a:prstGeom prst="wedgeRectCallout">
          <a:avLst>
            <a:gd name="adj1" fmla="val 27145"/>
            <a:gd name="adj2" fmla="val -112159"/>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chemeClr val="tx1"/>
              </a:solidFill>
              <a:latin typeface="BIZ UDPゴシック" panose="020B0400000000000000" pitchFamily="50" charset="-128"/>
              <a:ea typeface="BIZ UDPゴシック" panose="020B0400000000000000" pitchFamily="50" charset="-128"/>
            </a:rPr>
            <a:t>5</a:t>
          </a:r>
          <a:r>
            <a:rPr kumimoji="1" lang="ja-JP" altLang="en-US" sz="1200" b="1">
              <a:solidFill>
                <a:schemeClr val="tx1"/>
              </a:solidFill>
              <a:latin typeface="BIZ UDPゴシック" panose="020B0400000000000000" pitchFamily="50" charset="-128"/>
              <a:ea typeface="BIZ UDPゴシック" panose="020B0400000000000000" pitchFamily="50" charset="-128"/>
            </a:rPr>
            <a:t>年以上であることを確認してください。</a:t>
          </a:r>
        </a:p>
      </xdr:txBody>
    </xdr:sp>
    <xdr:clientData/>
  </xdr:twoCellAnchor>
  <xdr:twoCellAnchor>
    <xdr:from>
      <xdr:col>3</xdr:col>
      <xdr:colOff>55418</xdr:colOff>
      <xdr:row>17</xdr:row>
      <xdr:rowOff>88588</xdr:rowOff>
    </xdr:from>
    <xdr:to>
      <xdr:col>10</xdr:col>
      <xdr:colOff>333707</xdr:colOff>
      <xdr:row>18</xdr:row>
      <xdr:rowOff>181839</xdr:rowOff>
    </xdr:to>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2566554" y="4591315"/>
          <a:ext cx="4659789" cy="318388"/>
        </a:xfrm>
        <a:prstGeom prst="wedgeRectCallout">
          <a:avLst>
            <a:gd name="adj1" fmla="val -75623"/>
            <a:gd name="adj2" fmla="val -145298"/>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200" b="1">
              <a:solidFill>
                <a:srgbClr val="FF0000"/>
              </a:solidFill>
              <a:effectLst/>
              <a:latin typeface="BIZ UDPゴシック" panose="020B0400000000000000" pitchFamily="50" charset="-128"/>
              <a:ea typeface="BIZ UDPゴシック" panose="020B0400000000000000" pitchFamily="50" charset="-128"/>
              <a:cs typeface="+mn-cs"/>
            </a:rPr>
            <a:t>在職中の場合は、このセルをプルダウンで「在職中」とする。</a:t>
          </a:r>
          <a:endParaRPr lang="ja-JP" altLang="ja-JP" sz="1200" b="1">
            <a:solidFill>
              <a:srgbClr val="FF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523875</xdr:colOff>
      <xdr:row>12</xdr:row>
      <xdr:rowOff>119063</xdr:rowOff>
    </xdr:from>
    <xdr:to>
      <xdr:col>6</xdr:col>
      <xdr:colOff>387803</xdr:colOff>
      <xdr:row>14</xdr:row>
      <xdr:rowOff>214313</xdr:rowOff>
    </xdr:to>
    <xdr:sp macro="" textlink="">
      <xdr:nvSpPr>
        <xdr:cNvPr id="21" name="四角形吹き出し 20">
          <a:extLst>
            <a:ext uri="{FF2B5EF4-FFF2-40B4-BE49-F238E27FC236}">
              <a16:creationId xmlns:a16="http://schemas.microsoft.com/office/drawing/2014/main" id="{00000000-0008-0000-0100-000015000000}"/>
            </a:ext>
          </a:extLst>
        </xdr:cNvPr>
        <xdr:cNvSpPr/>
      </xdr:nvSpPr>
      <xdr:spPr>
        <a:xfrm>
          <a:off x="2095500" y="3619501"/>
          <a:ext cx="2959553" cy="571500"/>
        </a:xfrm>
        <a:prstGeom prst="wedgeRectCallout">
          <a:avLst>
            <a:gd name="adj1" fmla="val -74178"/>
            <a:gd name="adj2" fmla="val -550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tx1"/>
              </a:solidFill>
              <a:latin typeface="BIZ UDPゴシック" panose="020B0400000000000000" pitchFamily="50" charset="-128"/>
              <a:ea typeface="BIZ UDPゴシック" panose="020B0400000000000000" pitchFamily="50" charset="-128"/>
            </a:rPr>
            <a:t>正社員、契約社員、派遣社員、パート、アルバイト、役員、個人事業主などと記入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34"/>
  <sheetViews>
    <sheetView showGridLines="0" tabSelected="1" zoomScale="70" zoomScaleNormal="70" zoomScaleSheetLayoutView="70" workbookViewId="0">
      <selection activeCell="B25" sqref="B25"/>
    </sheetView>
  </sheetViews>
  <sheetFormatPr defaultRowHeight="13.5" x14ac:dyDescent="0.4"/>
  <cols>
    <col min="1" max="1" width="4.5" style="177" customWidth="1"/>
    <col min="2" max="2" width="207" style="179" bestFit="1" customWidth="1"/>
    <col min="3" max="3" width="4.5" style="179" customWidth="1"/>
    <col min="4" max="16384" width="9" style="179"/>
  </cols>
  <sheetData>
    <row r="1" spans="2:2" ht="13.5" customHeight="1" x14ac:dyDescent="0.4"/>
    <row r="2" spans="2:2" ht="46.5" customHeight="1" thickBot="1" x14ac:dyDescent="0.45">
      <c r="B2" s="178" t="s">
        <v>170</v>
      </c>
    </row>
    <row r="3" spans="2:2" ht="21.95" customHeight="1" thickTop="1" x14ac:dyDescent="0.4">
      <c r="B3" s="196" t="s">
        <v>167</v>
      </c>
    </row>
    <row r="4" spans="2:2" ht="21.95" customHeight="1" x14ac:dyDescent="0.4">
      <c r="B4" s="197" t="s">
        <v>195</v>
      </c>
    </row>
    <row r="5" spans="2:2" ht="21.95" customHeight="1" x14ac:dyDescent="0.4">
      <c r="B5" s="198"/>
    </row>
    <row r="6" spans="2:2" ht="21.95" customHeight="1" x14ac:dyDescent="0.4">
      <c r="B6" s="199" t="s">
        <v>171</v>
      </c>
    </row>
    <row r="7" spans="2:2" ht="21.95" customHeight="1" x14ac:dyDescent="0.4">
      <c r="B7" s="200" t="s">
        <v>201</v>
      </c>
    </row>
    <row r="8" spans="2:2" ht="21.95" customHeight="1" x14ac:dyDescent="0.4">
      <c r="B8" s="200" t="s">
        <v>196</v>
      </c>
    </row>
    <row r="9" spans="2:2" ht="21.95" customHeight="1" x14ac:dyDescent="0.4">
      <c r="B9" s="200" t="s">
        <v>197</v>
      </c>
    </row>
    <row r="10" spans="2:2" ht="21.95" customHeight="1" x14ac:dyDescent="0.4">
      <c r="B10" s="200" t="s">
        <v>198</v>
      </c>
    </row>
    <row r="11" spans="2:2" ht="21.95" customHeight="1" x14ac:dyDescent="0.4">
      <c r="B11" s="200" t="s">
        <v>199</v>
      </c>
    </row>
    <row r="12" spans="2:2" ht="21.95" customHeight="1" x14ac:dyDescent="0.4">
      <c r="B12" s="200" t="s">
        <v>200</v>
      </c>
    </row>
    <row r="13" spans="2:2" ht="21.95" customHeight="1" x14ac:dyDescent="0.4">
      <c r="B13" s="200"/>
    </row>
    <row r="14" spans="2:2" ht="21.95" customHeight="1" x14ac:dyDescent="0.4">
      <c r="B14" s="199" t="s">
        <v>172</v>
      </c>
    </row>
    <row r="15" spans="2:2" ht="21.95" customHeight="1" x14ac:dyDescent="0.4">
      <c r="B15" s="200" t="s">
        <v>181</v>
      </c>
    </row>
    <row r="16" spans="2:2" ht="21.95" customHeight="1" x14ac:dyDescent="0.4">
      <c r="B16" s="200" t="s">
        <v>178</v>
      </c>
    </row>
    <row r="17" spans="2:2" ht="21.95" customHeight="1" x14ac:dyDescent="0.4">
      <c r="B17" s="202" t="s">
        <v>182</v>
      </c>
    </row>
    <row r="18" spans="2:2" ht="21.95" customHeight="1" x14ac:dyDescent="0.4">
      <c r="B18" s="200" t="s">
        <v>183</v>
      </c>
    </row>
    <row r="19" spans="2:2" ht="21.95" customHeight="1" x14ac:dyDescent="0.4">
      <c r="B19" s="200" t="s">
        <v>184</v>
      </c>
    </row>
    <row r="20" spans="2:2" ht="21.95" customHeight="1" x14ac:dyDescent="0.4">
      <c r="B20" s="200" t="s">
        <v>175</v>
      </c>
    </row>
    <row r="21" spans="2:2" ht="21.95" customHeight="1" x14ac:dyDescent="0.4">
      <c r="B21" s="200" t="s">
        <v>176</v>
      </c>
    </row>
    <row r="22" spans="2:2" ht="21.95" customHeight="1" x14ac:dyDescent="0.4">
      <c r="B22" s="200" t="s">
        <v>205</v>
      </c>
    </row>
    <row r="23" spans="2:2" ht="21.95" customHeight="1" x14ac:dyDescent="0.4">
      <c r="B23" s="204" t="s">
        <v>177</v>
      </c>
    </row>
    <row r="24" spans="2:2" ht="21.95" customHeight="1" x14ac:dyDescent="0.4">
      <c r="B24" s="201"/>
    </row>
    <row r="25" spans="2:2" ht="21.95" customHeight="1" x14ac:dyDescent="0.4">
      <c r="B25" s="199" t="s">
        <v>173</v>
      </c>
    </row>
    <row r="26" spans="2:2" ht="21.95" customHeight="1" x14ac:dyDescent="0.4">
      <c r="B26" s="200" t="s">
        <v>189</v>
      </c>
    </row>
    <row r="27" spans="2:2" ht="21.95" customHeight="1" x14ac:dyDescent="0.4">
      <c r="B27" s="200" t="s">
        <v>190</v>
      </c>
    </row>
    <row r="28" spans="2:2" ht="21.95" customHeight="1" x14ac:dyDescent="0.4">
      <c r="B28" s="200" t="s">
        <v>191</v>
      </c>
    </row>
    <row r="29" spans="2:2" ht="21.95" customHeight="1" x14ac:dyDescent="0.4">
      <c r="B29" s="201"/>
    </row>
    <row r="30" spans="2:2" ht="21.95" customHeight="1" x14ac:dyDescent="0.4">
      <c r="B30" s="199" t="s">
        <v>174</v>
      </c>
    </row>
    <row r="31" spans="2:2" ht="21.95" customHeight="1" x14ac:dyDescent="0.4">
      <c r="B31" s="200" t="s">
        <v>202</v>
      </c>
    </row>
    <row r="32" spans="2:2" ht="21.95" customHeight="1" x14ac:dyDescent="0.4">
      <c r="B32" s="200" t="s">
        <v>169</v>
      </c>
    </row>
    <row r="33" spans="2:2" ht="21.95" customHeight="1" thickBot="1" x14ac:dyDescent="0.45">
      <c r="B33" s="203" t="s">
        <v>168</v>
      </c>
    </row>
    <row r="34" spans="2:2" ht="14.25" thickTop="1" x14ac:dyDescent="0.4"/>
  </sheetData>
  <sheetProtection algorithmName="SHA-512" hashValue="iy27pVFX+WzkdItrTFYzW4Qrw+W6QkGRgsO9Wi3wI99KNfptG2l4iUagfnVRCrH7nO4vifqUx40+DWgbsTDk6w==" saltValue="rocFLglyB9lCKiqYlln5kw==" spinCount="100000" sheet="1" objects="1" scenarios="1" selectLockedCells="1" selectUnlockedCells="1"/>
  <phoneticPr fontId="1"/>
  <printOptions horizontalCentered="1"/>
  <pageMargins left="0.59055118110236227" right="0.59055118110236227"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H95"/>
  <sheetViews>
    <sheetView showGridLines="0" zoomScale="70" zoomScaleNormal="70" zoomScaleSheetLayoutView="70" workbookViewId="0">
      <selection sqref="A1:D3"/>
    </sheetView>
  </sheetViews>
  <sheetFormatPr defaultColWidth="17.25" defaultRowHeight="45" customHeight="1" x14ac:dyDescent="0.4"/>
  <cols>
    <col min="1" max="1" width="3.75" style="2" customWidth="1"/>
    <col min="2" max="2" width="16.75" style="2" customWidth="1"/>
    <col min="3" max="3" width="12.375" style="2" customWidth="1"/>
    <col min="4" max="4" width="8.875" style="2" customWidth="1"/>
    <col min="5" max="5" width="13.125" style="2" customWidth="1"/>
    <col min="6" max="8" width="6.125" style="2" customWidth="1"/>
    <col min="9" max="9" width="1.75" style="2" customWidth="1"/>
    <col min="10" max="10" width="15.125" style="2" customWidth="1"/>
    <col min="11" max="13" width="6.375" style="2" customWidth="1"/>
    <col min="14" max="14" width="6" style="2" customWidth="1"/>
    <col min="15" max="15" width="15.125" style="2" customWidth="1"/>
    <col min="16" max="18" width="6.125" style="2" customWidth="1"/>
    <col min="19" max="19" width="8.75" style="2" customWidth="1"/>
    <col min="20" max="20" width="8.5" style="2" customWidth="1"/>
    <col min="21" max="21" width="3.75" style="2" customWidth="1"/>
    <col min="22" max="22" width="16.75" style="2" customWidth="1"/>
    <col min="23" max="23" width="12.375" style="2" customWidth="1"/>
    <col min="24" max="24" width="8.875" style="2" customWidth="1"/>
    <col min="25" max="25" width="13.125" style="2" customWidth="1"/>
    <col min="26" max="28" width="6.125" style="2" customWidth="1"/>
    <col min="29" max="29" width="1.75" style="2" customWidth="1"/>
    <col min="30" max="30" width="15.125" style="2" customWidth="1"/>
    <col min="31" max="33" width="6.375" style="2" customWidth="1"/>
    <col min="34" max="34" width="6" style="2" customWidth="1"/>
    <col min="35" max="35" width="15.125" style="2" customWidth="1"/>
    <col min="36" max="38" width="6.125" style="2" customWidth="1"/>
    <col min="39" max="39" width="8.5" style="2" customWidth="1"/>
    <col min="40" max="40" width="8.5" style="2" hidden="1" customWidth="1"/>
    <col min="41" max="41" width="13.875" style="2" hidden="1" customWidth="1"/>
    <col min="42" max="42" width="5.375" style="4" hidden="1" customWidth="1"/>
    <col min="43" max="53" width="17.125" style="2" hidden="1" customWidth="1"/>
    <col min="54" max="54" width="17.25" style="2" hidden="1" customWidth="1"/>
    <col min="55" max="56" width="20.625" style="2" hidden="1" customWidth="1"/>
    <col min="57" max="57" width="17.25" style="2" hidden="1" customWidth="1"/>
    <col min="58" max="59" width="20.625" style="2" hidden="1" customWidth="1"/>
    <col min="60" max="60" width="17.25" style="2" hidden="1" customWidth="1"/>
    <col min="61" max="16384" width="17.25" style="2"/>
  </cols>
  <sheetData>
    <row r="1" spans="1:59" ht="18" customHeight="1" x14ac:dyDescent="0.4">
      <c r="A1" s="220" t="s">
        <v>71</v>
      </c>
      <c r="B1" s="220"/>
      <c r="C1" s="220"/>
      <c r="D1" s="220"/>
      <c r="E1" s="221" t="s">
        <v>20</v>
      </c>
      <c r="F1" s="222"/>
      <c r="G1" s="222"/>
      <c r="H1" s="223"/>
      <c r="I1" s="221" t="s">
        <v>21</v>
      </c>
      <c r="J1" s="222"/>
      <c r="K1" s="223"/>
      <c r="L1" s="224" t="s">
        <v>22</v>
      </c>
      <c r="M1" s="225"/>
      <c r="N1" s="226"/>
      <c r="O1" s="82" t="s">
        <v>98</v>
      </c>
      <c r="P1" s="227" t="s">
        <v>206</v>
      </c>
      <c r="Q1" s="227"/>
      <c r="R1" s="227"/>
      <c r="AO1" s="3" t="s">
        <v>60</v>
      </c>
      <c r="AS1" s="5" t="s">
        <v>61</v>
      </c>
      <c r="AT1" s="5" t="s">
        <v>62</v>
      </c>
    </row>
    <row r="2" spans="1:59" ht="36" customHeight="1" x14ac:dyDescent="0.4">
      <c r="A2" s="220"/>
      <c r="B2" s="220"/>
      <c r="C2" s="220"/>
      <c r="D2" s="220"/>
      <c r="E2" s="228" t="s">
        <v>149</v>
      </c>
      <c r="F2" s="229"/>
      <c r="G2" s="229"/>
      <c r="H2" s="230"/>
      <c r="I2" s="231" t="s">
        <v>101</v>
      </c>
      <c r="J2" s="232"/>
      <c r="K2" s="233"/>
      <c r="L2" s="234">
        <v>31321</v>
      </c>
      <c r="M2" s="235"/>
      <c r="N2" s="236"/>
      <c r="O2" s="181">
        <f>IF(L2="","",DATEDIF(L2,AO2,"y"))</f>
        <v>40</v>
      </c>
      <c r="P2" s="237" t="s">
        <v>163</v>
      </c>
      <c r="Q2" s="237"/>
      <c r="R2" s="237"/>
      <c r="AN2" s="89"/>
      <c r="AO2" s="6">
        <v>46113</v>
      </c>
      <c r="AS2" s="7">
        <v>42826</v>
      </c>
      <c r="AT2" s="7">
        <v>45747</v>
      </c>
    </row>
    <row r="3" spans="1:59" ht="18" customHeight="1" x14ac:dyDescent="0.4">
      <c r="A3" s="220"/>
      <c r="B3" s="220"/>
      <c r="C3" s="220"/>
      <c r="D3" s="220"/>
      <c r="E3" s="90"/>
      <c r="F3" s="90"/>
      <c r="G3" s="90"/>
      <c r="H3" s="90"/>
      <c r="I3" s="90"/>
      <c r="J3" s="90"/>
      <c r="K3" s="90"/>
      <c r="L3" s="90"/>
      <c r="M3" s="90"/>
      <c r="N3" s="90"/>
      <c r="O3" s="90"/>
      <c r="P3" s="90"/>
      <c r="Q3" s="90"/>
      <c r="R3" s="90"/>
      <c r="U3" s="8"/>
      <c r="Y3" s="90"/>
      <c r="Z3" s="90"/>
      <c r="AA3" s="90"/>
      <c r="AB3" s="90"/>
      <c r="AC3" s="90"/>
      <c r="AD3" s="90"/>
    </row>
    <row r="4" spans="1:59" ht="35.25" customHeight="1" thickBot="1" x14ac:dyDescent="0.2">
      <c r="A4" s="208" t="s">
        <v>72</v>
      </c>
      <c r="B4" s="208"/>
      <c r="C4" s="208"/>
      <c r="D4" s="208"/>
      <c r="E4" s="208"/>
      <c r="F4" s="208"/>
      <c r="G4" s="208"/>
      <c r="H4" s="208"/>
      <c r="I4" s="208"/>
      <c r="J4" s="208"/>
      <c r="K4" s="208"/>
      <c r="L4" s="208"/>
      <c r="M4" s="208"/>
      <c r="N4" s="209"/>
      <c r="O4" s="208"/>
      <c r="P4" s="208"/>
      <c r="Q4" s="208"/>
      <c r="R4" s="208"/>
      <c r="U4" s="210"/>
      <c r="V4" s="210"/>
      <c r="W4" s="210"/>
      <c r="X4" s="210"/>
      <c r="Y4" s="210"/>
      <c r="Z4" s="210"/>
      <c r="AA4" s="210"/>
      <c r="AB4" s="210"/>
      <c r="AC4" s="210"/>
      <c r="AD4" s="210"/>
      <c r="AE4" s="210"/>
      <c r="AF4" s="210"/>
      <c r="AG4" s="210"/>
      <c r="AH4" s="211"/>
      <c r="AI4" s="210"/>
      <c r="AJ4" s="210"/>
      <c r="AK4" s="210"/>
      <c r="AL4" s="210"/>
      <c r="AQ4" s="9" t="s">
        <v>83</v>
      </c>
      <c r="AS4" s="9"/>
      <c r="AT4" s="9"/>
      <c r="AU4" s="9"/>
      <c r="AW4" s="9" t="s">
        <v>86</v>
      </c>
      <c r="AY4" s="9"/>
      <c r="BC4" s="10" t="s">
        <v>69</v>
      </c>
      <c r="BD4" s="10"/>
    </row>
    <row r="5" spans="1:59" ht="36" customHeight="1" thickBot="1" x14ac:dyDescent="0.2">
      <c r="A5" s="212" t="s">
        <v>0</v>
      </c>
      <c r="B5" s="213"/>
      <c r="C5" s="83" t="s">
        <v>26</v>
      </c>
      <c r="D5" s="84" t="s">
        <v>1</v>
      </c>
      <c r="E5" s="212" t="s">
        <v>27</v>
      </c>
      <c r="F5" s="214"/>
      <c r="G5" s="214"/>
      <c r="H5" s="214"/>
      <c r="I5" s="214"/>
      <c r="J5" s="214"/>
      <c r="K5" s="214"/>
      <c r="L5" s="214"/>
      <c r="M5" s="215"/>
      <c r="N5" s="85" t="s">
        <v>34</v>
      </c>
      <c r="O5" s="86" t="s">
        <v>40</v>
      </c>
      <c r="P5" s="212" t="s">
        <v>77</v>
      </c>
      <c r="Q5" s="214"/>
      <c r="R5" s="213"/>
      <c r="U5" s="216" t="s">
        <v>0</v>
      </c>
      <c r="V5" s="217"/>
      <c r="W5" s="83" t="s">
        <v>26</v>
      </c>
      <c r="X5" s="84" t="s">
        <v>1</v>
      </c>
      <c r="Y5" s="216" t="s">
        <v>27</v>
      </c>
      <c r="Z5" s="218"/>
      <c r="AA5" s="218"/>
      <c r="AB5" s="218"/>
      <c r="AC5" s="218"/>
      <c r="AD5" s="218"/>
      <c r="AE5" s="218"/>
      <c r="AF5" s="218"/>
      <c r="AG5" s="219"/>
      <c r="AH5" s="85" t="s">
        <v>34</v>
      </c>
      <c r="AI5" s="86" t="s">
        <v>40</v>
      </c>
      <c r="AJ5" s="212" t="s">
        <v>77</v>
      </c>
      <c r="AK5" s="214"/>
      <c r="AL5" s="213"/>
      <c r="AQ5" s="11" t="s">
        <v>33</v>
      </c>
      <c r="AS5" s="12" t="s">
        <v>4</v>
      </c>
      <c r="AT5" s="12" t="s">
        <v>5</v>
      </c>
      <c r="AU5" s="12" t="s">
        <v>6</v>
      </c>
      <c r="AW5" s="11" t="s">
        <v>33</v>
      </c>
      <c r="AY5" s="12" t="s">
        <v>4</v>
      </c>
      <c r="AZ5" s="12" t="s">
        <v>5</v>
      </c>
      <c r="BA5" s="12" t="s">
        <v>6</v>
      </c>
      <c r="BC5" s="13"/>
      <c r="BD5" s="9" t="s">
        <v>83</v>
      </c>
      <c r="BF5" s="13"/>
      <c r="BG5" s="9" t="s">
        <v>86</v>
      </c>
    </row>
    <row r="6" spans="1:59" ht="18" customHeight="1" x14ac:dyDescent="0.4">
      <c r="A6" s="238" t="s">
        <v>2</v>
      </c>
      <c r="B6" s="241" t="s">
        <v>152</v>
      </c>
      <c r="C6" s="91" t="s">
        <v>144</v>
      </c>
      <c r="D6" s="244" t="s">
        <v>19</v>
      </c>
      <c r="E6" s="246" t="s">
        <v>187</v>
      </c>
      <c r="F6" s="247"/>
      <c r="G6" s="247"/>
      <c r="H6" s="247"/>
      <c r="I6" s="247"/>
      <c r="J6" s="247"/>
      <c r="K6" s="247"/>
      <c r="L6" s="247"/>
      <c r="M6" s="247"/>
      <c r="N6" s="250" t="s">
        <v>145</v>
      </c>
      <c r="O6" s="92">
        <v>42461</v>
      </c>
      <c r="P6" s="252">
        <f>AS6</f>
        <v>1</v>
      </c>
      <c r="Q6" s="279">
        <f>AT6</f>
        <v>0</v>
      </c>
      <c r="R6" s="281">
        <f>AU6</f>
        <v>0</v>
      </c>
      <c r="U6" s="282" t="s">
        <v>81</v>
      </c>
      <c r="V6" s="283"/>
      <c r="W6" s="91"/>
      <c r="X6" s="244"/>
      <c r="Y6" s="246"/>
      <c r="Z6" s="247"/>
      <c r="AA6" s="247"/>
      <c r="AB6" s="247"/>
      <c r="AC6" s="247"/>
      <c r="AD6" s="247"/>
      <c r="AE6" s="247"/>
      <c r="AF6" s="247"/>
      <c r="AG6" s="286"/>
      <c r="AH6" s="299"/>
      <c r="AI6" s="93"/>
      <c r="AJ6" s="300" t="str">
        <f>AY6</f>
        <v/>
      </c>
      <c r="AK6" s="295" t="str">
        <f>AZ6</f>
        <v/>
      </c>
      <c r="AL6" s="297" t="str">
        <f>BA6</f>
        <v/>
      </c>
      <c r="AM6" s="94"/>
      <c r="AO6" s="14" t="s">
        <v>32</v>
      </c>
      <c r="AQ6" s="290">
        <f>IF(O6="","",VLOOKUP(N6,$AO$46:$AP$47,2,FALSE))</f>
        <v>0</v>
      </c>
      <c r="AR6" s="15"/>
      <c r="AS6" s="290">
        <f>IF(O6="","",DATEDIF(O6,O7+1,"Y"))</f>
        <v>1</v>
      </c>
      <c r="AT6" s="290">
        <f>IF(O6="","",DATEDIF(O6,O7+1,"YＭ"))</f>
        <v>0</v>
      </c>
      <c r="AU6" s="290">
        <f>IF(O6="","",DATEDIF(O6,O7+1,"MD"))</f>
        <v>0</v>
      </c>
      <c r="AV6" s="15"/>
      <c r="AW6" s="290" t="str">
        <f>IF(AI6="","",VLOOKUP(AH6,$AO$46:$AP$47,2,FALSE))</f>
        <v/>
      </c>
      <c r="AX6" s="15"/>
      <c r="AY6" s="290" t="str">
        <f>IF(AI6="","",DATEDIF(AI6,AI7+1,"Y"))</f>
        <v/>
      </c>
      <c r="AZ6" s="290" t="str">
        <f>IF(AI6="","",DATEDIF(AI6,AI7+1,"YＭ"))</f>
        <v/>
      </c>
      <c r="BA6" s="290" t="str">
        <f>IF(AI6="","",DATEDIF(AI6,AI7+1,"MD"))</f>
        <v/>
      </c>
      <c r="BC6" s="16" t="s">
        <v>66</v>
      </c>
      <c r="BD6" s="17">
        <f>IF(AND(AQ6=1,O6&lt;$AS$2),1,0)</f>
        <v>0</v>
      </c>
      <c r="BF6" s="16" t="s">
        <v>66</v>
      </c>
      <c r="BG6" s="17">
        <f>IF(AND(AW6=1,AI6&lt;$AS$2),1,0)</f>
        <v>0</v>
      </c>
    </row>
    <row r="7" spans="1:59" ht="18" customHeight="1" x14ac:dyDescent="0.4">
      <c r="A7" s="239"/>
      <c r="B7" s="242"/>
      <c r="C7" s="95" t="s">
        <v>146</v>
      </c>
      <c r="D7" s="245"/>
      <c r="E7" s="248"/>
      <c r="F7" s="249"/>
      <c r="G7" s="249"/>
      <c r="H7" s="249"/>
      <c r="I7" s="249"/>
      <c r="J7" s="249"/>
      <c r="K7" s="249"/>
      <c r="L7" s="249"/>
      <c r="M7" s="249"/>
      <c r="N7" s="251"/>
      <c r="O7" s="96">
        <v>42825</v>
      </c>
      <c r="P7" s="253"/>
      <c r="Q7" s="280"/>
      <c r="R7" s="281"/>
      <c r="U7" s="282"/>
      <c r="V7" s="284"/>
      <c r="W7" s="95"/>
      <c r="X7" s="245"/>
      <c r="Y7" s="248"/>
      <c r="Z7" s="249"/>
      <c r="AA7" s="249"/>
      <c r="AB7" s="249"/>
      <c r="AC7" s="249"/>
      <c r="AD7" s="249"/>
      <c r="AE7" s="249"/>
      <c r="AF7" s="249"/>
      <c r="AG7" s="287"/>
      <c r="AH7" s="292"/>
      <c r="AI7" s="97"/>
      <c r="AJ7" s="301"/>
      <c r="AK7" s="296"/>
      <c r="AL7" s="298"/>
      <c r="AM7" s="94"/>
      <c r="AO7" s="18" t="s">
        <v>30</v>
      </c>
      <c r="AP7" s="8"/>
      <c r="AQ7" s="290"/>
      <c r="AR7" s="15"/>
      <c r="AS7" s="290"/>
      <c r="AT7" s="290"/>
      <c r="AU7" s="290" t="e">
        <f>SUM(#REF!)</f>
        <v>#REF!</v>
      </c>
      <c r="AV7" s="15"/>
      <c r="AW7" s="290"/>
      <c r="AX7" s="15"/>
      <c r="AY7" s="290"/>
      <c r="AZ7" s="290"/>
      <c r="BA7" s="290" t="e">
        <f>SUM(#REF!)</f>
        <v>#REF!</v>
      </c>
      <c r="BC7" s="2" t="s">
        <v>67</v>
      </c>
      <c r="BD7" s="17">
        <f>IF(AND(AQ6=1,AS6=0),1,0)</f>
        <v>0</v>
      </c>
      <c r="BF7" s="2" t="s">
        <v>67</v>
      </c>
      <c r="BG7" s="17">
        <f>IF(AND(AW6=1,AY6=0),1,0)</f>
        <v>0</v>
      </c>
    </row>
    <row r="8" spans="1:59" ht="18" customHeight="1" x14ac:dyDescent="0.4">
      <c r="A8" s="239"/>
      <c r="B8" s="242"/>
      <c r="C8" s="91" t="s">
        <v>144</v>
      </c>
      <c r="D8" s="244" t="s">
        <v>19</v>
      </c>
      <c r="E8" s="246" t="s">
        <v>147</v>
      </c>
      <c r="F8" s="247"/>
      <c r="G8" s="247"/>
      <c r="H8" s="247"/>
      <c r="I8" s="247"/>
      <c r="J8" s="247"/>
      <c r="K8" s="247"/>
      <c r="L8" s="247"/>
      <c r="M8" s="247"/>
      <c r="N8" s="250" t="s">
        <v>148</v>
      </c>
      <c r="O8" s="98">
        <v>42826</v>
      </c>
      <c r="P8" s="252">
        <f>AS8</f>
        <v>3</v>
      </c>
      <c r="Q8" s="279">
        <f>AT8</f>
        <v>0</v>
      </c>
      <c r="R8" s="281">
        <f>AU8</f>
        <v>0</v>
      </c>
      <c r="U8" s="282"/>
      <c r="V8" s="284"/>
      <c r="W8" s="91"/>
      <c r="X8" s="244"/>
      <c r="Y8" s="246"/>
      <c r="Z8" s="247"/>
      <c r="AA8" s="247"/>
      <c r="AB8" s="247"/>
      <c r="AC8" s="247"/>
      <c r="AD8" s="247"/>
      <c r="AE8" s="247"/>
      <c r="AF8" s="247"/>
      <c r="AG8" s="286"/>
      <c r="AH8" s="291"/>
      <c r="AI8" s="99"/>
      <c r="AJ8" s="293" t="str">
        <f>AY8</f>
        <v/>
      </c>
      <c r="AK8" s="295" t="str">
        <f>AZ8</f>
        <v/>
      </c>
      <c r="AL8" s="297" t="str">
        <f>BA8</f>
        <v/>
      </c>
      <c r="AM8" s="94"/>
      <c r="AO8" s="18" t="s">
        <v>31</v>
      </c>
      <c r="AP8" s="8"/>
      <c r="AQ8" s="290">
        <f>IF(O8="","",VLOOKUP(N8,$AO$46:$AP$47,2,FALSE))</f>
        <v>1</v>
      </c>
      <c r="AR8" s="15"/>
      <c r="AS8" s="290">
        <f>IF(O8="","",DATEDIF(O8,O9+1,"Y"))</f>
        <v>3</v>
      </c>
      <c r="AT8" s="290">
        <f>IF(O8="","",DATEDIF(O8,O9+1,"YＭ"))</f>
        <v>0</v>
      </c>
      <c r="AU8" s="290">
        <f>IF(O8="","",DATEDIF(O8,O9+1,"MD"))</f>
        <v>0</v>
      </c>
      <c r="AV8" s="15"/>
      <c r="AW8" s="290" t="str">
        <f>IF(AI8="","",VLOOKUP(AH8,$AO$46:$AP$47,2,FALSE))</f>
        <v/>
      </c>
      <c r="AX8" s="15"/>
      <c r="AY8" s="290" t="str">
        <f>IF(AI8="","",DATEDIF(AI8,AI9+1,"Y"))</f>
        <v/>
      </c>
      <c r="AZ8" s="290" t="str">
        <f>IF(AI8="","",DATEDIF(AI8,AI9+1,"YＭ"))</f>
        <v/>
      </c>
      <c r="BA8" s="290" t="str">
        <f>IF(AI8="","",DATEDIF(AI8,AI9+1,"MD"))</f>
        <v/>
      </c>
      <c r="BC8" s="2" t="s">
        <v>68</v>
      </c>
      <c r="BD8" s="17">
        <f>IF(O7&gt;=O8,1,0)</f>
        <v>0</v>
      </c>
      <c r="BF8" s="2" t="s">
        <v>68</v>
      </c>
      <c r="BG8" s="17">
        <f>IF(AI7&gt;=AI8,1,0)</f>
        <v>1</v>
      </c>
    </row>
    <row r="9" spans="1:59" ht="18" customHeight="1" x14ac:dyDescent="0.4">
      <c r="A9" s="239"/>
      <c r="B9" s="242"/>
      <c r="C9" s="95" t="s">
        <v>146</v>
      </c>
      <c r="D9" s="245"/>
      <c r="E9" s="248"/>
      <c r="F9" s="249"/>
      <c r="G9" s="249"/>
      <c r="H9" s="249"/>
      <c r="I9" s="249"/>
      <c r="J9" s="249"/>
      <c r="K9" s="249"/>
      <c r="L9" s="249"/>
      <c r="M9" s="249"/>
      <c r="N9" s="251"/>
      <c r="O9" s="97">
        <v>43921</v>
      </c>
      <c r="P9" s="253"/>
      <c r="Q9" s="280"/>
      <c r="R9" s="281"/>
      <c r="U9" s="282"/>
      <c r="V9" s="284"/>
      <c r="W9" s="95"/>
      <c r="X9" s="245"/>
      <c r="Y9" s="248"/>
      <c r="Z9" s="249"/>
      <c r="AA9" s="249"/>
      <c r="AB9" s="249"/>
      <c r="AC9" s="249"/>
      <c r="AD9" s="249"/>
      <c r="AE9" s="249"/>
      <c r="AF9" s="249"/>
      <c r="AG9" s="287"/>
      <c r="AH9" s="292"/>
      <c r="AI9" s="97"/>
      <c r="AJ9" s="294"/>
      <c r="AK9" s="296"/>
      <c r="AL9" s="298"/>
      <c r="AM9" s="94"/>
      <c r="AQ9" s="290"/>
      <c r="AR9" s="15"/>
      <c r="AS9" s="290"/>
      <c r="AT9" s="290"/>
      <c r="AU9" s="290" t="e">
        <f>SUM(#REF!)</f>
        <v>#REF!</v>
      </c>
      <c r="AV9" s="15"/>
      <c r="AW9" s="290"/>
      <c r="AX9" s="15"/>
      <c r="AY9" s="290"/>
      <c r="AZ9" s="290"/>
      <c r="BA9" s="290" t="e">
        <f>SUM(#REF!)</f>
        <v>#REF!</v>
      </c>
      <c r="BC9" s="2" t="s">
        <v>67</v>
      </c>
      <c r="BD9" s="17">
        <f>IF(AND(AQ8=1,AS8=0),1,0)</f>
        <v>0</v>
      </c>
      <c r="BF9" s="2" t="s">
        <v>67</v>
      </c>
      <c r="BG9" s="17">
        <f>IF(AND(AW8=1,AY8=0),1,0)</f>
        <v>0</v>
      </c>
    </row>
    <row r="10" spans="1:59" ht="18" customHeight="1" x14ac:dyDescent="0.4">
      <c r="A10" s="239"/>
      <c r="B10" s="242"/>
      <c r="C10" s="91" t="s">
        <v>144</v>
      </c>
      <c r="D10" s="304" t="s">
        <v>186</v>
      </c>
      <c r="E10" s="246" t="s">
        <v>147</v>
      </c>
      <c r="F10" s="247"/>
      <c r="G10" s="247"/>
      <c r="H10" s="247"/>
      <c r="I10" s="247"/>
      <c r="J10" s="247"/>
      <c r="K10" s="247"/>
      <c r="L10" s="247"/>
      <c r="M10" s="247"/>
      <c r="N10" s="254" t="s">
        <v>148</v>
      </c>
      <c r="O10" s="100">
        <v>43922</v>
      </c>
      <c r="P10" s="252">
        <f>AS10</f>
        <v>5</v>
      </c>
      <c r="Q10" s="279">
        <f>AT10</f>
        <v>0</v>
      </c>
      <c r="R10" s="281">
        <f>AU10</f>
        <v>0</v>
      </c>
      <c r="U10" s="282"/>
      <c r="V10" s="284"/>
      <c r="W10" s="91"/>
      <c r="X10" s="244"/>
      <c r="Y10" s="246"/>
      <c r="Z10" s="247"/>
      <c r="AA10" s="247"/>
      <c r="AB10" s="247"/>
      <c r="AC10" s="247"/>
      <c r="AD10" s="247"/>
      <c r="AE10" s="247"/>
      <c r="AF10" s="247"/>
      <c r="AG10" s="247"/>
      <c r="AH10" s="254"/>
      <c r="AI10" s="100"/>
      <c r="AJ10" s="293" t="str">
        <f>AY10</f>
        <v/>
      </c>
      <c r="AK10" s="295" t="str">
        <f>AZ10</f>
        <v/>
      </c>
      <c r="AL10" s="297" t="str">
        <f>BA10</f>
        <v/>
      </c>
      <c r="AM10" s="94"/>
      <c r="AQ10" s="290">
        <f>IF(O10="","",VLOOKUP(N10,$AO$46:$AP$47,2,FALSE))</f>
        <v>1</v>
      </c>
      <c r="AR10" s="15"/>
      <c r="AS10" s="290">
        <f>IF(O10="","",DATEDIF(O10,O11+1,"Y"))</f>
        <v>5</v>
      </c>
      <c r="AT10" s="290">
        <f>IF(O10="","",DATEDIF(O10,O11+1,"YＭ"))</f>
        <v>0</v>
      </c>
      <c r="AU10" s="290">
        <f>IF(O10="","",DATEDIF(O10,O11+1,"MD"))</f>
        <v>0</v>
      </c>
      <c r="AV10" s="15"/>
      <c r="AW10" s="290" t="str">
        <f>IF(AI10="","",VLOOKUP(AH10,$AO$46:$AP$47,2,FALSE))</f>
        <v/>
      </c>
      <c r="AX10" s="15"/>
      <c r="AY10" s="290" t="str">
        <f>IF(AI10="","",DATEDIF(AI10,AI11+1,"Y"))</f>
        <v/>
      </c>
      <c r="AZ10" s="290" t="str">
        <f>IF(AI10="","",DATEDIF(AI10,AI11+1,"YＭ"))</f>
        <v/>
      </c>
      <c r="BA10" s="290" t="str">
        <f>IF(AI10="","",DATEDIF(AI10,AI11+1,"MD"))</f>
        <v/>
      </c>
      <c r="BC10" s="2" t="s">
        <v>68</v>
      </c>
      <c r="BD10" s="17">
        <f>IF(O9&gt;=O10,1,0)</f>
        <v>0</v>
      </c>
      <c r="BF10" s="2" t="s">
        <v>68</v>
      </c>
      <c r="BG10" s="17">
        <f>IF(AI9&gt;=AI10,1,0)</f>
        <v>1</v>
      </c>
    </row>
    <row r="11" spans="1:59" ht="18" customHeight="1" x14ac:dyDescent="0.4">
      <c r="A11" s="239"/>
      <c r="B11" s="243"/>
      <c r="C11" s="95" t="s">
        <v>146</v>
      </c>
      <c r="D11" s="305"/>
      <c r="E11" s="248"/>
      <c r="F11" s="249"/>
      <c r="G11" s="249"/>
      <c r="H11" s="249"/>
      <c r="I11" s="249"/>
      <c r="J11" s="249"/>
      <c r="K11" s="249"/>
      <c r="L11" s="249"/>
      <c r="M11" s="249"/>
      <c r="N11" s="255"/>
      <c r="O11" s="97">
        <v>45747</v>
      </c>
      <c r="P11" s="253"/>
      <c r="Q11" s="280"/>
      <c r="R11" s="281"/>
      <c r="U11" s="282"/>
      <c r="V11" s="285"/>
      <c r="W11" s="95"/>
      <c r="X11" s="245"/>
      <c r="Y11" s="248"/>
      <c r="Z11" s="249"/>
      <c r="AA11" s="249"/>
      <c r="AB11" s="249"/>
      <c r="AC11" s="249"/>
      <c r="AD11" s="249"/>
      <c r="AE11" s="249"/>
      <c r="AF11" s="249"/>
      <c r="AG11" s="249"/>
      <c r="AH11" s="255"/>
      <c r="AI11" s="97"/>
      <c r="AJ11" s="294"/>
      <c r="AK11" s="296"/>
      <c r="AL11" s="298"/>
      <c r="AM11" s="94"/>
      <c r="AO11" s="19" t="s">
        <v>32</v>
      </c>
      <c r="AQ11" s="290"/>
      <c r="AR11" s="15"/>
      <c r="AS11" s="290"/>
      <c r="AT11" s="290"/>
      <c r="AU11" s="290" t="e">
        <f>SUM(#REF!)</f>
        <v>#REF!</v>
      </c>
      <c r="AV11" s="15"/>
      <c r="AW11" s="290"/>
      <c r="AX11" s="15"/>
      <c r="AY11" s="290"/>
      <c r="AZ11" s="290"/>
      <c r="BA11" s="290" t="e">
        <f>SUM(#REF!)</f>
        <v>#REF!</v>
      </c>
      <c r="BC11" s="2" t="s">
        <v>67</v>
      </c>
      <c r="BD11" s="17">
        <f>IF(AND(AQ10=1,AS10=0),1,0)</f>
        <v>0</v>
      </c>
      <c r="BF11" s="2" t="s">
        <v>67</v>
      </c>
      <c r="BG11" s="17">
        <f>IF(AND(AW10=1,AY10=0),1,0)</f>
        <v>0</v>
      </c>
    </row>
    <row r="12" spans="1:59" ht="18" customHeight="1" x14ac:dyDescent="0.4">
      <c r="A12" s="239"/>
      <c r="B12" s="302" t="s">
        <v>192</v>
      </c>
      <c r="C12" s="91"/>
      <c r="D12" s="244"/>
      <c r="E12" s="246"/>
      <c r="F12" s="247"/>
      <c r="G12" s="247"/>
      <c r="H12" s="247"/>
      <c r="I12" s="247"/>
      <c r="J12" s="247"/>
      <c r="K12" s="247"/>
      <c r="L12" s="247"/>
      <c r="M12" s="247"/>
      <c r="N12" s="254"/>
      <c r="O12" s="100"/>
      <c r="P12" s="252" t="str">
        <f>AS12</f>
        <v/>
      </c>
      <c r="Q12" s="279" t="str">
        <f>AT12</f>
        <v/>
      </c>
      <c r="R12" s="281" t="str">
        <f>AU12</f>
        <v/>
      </c>
      <c r="U12" s="282"/>
      <c r="V12" s="302" t="s">
        <v>193</v>
      </c>
      <c r="W12" s="91"/>
      <c r="X12" s="244"/>
      <c r="Y12" s="246"/>
      <c r="Z12" s="247"/>
      <c r="AA12" s="247"/>
      <c r="AB12" s="247"/>
      <c r="AC12" s="247"/>
      <c r="AD12" s="247"/>
      <c r="AE12" s="247"/>
      <c r="AF12" s="247"/>
      <c r="AG12" s="247"/>
      <c r="AH12" s="254"/>
      <c r="AI12" s="100"/>
      <c r="AJ12" s="293" t="str">
        <f>AY12</f>
        <v/>
      </c>
      <c r="AK12" s="295" t="str">
        <f>AZ12</f>
        <v/>
      </c>
      <c r="AL12" s="297" t="str">
        <f>BA12</f>
        <v/>
      </c>
      <c r="AM12" s="94"/>
      <c r="AO12" s="20" t="s">
        <v>35</v>
      </c>
      <c r="AQ12" s="290" t="str">
        <f>IF(O12="","",VLOOKUP(N12,$AO$46:$AP$47,2,FALSE))</f>
        <v/>
      </c>
      <c r="AR12" s="15"/>
      <c r="AS12" s="290" t="str">
        <f>IF(O12="","",DATEDIF(O12,O13+1,"Y"))</f>
        <v/>
      </c>
      <c r="AT12" s="290" t="str">
        <f>IF(O12="","",DATEDIF(O12,O13+1,"YＭ"))</f>
        <v/>
      </c>
      <c r="AU12" s="290" t="str">
        <f>IF(O12="","",DATEDIF(O12,O13+1,"MD"))</f>
        <v/>
      </c>
      <c r="AV12" s="15"/>
      <c r="AW12" s="290" t="str">
        <f>IF(AI12="","",VLOOKUP(AH12,$AO$46:$AP$47,2,FALSE))</f>
        <v/>
      </c>
      <c r="AX12" s="15"/>
      <c r="AY12" s="290" t="str">
        <f>IF(AI12="","",DATEDIF(AI12,AI13+1,"Y"))</f>
        <v/>
      </c>
      <c r="AZ12" s="290" t="str">
        <f>IF(AI12="","",DATEDIF(AI12,AI13+1,"YＭ"))</f>
        <v/>
      </c>
      <c r="BA12" s="290" t="str">
        <f>IF(AI12="","",DATEDIF(AI12,AI13+1,"MD"))</f>
        <v/>
      </c>
      <c r="BC12" s="2" t="s">
        <v>68</v>
      </c>
      <c r="BD12" s="17">
        <f>IF(O11&gt;=O12,1,0)</f>
        <v>1</v>
      </c>
      <c r="BF12" s="2" t="s">
        <v>68</v>
      </c>
      <c r="BG12" s="17">
        <f>IF(AI11&gt;=AI12,1,0)</f>
        <v>1</v>
      </c>
    </row>
    <row r="13" spans="1:59" ht="18" customHeight="1" x14ac:dyDescent="0.4">
      <c r="A13" s="239"/>
      <c r="B13" s="303"/>
      <c r="C13" s="95"/>
      <c r="D13" s="245"/>
      <c r="E13" s="248"/>
      <c r="F13" s="249"/>
      <c r="G13" s="249"/>
      <c r="H13" s="249"/>
      <c r="I13" s="249"/>
      <c r="J13" s="249"/>
      <c r="K13" s="249"/>
      <c r="L13" s="249"/>
      <c r="M13" s="249"/>
      <c r="N13" s="255"/>
      <c r="O13" s="97"/>
      <c r="P13" s="253"/>
      <c r="Q13" s="280"/>
      <c r="R13" s="281"/>
      <c r="U13" s="282"/>
      <c r="V13" s="303"/>
      <c r="W13" s="95"/>
      <c r="X13" s="245"/>
      <c r="Y13" s="248"/>
      <c r="Z13" s="249"/>
      <c r="AA13" s="249"/>
      <c r="AB13" s="249"/>
      <c r="AC13" s="249"/>
      <c r="AD13" s="249"/>
      <c r="AE13" s="249"/>
      <c r="AF13" s="249"/>
      <c r="AG13" s="249"/>
      <c r="AH13" s="255"/>
      <c r="AI13" s="97"/>
      <c r="AJ13" s="294"/>
      <c r="AK13" s="296"/>
      <c r="AL13" s="298"/>
      <c r="AM13" s="94"/>
      <c r="AO13" s="20" t="s">
        <v>3</v>
      </c>
      <c r="AQ13" s="290"/>
      <c r="AR13" s="15"/>
      <c r="AS13" s="290"/>
      <c r="AT13" s="290"/>
      <c r="AU13" s="290" t="e">
        <f>SUM(#REF!)</f>
        <v>#REF!</v>
      </c>
      <c r="AV13" s="15"/>
      <c r="AW13" s="290"/>
      <c r="AX13" s="15"/>
      <c r="AY13" s="290"/>
      <c r="AZ13" s="290"/>
      <c r="BA13" s="290" t="e">
        <f>SUM(#REF!)</f>
        <v>#REF!</v>
      </c>
      <c r="BC13" s="2" t="s">
        <v>67</v>
      </c>
      <c r="BD13" s="17">
        <f>IF(AND(AQ12=1,AS12=0),1,0)</f>
        <v>0</v>
      </c>
      <c r="BF13" s="2" t="s">
        <v>67</v>
      </c>
      <c r="BG13" s="17">
        <f>IF(AND(AW12=1,AY12=0),1,0)</f>
        <v>0</v>
      </c>
    </row>
    <row r="14" spans="1:59" ht="18" customHeight="1" x14ac:dyDescent="0.4">
      <c r="A14" s="239"/>
      <c r="B14" s="91" t="s">
        <v>96</v>
      </c>
      <c r="C14" s="91"/>
      <c r="D14" s="244"/>
      <c r="E14" s="246"/>
      <c r="F14" s="247"/>
      <c r="G14" s="247"/>
      <c r="H14" s="247"/>
      <c r="I14" s="247"/>
      <c r="J14" s="247"/>
      <c r="K14" s="247"/>
      <c r="L14" s="247"/>
      <c r="M14" s="247"/>
      <c r="N14" s="254"/>
      <c r="O14" s="100"/>
      <c r="P14" s="252" t="str">
        <f>AS14</f>
        <v/>
      </c>
      <c r="Q14" s="279" t="str">
        <f>AT14</f>
        <v/>
      </c>
      <c r="R14" s="281" t="str">
        <f>AU14</f>
        <v/>
      </c>
      <c r="U14" s="282"/>
      <c r="V14" s="91"/>
      <c r="W14" s="91"/>
      <c r="X14" s="244"/>
      <c r="Y14" s="246"/>
      <c r="Z14" s="247"/>
      <c r="AA14" s="247"/>
      <c r="AB14" s="247"/>
      <c r="AC14" s="247"/>
      <c r="AD14" s="247"/>
      <c r="AE14" s="247"/>
      <c r="AF14" s="247"/>
      <c r="AG14" s="247"/>
      <c r="AH14" s="254"/>
      <c r="AI14" s="100"/>
      <c r="AJ14" s="293" t="str">
        <f>AY14</f>
        <v/>
      </c>
      <c r="AK14" s="295" t="str">
        <f>AZ14</f>
        <v/>
      </c>
      <c r="AL14" s="297" t="str">
        <f>BA14</f>
        <v/>
      </c>
      <c r="AM14" s="94"/>
      <c r="AP14" s="8"/>
      <c r="AQ14" s="290" t="str">
        <f>IF(O14="","",VLOOKUP(N14,$AO$46:$AP$47,2,FALSE))</f>
        <v/>
      </c>
      <c r="AR14" s="15"/>
      <c r="AS14" s="290" t="str">
        <f>IF(O14="","",DATEDIF(O14,O15+1,"Y"))</f>
        <v/>
      </c>
      <c r="AT14" s="290" t="str">
        <f>IF(O14="","",DATEDIF(O14,O15+1,"YＭ"))</f>
        <v/>
      </c>
      <c r="AU14" s="290" t="str">
        <f>IF(O14="","",DATEDIF(O14,O15+1,"MD"))</f>
        <v/>
      </c>
      <c r="AV14" s="15"/>
      <c r="AW14" s="290" t="str">
        <f>IF(AI14="","",VLOOKUP(AH14,$AO$46:$AP$47,2,FALSE))</f>
        <v/>
      </c>
      <c r="AX14" s="15"/>
      <c r="AY14" s="290" t="str">
        <f>IF(AI14="","",DATEDIF(AI14,AI15+1,"Y"))</f>
        <v/>
      </c>
      <c r="AZ14" s="290" t="str">
        <f>IF(AI14="","",DATEDIF(AI14,AI15+1,"YＭ"))</f>
        <v/>
      </c>
      <c r="BA14" s="290" t="str">
        <f>IF(AI14="","",DATEDIF(AI14,AI15+1,"MD"))</f>
        <v/>
      </c>
      <c r="BC14" s="2" t="s">
        <v>68</v>
      </c>
      <c r="BD14" s="17">
        <f>IF(O13&gt;=O14,1,0)</f>
        <v>1</v>
      </c>
      <c r="BF14" s="2" t="s">
        <v>68</v>
      </c>
      <c r="BG14" s="17">
        <f>IF(AI13&gt;=AI14,1,0)</f>
        <v>1</v>
      </c>
    </row>
    <row r="15" spans="1:59" ht="18" customHeight="1" thickBot="1" x14ac:dyDescent="0.45">
      <c r="A15" s="239"/>
      <c r="B15" s="95" t="s">
        <v>185</v>
      </c>
      <c r="C15" s="101"/>
      <c r="D15" s="256"/>
      <c r="E15" s="257"/>
      <c r="F15" s="258"/>
      <c r="G15" s="258"/>
      <c r="H15" s="258"/>
      <c r="I15" s="258"/>
      <c r="J15" s="258"/>
      <c r="K15" s="258"/>
      <c r="L15" s="258"/>
      <c r="M15" s="258"/>
      <c r="N15" s="259"/>
      <c r="O15" s="97"/>
      <c r="P15" s="260"/>
      <c r="Q15" s="288"/>
      <c r="R15" s="289"/>
      <c r="U15" s="282"/>
      <c r="V15" s="95"/>
      <c r="W15" s="95"/>
      <c r="X15" s="245"/>
      <c r="Y15" s="257"/>
      <c r="Z15" s="258"/>
      <c r="AA15" s="258"/>
      <c r="AB15" s="258"/>
      <c r="AC15" s="258"/>
      <c r="AD15" s="258"/>
      <c r="AE15" s="258"/>
      <c r="AF15" s="258"/>
      <c r="AG15" s="258"/>
      <c r="AH15" s="306"/>
      <c r="AI15" s="97"/>
      <c r="AJ15" s="294"/>
      <c r="AK15" s="307"/>
      <c r="AL15" s="308"/>
      <c r="AM15" s="94"/>
      <c r="AP15" s="8"/>
      <c r="AQ15" s="290"/>
      <c r="AR15" s="15"/>
      <c r="AS15" s="290"/>
      <c r="AT15" s="290"/>
      <c r="AU15" s="290" t="e">
        <f>SUM(#REF!)</f>
        <v>#REF!</v>
      </c>
      <c r="AV15" s="15"/>
      <c r="AW15" s="290"/>
      <c r="AX15" s="15"/>
      <c r="AY15" s="290"/>
      <c r="AZ15" s="290"/>
      <c r="BA15" s="290" t="e">
        <f>SUM(#REF!)</f>
        <v>#REF!</v>
      </c>
      <c r="BC15" s="2" t="s">
        <v>67</v>
      </c>
      <c r="BD15" s="17">
        <f>IF(AND(AQ14=1,AS14=0),1,0)</f>
        <v>0</v>
      </c>
      <c r="BF15" s="2" t="s">
        <v>67</v>
      </c>
      <c r="BG15" s="17">
        <f>IF(AND(AW14=1,AY14=0),1,0)</f>
        <v>0</v>
      </c>
    </row>
    <row r="16" spans="1:59" ht="18" customHeight="1" x14ac:dyDescent="0.4">
      <c r="A16" s="239"/>
      <c r="B16" s="273" t="s">
        <v>3</v>
      </c>
      <c r="C16" s="275" t="s">
        <v>137</v>
      </c>
      <c r="D16" s="276"/>
      <c r="E16" s="276"/>
      <c r="F16" s="276"/>
      <c r="G16" s="276"/>
      <c r="H16" s="261" t="s">
        <v>73</v>
      </c>
      <c r="I16" s="262"/>
      <c r="J16" s="263"/>
      <c r="K16" s="267">
        <f>SUMIF($AQ6:$AQ15,1,P6:P15)</f>
        <v>8</v>
      </c>
      <c r="L16" s="269">
        <f>SUMIF($AQ6:$AQ15,1,Q6:Q15)</f>
        <v>0</v>
      </c>
      <c r="M16" s="271">
        <f>SUMIF($AQ6:$AQ15,1,R6:R15)</f>
        <v>0</v>
      </c>
      <c r="N16" s="324" t="s">
        <v>78</v>
      </c>
      <c r="O16" s="325"/>
      <c r="P16" s="330">
        <f>SUM(P6:P15)</f>
        <v>9</v>
      </c>
      <c r="Q16" s="332">
        <f>SUM(Q6:Q15)</f>
        <v>0</v>
      </c>
      <c r="R16" s="334">
        <f>SUM(R6:R15)</f>
        <v>0</v>
      </c>
      <c r="U16" s="282"/>
      <c r="V16" s="273" t="s">
        <v>3</v>
      </c>
      <c r="W16" s="275"/>
      <c r="X16" s="276"/>
      <c r="Y16" s="276"/>
      <c r="Z16" s="276"/>
      <c r="AA16" s="276"/>
      <c r="AB16" s="261" t="s">
        <v>73</v>
      </c>
      <c r="AC16" s="262"/>
      <c r="AD16" s="263"/>
      <c r="AE16" s="318">
        <f>SUMIF($AW6:$AW15,1,AJ6:AJ15)</f>
        <v>0</v>
      </c>
      <c r="AF16" s="320">
        <f>SUMIF($AW6:$AW15,1,AK6:AK15)</f>
        <v>0</v>
      </c>
      <c r="AG16" s="322">
        <f>SUMIF($AW6:$AW15,1,AL6:AL15)</f>
        <v>0</v>
      </c>
      <c r="AH16" s="324" t="s">
        <v>78</v>
      </c>
      <c r="AI16" s="325"/>
      <c r="AJ16" s="328">
        <f>SUM(AJ6:AJ15)</f>
        <v>0</v>
      </c>
      <c r="AK16" s="309">
        <f>SUM(AK6:AK15)</f>
        <v>0</v>
      </c>
      <c r="AL16" s="311">
        <f>SUM(AL6:AL15)</f>
        <v>0</v>
      </c>
      <c r="AO16" s="21" t="s">
        <v>32</v>
      </c>
      <c r="AQ16" s="15"/>
      <c r="AR16" s="15"/>
      <c r="AS16" s="15"/>
      <c r="AT16" s="15"/>
      <c r="AU16" s="15"/>
      <c r="AV16" s="15"/>
      <c r="AW16" s="15"/>
      <c r="AX16" s="15"/>
      <c r="AY16" s="15"/>
      <c r="AZ16" s="15"/>
      <c r="BA16" s="15"/>
    </row>
    <row r="17" spans="1:59" ht="18" customHeight="1" thickBot="1" x14ac:dyDescent="0.45">
      <c r="A17" s="240"/>
      <c r="B17" s="274"/>
      <c r="C17" s="277"/>
      <c r="D17" s="278"/>
      <c r="E17" s="278"/>
      <c r="F17" s="278"/>
      <c r="G17" s="278"/>
      <c r="H17" s="264"/>
      <c r="I17" s="265"/>
      <c r="J17" s="266"/>
      <c r="K17" s="268"/>
      <c r="L17" s="270"/>
      <c r="M17" s="272"/>
      <c r="N17" s="326"/>
      <c r="O17" s="327"/>
      <c r="P17" s="331"/>
      <c r="Q17" s="333"/>
      <c r="R17" s="335"/>
      <c r="U17" s="282"/>
      <c r="V17" s="274"/>
      <c r="W17" s="277"/>
      <c r="X17" s="278"/>
      <c r="Y17" s="278"/>
      <c r="Z17" s="278"/>
      <c r="AA17" s="278"/>
      <c r="AB17" s="264"/>
      <c r="AC17" s="265"/>
      <c r="AD17" s="266"/>
      <c r="AE17" s="319"/>
      <c r="AF17" s="321"/>
      <c r="AG17" s="323"/>
      <c r="AH17" s="326"/>
      <c r="AI17" s="327"/>
      <c r="AJ17" s="329"/>
      <c r="AK17" s="310"/>
      <c r="AL17" s="312"/>
      <c r="AO17" s="22" t="s">
        <v>38</v>
      </c>
      <c r="AQ17" s="15"/>
      <c r="AR17" s="15"/>
      <c r="AS17" s="15"/>
      <c r="AT17" s="15"/>
      <c r="AU17" s="15"/>
      <c r="AV17" s="15"/>
      <c r="AW17" s="15"/>
      <c r="AX17" s="15"/>
      <c r="AY17" s="15"/>
      <c r="AZ17" s="15"/>
      <c r="BA17" s="15"/>
    </row>
    <row r="18" spans="1:59" ht="18" customHeight="1" thickBot="1" x14ac:dyDescent="0.2">
      <c r="A18" s="102"/>
      <c r="N18" s="103"/>
      <c r="O18" s="103"/>
      <c r="U18" s="102"/>
      <c r="AO18" s="22" t="s">
        <v>39</v>
      </c>
      <c r="AQ18" s="23" t="s">
        <v>84</v>
      </c>
      <c r="AR18" s="15"/>
      <c r="AS18" s="23"/>
      <c r="AT18" s="23"/>
      <c r="AU18" s="23"/>
      <c r="AV18" s="15"/>
      <c r="AW18" s="23" t="s">
        <v>87</v>
      </c>
      <c r="AX18" s="15"/>
      <c r="AY18" s="23"/>
      <c r="AZ18" s="15"/>
      <c r="BA18" s="15"/>
      <c r="BD18" s="23" t="s">
        <v>84</v>
      </c>
      <c r="BF18" s="13"/>
      <c r="BG18" s="9" t="s">
        <v>92</v>
      </c>
    </row>
    <row r="19" spans="1:59" ht="18" customHeight="1" x14ac:dyDescent="0.4">
      <c r="A19" s="282" t="s">
        <v>42</v>
      </c>
      <c r="B19" s="241" t="s">
        <v>151</v>
      </c>
      <c r="C19" s="91" t="s">
        <v>63</v>
      </c>
      <c r="D19" s="244" t="s">
        <v>19</v>
      </c>
      <c r="E19" s="246" t="s">
        <v>180</v>
      </c>
      <c r="F19" s="247"/>
      <c r="G19" s="247"/>
      <c r="H19" s="247"/>
      <c r="I19" s="247"/>
      <c r="J19" s="247"/>
      <c r="K19" s="247"/>
      <c r="L19" s="247"/>
      <c r="M19" s="286"/>
      <c r="N19" s="299"/>
      <c r="O19" s="93"/>
      <c r="P19" s="313" t="str">
        <f>AS19</f>
        <v/>
      </c>
      <c r="Q19" s="315" t="str">
        <f>AT19</f>
        <v/>
      </c>
      <c r="R19" s="317" t="str">
        <f>AU19</f>
        <v/>
      </c>
      <c r="S19" s="4"/>
      <c r="U19" s="282" t="s">
        <v>82</v>
      </c>
      <c r="V19" s="283"/>
      <c r="W19" s="91"/>
      <c r="X19" s="244"/>
      <c r="Y19" s="246"/>
      <c r="Z19" s="247"/>
      <c r="AA19" s="247"/>
      <c r="AB19" s="247"/>
      <c r="AC19" s="247"/>
      <c r="AD19" s="247"/>
      <c r="AE19" s="247"/>
      <c r="AF19" s="247"/>
      <c r="AG19" s="286"/>
      <c r="AH19" s="299"/>
      <c r="AI19" s="93"/>
      <c r="AJ19" s="293" t="str">
        <f>AY19</f>
        <v/>
      </c>
      <c r="AK19" s="295" t="str">
        <f>AZ19</f>
        <v/>
      </c>
      <c r="AL19" s="297" t="str">
        <f>BA19</f>
        <v/>
      </c>
      <c r="AM19" s="94"/>
      <c r="AQ19" s="290" t="str">
        <f>IF(O19="","",VLOOKUP(N19,$AO$46:$AP$47,2,FALSE))</f>
        <v/>
      </c>
      <c r="AR19" s="15"/>
      <c r="AS19" s="336" t="str">
        <f>IF(O19="","",DATEDIF(O19,O20+1,"Y"))</f>
        <v/>
      </c>
      <c r="AT19" s="336" t="str">
        <f>IF(O19="","",DATEDIF(O19,O20+1,"YＭ"))</f>
        <v/>
      </c>
      <c r="AU19" s="336" t="str">
        <f>IF(O19="","",DATEDIF(O19,O20+1,"MD"))</f>
        <v/>
      </c>
      <c r="AV19" s="15"/>
      <c r="AW19" s="290" t="str">
        <f>IF(AI19="","",VLOOKUP(AH19,$AO$46:$AP$47,2,FALSE))</f>
        <v/>
      </c>
      <c r="AX19" s="15"/>
      <c r="AY19" s="290" t="str">
        <f>IF(AI19="","",DATEDIF(AI19,AI20+1,"Y"))</f>
        <v/>
      </c>
      <c r="AZ19" s="290" t="str">
        <f>IF(AI19="","",DATEDIF(AI19,AI20+1,"YＭ"))</f>
        <v/>
      </c>
      <c r="BA19" s="290" t="str">
        <f>IF(AI19="","",DATEDIF(AI19,AI20+1,"MD"))</f>
        <v/>
      </c>
      <c r="BC19" s="2" t="s">
        <v>66</v>
      </c>
      <c r="BD19" s="17">
        <f>IF(AND(AQ19=1,O19&lt;$AS$2),1,0)</f>
        <v>0</v>
      </c>
      <c r="BF19" s="16" t="s">
        <v>66</v>
      </c>
      <c r="BG19" s="17">
        <f>IF(AND(AW19=1,AI19&lt;$AS$2),1,0)</f>
        <v>0</v>
      </c>
    </row>
    <row r="20" spans="1:59" ht="18" customHeight="1" x14ac:dyDescent="0.4">
      <c r="A20" s="282"/>
      <c r="B20" s="242"/>
      <c r="C20" s="95" t="s">
        <v>204</v>
      </c>
      <c r="D20" s="245"/>
      <c r="E20" s="248"/>
      <c r="F20" s="249"/>
      <c r="G20" s="249"/>
      <c r="H20" s="249"/>
      <c r="I20" s="249"/>
      <c r="J20" s="249"/>
      <c r="K20" s="249"/>
      <c r="L20" s="249"/>
      <c r="M20" s="287"/>
      <c r="N20" s="292"/>
      <c r="O20" s="97"/>
      <c r="P20" s="314"/>
      <c r="Q20" s="316"/>
      <c r="R20" s="317"/>
      <c r="S20" s="4"/>
      <c r="U20" s="282"/>
      <c r="V20" s="284"/>
      <c r="W20" s="95"/>
      <c r="X20" s="245"/>
      <c r="Y20" s="248"/>
      <c r="Z20" s="249"/>
      <c r="AA20" s="249"/>
      <c r="AB20" s="249"/>
      <c r="AC20" s="249"/>
      <c r="AD20" s="249"/>
      <c r="AE20" s="249"/>
      <c r="AF20" s="249"/>
      <c r="AG20" s="287"/>
      <c r="AH20" s="292"/>
      <c r="AI20" s="97"/>
      <c r="AJ20" s="294"/>
      <c r="AK20" s="296"/>
      <c r="AL20" s="298"/>
      <c r="AM20" s="94"/>
      <c r="AQ20" s="290"/>
      <c r="AR20" s="15"/>
      <c r="AS20" s="337"/>
      <c r="AT20" s="337"/>
      <c r="AU20" s="337" t="e">
        <f>SUM(#REF!)</f>
        <v>#REF!</v>
      </c>
      <c r="AV20" s="15"/>
      <c r="AW20" s="290"/>
      <c r="AX20" s="15"/>
      <c r="AY20" s="290"/>
      <c r="AZ20" s="290"/>
      <c r="BA20" s="290" t="e">
        <f>SUM(#REF!)</f>
        <v>#REF!</v>
      </c>
      <c r="BC20" s="2" t="s">
        <v>67</v>
      </c>
      <c r="BD20" s="17">
        <f>IF(AND(AQ19=1,AS19=0),1,0)</f>
        <v>0</v>
      </c>
      <c r="BF20" s="2" t="s">
        <v>67</v>
      </c>
      <c r="BG20" s="17">
        <f>IF(AND(AW19=1,AY19=0),1,0)</f>
        <v>0</v>
      </c>
    </row>
    <row r="21" spans="1:59" ht="18" customHeight="1" x14ac:dyDescent="0.4">
      <c r="A21" s="282"/>
      <c r="B21" s="242"/>
      <c r="C21" s="91" t="s">
        <v>63</v>
      </c>
      <c r="D21" s="244" t="s">
        <v>19</v>
      </c>
      <c r="E21" s="246" t="s">
        <v>150</v>
      </c>
      <c r="F21" s="247"/>
      <c r="G21" s="247"/>
      <c r="H21" s="247"/>
      <c r="I21" s="247"/>
      <c r="J21" s="247"/>
      <c r="K21" s="247"/>
      <c r="L21" s="247"/>
      <c r="M21" s="286"/>
      <c r="N21" s="291"/>
      <c r="O21" s="99"/>
      <c r="P21" s="313" t="str">
        <f>AS21</f>
        <v/>
      </c>
      <c r="Q21" s="315" t="str">
        <f>AT21</f>
        <v/>
      </c>
      <c r="R21" s="317" t="str">
        <f>AU21</f>
        <v/>
      </c>
      <c r="S21" s="4"/>
      <c r="U21" s="282"/>
      <c r="V21" s="284"/>
      <c r="W21" s="91"/>
      <c r="X21" s="244"/>
      <c r="Y21" s="246"/>
      <c r="Z21" s="247"/>
      <c r="AA21" s="247"/>
      <c r="AB21" s="247"/>
      <c r="AC21" s="247"/>
      <c r="AD21" s="247"/>
      <c r="AE21" s="247"/>
      <c r="AF21" s="247"/>
      <c r="AG21" s="286"/>
      <c r="AH21" s="291"/>
      <c r="AI21" s="99"/>
      <c r="AJ21" s="293" t="str">
        <f>AY21</f>
        <v/>
      </c>
      <c r="AK21" s="295" t="str">
        <f>AZ21</f>
        <v/>
      </c>
      <c r="AL21" s="297" t="str">
        <f>BA21</f>
        <v/>
      </c>
      <c r="AM21" s="94"/>
      <c r="AO21" s="24" t="s">
        <v>32</v>
      </c>
      <c r="AQ21" s="290" t="str">
        <f>IF(O21="","",VLOOKUP(N21,$AO$46:$AP$47,2,FALSE))</f>
        <v/>
      </c>
      <c r="AR21" s="15"/>
      <c r="AS21" s="336" t="str">
        <f>IF(O21="","",DATEDIF(O21,O22+1,"Y"))</f>
        <v/>
      </c>
      <c r="AT21" s="336" t="str">
        <f>IF(O21="","",DATEDIF(O21,O22+1,"YＭ"))</f>
        <v/>
      </c>
      <c r="AU21" s="336" t="str">
        <f>IF(O21="","",DATEDIF(O21,O22+1,"MD"))</f>
        <v/>
      </c>
      <c r="AV21" s="15"/>
      <c r="AW21" s="290" t="str">
        <f>IF(AI21="","",VLOOKUP(AH21,$AO$46:$AP$47,2,FALSE))</f>
        <v/>
      </c>
      <c r="AX21" s="15"/>
      <c r="AY21" s="290" t="str">
        <f>IF(AI21="","",DATEDIF(AI21,AI22+1,"Y"))</f>
        <v/>
      </c>
      <c r="AZ21" s="290" t="str">
        <f>IF(AI21="","",DATEDIF(AI21,AI22+1,"YＭ"))</f>
        <v/>
      </c>
      <c r="BA21" s="290" t="str">
        <f>IF(AI21="","",DATEDIF(AI21,AI22+1,"MD"))</f>
        <v/>
      </c>
      <c r="BC21" s="2" t="s">
        <v>68</v>
      </c>
      <c r="BD21" s="17">
        <f>IF(O20&gt;=O21,1,0)</f>
        <v>1</v>
      </c>
      <c r="BF21" s="2" t="s">
        <v>68</v>
      </c>
      <c r="BG21" s="17">
        <f>IF(AI20&gt;=AI21,1,0)</f>
        <v>1</v>
      </c>
    </row>
    <row r="22" spans="1:59" ht="18" customHeight="1" x14ac:dyDescent="0.4">
      <c r="A22" s="282"/>
      <c r="B22" s="242"/>
      <c r="C22" s="95" t="s">
        <v>64</v>
      </c>
      <c r="D22" s="245"/>
      <c r="E22" s="248"/>
      <c r="F22" s="249"/>
      <c r="G22" s="249"/>
      <c r="H22" s="249"/>
      <c r="I22" s="249"/>
      <c r="J22" s="249"/>
      <c r="K22" s="249"/>
      <c r="L22" s="249"/>
      <c r="M22" s="287"/>
      <c r="N22" s="292"/>
      <c r="O22" s="97"/>
      <c r="P22" s="314"/>
      <c r="Q22" s="316"/>
      <c r="R22" s="317"/>
      <c r="S22" s="4"/>
      <c r="U22" s="282"/>
      <c r="V22" s="284"/>
      <c r="W22" s="95"/>
      <c r="X22" s="245"/>
      <c r="Y22" s="248"/>
      <c r="Z22" s="249"/>
      <c r="AA22" s="249"/>
      <c r="AB22" s="249"/>
      <c r="AC22" s="249"/>
      <c r="AD22" s="249"/>
      <c r="AE22" s="249"/>
      <c r="AF22" s="249"/>
      <c r="AG22" s="287"/>
      <c r="AH22" s="292"/>
      <c r="AI22" s="97"/>
      <c r="AJ22" s="294"/>
      <c r="AK22" s="296"/>
      <c r="AL22" s="298"/>
      <c r="AM22" s="94"/>
      <c r="AO22" s="25" t="s">
        <v>24</v>
      </c>
      <c r="AQ22" s="290"/>
      <c r="AR22" s="15"/>
      <c r="AS22" s="337"/>
      <c r="AT22" s="337"/>
      <c r="AU22" s="337" t="e">
        <f>SUM(#REF!)</f>
        <v>#REF!</v>
      </c>
      <c r="AV22" s="15"/>
      <c r="AW22" s="290"/>
      <c r="AX22" s="15"/>
      <c r="AY22" s="290"/>
      <c r="AZ22" s="290"/>
      <c r="BA22" s="290" t="e">
        <f>SUM(#REF!)</f>
        <v>#REF!</v>
      </c>
      <c r="BC22" s="2" t="s">
        <v>67</v>
      </c>
      <c r="BD22" s="17">
        <f>IF(AND(AQ21=1,AS21=0),1,0)</f>
        <v>0</v>
      </c>
      <c r="BF22" s="2" t="s">
        <v>67</v>
      </c>
      <c r="BG22" s="17">
        <f>IF(AND(AW21=1,AY21=0),1,0)</f>
        <v>0</v>
      </c>
    </row>
    <row r="23" spans="1:59" ht="18" customHeight="1" x14ac:dyDescent="0.4">
      <c r="A23" s="282"/>
      <c r="B23" s="242"/>
      <c r="C23" s="91"/>
      <c r="D23" s="244"/>
      <c r="E23" s="246"/>
      <c r="F23" s="247"/>
      <c r="G23" s="247"/>
      <c r="H23" s="247"/>
      <c r="I23" s="247"/>
      <c r="J23" s="247"/>
      <c r="K23" s="247"/>
      <c r="L23" s="247"/>
      <c r="M23" s="247"/>
      <c r="N23" s="254"/>
      <c r="O23" s="100"/>
      <c r="P23" s="313" t="str">
        <f>AS23</f>
        <v/>
      </c>
      <c r="Q23" s="315" t="str">
        <f>AT23</f>
        <v/>
      </c>
      <c r="R23" s="317" t="str">
        <f>AU23</f>
        <v/>
      </c>
      <c r="S23" s="4"/>
      <c r="U23" s="282"/>
      <c r="V23" s="284"/>
      <c r="W23" s="91"/>
      <c r="X23" s="244"/>
      <c r="Y23" s="246"/>
      <c r="Z23" s="247"/>
      <c r="AA23" s="247"/>
      <c r="AB23" s="247"/>
      <c r="AC23" s="247"/>
      <c r="AD23" s="247"/>
      <c r="AE23" s="247"/>
      <c r="AF23" s="247"/>
      <c r="AG23" s="247"/>
      <c r="AH23" s="254"/>
      <c r="AI23" s="100"/>
      <c r="AJ23" s="293" t="str">
        <f>AY23</f>
        <v/>
      </c>
      <c r="AK23" s="295" t="str">
        <f>AZ23</f>
        <v/>
      </c>
      <c r="AL23" s="297" t="str">
        <f>BA23</f>
        <v/>
      </c>
      <c r="AM23" s="94"/>
      <c r="AO23" s="25" t="s">
        <v>36</v>
      </c>
      <c r="AQ23" s="290" t="str">
        <f>IF(O23="","",VLOOKUP(N23,$AO$46:$AP$47,2,FALSE))</f>
        <v/>
      </c>
      <c r="AR23" s="15"/>
      <c r="AS23" s="336" t="str">
        <f>IF(O23="","",DATEDIF(O23,O24+1,"Y"))</f>
        <v/>
      </c>
      <c r="AT23" s="336" t="str">
        <f>IF(O23="","",DATEDIF(O23,O24+1,"YＭ"))</f>
        <v/>
      </c>
      <c r="AU23" s="336" t="str">
        <f>IF(O23="","",DATEDIF(O23,O24+1,"MD"))</f>
        <v/>
      </c>
      <c r="AV23" s="15"/>
      <c r="AW23" s="290" t="str">
        <f>IF(AI23="","",VLOOKUP(AH23,$AO$46:$AP$47,2,FALSE))</f>
        <v/>
      </c>
      <c r="AX23" s="15"/>
      <c r="AY23" s="290" t="str">
        <f>IF(AI23="","",DATEDIF(AI23,AI24+1,"Y"))</f>
        <v/>
      </c>
      <c r="AZ23" s="290" t="str">
        <f>IF(AI23="","",DATEDIF(AI23,AI24+1,"YＭ"))</f>
        <v/>
      </c>
      <c r="BA23" s="290" t="str">
        <f>IF(AI23="","",DATEDIF(AI23,AI24+1,"MD"))</f>
        <v/>
      </c>
      <c r="BC23" s="2" t="s">
        <v>68</v>
      </c>
      <c r="BD23" s="17">
        <f>IF(O22&gt;=O23,1,0)</f>
        <v>1</v>
      </c>
      <c r="BF23" s="2" t="s">
        <v>68</v>
      </c>
      <c r="BG23" s="17">
        <f>IF(AI22&gt;=AI23,1,0)</f>
        <v>1</v>
      </c>
    </row>
    <row r="24" spans="1:59" ht="18" customHeight="1" x14ac:dyDescent="0.4">
      <c r="A24" s="282"/>
      <c r="B24" s="243"/>
      <c r="C24" s="95"/>
      <c r="D24" s="245"/>
      <c r="E24" s="248"/>
      <c r="F24" s="249"/>
      <c r="G24" s="249"/>
      <c r="H24" s="249"/>
      <c r="I24" s="249"/>
      <c r="J24" s="249"/>
      <c r="K24" s="249"/>
      <c r="L24" s="249"/>
      <c r="M24" s="249"/>
      <c r="N24" s="255"/>
      <c r="O24" s="97"/>
      <c r="P24" s="314"/>
      <c r="Q24" s="316"/>
      <c r="R24" s="317"/>
      <c r="S24" s="4"/>
      <c r="U24" s="282"/>
      <c r="V24" s="285"/>
      <c r="W24" s="95"/>
      <c r="X24" s="245"/>
      <c r="Y24" s="248"/>
      <c r="Z24" s="249"/>
      <c r="AA24" s="249"/>
      <c r="AB24" s="249"/>
      <c r="AC24" s="249"/>
      <c r="AD24" s="249"/>
      <c r="AE24" s="249"/>
      <c r="AF24" s="249"/>
      <c r="AG24" s="249"/>
      <c r="AH24" s="255"/>
      <c r="AI24" s="97"/>
      <c r="AJ24" s="294"/>
      <c r="AK24" s="296"/>
      <c r="AL24" s="298"/>
      <c r="AM24" s="94"/>
      <c r="AO24" s="25" t="s">
        <v>25</v>
      </c>
      <c r="AQ24" s="290"/>
      <c r="AR24" s="15"/>
      <c r="AS24" s="337"/>
      <c r="AT24" s="337"/>
      <c r="AU24" s="337" t="e">
        <f>SUM(#REF!)</f>
        <v>#REF!</v>
      </c>
      <c r="AV24" s="15"/>
      <c r="AW24" s="290"/>
      <c r="AX24" s="15"/>
      <c r="AY24" s="290"/>
      <c r="AZ24" s="290"/>
      <c r="BA24" s="290" t="e">
        <f>SUM(#REF!)</f>
        <v>#REF!</v>
      </c>
      <c r="BC24" s="2" t="s">
        <v>67</v>
      </c>
      <c r="BD24" s="17">
        <f>IF(AND(AQ23=1,AS23=0),1,0)</f>
        <v>0</v>
      </c>
      <c r="BF24" s="2" t="s">
        <v>67</v>
      </c>
      <c r="BG24" s="17">
        <f>IF(AND(AW23=1,AY23=0),1,0)</f>
        <v>0</v>
      </c>
    </row>
    <row r="25" spans="1:59" ht="18" customHeight="1" x14ac:dyDescent="0.4">
      <c r="A25" s="282"/>
      <c r="B25" s="302" t="s">
        <v>193</v>
      </c>
      <c r="C25" s="91"/>
      <c r="D25" s="244"/>
      <c r="E25" s="246"/>
      <c r="F25" s="247"/>
      <c r="G25" s="247"/>
      <c r="H25" s="247"/>
      <c r="I25" s="247"/>
      <c r="J25" s="247"/>
      <c r="K25" s="247"/>
      <c r="L25" s="247"/>
      <c r="M25" s="247"/>
      <c r="N25" s="254"/>
      <c r="O25" s="100"/>
      <c r="P25" s="313" t="str">
        <f>AS25</f>
        <v/>
      </c>
      <c r="Q25" s="315" t="str">
        <f>AT25</f>
        <v/>
      </c>
      <c r="R25" s="317" t="str">
        <f>AU25</f>
        <v/>
      </c>
      <c r="S25" s="4"/>
      <c r="U25" s="282"/>
      <c r="V25" s="302" t="s">
        <v>193</v>
      </c>
      <c r="W25" s="91"/>
      <c r="X25" s="244"/>
      <c r="Y25" s="246"/>
      <c r="Z25" s="247"/>
      <c r="AA25" s="247"/>
      <c r="AB25" s="247"/>
      <c r="AC25" s="247"/>
      <c r="AD25" s="247"/>
      <c r="AE25" s="247"/>
      <c r="AF25" s="247"/>
      <c r="AG25" s="247"/>
      <c r="AH25" s="254"/>
      <c r="AI25" s="100"/>
      <c r="AJ25" s="293" t="str">
        <f>AY25</f>
        <v/>
      </c>
      <c r="AK25" s="295" t="str">
        <f>AZ25</f>
        <v/>
      </c>
      <c r="AL25" s="297" t="str">
        <f>BA25</f>
        <v/>
      </c>
      <c r="AM25" s="94"/>
      <c r="AO25" s="25" t="s">
        <v>37</v>
      </c>
      <c r="AQ25" s="290" t="str">
        <f>IF(O25="","",VLOOKUP(N25,$AO$46:$AP$47,2,FALSE))</f>
        <v/>
      </c>
      <c r="AR25" s="15"/>
      <c r="AS25" s="336" t="str">
        <f>IF(O25="","",DATEDIF(O25,O26+1,"Y"))</f>
        <v/>
      </c>
      <c r="AT25" s="336" t="str">
        <f>IF(O25="","",DATEDIF(O25,O26+1,"YＭ"))</f>
        <v/>
      </c>
      <c r="AU25" s="336" t="str">
        <f>IF(O25="","",DATEDIF(O25,O26+1,"MD"))</f>
        <v/>
      </c>
      <c r="AV25" s="15"/>
      <c r="AW25" s="290" t="str">
        <f>IF(AI25="","",VLOOKUP(AH25,$AO$46:$AP$47,2,FALSE))</f>
        <v/>
      </c>
      <c r="AX25" s="15"/>
      <c r="AY25" s="290" t="str">
        <f>IF(AI25="","",DATEDIF(AI25,AI26+1,"Y"))</f>
        <v/>
      </c>
      <c r="AZ25" s="290" t="str">
        <f>IF(AI25="","",DATEDIF(AI25,AI26+1,"YＭ"))</f>
        <v/>
      </c>
      <c r="BA25" s="290" t="str">
        <f>IF(AI25="","",DATEDIF(AI25,AI26+1,"MD"))</f>
        <v/>
      </c>
      <c r="BC25" s="2" t="s">
        <v>68</v>
      </c>
      <c r="BD25" s="17">
        <f>IF(O24&gt;=O25,1,0)</f>
        <v>1</v>
      </c>
      <c r="BF25" s="2" t="s">
        <v>68</v>
      </c>
      <c r="BG25" s="17">
        <f>IF(AI24&gt;=AI25,1,0)</f>
        <v>1</v>
      </c>
    </row>
    <row r="26" spans="1:59" ht="18" customHeight="1" x14ac:dyDescent="0.4">
      <c r="A26" s="282"/>
      <c r="B26" s="303"/>
      <c r="C26" s="95"/>
      <c r="D26" s="245"/>
      <c r="E26" s="248"/>
      <c r="F26" s="249"/>
      <c r="G26" s="249"/>
      <c r="H26" s="249"/>
      <c r="I26" s="249"/>
      <c r="J26" s="249"/>
      <c r="K26" s="249"/>
      <c r="L26" s="249"/>
      <c r="M26" s="249"/>
      <c r="N26" s="255"/>
      <c r="O26" s="97"/>
      <c r="P26" s="314"/>
      <c r="Q26" s="316"/>
      <c r="R26" s="317"/>
      <c r="S26" s="4"/>
      <c r="U26" s="282"/>
      <c r="V26" s="303"/>
      <c r="W26" s="95"/>
      <c r="X26" s="245"/>
      <c r="Y26" s="248"/>
      <c r="Z26" s="249"/>
      <c r="AA26" s="249"/>
      <c r="AB26" s="249"/>
      <c r="AC26" s="249"/>
      <c r="AD26" s="249"/>
      <c r="AE26" s="249"/>
      <c r="AF26" s="249"/>
      <c r="AG26" s="249"/>
      <c r="AH26" s="255"/>
      <c r="AI26" s="97"/>
      <c r="AJ26" s="294"/>
      <c r="AK26" s="296"/>
      <c r="AL26" s="298"/>
      <c r="AM26" s="94"/>
      <c r="AQ26" s="290"/>
      <c r="AR26" s="15"/>
      <c r="AS26" s="337"/>
      <c r="AT26" s="337"/>
      <c r="AU26" s="337" t="e">
        <f>SUM(#REF!)</f>
        <v>#REF!</v>
      </c>
      <c r="AV26" s="15"/>
      <c r="AW26" s="290"/>
      <c r="AX26" s="15"/>
      <c r="AY26" s="290"/>
      <c r="AZ26" s="290"/>
      <c r="BA26" s="290" t="e">
        <f>SUM(#REF!)</f>
        <v>#REF!</v>
      </c>
      <c r="BC26" s="2" t="s">
        <v>67</v>
      </c>
      <c r="BD26" s="17">
        <f>IF(AND(AQ25=1,AS25=0),1,0)</f>
        <v>0</v>
      </c>
      <c r="BF26" s="2" t="s">
        <v>67</v>
      </c>
      <c r="BG26" s="17">
        <f>IF(AND(AW25=1,AY25=0),1,0)</f>
        <v>0</v>
      </c>
    </row>
    <row r="27" spans="1:59" ht="18" customHeight="1" x14ac:dyDescent="0.4">
      <c r="A27" s="282"/>
      <c r="B27" s="91" t="s">
        <v>96</v>
      </c>
      <c r="C27" s="91"/>
      <c r="D27" s="244"/>
      <c r="E27" s="246"/>
      <c r="F27" s="247"/>
      <c r="G27" s="247"/>
      <c r="H27" s="247"/>
      <c r="I27" s="247"/>
      <c r="J27" s="247"/>
      <c r="K27" s="247"/>
      <c r="L27" s="247"/>
      <c r="M27" s="247"/>
      <c r="N27" s="254"/>
      <c r="O27" s="100"/>
      <c r="P27" s="313" t="str">
        <f>AS27</f>
        <v/>
      </c>
      <c r="Q27" s="315" t="str">
        <f>AT27</f>
        <v/>
      </c>
      <c r="R27" s="317" t="str">
        <f>AU27</f>
        <v/>
      </c>
      <c r="S27" s="4"/>
      <c r="U27" s="282"/>
      <c r="V27" s="91"/>
      <c r="W27" s="91"/>
      <c r="X27" s="244"/>
      <c r="Y27" s="246"/>
      <c r="Z27" s="247"/>
      <c r="AA27" s="247"/>
      <c r="AB27" s="247"/>
      <c r="AC27" s="247"/>
      <c r="AD27" s="247"/>
      <c r="AE27" s="247"/>
      <c r="AF27" s="247"/>
      <c r="AG27" s="247"/>
      <c r="AH27" s="254"/>
      <c r="AI27" s="100"/>
      <c r="AJ27" s="293" t="str">
        <f>AY27</f>
        <v/>
      </c>
      <c r="AK27" s="295" t="str">
        <f>AZ27</f>
        <v/>
      </c>
      <c r="AL27" s="297" t="str">
        <f>BA27</f>
        <v/>
      </c>
      <c r="AM27" s="94"/>
      <c r="AQ27" s="290" t="str">
        <f>IF(O27="","",VLOOKUP(N27,$AO$46:$AP$47,2,FALSE))</f>
        <v/>
      </c>
      <c r="AR27" s="15"/>
      <c r="AS27" s="336" t="str">
        <f>IF(O27="","",DATEDIF(O27,O28+1,"Y"))</f>
        <v/>
      </c>
      <c r="AT27" s="336" t="str">
        <f>IF(O27="","",DATEDIF(O27,O28+1,"YＭ"))</f>
        <v/>
      </c>
      <c r="AU27" s="336" t="str">
        <f>IF(O27="","",DATEDIF(O27,O28+1,"MD"))</f>
        <v/>
      </c>
      <c r="AV27" s="15"/>
      <c r="AW27" s="290" t="str">
        <f>IF(AI27="","",VLOOKUP(AH27,$AO$46:$AP$47,2,FALSE))</f>
        <v/>
      </c>
      <c r="AX27" s="15"/>
      <c r="AY27" s="290" t="str">
        <f>IF(AI27="","",DATEDIF(AI27,AI28+1,"Y"))</f>
        <v/>
      </c>
      <c r="AZ27" s="290" t="str">
        <f>IF(AI27="","",DATEDIF(AI27,AI28+1,"YＭ"))</f>
        <v/>
      </c>
      <c r="BA27" s="290" t="str">
        <f>IF(AI27="","",DATEDIF(AI27,AI28+1,"MD"))</f>
        <v/>
      </c>
      <c r="BC27" s="2" t="s">
        <v>68</v>
      </c>
      <c r="BD27" s="17">
        <f>IF(O26&gt;=O27,1,0)</f>
        <v>1</v>
      </c>
      <c r="BF27" s="2" t="s">
        <v>68</v>
      </c>
      <c r="BG27" s="17">
        <f>IF(AI26&gt;=AI27,1,0)</f>
        <v>1</v>
      </c>
    </row>
    <row r="28" spans="1:59" ht="18" customHeight="1" thickBot="1" x14ac:dyDescent="0.45">
      <c r="A28" s="282"/>
      <c r="B28" s="95" t="s">
        <v>153</v>
      </c>
      <c r="C28" s="95"/>
      <c r="D28" s="245"/>
      <c r="E28" s="257"/>
      <c r="F28" s="258"/>
      <c r="G28" s="258"/>
      <c r="H28" s="258"/>
      <c r="I28" s="258"/>
      <c r="J28" s="258"/>
      <c r="K28" s="258"/>
      <c r="L28" s="258"/>
      <c r="M28" s="258"/>
      <c r="N28" s="306"/>
      <c r="O28" s="97"/>
      <c r="P28" s="338"/>
      <c r="Q28" s="339"/>
      <c r="R28" s="340"/>
      <c r="S28" s="4"/>
      <c r="U28" s="282"/>
      <c r="V28" s="95"/>
      <c r="W28" s="95"/>
      <c r="X28" s="245"/>
      <c r="Y28" s="257"/>
      <c r="Z28" s="258"/>
      <c r="AA28" s="258"/>
      <c r="AB28" s="258"/>
      <c r="AC28" s="258"/>
      <c r="AD28" s="258"/>
      <c r="AE28" s="258"/>
      <c r="AF28" s="258"/>
      <c r="AG28" s="258"/>
      <c r="AH28" s="306"/>
      <c r="AI28" s="97"/>
      <c r="AJ28" s="294"/>
      <c r="AK28" s="307"/>
      <c r="AL28" s="308"/>
      <c r="AM28" s="94"/>
      <c r="AQ28" s="290"/>
      <c r="AR28" s="15"/>
      <c r="AS28" s="337"/>
      <c r="AT28" s="337"/>
      <c r="AU28" s="337" t="e">
        <f>SUM(#REF!)</f>
        <v>#REF!</v>
      </c>
      <c r="AV28" s="15"/>
      <c r="AW28" s="290"/>
      <c r="AX28" s="15"/>
      <c r="AY28" s="290"/>
      <c r="AZ28" s="290"/>
      <c r="BA28" s="290" t="e">
        <f>SUM(#REF!)</f>
        <v>#REF!</v>
      </c>
      <c r="BC28" s="2" t="s">
        <v>67</v>
      </c>
      <c r="BD28" s="17">
        <f>IF(AND(AQ27=1,AS27=0),1,0)</f>
        <v>0</v>
      </c>
      <c r="BF28" s="2" t="s">
        <v>67</v>
      </c>
      <c r="BG28" s="17">
        <f>IF(AND(AW27=1,AY27=0),1,0)</f>
        <v>0</v>
      </c>
    </row>
    <row r="29" spans="1:59" ht="18" customHeight="1" x14ac:dyDescent="0.4">
      <c r="A29" s="282"/>
      <c r="B29" s="273" t="s">
        <v>3</v>
      </c>
      <c r="C29" s="275"/>
      <c r="D29" s="276"/>
      <c r="E29" s="276"/>
      <c r="F29" s="276"/>
      <c r="G29" s="276"/>
      <c r="H29" s="261" t="s">
        <v>73</v>
      </c>
      <c r="I29" s="262"/>
      <c r="J29" s="263"/>
      <c r="K29" s="328">
        <f>SUMIF($AQ19:$AQ28,1,P19:P28)</f>
        <v>0</v>
      </c>
      <c r="L29" s="309">
        <f>SUMIF($AQ19:$AQ28,1,Q19:Q28)</f>
        <v>0</v>
      </c>
      <c r="M29" s="311">
        <f>SUMIF($AQ19:$AQ28,1,R19:R28)</f>
        <v>0</v>
      </c>
      <c r="N29" s="324" t="s">
        <v>78</v>
      </c>
      <c r="O29" s="325"/>
      <c r="P29" s="328">
        <f>SUM(P19:P28)</f>
        <v>0</v>
      </c>
      <c r="Q29" s="309">
        <f>SUM(Q19:Q28)</f>
        <v>0</v>
      </c>
      <c r="R29" s="311">
        <f>SUM(R19:R28)</f>
        <v>0</v>
      </c>
      <c r="U29" s="282"/>
      <c r="V29" s="273" t="s">
        <v>3</v>
      </c>
      <c r="W29" s="275"/>
      <c r="X29" s="276"/>
      <c r="Y29" s="276"/>
      <c r="Z29" s="276"/>
      <c r="AA29" s="276"/>
      <c r="AB29" s="261" t="s">
        <v>73</v>
      </c>
      <c r="AC29" s="262"/>
      <c r="AD29" s="263"/>
      <c r="AE29" s="318">
        <f>SUMIF($AW19:$AW28,1,AJ19:AJ28)</f>
        <v>0</v>
      </c>
      <c r="AF29" s="320">
        <f>SUMIF($AW19:$AW28,1,AK19:AK28)</f>
        <v>0</v>
      </c>
      <c r="AG29" s="322">
        <f>SUMIF($AW19:$AW28,1,AL19:AL28)</f>
        <v>0</v>
      </c>
      <c r="AH29" s="324" t="s">
        <v>78</v>
      </c>
      <c r="AI29" s="325"/>
      <c r="AJ29" s="328">
        <f>SUM(AJ19:AJ28)</f>
        <v>0</v>
      </c>
      <c r="AK29" s="309">
        <f>SUM(AK19:AK28)</f>
        <v>0</v>
      </c>
      <c r="AL29" s="311">
        <f>SUM(AL19:AL28)</f>
        <v>0</v>
      </c>
      <c r="AO29" s="4"/>
      <c r="AQ29" s="15"/>
      <c r="AR29" s="15"/>
      <c r="AS29" s="15"/>
      <c r="AT29" s="15"/>
      <c r="AU29" s="15"/>
      <c r="AV29" s="15"/>
      <c r="AW29" s="15"/>
      <c r="AX29" s="15"/>
      <c r="AY29" s="15"/>
      <c r="AZ29" s="15"/>
      <c r="BA29" s="15"/>
    </row>
    <row r="30" spans="1:59" ht="18" customHeight="1" thickBot="1" x14ac:dyDescent="0.45">
      <c r="A30" s="282"/>
      <c r="B30" s="274"/>
      <c r="C30" s="277"/>
      <c r="D30" s="278"/>
      <c r="E30" s="278"/>
      <c r="F30" s="278"/>
      <c r="G30" s="278"/>
      <c r="H30" s="264"/>
      <c r="I30" s="265"/>
      <c r="J30" s="266"/>
      <c r="K30" s="329"/>
      <c r="L30" s="310"/>
      <c r="M30" s="312"/>
      <c r="N30" s="326"/>
      <c r="O30" s="327"/>
      <c r="P30" s="329"/>
      <c r="Q30" s="310"/>
      <c r="R30" s="312"/>
      <c r="U30" s="282"/>
      <c r="V30" s="274"/>
      <c r="W30" s="277"/>
      <c r="X30" s="278"/>
      <c r="Y30" s="278"/>
      <c r="Z30" s="278"/>
      <c r="AA30" s="278"/>
      <c r="AB30" s="264"/>
      <c r="AC30" s="265"/>
      <c r="AD30" s="266"/>
      <c r="AE30" s="319"/>
      <c r="AF30" s="321"/>
      <c r="AG30" s="323"/>
      <c r="AH30" s="326"/>
      <c r="AI30" s="327"/>
      <c r="AJ30" s="329"/>
      <c r="AK30" s="310"/>
      <c r="AL30" s="312"/>
      <c r="AQ30" s="15"/>
      <c r="AR30" s="15"/>
      <c r="AS30" s="15"/>
      <c r="AT30" s="15"/>
      <c r="AU30" s="15"/>
      <c r="AV30" s="15"/>
      <c r="AW30" s="15"/>
      <c r="AX30" s="15"/>
      <c r="AY30" s="15"/>
      <c r="AZ30" s="15"/>
      <c r="BA30" s="15"/>
    </row>
    <row r="31" spans="1:59" ht="18" customHeight="1" thickBot="1" x14ac:dyDescent="0.2">
      <c r="A31" s="102"/>
      <c r="N31" s="103"/>
      <c r="O31" s="103"/>
      <c r="AO31" s="2" t="s">
        <v>65</v>
      </c>
      <c r="AQ31" s="23" t="s">
        <v>85</v>
      </c>
      <c r="AR31" s="15"/>
      <c r="AS31" s="23"/>
      <c r="AT31" s="23"/>
      <c r="AU31" s="23"/>
      <c r="AV31" s="15"/>
      <c r="AW31" s="23" t="s">
        <v>88</v>
      </c>
      <c r="AX31" s="15"/>
      <c r="AY31" s="23"/>
      <c r="AZ31" s="15"/>
      <c r="BA31" s="15"/>
      <c r="BD31" s="23" t="s">
        <v>85</v>
      </c>
      <c r="BF31" s="13"/>
      <c r="BG31" s="9" t="s">
        <v>93</v>
      </c>
    </row>
    <row r="32" spans="1:59" ht="18" customHeight="1" x14ac:dyDescent="0.4">
      <c r="A32" s="282" t="s">
        <v>43</v>
      </c>
      <c r="B32" s="241" t="s">
        <v>151</v>
      </c>
      <c r="C32" s="91"/>
      <c r="D32" s="244"/>
      <c r="E32" s="246"/>
      <c r="F32" s="247"/>
      <c r="G32" s="247"/>
      <c r="H32" s="247"/>
      <c r="I32" s="247"/>
      <c r="J32" s="247"/>
      <c r="K32" s="247"/>
      <c r="L32" s="247"/>
      <c r="M32" s="247"/>
      <c r="N32" s="299"/>
      <c r="O32" s="93"/>
      <c r="P32" s="313" t="str">
        <f>AS32</f>
        <v/>
      </c>
      <c r="Q32" s="315" t="str">
        <f>AT32</f>
        <v/>
      </c>
      <c r="R32" s="317" t="str">
        <f>AU32</f>
        <v/>
      </c>
      <c r="U32" s="282" t="s">
        <v>44</v>
      </c>
      <c r="V32" s="283"/>
      <c r="W32" s="91"/>
      <c r="X32" s="244"/>
      <c r="Y32" s="246"/>
      <c r="Z32" s="247"/>
      <c r="AA32" s="247"/>
      <c r="AB32" s="247"/>
      <c r="AC32" s="247"/>
      <c r="AD32" s="247"/>
      <c r="AE32" s="247"/>
      <c r="AF32" s="247"/>
      <c r="AG32" s="286"/>
      <c r="AH32" s="299"/>
      <c r="AI32" s="93"/>
      <c r="AJ32" s="293" t="str">
        <f>AY32</f>
        <v/>
      </c>
      <c r="AK32" s="295" t="str">
        <f>AZ32</f>
        <v/>
      </c>
      <c r="AL32" s="297" t="str">
        <f>BA32</f>
        <v/>
      </c>
      <c r="AM32" s="94"/>
      <c r="AO32" s="14" t="s">
        <v>46</v>
      </c>
      <c r="AQ32" s="290" t="str">
        <f>IF(O32="","",VLOOKUP(N32,$AO$46:$AP$47,2,FALSE))</f>
        <v/>
      </c>
      <c r="AR32" s="15"/>
      <c r="AS32" s="336" t="str">
        <f>IF(O32="","",DATEDIF(O32,O33+1,"Y"))</f>
        <v/>
      </c>
      <c r="AT32" s="336" t="str">
        <f>IF(O32="","",DATEDIF(O32,O33+1,"YＭ"))</f>
        <v/>
      </c>
      <c r="AU32" s="336" t="str">
        <f>IF(O32="","",DATEDIF(O32,O33+1,"MD"))</f>
        <v/>
      </c>
      <c r="AV32" s="15"/>
      <c r="AW32" s="290" t="str">
        <f>IF(AI32="","",VLOOKUP(AH32,$AO$46:$AP$47,2,FALSE))</f>
        <v/>
      </c>
      <c r="AX32" s="15"/>
      <c r="AY32" s="290" t="str">
        <f>IF(AI32="","",DATEDIF(AI32,AI33+1,"Y"))</f>
        <v/>
      </c>
      <c r="AZ32" s="290" t="str">
        <f>IF(AI32="","",DATEDIF(AI32,AI33+1,"YＭ"))</f>
        <v/>
      </c>
      <c r="BA32" s="290" t="str">
        <f>IF(AI32="","",DATEDIF(AI32,AI33+1,"MD"))</f>
        <v/>
      </c>
      <c r="BC32" s="2" t="s">
        <v>66</v>
      </c>
      <c r="BD32" s="17">
        <f>IF(AND(AQ32=1,O32&lt;$AS$2),1,0)</f>
        <v>0</v>
      </c>
      <c r="BF32" s="16" t="s">
        <v>66</v>
      </c>
      <c r="BG32" s="17">
        <f>IF(AND(AW32=1,AI32&lt;$AS$2),1,0)</f>
        <v>0</v>
      </c>
    </row>
    <row r="33" spans="1:59" ht="18" customHeight="1" x14ac:dyDescent="0.4">
      <c r="A33" s="282"/>
      <c r="B33" s="242"/>
      <c r="C33" s="95"/>
      <c r="D33" s="245"/>
      <c r="E33" s="248"/>
      <c r="F33" s="249"/>
      <c r="G33" s="249"/>
      <c r="H33" s="249"/>
      <c r="I33" s="249"/>
      <c r="J33" s="249"/>
      <c r="K33" s="249"/>
      <c r="L33" s="249"/>
      <c r="M33" s="249"/>
      <c r="N33" s="292"/>
      <c r="O33" s="97"/>
      <c r="P33" s="314"/>
      <c r="Q33" s="316"/>
      <c r="R33" s="317"/>
      <c r="U33" s="282"/>
      <c r="V33" s="284"/>
      <c r="W33" s="95"/>
      <c r="X33" s="245"/>
      <c r="Y33" s="248"/>
      <c r="Z33" s="249"/>
      <c r="AA33" s="249"/>
      <c r="AB33" s="249"/>
      <c r="AC33" s="249"/>
      <c r="AD33" s="249"/>
      <c r="AE33" s="249"/>
      <c r="AF33" s="249"/>
      <c r="AG33" s="287"/>
      <c r="AH33" s="292"/>
      <c r="AI33" s="97"/>
      <c r="AJ33" s="294"/>
      <c r="AK33" s="296"/>
      <c r="AL33" s="298"/>
      <c r="AM33" s="94"/>
      <c r="AO33" s="4"/>
      <c r="AQ33" s="290"/>
      <c r="AR33" s="15"/>
      <c r="AS33" s="337"/>
      <c r="AT33" s="337"/>
      <c r="AU33" s="337" t="e">
        <f>SUM(#REF!)</f>
        <v>#REF!</v>
      </c>
      <c r="AV33" s="15"/>
      <c r="AW33" s="290"/>
      <c r="AX33" s="15"/>
      <c r="AY33" s="290"/>
      <c r="AZ33" s="290"/>
      <c r="BA33" s="290" t="e">
        <f>SUM(#REF!)</f>
        <v>#REF!</v>
      </c>
      <c r="BC33" s="2" t="s">
        <v>67</v>
      </c>
      <c r="BD33" s="17">
        <f>IF(AND(AQ32=1,AS32=0),1,0)</f>
        <v>0</v>
      </c>
      <c r="BF33" s="2" t="s">
        <v>67</v>
      </c>
      <c r="BG33" s="17">
        <f>IF(AND(AW32=1,AY32=0),1,0)</f>
        <v>0</v>
      </c>
    </row>
    <row r="34" spans="1:59" ht="18" customHeight="1" x14ac:dyDescent="0.4">
      <c r="A34" s="282"/>
      <c r="B34" s="242"/>
      <c r="C34" s="91"/>
      <c r="D34" s="244"/>
      <c r="E34" s="246"/>
      <c r="F34" s="247"/>
      <c r="G34" s="247"/>
      <c r="H34" s="247"/>
      <c r="I34" s="247"/>
      <c r="J34" s="247"/>
      <c r="K34" s="247"/>
      <c r="L34" s="247"/>
      <c r="M34" s="247"/>
      <c r="N34" s="291"/>
      <c r="O34" s="99"/>
      <c r="P34" s="313" t="str">
        <f>AS34</f>
        <v/>
      </c>
      <c r="Q34" s="315" t="str">
        <f>AT34</f>
        <v/>
      </c>
      <c r="R34" s="317" t="str">
        <f>AU34</f>
        <v/>
      </c>
      <c r="U34" s="282"/>
      <c r="V34" s="284"/>
      <c r="W34" s="91"/>
      <c r="X34" s="244"/>
      <c r="Y34" s="246"/>
      <c r="Z34" s="247"/>
      <c r="AA34" s="247"/>
      <c r="AB34" s="247"/>
      <c r="AC34" s="247"/>
      <c r="AD34" s="247"/>
      <c r="AE34" s="247"/>
      <c r="AF34" s="247"/>
      <c r="AG34" s="286"/>
      <c r="AH34" s="291"/>
      <c r="AI34" s="99"/>
      <c r="AJ34" s="293" t="str">
        <f>AY34</f>
        <v/>
      </c>
      <c r="AK34" s="295" t="str">
        <f>AZ34</f>
        <v/>
      </c>
      <c r="AL34" s="297" t="str">
        <f>BA34</f>
        <v/>
      </c>
      <c r="AM34" s="341"/>
      <c r="AQ34" s="290" t="str">
        <f>IF(O34="","",VLOOKUP(N34,$AO$46:$AP$47,2,FALSE))</f>
        <v/>
      </c>
      <c r="AR34" s="15"/>
      <c r="AS34" s="336" t="str">
        <f>IF(O34="","",DATEDIF(O34,O35+1,"Y"))</f>
        <v/>
      </c>
      <c r="AT34" s="336" t="str">
        <f>IF(O34="","",DATEDIF(O34,O35+1,"YＭ"))</f>
        <v/>
      </c>
      <c r="AU34" s="336" t="str">
        <f>IF(O34="","",DATEDIF(O34,O35+1,"MD"))</f>
        <v/>
      </c>
      <c r="AV34" s="15"/>
      <c r="AW34" s="290" t="str">
        <f>IF(AI34="","",VLOOKUP(AH34,$AO$46:$AP$47,2,FALSE))</f>
        <v/>
      </c>
      <c r="AX34" s="15"/>
      <c r="AY34" s="290" t="str">
        <f>IF(AI34="","",DATEDIF(AI34,AI35+1,"Y"))</f>
        <v/>
      </c>
      <c r="AZ34" s="290" t="str">
        <f>IF(AI34="","",DATEDIF(AI34,AI35+1,"YＭ"))</f>
        <v/>
      </c>
      <c r="BA34" s="290" t="str">
        <f>IF(AI34="","",DATEDIF(AI34,AI35+1,"MD"))</f>
        <v/>
      </c>
      <c r="BC34" s="2" t="s">
        <v>68</v>
      </c>
      <c r="BD34" s="17">
        <f>IF(O33&gt;=O34,1,0)</f>
        <v>1</v>
      </c>
      <c r="BF34" s="2" t="s">
        <v>68</v>
      </c>
      <c r="BG34" s="17">
        <f>IF(AI33&gt;=AI34,1,0)</f>
        <v>1</v>
      </c>
    </row>
    <row r="35" spans="1:59" ht="18" customHeight="1" x14ac:dyDescent="0.4">
      <c r="A35" s="282"/>
      <c r="B35" s="242"/>
      <c r="C35" s="95"/>
      <c r="D35" s="245"/>
      <c r="E35" s="248"/>
      <c r="F35" s="249"/>
      <c r="G35" s="249"/>
      <c r="H35" s="249"/>
      <c r="I35" s="249"/>
      <c r="J35" s="249"/>
      <c r="K35" s="249"/>
      <c r="L35" s="249"/>
      <c r="M35" s="249"/>
      <c r="N35" s="292"/>
      <c r="O35" s="97"/>
      <c r="P35" s="314"/>
      <c r="Q35" s="316"/>
      <c r="R35" s="317"/>
      <c r="U35" s="282"/>
      <c r="V35" s="284"/>
      <c r="W35" s="95"/>
      <c r="X35" s="245"/>
      <c r="Y35" s="248"/>
      <c r="Z35" s="249"/>
      <c r="AA35" s="249"/>
      <c r="AB35" s="249"/>
      <c r="AC35" s="249"/>
      <c r="AD35" s="249"/>
      <c r="AE35" s="249"/>
      <c r="AF35" s="249"/>
      <c r="AG35" s="287"/>
      <c r="AH35" s="292"/>
      <c r="AI35" s="97"/>
      <c r="AJ35" s="294"/>
      <c r="AK35" s="296"/>
      <c r="AL35" s="298"/>
      <c r="AM35" s="341"/>
      <c r="AQ35" s="290"/>
      <c r="AR35" s="15"/>
      <c r="AS35" s="337"/>
      <c r="AT35" s="337"/>
      <c r="AU35" s="337" t="e">
        <f>SUM(#REF!)</f>
        <v>#REF!</v>
      </c>
      <c r="AV35" s="15"/>
      <c r="AW35" s="290"/>
      <c r="AX35" s="15"/>
      <c r="AY35" s="290"/>
      <c r="AZ35" s="290"/>
      <c r="BA35" s="290" t="e">
        <f>SUM(#REF!)</f>
        <v>#REF!</v>
      </c>
      <c r="BC35" s="2" t="s">
        <v>67</v>
      </c>
      <c r="BD35" s="17">
        <f>IF(AND(AQ34=1,AS34=0),1,0)</f>
        <v>0</v>
      </c>
      <c r="BF35" s="2" t="s">
        <v>67</v>
      </c>
      <c r="BG35" s="17">
        <f>IF(AND(AW34=1,AY34=0),1,0)</f>
        <v>0</v>
      </c>
    </row>
    <row r="36" spans="1:59" ht="18" customHeight="1" x14ac:dyDescent="0.4">
      <c r="A36" s="282"/>
      <c r="B36" s="242"/>
      <c r="C36" s="91"/>
      <c r="D36" s="244"/>
      <c r="E36" s="246"/>
      <c r="F36" s="247"/>
      <c r="G36" s="247"/>
      <c r="H36" s="247"/>
      <c r="I36" s="247"/>
      <c r="J36" s="247"/>
      <c r="K36" s="247"/>
      <c r="L36" s="247"/>
      <c r="M36" s="247"/>
      <c r="N36" s="254"/>
      <c r="O36" s="100"/>
      <c r="P36" s="313" t="str">
        <f>AS36</f>
        <v/>
      </c>
      <c r="Q36" s="315" t="str">
        <f>AT36</f>
        <v/>
      </c>
      <c r="R36" s="317" t="str">
        <f>AU36</f>
        <v/>
      </c>
      <c r="U36" s="282"/>
      <c r="V36" s="284"/>
      <c r="W36" s="91"/>
      <c r="X36" s="244"/>
      <c r="Y36" s="246"/>
      <c r="Z36" s="247"/>
      <c r="AA36" s="247"/>
      <c r="AB36" s="247"/>
      <c r="AC36" s="247"/>
      <c r="AD36" s="247"/>
      <c r="AE36" s="247"/>
      <c r="AF36" s="247"/>
      <c r="AG36" s="247"/>
      <c r="AH36" s="254"/>
      <c r="AI36" s="100"/>
      <c r="AJ36" s="293" t="str">
        <f>AY36</f>
        <v/>
      </c>
      <c r="AK36" s="295" t="str">
        <f>AZ36</f>
        <v/>
      </c>
      <c r="AL36" s="297" t="str">
        <f>BA36</f>
        <v/>
      </c>
      <c r="AM36" s="94"/>
      <c r="AQ36" s="290" t="str">
        <f>IF(O36="","",VLOOKUP(N36,$AO$46:$AP$47,2,FALSE))</f>
        <v/>
      </c>
      <c r="AR36" s="15"/>
      <c r="AS36" s="336" t="str">
        <f>IF(O36="","",DATEDIF(O36,O37+1,"Y"))</f>
        <v/>
      </c>
      <c r="AT36" s="336" t="str">
        <f>IF(O36="","",DATEDIF(O36,O37+1,"YＭ"))</f>
        <v/>
      </c>
      <c r="AU36" s="336" t="str">
        <f>IF(O36="","",DATEDIF(O36,O37+1,"MD"))</f>
        <v/>
      </c>
      <c r="AV36" s="15"/>
      <c r="AW36" s="290" t="str">
        <f>IF(AI36="","",VLOOKUP(AH36,$AO$46:$AP$47,2,FALSE))</f>
        <v/>
      </c>
      <c r="AX36" s="15"/>
      <c r="AY36" s="290" t="str">
        <f>IF(AI36="","",DATEDIF(AI36,AI37+1,"Y"))</f>
        <v/>
      </c>
      <c r="AZ36" s="290" t="str">
        <f>IF(AI36="","",DATEDIF(AI36,AI37+1,"YＭ"))</f>
        <v/>
      </c>
      <c r="BA36" s="290" t="str">
        <f>IF(AI36="","",DATEDIF(AI36,AI37+1,"MD"))</f>
        <v/>
      </c>
      <c r="BC36" s="2" t="s">
        <v>68</v>
      </c>
      <c r="BD36" s="17">
        <f>IF(O35&gt;=O36,1,0)</f>
        <v>1</v>
      </c>
      <c r="BF36" s="2" t="s">
        <v>68</v>
      </c>
      <c r="BG36" s="17">
        <f>IF(AI35&gt;=AI36,1,0)</f>
        <v>1</v>
      </c>
    </row>
    <row r="37" spans="1:59" ht="18" customHeight="1" x14ac:dyDescent="0.4">
      <c r="A37" s="282"/>
      <c r="B37" s="243"/>
      <c r="C37" s="95"/>
      <c r="D37" s="245"/>
      <c r="E37" s="248"/>
      <c r="F37" s="249"/>
      <c r="G37" s="249"/>
      <c r="H37" s="249"/>
      <c r="I37" s="249"/>
      <c r="J37" s="249"/>
      <c r="K37" s="249"/>
      <c r="L37" s="249"/>
      <c r="M37" s="249"/>
      <c r="N37" s="255"/>
      <c r="O37" s="97"/>
      <c r="P37" s="314"/>
      <c r="Q37" s="316"/>
      <c r="R37" s="317"/>
      <c r="U37" s="282"/>
      <c r="V37" s="285"/>
      <c r="W37" s="95"/>
      <c r="X37" s="245"/>
      <c r="Y37" s="248"/>
      <c r="Z37" s="249"/>
      <c r="AA37" s="249"/>
      <c r="AB37" s="249"/>
      <c r="AC37" s="249"/>
      <c r="AD37" s="249"/>
      <c r="AE37" s="249"/>
      <c r="AF37" s="249"/>
      <c r="AG37" s="249"/>
      <c r="AH37" s="255"/>
      <c r="AI37" s="97"/>
      <c r="AJ37" s="294"/>
      <c r="AK37" s="296"/>
      <c r="AL37" s="298"/>
      <c r="AM37" s="94"/>
      <c r="AQ37" s="290"/>
      <c r="AR37" s="15"/>
      <c r="AS37" s="337"/>
      <c r="AT37" s="337"/>
      <c r="AU37" s="337" t="e">
        <f>SUM(#REF!)</f>
        <v>#REF!</v>
      </c>
      <c r="AV37" s="15"/>
      <c r="AW37" s="290"/>
      <c r="AX37" s="15"/>
      <c r="AY37" s="290"/>
      <c r="AZ37" s="290"/>
      <c r="BA37" s="290" t="e">
        <f>SUM(#REF!)</f>
        <v>#REF!</v>
      </c>
      <c r="BC37" s="2" t="s">
        <v>67</v>
      </c>
      <c r="BD37" s="17">
        <f>IF(AND(AQ36=1,AS36=0),1,0)</f>
        <v>0</v>
      </c>
      <c r="BF37" s="2" t="s">
        <v>67</v>
      </c>
      <c r="BG37" s="17">
        <f>IF(AND(AW36=1,AY36=0),1,0)</f>
        <v>0</v>
      </c>
    </row>
    <row r="38" spans="1:59" ht="18" customHeight="1" x14ac:dyDescent="0.4">
      <c r="A38" s="282"/>
      <c r="B38" s="302" t="s">
        <v>193</v>
      </c>
      <c r="C38" s="91"/>
      <c r="D38" s="244"/>
      <c r="E38" s="246"/>
      <c r="F38" s="247"/>
      <c r="G38" s="247"/>
      <c r="H38" s="247"/>
      <c r="I38" s="247"/>
      <c r="J38" s="247"/>
      <c r="K38" s="247"/>
      <c r="L38" s="247"/>
      <c r="M38" s="247"/>
      <c r="N38" s="254"/>
      <c r="O38" s="100"/>
      <c r="P38" s="313" t="str">
        <f>AS38</f>
        <v/>
      </c>
      <c r="Q38" s="315" t="str">
        <f>AT38</f>
        <v/>
      </c>
      <c r="R38" s="317" t="str">
        <f>AU38</f>
        <v/>
      </c>
      <c r="U38" s="282"/>
      <c r="V38" s="302" t="s">
        <v>193</v>
      </c>
      <c r="W38" s="91"/>
      <c r="X38" s="244"/>
      <c r="Y38" s="246"/>
      <c r="Z38" s="247"/>
      <c r="AA38" s="247"/>
      <c r="AB38" s="247"/>
      <c r="AC38" s="247"/>
      <c r="AD38" s="247"/>
      <c r="AE38" s="247"/>
      <c r="AF38" s="247"/>
      <c r="AG38" s="247"/>
      <c r="AH38" s="254"/>
      <c r="AI38" s="100"/>
      <c r="AJ38" s="293" t="str">
        <f>AY38</f>
        <v/>
      </c>
      <c r="AK38" s="295" t="str">
        <f>AZ38</f>
        <v/>
      </c>
      <c r="AL38" s="297" t="str">
        <f>BA38</f>
        <v/>
      </c>
      <c r="AM38" s="341"/>
      <c r="AQ38" s="290" t="str">
        <f>IF(O38="","",VLOOKUP(N38,$AO$46:$AP$47,2,FALSE))</f>
        <v/>
      </c>
      <c r="AR38" s="15"/>
      <c r="AS38" s="336" t="str">
        <f>IF(O38="","",DATEDIF(O38,O39+1,"Y"))</f>
        <v/>
      </c>
      <c r="AT38" s="336" t="str">
        <f>IF(O38="","",DATEDIF(O38,O39+1,"YＭ"))</f>
        <v/>
      </c>
      <c r="AU38" s="336" t="str">
        <f>IF(O38="","",DATEDIF(O38,O39+1,"MD"))</f>
        <v/>
      </c>
      <c r="AV38" s="15"/>
      <c r="AW38" s="290" t="str">
        <f>IF(AI38="","",VLOOKUP(AH38,$AO$46:$AP$47,2,FALSE))</f>
        <v/>
      </c>
      <c r="AX38" s="15"/>
      <c r="AY38" s="290" t="str">
        <f>IF(AI38="","",DATEDIF(AI38,AI39+1,"Y"))</f>
        <v/>
      </c>
      <c r="AZ38" s="290" t="str">
        <f>IF(AI38="","",DATEDIF(AI38,AI39+1,"YＭ"))</f>
        <v/>
      </c>
      <c r="BA38" s="290" t="str">
        <f>IF(AI38="","",DATEDIF(AI38,AI39+1,"MD"))</f>
        <v/>
      </c>
      <c r="BC38" s="2" t="s">
        <v>68</v>
      </c>
      <c r="BD38" s="17">
        <f>IF(O37&gt;=O38,1,0)</f>
        <v>1</v>
      </c>
      <c r="BF38" s="2" t="s">
        <v>68</v>
      </c>
      <c r="BG38" s="17">
        <f>IF(AI37&gt;=AI38,1,0)</f>
        <v>1</v>
      </c>
    </row>
    <row r="39" spans="1:59" ht="18" customHeight="1" x14ac:dyDescent="0.4">
      <c r="A39" s="282"/>
      <c r="B39" s="303"/>
      <c r="C39" s="95"/>
      <c r="D39" s="245"/>
      <c r="E39" s="248"/>
      <c r="F39" s="249"/>
      <c r="G39" s="249"/>
      <c r="H39" s="249"/>
      <c r="I39" s="249"/>
      <c r="J39" s="249"/>
      <c r="K39" s="249"/>
      <c r="L39" s="249"/>
      <c r="M39" s="249"/>
      <c r="N39" s="255"/>
      <c r="O39" s="97"/>
      <c r="P39" s="314"/>
      <c r="Q39" s="316"/>
      <c r="R39" s="317"/>
      <c r="T39" s="104"/>
      <c r="U39" s="282"/>
      <c r="V39" s="303"/>
      <c r="W39" s="95"/>
      <c r="X39" s="245"/>
      <c r="Y39" s="248"/>
      <c r="Z39" s="249"/>
      <c r="AA39" s="249"/>
      <c r="AB39" s="249"/>
      <c r="AC39" s="249"/>
      <c r="AD39" s="249"/>
      <c r="AE39" s="249"/>
      <c r="AF39" s="249"/>
      <c r="AG39" s="249"/>
      <c r="AH39" s="255"/>
      <c r="AI39" s="97"/>
      <c r="AJ39" s="294"/>
      <c r="AK39" s="296"/>
      <c r="AL39" s="298"/>
      <c r="AM39" s="341"/>
      <c r="AQ39" s="290"/>
      <c r="AR39" s="15"/>
      <c r="AS39" s="337"/>
      <c r="AT39" s="337"/>
      <c r="AU39" s="337" t="e">
        <f>SUM(#REF!)</f>
        <v>#REF!</v>
      </c>
      <c r="AV39" s="15"/>
      <c r="AW39" s="290"/>
      <c r="AX39" s="15"/>
      <c r="AY39" s="290"/>
      <c r="AZ39" s="290"/>
      <c r="BA39" s="290" t="e">
        <f>SUM(#REF!)</f>
        <v>#REF!</v>
      </c>
      <c r="BC39" s="2" t="s">
        <v>67</v>
      </c>
      <c r="BD39" s="17">
        <f>IF(AND(AQ38=1,AS38=0),1,0)</f>
        <v>0</v>
      </c>
      <c r="BF39" s="2" t="s">
        <v>67</v>
      </c>
      <c r="BG39" s="17">
        <f>IF(AND(AW38=1,AY38=0),1,0)</f>
        <v>0</v>
      </c>
    </row>
    <row r="40" spans="1:59" ht="18" customHeight="1" x14ac:dyDescent="0.4">
      <c r="A40" s="282"/>
      <c r="B40" s="91"/>
      <c r="C40" s="91"/>
      <c r="D40" s="244"/>
      <c r="E40" s="246"/>
      <c r="F40" s="247"/>
      <c r="G40" s="247"/>
      <c r="H40" s="247"/>
      <c r="I40" s="247"/>
      <c r="J40" s="247"/>
      <c r="K40" s="247"/>
      <c r="L40" s="247"/>
      <c r="M40" s="247"/>
      <c r="N40" s="254"/>
      <c r="O40" s="100"/>
      <c r="P40" s="313" t="str">
        <f>AS40</f>
        <v/>
      </c>
      <c r="Q40" s="315" t="str">
        <f>AT40</f>
        <v/>
      </c>
      <c r="R40" s="317" t="str">
        <f>AU40</f>
        <v/>
      </c>
      <c r="T40" s="104"/>
      <c r="U40" s="282"/>
      <c r="V40" s="91"/>
      <c r="W40" s="91"/>
      <c r="X40" s="244"/>
      <c r="Y40" s="246"/>
      <c r="Z40" s="247"/>
      <c r="AA40" s="247"/>
      <c r="AB40" s="247"/>
      <c r="AC40" s="247"/>
      <c r="AD40" s="247"/>
      <c r="AE40" s="247"/>
      <c r="AF40" s="247"/>
      <c r="AG40" s="247"/>
      <c r="AH40" s="254"/>
      <c r="AI40" s="100"/>
      <c r="AJ40" s="293" t="str">
        <f>AY40</f>
        <v/>
      </c>
      <c r="AK40" s="295" t="str">
        <f>AZ40</f>
        <v/>
      </c>
      <c r="AL40" s="297" t="str">
        <f>BA40</f>
        <v/>
      </c>
      <c r="AM40" s="94"/>
      <c r="AQ40" s="290" t="str">
        <f>IF(O40="","",VLOOKUP(N40,$AO$46:$AP$47,2,FALSE))</f>
        <v/>
      </c>
      <c r="AR40" s="15"/>
      <c r="AS40" s="336" t="str">
        <f>IF(O40="","",DATEDIF(O40,O41+1,"Y"))</f>
        <v/>
      </c>
      <c r="AT40" s="336" t="str">
        <f>IF(O40="","",DATEDIF(O40,O41+1,"YＭ"))</f>
        <v/>
      </c>
      <c r="AU40" s="336" t="str">
        <f>IF(O40="","",DATEDIF(O40,O41+1,"MD"))</f>
        <v/>
      </c>
      <c r="AV40" s="15"/>
      <c r="AW40" s="290" t="str">
        <f>IF(AI40="","",VLOOKUP(AH40,$AO$46:$AP$47,2,FALSE))</f>
        <v/>
      </c>
      <c r="AX40" s="15"/>
      <c r="AY40" s="290" t="str">
        <f>IF(AI40="","",DATEDIF(AI40,AI41+1,"Y"))</f>
        <v/>
      </c>
      <c r="AZ40" s="290" t="str">
        <f>IF(AI40="","",DATEDIF(AI40,AI41+1,"YＭ"))</f>
        <v/>
      </c>
      <c r="BA40" s="290" t="str">
        <f>IF(AI40="","",DATEDIF(AI40,AI41+1,"MD"))</f>
        <v/>
      </c>
      <c r="BC40" s="2" t="s">
        <v>68</v>
      </c>
      <c r="BD40" s="17">
        <f>IF(O39&gt;=O40,1,0)</f>
        <v>1</v>
      </c>
      <c r="BF40" s="2" t="s">
        <v>68</v>
      </c>
      <c r="BG40" s="17">
        <f>IF(AI39&gt;=AI40,1,0)</f>
        <v>1</v>
      </c>
    </row>
    <row r="41" spans="1:59" ht="18" customHeight="1" thickBot="1" x14ac:dyDescent="0.45">
      <c r="A41" s="282"/>
      <c r="B41" s="95"/>
      <c r="C41" s="101"/>
      <c r="D41" s="256"/>
      <c r="E41" s="257"/>
      <c r="F41" s="258"/>
      <c r="G41" s="258"/>
      <c r="H41" s="258"/>
      <c r="I41" s="258"/>
      <c r="J41" s="258"/>
      <c r="K41" s="258"/>
      <c r="L41" s="258"/>
      <c r="M41" s="258"/>
      <c r="N41" s="306"/>
      <c r="O41" s="97"/>
      <c r="P41" s="338"/>
      <c r="Q41" s="339"/>
      <c r="R41" s="340"/>
      <c r="U41" s="282"/>
      <c r="V41" s="95"/>
      <c r="W41" s="95"/>
      <c r="X41" s="245"/>
      <c r="Y41" s="257"/>
      <c r="Z41" s="258"/>
      <c r="AA41" s="258"/>
      <c r="AB41" s="258"/>
      <c r="AC41" s="258"/>
      <c r="AD41" s="258"/>
      <c r="AE41" s="258"/>
      <c r="AF41" s="258"/>
      <c r="AG41" s="258"/>
      <c r="AH41" s="306"/>
      <c r="AI41" s="97"/>
      <c r="AJ41" s="294"/>
      <c r="AK41" s="307"/>
      <c r="AL41" s="308"/>
      <c r="AM41" s="94"/>
      <c r="AQ41" s="290"/>
      <c r="AR41" s="15"/>
      <c r="AS41" s="337"/>
      <c r="AT41" s="337"/>
      <c r="AU41" s="337" t="e">
        <f>SUM(#REF!)</f>
        <v>#REF!</v>
      </c>
      <c r="AV41" s="15"/>
      <c r="AW41" s="290"/>
      <c r="AX41" s="15"/>
      <c r="AY41" s="290"/>
      <c r="AZ41" s="290"/>
      <c r="BA41" s="290" t="e">
        <f>SUM(#REF!)</f>
        <v>#REF!</v>
      </c>
      <c r="BC41" s="2" t="s">
        <v>67</v>
      </c>
      <c r="BD41" s="17">
        <f>IF(AND(AQ40=1,AS40=0),1,0)</f>
        <v>0</v>
      </c>
      <c r="BF41" s="2" t="s">
        <v>67</v>
      </c>
      <c r="BG41" s="17">
        <f>IF(AND(AW40=1,AY40=0),1,0)</f>
        <v>0</v>
      </c>
    </row>
    <row r="42" spans="1:59" ht="18" customHeight="1" x14ac:dyDescent="0.4">
      <c r="A42" s="282"/>
      <c r="B42" s="273" t="s">
        <v>3</v>
      </c>
      <c r="C42" s="343"/>
      <c r="D42" s="344"/>
      <c r="E42" s="344"/>
      <c r="F42" s="344"/>
      <c r="G42" s="344"/>
      <c r="H42" s="261" t="s">
        <v>73</v>
      </c>
      <c r="I42" s="262"/>
      <c r="J42" s="263"/>
      <c r="K42" s="267">
        <f>SUMIF($AQ32:$AQ41,1,P32:P41)</f>
        <v>0</v>
      </c>
      <c r="L42" s="269">
        <f>SUMIF($AQ32:$AQ41,1,Q32:Q41)</f>
        <v>0</v>
      </c>
      <c r="M42" s="271">
        <f>SUMIF($AQ32:$AQ41,1,R32:R41)</f>
        <v>0</v>
      </c>
      <c r="N42" s="324" t="s">
        <v>78</v>
      </c>
      <c r="O42" s="325"/>
      <c r="P42" s="330">
        <f>SUM(P32:P41)</f>
        <v>0</v>
      </c>
      <c r="Q42" s="332">
        <f>SUM(Q32:Q41)</f>
        <v>0</v>
      </c>
      <c r="R42" s="334">
        <f>SUM(R32:R41)</f>
        <v>0</v>
      </c>
      <c r="U42" s="282"/>
      <c r="V42" s="273" t="s">
        <v>3</v>
      </c>
      <c r="W42" s="275"/>
      <c r="X42" s="276"/>
      <c r="Y42" s="276"/>
      <c r="Z42" s="276"/>
      <c r="AA42" s="276"/>
      <c r="AB42" s="261" t="s">
        <v>73</v>
      </c>
      <c r="AC42" s="262"/>
      <c r="AD42" s="263"/>
      <c r="AE42" s="318">
        <f>SUMIF($AW32:$AW41,1,AJ32:AJ41)</f>
        <v>0</v>
      </c>
      <c r="AF42" s="320">
        <f>SUMIF($AW32:$AW41,1,AK32:AK41)</f>
        <v>0</v>
      </c>
      <c r="AG42" s="322">
        <f>SUMIF($AW32:$AW41,1,AL32:AL41)</f>
        <v>0</v>
      </c>
      <c r="AH42" s="324" t="s">
        <v>78</v>
      </c>
      <c r="AI42" s="325"/>
      <c r="AJ42" s="328">
        <f>SUM(AJ32:AJ41)</f>
        <v>0</v>
      </c>
      <c r="AK42" s="309">
        <f>SUM(AK32:AK41)</f>
        <v>0</v>
      </c>
      <c r="AL42" s="311">
        <f>SUM(AL32:AL41)</f>
        <v>0</v>
      </c>
      <c r="AQ42" s="15"/>
      <c r="AR42" s="15"/>
      <c r="AS42" s="15"/>
      <c r="AT42" s="15"/>
      <c r="AU42" s="15"/>
      <c r="AV42" s="15"/>
      <c r="AW42" s="26"/>
      <c r="AX42" s="27"/>
      <c r="AY42" s="28"/>
      <c r="AZ42" s="28"/>
      <c r="BA42" s="28"/>
    </row>
    <row r="43" spans="1:59" ht="18" customHeight="1" thickBot="1" x14ac:dyDescent="0.45">
      <c r="A43" s="238"/>
      <c r="B43" s="342"/>
      <c r="C43" s="345"/>
      <c r="D43" s="346"/>
      <c r="E43" s="346"/>
      <c r="F43" s="346"/>
      <c r="G43" s="346"/>
      <c r="H43" s="264"/>
      <c r="I43" s="265"/>
      <c r="J43" s="266"/>
      <c r="K43" s="347"/>
      <c r="L43" s="279"/>
      <c r="M43" s="348"/>
      <c r="N43" s="349"/>
      <c r="O43" s="350"/>
      <c r="P43" s="351"/>
      <c r="Q43" s="352"/>
      <c r="R43" s="353"/>
      <c r="U43" s="282"/>
      <c r="V43" s="274"/>
      <c r="W43" s="277"/>
      <c r="X43" s="278"/>
      <c r="Y43" s="278"/>
      <c r="Z43" s="278"/>
      <c r="AA43" s="278"/>
      <c r="AB43" s="264"/>
      <c r="AC43" s="265"/>
      <c r="AD43" s="266"/>
      <c r="AE43" s="319"/>
      <c r="AF43" s="321"/>
      <c r="AG43" s="323"/>
      <c r="AH43" s="326"/>
      <c r="AI43" s="327"/>
      <c r="AJ43" s="329"/>
      <c r="AK43" s="310"/>
      <c r="AL43" s="312"/>
      <c r="AQ43" s="15"/>
      <c r="AR43" s="15"/>
      <c r="AS43" s="15"/>
      <c r="AT43" s="15"/>
      <c r="AU43" s="15"/>
      <c r="AV43" s="15"/>
      <c r="AW43" s="26"/>
      <c r="AX43" s="27"/>
      <c r="AY43" s="28"/>
      <c r="AZ43" s="28"/>
      <c r="BA43" s="28"/>
    </row>
    <row r="44" spans="1:59" ht="18" customHeight="1" thickTop="1" thickBot="1" x14ac:dyDescent="0.2">
      <c r="A44" s="366" t="s">
        <v>97</v>
      </c>
      <c r="B44" s="367"/>
      <c r="C44" s="367"/>
      <c r="D44" s="367"/>
      <c r="E44" s="367"/>
      <c r="F44" s="367"/>
      <c r="G44" s="367"/>
      <c r="H44" s="367"/>
      <c r="I44" s="367"/>
      <c r="J44" s="368"/>
      <c r="K44" s="372">
        <f>AQ81</f>
        <v>8</v>
      </c>
      <c r="L44" s="362">
        <f>AR81</f>
        <v>0</v>
      </c>
      <c r="M44" s="374">
        <f>AS81</f>
        <v>0</v>
      </c>
      <c r="N44" s="376" t="s">
        <v>23</v>
      </c>
      <c r="O44" s="377"/>
      <c r="P44" s="372">
        <f>AQ75</f>
        <v>9</v>
      </c>
      <c r="Q44" s="362">
        <f>AR75</f>
        <v>0</v>
      </c>
      <c r="R44" s="364">
        <f>AS75</f>
        <v>0</v>
      </c>
      <c r="AQ44" s="15"/>
      <c r="AR44" s="15"/>
      <c r="AS44" s="15"/>
      <c r="AT44" s="15"/>
      <c r="AU44" s="15"/>
      <c r="AV44" s="15"/>
      <c r="AW44" s="23" t="s">
        <v>89</v>
      </c>
      <c r="AX44" s="15"/>
      <c r="AY44" s="23"/>
      <c r="AZ44" s="28"/>
      <c r="BA44" s="28"/>
      <c r="BF44" s="13"/>
      <c r="BG44" s="9" t="s">
        <v>94</v>
      </c>
    </row>
    <row r="45" spans="1:59" ht="18" customHeight="1" thickBot="1" x14ac:dyDescent="0.45">
      <c r="A45" s="369"/>
      <c r="B45" s="370"/>
      <c r="C45" s="370"/>
      <c r="D45" s="370"/>
      <c r="E45" s="370"/>
      <c r="F45" s="370"/>
      <c r="G45" s="370"/>
      <c r="H45" s="370"/>
      <c r="I45" s="370"/>
      <c r="J45" s="371"/>
      <c r="K45" s="373"/>
      <c r="L45" s="363"/>
      <c r="M45" s="375"/>
      <c r="N45" s="378"/>
      <c r="O45" s="379"/>
      <c r="P45" s="373"/>
      <c r="Q45" s="363"/>
      <c r="R45" s="365"/>
      <c r="U45" s="282" t="s">
        <v>45</v>
      </c>
      <c r="V45" s="283"/>
      <c r="W45" s="91"/>
      <c r="X45" s="244"/>
      <c r="Y45" s="246"/>
      <c r="Z45" s="247"/>
      <c r="AA45" s="247"/>
      <c r="AB45" s="247"/>
      <c r="AC45" s="247"/>
      <c r="AD45" s="247"/>
      <c r="AE45" s="247"/>
      <c r="AF45" s="247"/>
      <c r="AG45" s="286"/>
      <c r="AH45" s="299"/>
      <c r="AI45" s="93"/>
      <c r="AJ45" s="293" t="str">
        <f>AY45</f>
        <v/>
      </c>
      <c r="AK45" s="295" t="str">
        <f>AZ45</f>
        <v/>
      </c>
      <c r="AL45" s="297" t="str">
        <f>BA45</f>
        <v/>
      </c>
      <c r="AM45" s="94"/>
      <c r="AO45" s="354" t="s">
        <v>58</v>
      </c>
      <c r="AP45" s="355"/>
      <c r="AQ45" s="29"/>
      <c r="AR45" s="30"/>
      <c r="AS45" s="28"/>
      <c r="AT45" s="28"/>
      <c r="AU45" s="28"/>
      <c r="AV45" s="15"/>
      <c r="AW45" s="290" t="str">
        <f>IF(AI45="","",VLOOKUP(AH45,$AO$46:$AP$47,2,FALSE))</f>
        <v/>
      </c>
      <c r="AX45" s="15"/>
      <c r="AY45" s="290" t="str">
        <f>IF(AI45="","",DATEDIF(AI45,AI46+1,"Y"))</f>
        <v/>
      </c>
      <c r="AZ45" s="290" t="str">
        <f>IF(AI45="","",DATEDIF(AI45,AI46+1,"YＭ"))</f>
        <v/>
      </c>
      <c r="BA45" s="290" t="str">
        <f>IF(AI45="","",DATEDIF(AI45,AI46+1,"MD"))</f>
        <v/>
      </c>
      <c r="BF45" s="16" t="s">
        <v>66</v>
      </c>
      <c r="BG45" s="17">
        <f>IF(AND(AW45=1,AI45&lt;$AS$2),1,0)</f>
        <v>0</v>
      </c>
    </row>
    <row r="46" spans="1:59" ht="18" customHeight="1" thickTop="1" x14ac:dyDescent="0.4">
      <c r="U46" s="282"/>
      <c r="V46" s="284"/>
      <c r="W46" s="95"/>
      <c r="X46" s="245"/>
      <c r="Y46" s="248"/>
      <c r="Z46" s="249"/>
      <c r="AA46" s="249"/>
      <c r="AB46" s="249"/>
      <c r="AC46" s="249"/>
      <c r="AD46" s="249"/>
      <c r="AE46" s="249"/>
      <c r="AF46" s="249"/>
      <c r="AG46" s="287"/>
      <c r="AH46" s="292"/>
      <c r="AI46" s="97"/>
      <c r="AJ46" s="294"/>
      <c r="AK46" s="296"/>
      <c r="AL46" s="298"/>
      <c r="AM46" s="94"/>
      <c r="AO46" s="31" t="s">
        <v>30</v>
      </c>
      <c r="AP46" s="31">
        <v>1</v>
      </c>
      <c r="AQ46" s="29"/>
      <c r="AR46" s="30"/>
      <c r="AS46" s="28"/>
      <c r="AT46" s="28"/>
      <c r="AU46" s="28"/>
      <c r="AV46" s="15"/>
      <c r="AW46" s="290"/>
      <c r="AX46" s="15"/>
      <c r="AY46" s="290"/>
      <c r="AZ46" s="290"/>
      <c r="BA46" s="290" t="e">
        <f>SUM(#REF!)</f>
        <v>#REF!</v>
      </c>
      <c r="BF46" s="2" t="s">
        <v>67</v>
      </c>
      <c r="BG46" s="17">
        <f>IF(AND(AW45=1,AY45=0),1,0)</f>
        <v>0</v>
      </c>
    </row>
    <row r="47" spans="1:59" ht="18" customHeight="1" thickBot="1" x14ac:dyDescent="0.45">
      <c r="H47" s="105"/>
      <c r="U47" s="282"/>
      <c r="V47" s="284"/>
      <c r="W47" s="91"/>
      <c r="X47" s="244"/>
      <c r="Y47" s="246"/>
      <c r="Z47" s="247"/>
      <c r="AA47" s="247"/>
      <c r="AB47" s="247"/>
      <c r="AC47" s="247"/>
      <c r="AD47" s="247"/>
      <c r="AE47" s="247"/>
      <c r="AF47" s="247"/>
      <c r="AG47" s="286"/>
      <c r="AH47" s="291"/>
      <c r="AI47" s="99"/>
      <c r="AJ47" s="293" t="str">
        <f>AY47</f>
        <v/>
      </c>
      <c r="AK47" s="295" t="str">
        <f>AZ47</f>
        <v/>
      </c>
      <c r="AL47" s="297" t="str">
        <f>BA47</f>
        <v/>
      </c>
      <c r="AM47" s="94"/>
      <c r="AO47" s="31" t="s">
        <v>31</v>
      </c>
      <c r="AP47" s="31">
        <v>0</v>
      </c>
      <c r="AQ47" s="29"/>
      <c r="AR47" s="30"/>
      <c r="AS47" s="28"/>
      <c r="AT47" s="28"/>
      <c r="AU47" s="28"/>
      <c r="AV47" s="15"/>
      <c r="AW47" s="290" t="str">
        <f>IF(AI47="","",VLOOKUP(AH47,$AO$46:$AP$47,2,FALSE))</f>
        <v/>
      </c>
      <c r="AX47" s="15"/>
      <c r="AY47" s="290" t="str">
        <f>IF(AI47="","",DATEDIF(AI47,AI48+1,"Y"))</f>
        <v/>
      </c>
      <c r="AZ47" s="290" t="str">
        <f>IF(AI47="","",DATEDIF(AI47,AI48+1,"YＭ"))</f>
        <v/>
      </c>
      <c r="BA47" s="290" t="str">
        <f>IF(AI47="","",DATEDIF(AI47,AI48+1,"MD"))</f>
        <v/>
      </c>
      <c r="BF47" s="2" t="s">
        <v>68</v>
      </c>
      <c r="BG47" s="17">
        <f>IF(AI46&gt;=AI47,1,0)</f>
        <v>1</v>
      </c>
    </row>
    <row r="48" spans="1:59" ht="18" customHeight="1" x14ac:dyDescent="0.4">
      <c r="A48" s="356" t="s">
        <v>74</v>
      </c>
      <c r="B48" s="356"/>
      <c r="C48" s="356"/>
      <c r="D48" s="356"/>
      <c r="E48" s="356"/>
      <c r="F48" s="356"/>
      <c r="G48" s="357"/>
      <c r="H48" s="358" t="s">
        <v>38</v>
      </c>
      <c r="J48" s="360" t="s">
        <v>29</v>
      </c>
      <c r="K48" s="106"/>
      <c r="L48" s="106"/>
      <c r="M48" s="106"/>
      <c r="N48" s="106"/>
      <c r="O48" s="106"/>
      <c r="U48" s="282"/>
      <c r="V48" s="284"/>
      <c r="W48" s="95"/>
      <c r="X48" s="245"/>
      <c r="Y48" s="248"/>
      <c r="Z48" s="249"/>
      <c r="AA48" s="249"/>
      <c r="AB48" s="249"/>
      <c r="AC48" s="249"/>
      <c r="AD48" s="249"/>
      <c r="AE48" s="249"/>
      <c r="AF48" s="249"/>
      <c r="AG48" s="287"/>
      <c r="AH48" s="292"/>
      <c r="AI48" s="97"/>
      <c r="AJ48" s="294"/>
      <c r="AK48" s="296"/>
      <c r="AL48" s="298"/>
      <c r="AM48" s="94"/>
      <c r="AQ48" s="29"/>
      <c r="AR48" s="30"/>
      <c r="AS48" s="28"/>
      <c r="AT48" s="28"/>
      <c r="AU48" s="28"/>
      <c r="AV48" s="15"/>
      <c r="AW48" s="290"/>
      <c r="AX48" s="15"/>
      <c r="AY48" s="290"/>
      <c r="AZ48" s="290"/>
      <c r="BA48" s="290" t="e">
        <f>SUM(#REF!)</f>
        <v>#REF!</v>
      </c>
      <c r="BF48" s="2" t="s">
        <v>67</v>
      </c>
      <c r="BG48" s="17">
        <f>IF(AND(AW47=1,AY47=0),1,0)</f>
        <v>0</v>
      </c>
    </row>
    <row r="49" spans="1:59" ht="18" customHeight="1" thickBot="1" x14ac:dyDescent="0.45">
      <c r="A49" s="356"/>
      <c r="B49" s="356"/>
      <c r="C49" s="356"/>
      <c r="D49" s="356"/>
      <c r="E49" s="356"/>
      <c r="F49" s="356"/>
      <c r="G49" s="357"/>
      <c r="H49" s="359"/>
      <c r="J49" s="361"/>
      <c r="K49" s="106"/>
      <c r="L49" s="106"/>
      <c r="M49" s="106"/>
      <c r="N49" s="106"/>
      <c r="O49" s="106"/>
      <c r="U49" s="282"/>
      <c r="V49" s="284"/>
      <c r="W49" s="91"/>
      <c r="X49" s="244"/>
      <c r="Y49" s="246"/>
      <c r="Z49" s="247"/>
      <c r="AA49" s="247"/>
      <c r="AB49" s="247"/>
      <c r="AC49" s="247"/>
      <c r="AD49" s="247"/>
      <c r="AE49" s="247"/>
      <c r="AF49" s="247"/>
      <c r="AG49" s="247"/>
      <c r="AH49" s="254"/>
      <c r="AI49" s="100"/>
      <c r="AJ49" s="293" t="str">
        <f>AY49</f>
        <v/>
      </c>
      <c r="AK49" s="295" t="str">
        <f>AZ49</f>
        <v/>
      </c>
      <c r="AL49" s="297" t="str">
        <f>BA49</f>
        <v/>
      </c>
      <c r="AM49" s="94"/>
      <c r="AQ49" s="29"/>
      <c r="AR49" s="30"/>
      <c r="AS49" s="28"/>
      <c r="AT49" s="28"/>
      <c r="AU49" s="28"/>
      <c r="AV49" s="15"/>
      <c r="AW49" s="290" t="str">
        <f>IF(AI49="","",VLOOKUP(AH49,$AO$46:$AP$47,2,FALSE))</f>
        <v/>
      </c>
      <c r="AX49" s="15"/>
      <c r="AY49" s="290" t="str">
        <f>IF(AI49="","",DATEDIF(AI49,AI50+1,"Y"))</f>
        <v/>
      </c>
      <c r="AZ49" s="290" t="str">
        <f>IF(AI49="","",DATEDIF(AI49,AI50+1,"YＭ"))</f>
        <v/>
      </c>
      <c r="BA49" s="290" t="str">
        <f>IF(AI49="","",DATEDIF(AI49,AI50+1,"MD"))</f>
        <v/>
      </c>
      <c r="BF49" s="2" t="s">
        <v>68</v>
      </c>
      <c r="BG49" s="17">
        <f>IF(AI48&gt;=AI49,1,0)</f>
        <v>1</v>
      </c>
    </row>
    <row r="50" spans="1:59" ht="18" customHeight="1" x14ac:dyDescent="0.4">
      <c r="A50" s="396" t="s">
        <v>28</v>
      </c>
      <c r="B50" s="397"/>
      <c r="C50" s="398"/>
      <c r="D50" s="402" t="s">
        <v>41</v>
      </c>
      <c r="E50" s="403"/>
      <c r="F50" s="396" t="s">
        <v>77</v>
      </c>
      <c r="G50" s="397"/>
      <c r="H50" s="406"/>
      <c r="J50" s="408" t="s">
        <v>203</v>
      </c>
      <c r="K50" s="409"/>
      <c r="L50" s="409"/>
      <c r="M50" s="409"/>
      <c r="N50" s="409"/>
      <c r="O50" s="409"/>
      <c r="P50" s="409"/>
      <c r="Q50" s="409"/>
      <c r="R50" s="410"/>
      <c r="U50" s="282"/>
      <c r="V50" s="285"/>
      <c r="W50" s="95"/>
      <c r="X50" s="245"/>
      <c r="Y50" s="248"/>
      <c r="Z50" s="249"/>
      <c r="AA50" s="249"/>
      <c r="AB50" s="249"/>
      <c r="AC50" s="249"/>
      <c r="AD50" s="249"/>
      <c r="AE50" s="249"/>
      <c r="AF50" s="249"/>
      <c r="AG50" s="249"/>
      <c r="AH50" s="255"/>
      <c r="AI50" s="97"/>
      <c r="AJ50" s="294"/>
      <c r="AK50" s="296"/>
      <c r="AL50" s="298"/>
      <c r="AM50" s="94"/>
      <c r="AQ50" s="417" t="s">
        <v>91</v>
      </c>
      <c r="AR50" s="417"/>
      <c r="AS50" s="417"/>
      <c r="AT50" s="417"/>
      <c r="AU50" s="417"/>
      <c r="AV50" s="15"/>
      <c r="AW50" s="290"/>
      <c r="AX50" s="15"/>
      <c r="AY50" s="290"/>
      <c r="AZ50" s="290"/>
      <c r="BA50" s="290" t="e">
        <f>SUM(#REF!)</f>
        <v>#REF!</v>
      </c>
      <c r="BF50" s="2" t="s">
        <v>67</v>
      </c>
      <c r="BG50" s="17">
        <f>IF(AND(AW49=1,AY49=0),1,0)</f>
        <v>0</v>
      </c>
    </row>
    <row r="51" spans="1:59" ht="18" customHeight="1" x14ac:dyDescent="0.4">
      <c r="A51" s="399"/>
      <c r="B51" s="400"/>
      <c r="C51" s="401"/>
      <c r="D51" s="404"/>
      <c r="E51" s="405"/>
      <c r="F51" s="399"/>
      <c r="G51" s="400"/>
      <c r="H51" s="407"/>
      <c r="J51" s="411"/>
      <c r="K51" s="412"/>
      <c r="L51" s="412"/>
      <c r="M51" s="412"/>
      <c r="N51" s="412"/>
      <c r="O51" s="412"/>
      <c r="P51" s="412"/>
      <c r="Q51" s="412"/>
      <c r="R51" s="413"/>
      <c r="U51" s="282"/>
      <c r="V51" s="302" t="s">
        <v>193</v>
      </c>
      <c r="W51" s="91"/>
      <c r="X51" s="244"/>
      <c r="Y51" s="246"/>
      <c r="Z51" s="247"/>
      <c r="AA51" s="247"/>
      <c r="AB51" s="247"/>
      <c r="AC51" s="247"/>
      <c r="AD51" s="247"/>
      <c r="AE51" s="247"/>
      <c r="AF51" s="247"/>
      <c r="AG51" s="247"/>
      <c r="AH51" s="254"/>
      <c r="AI51" s="100"/>
      <c r="AJ51" s="293" t="str">
        <f>AY51</f>
        <v/>
      </c>
      <c r="AK51" s="295" t="str">
        <f>AZ51</f>
        <v/>
      </c>
      <c r="AL51" s="297" t="str">
        <f>BA51</f>
        <v/>
      </c>
      <c r="AM51" s="94"/>
      <c r="AQ51" s="290" t="e">
        <f>IF(D52="","",VLOOKUP(C52,$AO$46:$AP$47,2,FALSE))</f>
        <v>#N/A</v>
      </c>
      <c r="AR51" s="15"/>
      <c r="AS51" s="336">
        <f>IF(D52="","",DATEDIF(D52,D53+1,"Y"))</f>
        <v>0</v>
      </c>
      <c r="AT51" s="336">
        <f>IF(D52="","",DATEDIF(D52,D53+1,"YＭ"))</f>
        <v>3</v>
      </c>
      <c r="AU51" s="336">
        <f>IF(D52="","",DATEDIF(D52,D53+1,"MD"))</f>
        <v>0</v>
      </c>
      <c r="AV51" s="15"/>
      <c r="AW51" s="290" t="str">
        <f>IF(AI51="","",VLOOKUP(AH51,$AO$46:$AP$47,2,FALSE))</f>
        <v/>
      </c>
      <c r="AX51" s="15"/>
      <c r="AY51" s="290" t="str">
        <f>IF(AI51="","",DATEDIF(AI51,AI52+1,"Y"))</f>
        <v/>
      </c>
      <c r="AZ51" s="290" t="str">
        <f>IF(AI51="","",DATEDIF(AI51,AI52+1,"YＭ"))</f>
        <v/>
      </c>
      <c r="BA51" s="290" t="str">
        <f>IF(AI51="","",DATEDIF(AI51,AI52+1,"MD"))</f>
        <v/>
      </c>
      <c r="BF51" s="2" t="s">
        <v>68</v>
      </c>
      <c r="BG51" s="17">
        <f>IF(AI50&gt;=AI51,1,0)</f>
        <v>1</v>
      </c>
    </row>
    <row r="52" spans="1:59" ht="18" customHeight="1" x14ac:dyDescent="0.4">
      <c r="A52" s="380" t="s">
        <v>99</v>
      </c>
      <c r="B52" s="381"/>
      <c r="C52" s="382"/>
      <c r="D52" s="386">
        <v>42856</v>
      </c>
      <c r="E52" s="387"/>
      <c r="F52" s="388">
        <f>AS51</f>
        <v>0</v>
      </c>
      <c r="G52" s="390">
        <f>AT51</f>
        <v>3</v>
      </c>
      <c r="H52" s="392">
        <f>AU51</f>
        <v>0</v>
      </c>
      <c r="J52" s="411"/>
      <c r="K52" s="412"/>
      <c r="L52" s="412"/>
      <c r="M52" s="412"/>
      <c r="N52" s="412"/>
      <c r="O52" s="412"/>
      <c r="P52" s="412"/>
      <c r="Q52" s="412"/>
      <c r="R52" s="413"/>
      <c r="U52" s="282"/>
      <c r="V52" s="303"/>
      <c r="W52" s="95"/>
      <c r="X52" s="245"/>
      <c r="Y52" s="248"/>
      <c r="Z52" s="249"/>
      <c r="AA52" s="249"/>
      <c r="AB52" s="249"/>
      <c r="AC52" s="249"/>
      <c r="AD52" s="249"/>
      <c r="AE52" s="249"/>
      <c r="AF52" s="249"/>
      <c r="AG52" s="249"/>
      <c r="AH52" s="255"/>
      <c r="AI52" s="97"/>
      <c r="AJ52" s="294"/>
      <c r="AK52" s="296"/>
      <c r="AL52" s="298"/>
      <c r="AM52" s="94"/>
      <c r="AQ52" s="290"/>
      <c r="AR52" s="15"/>
      <c r="AS52" s="337"/>
      <c r="AT52" s="337"/>
      <c r="AU52" s="337" t="e">
        <f>SUM(#REF!)</f>
        <v>#REF!</v>
      </c>
      <c r="AV52" s="15"/>
      <c r="AW52" s="290"/>
      <c r="AX52" s="15"/>
      <c r="AY52" s="290"/>
      <c r="AZ52" s="290"/>
      <c r="BA52" s="290" t="e">
        <f>SUM(#REF!)</f>
        <v>#REF!</v>
      </c>
      <c r="BF52" s="2" t="s">
        <v>67</v>
      </c>
      <c r="BG52" s="17">
        <f>IF(AND(AW51=1,AY51=0),1,0)</f>
        <v>0</v>
      </c>
    </row>
    <row r="53" spans="1:59" ht="18" customHeight="1" x14ac:dyDescent="0.4">
      <c r="A53" s="383"/>
      <c r="B53" s="384"/>
      <c r="C53" s="385"/>
      <c r="D53" s="394">
        <v>42947</v>
      </c>
      <c r="E53" s="395"/>
      <c r="F53" s="389"/>
      <c r="G53" s="391"/>
      <c r="H53" s="393"/>
      <c r="J53" s="411"/>
      <c r="K53" s="412"/>
      <c r="L53" s="412"/>
      <c r="M53" s="412"/>
      <c r="N53" s="412"/>
      <c r="O53" s="412"/>
      <c r="P53" s="412"/>
      <c r="Q53" s="412"/>
      <c r="R53" s="413"/>
      <c r="U53" s="282"/>
      <c r="V53" s="91"/>
      <c r="W53" s="91"/>
      <c r="X53" s="244"/>
      <c r="Y53" s="246"/>
      <c r="Z53" s="247"/>
      <c r="AA53" s="247"/>
      <c r="AB53" s="247"/>
      <c r="AC53" s="247"/>
      <c r="AD53" s="247"/>
      <c r="AE53" s="247"/>
      <c r="AF53" s="247"/>
      <c r="AG53" s="247"/>
      <c r="AH53" s="254"/>
      <c r="AI53" s="100"/>
      <c r="AJ53" s="293" t="str">
        <f>AY53</f>
        <v/>
      </c>
      <c r="AK53" s="295" t="str">
        <f>AZ53</f>
        <v/>
      </c>
      <c r="AL53" s="297" t="str">
        <f>BA53</f>
        <v/>
      </c>
      <c r="AM53" s="94"/>
      <c r="AQ53" s="336" t="e">
        <f>IF(D54="","",VLOOKUP(C54,$AO$46:$AP$47,2,FALSE))</f>
        <v>#N/A</v>
      </c>
      <c r="AR53" s="15"/>
      <c r="AS53" s="336">
        <f>IF(D54="","",DATEDIF(D54,D55+1,"Y"))</f>
        <v>0</v>
      </c>
      <c r="AT53" s="336">
        <f>IF(D54="","",DATEDIF(D54,D55+1,"YＭ"))</f>
        <v>2</v>
      </c>
      <c r="AU53" s="336">
        <f>IF(D54="","",DATEDIF(D54,D55+1,"MD"))</f>
        <v>23</v>
      </c>
      <c r="AV53" s="15"/>
      <c r="AW53" s="290" t="str">
        <f>IF(AI53="","",VLOOKUP(AH53,$AO$46:$AP$47,2,FALSE))</f>
        <v/>
      </c>
      <c r="AX53" s="15"/>
      <c r="AY53" s="290" t="str">
        <f>IF(AI53="","",DATEDIF(AI53,AI54+1,"Y"))</f>
        <v/>
      </c>
      <c r="AZ53" s="290" t="str">
        <f>IF(AI53="","",DATEDIF(AI53,AI54+1,"YＭ"))</f>
        <v/>
      </c>
      <c r="BA53" s="290" t="str">
        <f>IF(AI53="","",DATEDIF(AI53,AI54+1,"MD"))</f>
        <v/>
      </c>
      <c r="BF53" s="2" t="s">
        <v>68</v>
      </c>
      <c r="BG53" s="17">
        <f>IF(AI52&gt;=AI53,1,0)</f>
        <v>1</v>
      </c>
    </row>
    <row r="54" spans="1:59" ht="18" customHeight="1" thickBot="1" x14ac:dyDescent="0.45">
      <c r="A54" s="380" t="s">
        <v>100</v>
      </c>
      <c r="B54" s="381"/>
      <c r="C54" s="382"/>
      <c r="D54" s="386">
        <v>43605</v>
      </c>
      <c r="E54" s="387"/>
      <c r="F54" s="388">
        <f>AS53</f>
        <v>0</v>
      </c>
      <c r="G54" s="390">
        <f>AT53</f>
        <v>2</v>
      </c>
      <c r="H54" s="392">
        <f>AU53</f>
        <v>23</v>
      </c>
      <c r="J54" s="411"/>
      <c r="K54" s="412"/>
      <c r="L54" s="412"/>
      <c r="M54" s="412"/>
      <c r="N54" s="412"/>
      <c r="O54" s="412"/>
      <c r="P54" s="412"/>
      <c r="Q54" s="412"/>
      <c r="R54" s="413"/>
      <c r="U54" s="282"/>
      <c r="V54" s="95"/>
      <c r="W54" s="95"/>
      <c r="X54" s="245"/>
      <c r="Y54" s="257"/>
      <c r="Z54" s="258"/>
      <c r="AA54" s="258"/>
      <c r="AB54" s="258"/>
      <c r="AC54" s="258"/>
      <c r="AD54" s="258"/>
      <c r="AE54" s="258"/>
      <c r="AF54" s="258"/>
      <c r="AG54" s="258"/>
      <c r="AH54" s="306"/>
      <c r="AI54" s="97"/>
      <c r="AJ54" s="294"/>
      <c r="AK54" s="307"/>
      <c r="AL54" s="308"/>
      <c r="AM54" s="94"/>
      <c r="AQ54" s="337"/>
      <c r="AR54" s="15"/>
      <c r="AS54" s="337"/>
      <c r="AT54" s="337"/>
      <c r="AU54" s="337" t="e">
        <f>SUM(#REF!)</f>
        <v>#REF!</v>
      </c>
      <c r="AV54" s="15"/>
      <c r="AW54" s="290"/>
      <c r="AX54" s="15"/>
      <c r="AY54" s="290"/>
      <c r="AZ54" s="290"/>
      <c r="BA54" s="290" t="e">
        <f>SUM(#REF!)</f>
        <v>#REF!</v>
      </c>
      <c r="BF54" s="2" t="s">
        <v>67</v>
      </c>
      <c r="BG54" s="17">
        <f>IF(AND(AW53=1,AY53=0),1,0)</f>
        <v>0</v>
      </c>
    </row>
    <row r="55" spans="1:59" ht="18" customHeight="1" x14ac:dyDescent="0.4">
      <c r="A55" s="383"/>
      <c r="B55" s="384"/>
      <c r="C55" s="385"/>
      <c r="D55" s="394">
        <v>43688</v>
      </c>
      <c r="E55" s="395"/>
      <c r="F55" s="389"/>
      <c r="G55" s="391"/>
      <c r="H55" s="393"/>
      <c r="J55" s="411"/>
      <c r="K55" s="412"/>
      <c r="L55" s="412"/>
      <c r="M55" s="412"/>
      <c r="N55" s="412"/>
      <c r="O55" s="412"/>
      <c r="P55" s="412"/>
      <c r="Q55" s="412"/>
      <c r="R55" s="413"/>
      <c r="U55" s="282"/>
      <c r="V55" s="273" t="s">
        <v>3</v>
      </c>
      <c r="W55" s="275"/>
      <c r="X55" s="276"/>
      <c r="Y55" s="276"/>
      <c r="Z55" s="276"/>
      <c r="AA55" s="276"/>
      <c r="AB55" s="261" t="s">
        <v>73</v>
      </c>
      <c r="AC55" s="262"/>
      <c r="AD55" s="263"/>
      <c r="AE55" s="318">
        <f>SUMIF($AW45:$AW54,1,AJ45:AJ54)</f>
        <v>0</v>
      </c>
      <c r="AF55" s="320">
        <f>SUMIF($AW45:$AW54,1,AK45:AK54)</f>
        <v>0</v>
      </c>
      <c r="AG55" s="322">
        <f>SUMIF($AW45:$AW54,1,AL45:AL54)</f>
        <v>0</v>
      </c>
      <c r="AH55" s="324" t="s">
        <v>78</v>
      </c>
      <c r="AI55" s="325"/>
      <c r="AJ55" s="328">
        <f>SUM(AJ45:AJ54)</f>
        <v>0</v>
      </c>
      <c r="AK55" s="309">
        <f>SUM(AK45:AK54)</f>
        <v>0</v>
      </c>
      <c r="AL55" s="311">
        <f>SUM(AL45:AL54)</f>
        <v>0</v>
      </c>
      <c r="AQ55" s="336" t="str">
        <f>IF(D56="","",VLOOKUP(C56,$AO$46:$AP$47,2,FALSE))</f>
        <v/>
      </c>
      <c r="AR55" s="15"/>
      <c r="AS55" s="336" t="str">
        <f>IF(D56="","",DATEDIF(D56,D57+1,"Y"))</f>
        <v/>
      </c>
      <c r="AT55" s="336" t="str">
        <f>IF(D56="","",DATEDIF(D56,D57+1,"YＭ"))</f>
        <v/>
      </c>
      <c r="AU55" s="336" t="str">
        <f>IF(D56="","",DATEDIF(D56,D57+1,"MD"))</f>
        <v/>
      </c>
      <c r="AV55" s="15"/>
      <c r="AW55" s="15"/>
      <c r="AX55" s="15"/>
      <c r="AY55" s="15"/>
      <c r="AZ55" s="15"/>
      <c r="BA55" s="15"/>
    </row>
    <row r="56" spans="1:59" ht="18" customHeight="1" thickBot="1" x14ac:dyDescent="0.45">
      <c r="A56" s="418"/>
      <c r="B56" s="419"/>
      <c r="C56" s="420"/>
      <c r="D56" s="424"/>
      <c r="E56" s="425"/>
      <c r="F56" s="388" t="str">
        <f>AS55</f>
        <v/>
      </c>
      <c r="G56" s="390" t="str">
        <f>AT55</f>
        <v/>
      </c>
      <c r="H56" s="392" t="str">
        <f>AU55</f>
        <v/>
      </c>
      <c r="J56" s="411"/>
      <c r="K56" s="412"/>
      <c r="L56" s="412"/>
      <c r="M56" s="412"/>
      <c r="N56" s="412"/>
      <c r="O56" s="412"/>
      <c r="P56" s="412"/>
      <c r="Q56" s="412"/>
      <c r="R56" s="413"/>
      <c r="U56" s="282"/>
      <c r="V56" s="274"/>
      <c r="W56" s="277"/>
      <c r="X56" s="278"/>
      <c r="Y56" s="278"/>
      <c r="Z56" s="278"/>
      <c r="AA56" s="278"/>
      <c r="AB56" s="264"/>
      <c r="AC56" s="265"/>
      <c r="AD56" s="266"/>
      <c r="AE56" s="319"/>
      <c r="AF56" s="321"/>
      <c r="AG56" s="323"/>
      <c r="AH56" s="326"/>
      <c r="AI56" s="327"/>
      <c r="AJ56" s="329"/>
      <c r="AK56" s="310"/>
      <c r="AL56" s="312"/>
      <c r="AQ56" s="337"/>
      <c r="AR56" s="15"/>
      <c r="AS56" s="337"/>
      <c r="AT56" s="337"/>
      <c r="AU56" s="337" t="e">
        <f>SUM(#REF!)</f>
        <v>#REF!</v>
      </c>
      <c r="AV56" s="15"/>
      <c r="AW56" s="15"/>
      <c r="AX56" s="15"/>
      <c r="AY56" s="15"/>
      <c r="AZ56" s="15"/>
      <c r="BA56" s="15"/>
    </row>
    <row r="57" spans="1:59" ht="18" customHeight="1" thickBot="1" x14ac:dyDescent="0.2">
      <c r="A57" s="421"/>
      <c r="B57" s="422"/>
      <c r="C57" s="423"/>
      <c r="D57" s="426"/>
      <c r="E57" s="427"/>
      <c r="F57" s="389"/>
      <c r="G57" s="391"/>
      <c r="H57" s="393"/>
      <c r="J57" s="411"/>
      <c r="K57" s="412"/>
      <c r="L57" s="412"/>
      <c r="M57" s="412"/>
      <c r="N57" s="412"/>
      <c r="O57" s="412"/>
      <c r="P57" s="412"/>
      <c r="Q57" s="412"/>
      <c r="R57" s="413"/>
      <c r="AQ57" s="336" t="str">
        <f>IF(D58="","",VLOOKUP(C58,$AO$46:$AP$47,2,FALSE))</f>
        <v/>
      </c>
      <c r="AR57" s="15"/>
      <c r="AS57" s="336" t="str">
        <f>IF(D58="","",DATEDIF(D58,D59+1,"Y"))</f>
        <v/>
      </c>
      <c r="AT57" s="336" t="str">
        <f>IF(D58="","",DATEDIF(D58,D59+1,"YＭ"))</f>
        <v/>
      </c>
      <c r="AU57" s="336" t="str">
        <f>IF(D58="","",DATEDIF(D58,D59+1,"MD"))</f>
        <v/>
      </c>
      <c r="AV57" s="15"/>
      <c r="AW57" s="23" t="s">
        <v>90</v>
      </c>
      <c r="AX57" s="15"/>
      <c r="AY57" s="23"/>
      <c r="AZ57" s="15"/>
      <c r="BA57" s="15"/>
      <c r="BF57" s="13"/>
      <c r="BG57" s="9" t="s">
        <v>95</v>
      </c>
    </row>
    <row r="58" spans="1:59" ht="18" customHeight="1" x14ac:dyDescent="0.4">
      <c r="A58" s="418"/>
      <c r="B58" s="419"/>
      <c r="C58" s="420"/>
      <c r="D58" s="424"/>
      <c r="E58" s="425"/>
      <c r="F58" s="388" t="str">
        <f>AS57</f>
        <v/>
      </c>
      <c r="G58" s="390" t="str">
        <f>AT57</f>
        <v/>
      </c>
      <c r="H58" s="392" t="str">
        <f>AU57</f>
        <v/>
      </c>
      <c r="J58" s="411"/>
      <c r="K58" s="412"/>
      <c r="L58" s="412"/>
      <c r="M58" s="412"/>
      <c r="N58" s="412"/>
      <c r="O58" s="412"/>
      <c r="P58" s="412"/>
      <c r="Q58" s="412"/>
      <c r="R58" s="413"/>
      <c r="U58" s="282" t="s">
        <v>79</v>
      </c>
      <c r="V58" s="283" t="s">
        <v>111</v>
      </c>
      <c r="W58" s="91"/>
      <c r="X58" s="244"/>
      <c r="Y58" s="446" t="s">
        <v>110</v>
      </c>
      <c r="Z58" s="447"/>
      <c r="AA58" s="447"/>
      <c r="AB58" s="447"/>
      <c r="AC58" s="447"/>
      <c r="AD58" s="447"/>
      <c r="AE58" s="447"/>
      <c r="AF58" s="447"/>
      <c r="AG58" s="447"/>
      <c r="AH58" s="299"/>
      <c r="AI58" s="93"/>
      <c r="AJ58" s="293" t="str">
        <f>AY58</f>
        <v/>
      </c>
      <c r="AK58" s="295" t="str">
        <f>AZ58</f>
        <v/>
      </c>
      <c r="AL58" s="297" t="str">
        <f>BA58</f>
        <v/>
      </c>
      <c r="AM58" s="94"/>
      <c r="AQ58" s="337"/>
      <c r="AR58" s="15"/>
      <c r="AS58" s="337"/>
      <c r="AT58" s="337"/>
      <c r="AU58" s="337" t="e">
        <f>SUM(#REF!)</f>
        <v>#REF!</v>
      </c>
      <c r="AV58" s="15"/>
      <c r="AW58" s="290" t="str">
        <f>IF(AI58="","",VLOOKUP(AH58,$AO$46:$AP$47,2,FALSE))</f>
        <v/>
      </c>
      <c r="AX58" s="15"/>
      <c r="AY58" s="290" t="str">
        <f>IF(AI58="","",DATEDIF(AI58,AI59+1,"Y"))</f>
        <v/>
      </c>
      <c r="AZ58" s="290" t="str">
        <f>IF(AI58="","",DATEDIF(AI58,AI59+1,"YＭ"))</f>
        <v/>
      </c>
      <c r="BA58" s="290" t="str">
        <f>IF(AI58="","",DATEDIF(AI58,AI59+1,"MD"))</f>
        <v/>
      </c>
      <c r="BF58" s="16" t="s">
        <v>66</v>
      </c>
      <c r="BG58" s="17">
        <f>IF(AND(AW58=1,AI58&lt;$AS$2),1,0)</f>
        <v>0</v>
      </c>
    </row>
    <row r="59" spans="1:59" ht="18" customHeight="1" x14ac:dyDescent="0.4">
      <c r="A59" s="421"/>
      <c r="B59" s="422"/>
      <c r="C59" s="423"/>
      <c r="D59" s="426"/>
      <c r="E59" s="427"/>
      <c r="F59" s="389"/>
      <c r="G59" s="391"/>
      <c r="H59" s="393"/>
      <c r="J59" s="411"/>
      <c r="K59" s="412"/>
      <c r="L59" s="412"/>
      <c r="M59" s="412"/>
      <c r="N59" s="412"/>
      <c r="O59" s="412"/>
      <c r="P59" s="412"/>
      <c r="Q59" s="412"/>
      <c r="R59" s="413"/>
      <c r="U59" s="282"/>
      <c r="V59" s="284"/>
      <c r="W59" s="95"/>
      <c r="X59" s="245"/>
      <c r="Y59" s="448"/>
      <c r="Z59" s="449"/>
      <c r="AA59" s="449"/>
      <c r="AB59" s="449"/>
      <c r="AC59" s="449"/>
      <c r="AD59" s="449"/>
      <c r="AE59" s="449"/>
      <c r="AF59" s="449"/>
      <c r="AG59" s="449"/>
      <c r="AH59" s="292"/>
      <c r="AI59" s="97"/>
      <c r="AJ59" s="294"/>
      <c r="AK59" s="296"/>
      <c r="AL59" s="298"/>
      <c r="AM59" s="94"/>
      <c r="AQ59" s="336" t="str">
        <f>IF(D60="","",VLOOKUP(C60,$AO$46:$AP$47,2,FALSE))</f>
        <v/>
      </c>
      <c r="AR59" s="15"/>
      <c r="AS59" s="336" t="str">
        <f>IF(D60="","",DATEDIF(D60,D61+1,"Y"))</f>
        <v/>
      </c>
      <c r="AT59" s="336" t="str">
        <f>IF(D60="","",DATEDIF(D60,D61+1,"YＭ"))</f>
        <v/>
      </c>
      <c r="AU59" s="336" t="str">
        <f>IF(D60="","",DATEDIF(D60,D61+1,"MD"))</f>
        <v/>
      </c>
      <c r="AV59" s="15"/>
      <c r="AW59" s="290"/>
      <c r="AX59" s="15"/>
      <c r="AY59" s="290"/>
      <c r="AZ59" s="290"/>
      <c r="BA59" s="290" t="e">
        <f>SUM(#REF!)</f>
        <v>#REF!</v>
      </c>
      <c r="BF59" s="2" t="s">
        <v>67</v>
      </c>
      <c r="BG59" s="17">
        <f>IF(AND(AW58=1,AY58=0),1,0)</f>
        <v>0</v>
      </c>
    </row>
    <row r="60" spans="1:59" ht="18" customHeight="1" x14ac:dyDescent="0.4">
      <c r="A60" s="418"/>
      <c r="B60" s="419"/>
      <c r="C60" s="420"/>
      <c r="D60" s="424"/>
      <c r="E60" s="425"/>
      <c r="F60" s="388" t="str">
        <f>AS59</f>
        <v/>
      </c>
      <c r="G60" s="390" t="str">
        <f>AT59</f>
        <v/>
      </c>
      <c r="H60" s="392" t="str">
        <f>AU59</f>
        <v/>
      </c>
      <c r="J60" s="411"/>
      <c r="K60" s="412"/>
      <c r="L60" s="412"/>
      <c r="M60" s="412"/>
      <c r="N60" s="412"/>
      <c r="O60" s="412"/>
      <c r="P60" s="412"/>
      <c r="Q60" s="412"/>
      <c r="R60" s="413"/>
      <c r="U60" s="282"/>
      <c r="V60" s="284"/>
      <c r="W60" s="91"/>
      <c r="X60" s="244"/>
      <c r="Y60" s="450" t="s">
        <v>109</v>
      </c>
      <c r="Z60" s="247"/>
      <c r="AA60" s="247"/>
      <c r="AB60" s="247"/>
      <c r="AC60" s="247"/>
      <c r="AD60" s="247"/>
      <c r="AE60" s="247"/>
      <c r="AF60" s="247"/>
      <c r="AG60" s="247"/>
      <c r="AH60" s="291"/>
      <c r="AI60" s="99"/>
      <c r="AJ60" s="293" t="str">
        <f>AY60</f>
        <v/>
      </c>
      <c r="AK60" s="295" t="str">
        <f>AZ60</f>
        <v/>
      </c>
      <c r="AL60" s="297" t="str">
        <f>BA60</f>
        <v/>
      </c>
      <c r="AM60" s="94"/>
      <c r="AQ60" s="337"/>
      <c r="AR60" s="15"/>
      <c r="AS60" s="337"/>
      <c r="AT60" s="337"/>
      <c r="AU60" s="337" t="e">
        <f>SUM(#REF!)</f>
        <v>#REF!</v>
      </c>
      <c r="AV60" s="15"/>
      <c r="AW60" s="290" t="str">
        <f>IF(AI60="","",VLOOKUP(AH60,$AO$46:$AP$47,2,FALSE))</f>
        <v/>
      </c>
      <c r="AX60" s="15"/>
      <c r="AY60" s="290" t="str">
        <f>IF(AI60="","",DATEDIF(AI60,AI61+1,"Y"))</f>
        <v/>
      </c>
      <c r="AZ60" s="290" t="str">
        <f>IF(AI60="","",DATEDIF(AI60,AI61+1,"YＭ"))</f>
        <v/>
      </c>
      <c r="BA60" s="290" t="str">
        <f>IF(AI60="","",DATEDIF(AI60,AI61+1,"MD"))</f>
        <v/>
      </c>
      <c r="BF60" s="2" t="s">
        <v>68</v>
      </c>
      <c r="BG60" s="17">
        <f>IF(AI59&gt;=AI60,1,0)</f>
        <v>1</v>
      </c>
    </row>
    <row r="61" spans="1:59" ht="18" customHeight="1" x14ac:dyDescent="0.4">
      <c r="A61" s="421"/>
      <c r="B61" s="422"/>
      <c r="C61" s="423"/>
      <c r="D61" s="426"/>
      <c r="E61" s="427"/>
      <c r="F61" s="389"/>
      <c r="G61" s="391"/>
      <c r="H61" s="393"/>
      <c r="J61" s="411"/>
      <c r="K61" s="412"/>
      <c r="L61" s="412"/>
      <c r="M61" s="412"/>
      <c r="N61" s="412"/>
      <c r="O61" s="412"/>
      <c r="P61" s="412"/>
      <c r="Q61" s="412"/>
      <c r="R61" s="413"/>
      <c r="U61" s="282"/>
      <c r="V61" s="284"/>
      <c r="W61" s="95"/>
      <c r="X61" s="245"/>
      <c r="Y61" s="248"/>
      <c r="Z61" s="249"/>
      <c r="AA61" s="249"/>
      <c r="AB61" s="249"/>
      <c r="AC61" s="249"/>
      <c r="AD61" s="249"/>
      <c r="AE61" s="249"/>
      <c r="AF61" s="249"/>
      <c r="AG61" s="249"/>
      <c r="AH61" s="292"/>
      <c r="AI61" s="97"/>
      <c r="AJ61" s="294"/>
      <c r="AK61" s="296"/>
      <c r="AL61" s="298"/>
      <c r="AM61" s="94"/>
      <c r="AQ61" s="336" t="str">
        <f>IF(D62="","",VLOOKUP(C62,$AO$46:$AP$47,2,FALSE))</f>
        <v/>
      </c>
      <c r="AR61" s="15"/>
      <c r="AS61" s="336" t="str">
        <f>IF(D62="","",DATEDIF(D62,D63+1,"Y"))</f>
        <v/>
      </c>
      <c r="AT61" s="336" t="str">
        <f>IF(D62="","",DATEDIF(D62,D63+1,"YＭ"))</f>
        <v/>
      </c>
      <c r="AU61" s="336" t="str">
        <f>IF(D62="","",DATEDIF(D62,D63+1,"MD"))</f>
        <v/>
      </c>
      <c r="AV61" s="15"/>
      <c r="AW61" s="290"/>
      <c r="AX61" s="15"/>
      <c r="AY61" s="290"/>
      <c r="AZ61" s="290"/>
      <c r="BA61" s="290" t="e">
        <f>SUM(#REF!)</f>
        <v>#REF!</v>
      </c>
      <c r="BF61" s="2" t="s">
        <v>67</v>
      </c>
      <c r="BG61" s="17">
        <f>IF(AND(AW60=1,AY60=0),1,0)</f>
        <v>0</v>
      </c>
    </row>
    <row r="62" spans="1:59" ht="18" customHeight="1" x14ac:dyDescent="0.4">
      <c r="A62" s="418"/>
      <c r="B62" s="419"/>
      <c r="C62" s="420"/>
      <c r="D62" s="424"/>
      <c r="E62" s="425"/>
      <c r="F62" s="388" t="str">
        <f>AS61</f>
        <v/>
      </c>
      <c r="G62" s="390" t="str">
        <f>AT61</f>
        <v/>
      </c>
      <c r="H62" s="392" t="str">
        <f>AU61</f>
        <v/>
      </c>
      <c r="J62" s="411"/>
      <c r="K62" s="412"/>
      <c r="L62" s="412"/>
      <c r="M62" s="412"/>
      <c r="N62" s="412"/>
      <c r="O62" s="412"/>
      <c r="P62" s="412"/>
      <c r="Q62" s="412"/>
      <c r="R62" s="413"/>
      <c r="U62" s="282"/>
      <c r="V62" s="284"/>
      <c r="W62" s="91"/>
      <c r="X62" s="244"/>
      <c r="Y62" s="246"/>
      <c r="Z62" s="247"/>
      <c r="AA62" s="247"/>
      <c r="AB62" s="247"/>
      <c r="AC62" s="247"/>
      <c r="AD62" s="247"/>
      <c r="AE62" s="247"/>
      <c r="AF62" s="247"/>
      <c r="AG62" s="247"/>
      <c r="AH62" s="254"/>
      <c r="AI62" s="100"/>
      <c r="AJ62" s="293" t="str">
        <f>AY62</f>
        <v/>
      </c>
      <c r="AK62" s="295" t="str">
        <f>AZ62</f>
        <v/>
      </c>
      <c r="AL62" s="297" t="str">
        <f>BA62</f>
        <v/>
      </c>
      <c r="AM62" s="94"/>
      <c r="AQ62" s="337"/>
      <c r="AR62" s="15"/>
      <c r="AS62" s="337"/>
      <c r="AT62" s="337"/>
      <c r="AU62" s="337" t="e">
        <f>SUM(#REF!)</f>
        <v>#REF!</v>
      </c>
      <c r="AV62" s="15"/>
      <c r="AW62" s="290" t="str">
        <f>IF(AI62="","",VLOOKUP(AH62,$AO$46:$AP$47,2,FALSE))</f>
        <v/>
      </c>
      <c r="AX62" s="15"/>
      <c r="AY62" s="290" t="str">
        <f>IF(AI62="","",DATEDIF(AI62,AI63+1,"Y"))</f>
        <v/>
      </c>
      <c r="AZ62" s="290" t="str">
        <f>IF(AI62="","",DATEDIF(AI62,AI63+1,"YＭ"))</f>
        <v/>
      </c>
      <c r="BA62" s="290" t="str">
        <f>IF(AI62="","",DATEDIF(AI62,AI63+1,"MD"))</f>
        <v/>
      </c>
      <c r="BF62" s="2" t="s">
        <v>68</v>
      </c>
      <c r="BG62" s="17">
        <f>IF(AI61&gt;=AI62,1,0)</f>
        <v>1</v>
      </c>
    </row>
    <row r="63" spans="1:59" ht="18" customHeight="1" x14ac:dyDescent="0.4">
      <c r="A63" s="421"/>
      <c r="B63" s="422"/>
      <c r="C63" s="423"/>
      <c r="D63" s="426"/>
      <c r="E63" s="427"/>
      <c r="F63" s="389"/>
      <c r="G63" s="391"/>
      <c r="H63" s="393"/>
      <c r="J63" s="411"/>
      <c r="K63" s="412"/>
      <c r="L63" s="412"/>
      <c r="M63" s="412"/>
      <c r="N63" s="412"/>
      <c r="O63" s="412"/>
      <c r="P63" s="412"/>
      <c r="Q63" s="412"/>
      <c r="R63" s="413"/>
      <c r="U63" s="282"/>
      <c r="V63" s="285"/>
      <c r="W63" s="95"/>
      <c r="X63" s="245"/>
      <c r="Y63" s="248"/>
      <c r="Z63" s="249"/>
      <c r="AA63" s="249"/>
      <c r="AB63" s="249"/>
      <c r="AC63" s="249"/>
      <c r="AD63" s="249"/>
      <c r="AE63" s="249"/>
      <c r="AF63" s="249"/>
      <c r="AG63" s="249"/>
      <c r="AH63" s="255"/>
      <c r="AI63" s="97"/>
      <c r="AJ63" s="294"/>
      <c r="AK63" s="296"/>
      <c r="AL63" s="298"/>
      <c r="AM63" s="94"/>
      <c r="AQ63" s="336" t="str">
        <f>IF(D64="","",VLOOKUP(C64,$AO$46:$AP$47,2,FALSE))</f>
        <v/>
      </c>
      <c r="AR63" s="15"/>
      <c r="AS63" s="336" t="str">
        <f>IF(D64="","",DATEDIF(D64,D65+1,"Y"))</f>
        <v/>
      </c>
      <c r="AT63" s="336" t="str">
        <f>IF(D64="","",DATEDIF(D64,D65+1,"YＭ"))</f>
        <v/>
      </c>
      <c r="AU63" s="336" t="str">
        <f>IF(D64="","",DATEDIF(D64,D65+1,"MD"))</f>
        <v/>
      </c>
      <c r="AV63" s="15"/>
      <c r="AW63" s="290"/>
      <c r="AX63" s="15"/>
      <c r="AY63" s="290"/>
      <c r="AZ63" s="290"/>
      <c r="BA63" s="290" t="e">
        <f>SUM(#REF!)</f>
        <v>#REF!</v>
      </c>
      <c r="BF63" s="2" t="s">
        <v>67</v>
      </c>
      <c r="BG63" s="17">
        <f>IF(AND(AW62=1,AY62=0),1,0)</f>
        <v>0</v>
      </c>
    </row>
    <row r="64" spans="1:59" ht="18" customHeight="1" x14ac:dyDescent="0.4">
      <c r="A64" s="418"/>
      <c r="B64" s="419"/>
      <c r="C64" s="420"/>
      <c r="D64" s="424"/>
      <c r="E64" s="425"/>
      <c r="F64" s="388" t="str">
        <f>AS63</f>
        <v/>
      </c>
      <c r="G64" s="390" t="str">
        <f>AT63</f>
        <v/>
      </c>
      <c r="H64" s="392" t="str">
        <f>AU63</f>
        <v/>
      </c>
      <c r="J64" s="411"/>
      <c r="K64" s="412"/>
      <c r="L64" s="412"/>
      <c r="M64" s="412"/>
      <c r="N64" s="412"/>
      <c r="O64" s="412"/>
      <c r="P64" s="412"/>
      <c r="Q64" s="412"/>
      <c r="R64" s="413"/>
      <c r="U64" s="282"/>
      <c r="V64" s="302" t="s">
        <v>194</v>
      </c>
      <c r="W64" s="91"/>
      <c r="X64" s="244" t="s">
        <v>135</v>
      </c>
      <c r="Y64" s="246"/>
      <c r="Z64" s="247"/>
      <c r="AA64" s="247"/>
      <c r="AB64" s="247"/>
      <c r="AC64" s="247"/>
      <c r="AD64" s="247"/>
      <c r="AE64" s="247"/>
      <c r="AF64" s="247"/>
      <c r="AG64" s="247"/>
      <c r="AH64" s="254"/>
      <c r="AI64" s="100"/>
      <c r="AJ64" s="293" t="str">
        <f>AY64</f>
        <v/>
      </c>
      <c r="AK64" s="295" t="str">
        <f>AZ64</f>
        <v/>
      </c>
      <c r="AL64" s="297" t="str">
        <f>BA64</f>
        <v/>
      </c>
      <c r="AM64" s="94"/>
      <c r="AQ64" s="337"/>
      <c r="AR64" s="15"/>
      <c r="AS64" s="337"/>
      <c r="AT64" s="337"/>
      <c r="AU64" s="337" t="e">
        <f>SUM(#REF!)</f>
        <v>#REF!</v>
      </c>
      <c r="AV64" s="15"/>
      <c r="AW64" s="290" t="str">
        <f>IF(AI64="","",VLOOKUP(AH64,$AO$46:$AP$47,2,FALSE))</f>
        <v/>
      </c>
      <c r="AX64" s="15"/>
      <c r="AY64" s="290" t="str">
        <f>IF(AI64="","",DATEDIF(AI64,AI65+1,"Y"))</f>
        <v/>
      </c>
      <c r="AZ64" s="290" t="str">
        <f>IF(AI64="","",DATEDIF(AI64,AI65+1,"YＭ"))</f>
        <v/>
      </c>
      <c r="BA64" s="290" t="str">
        <f>IF(AI64="","",DATEDIF(AI64,AI65+1,"MD"))</f>
        <v/>
      </c>
      <c r="BF64" s="2" t="s">
        <v>68</v>
      </c>
      <c r="BG64" s="17">
        <f>IF(AI63&gt;=AI64,1,0)</f>
        <v>1</v>
      </c>
    </row>
    <row r="65" spans="1:59" ht="18" customHeight="1" x14ac:dyDescent="0.4">
      <c r="A65" s="421"/>
      <c r="B65" s="422"/>
      <c r="C65" s="423"/>
      <c r="D65" s="453"/>
      <c r="E65" s="454"/>
      <c r="F65" s="351"/>
      <c r="G65" s="451"/>
      <c r="H65" s="452"/>
      <c r="J65" s="414"/>
      <c r="K65" s="415"/>
      <c r="L65" s="415"/>
      <c r="M65" s="415"/>
      <c r="N65" s="415"/>
      <c r="O65" s="415"/>
      <c r="P65" s="415"/>
      <c r="Q65" s="415"/>
      <c r="R65" s="416"/>
      <c r="U65" s="282"/>
      <c r="V65" s="303"/>
      <c r="W65" s="95"/>
      <c r="X65" s="245"/>
      <c r="Y65" s="248"/>
      <c r="Z65" s="249"/>
      <c r="AA65" s="249"/>
      <c r="AB65" s="249"/>
      <c r="AC65" s="249"/>
      <c r="AD65" s="249"/>
      <c r="AE65" s="249"/>
      <c r="AF65" s="249"/>
      <c r="AG65" s="249"/>
      <c r="AH65" s="255"/>
      <c r="AI65" s="97"/>
      <c r="AJ65" s="294"/>
      <c r="AK65" s="296"/>
      <c r="AL65" s="298"/>
      <c r="AM65" s="94"/>
      <c r="AQ65" s="336" t="str">
        <f>IF(D66="","",VLOOKUP(C66,$AO$46:$AP$47,2,FALSE))</f>
        <v/>
      </c>
      <c r="AR65" s="15"/>
      <c r="AS65" s="336" t="str">
        <f>IF(D66="","",DATEDIF(D66,D67+1,"Y"))</f>
        <v/>
      </c>
      <c r="AT65" s="336" t="str">
        <f>IF(D66="","",DATEDIF(D66,D67+1,"YＭ"))</f>
        <v/>
      </c>
      <c r="AU65" s="336" t="str">
        <f>IF(D66="","",DATEDIF(D66,D67+1,"MD"))</f>
        <v/>
      </c>
      <c r="AV65" s="15"/>
      <c r="AW65" s="290"/>
      <c r="AX65" s="15"/>
      <c r="AY65" s="290"/>
      <c r="AZ65" s="290"/>
      <c r="BA65" s="290" t="e">
        <f>SUM(#REF!)</f>
        <v>#REF!</v>
      </c>
      <c r="BF65" s="2" t="s">
        <v>67</v>
      </c>
      <c r="BG65" s="17">
        <f>IF(AND(AW64=1,AY64=0),1,0)</f>
        <v>0</v>
      </c>
    </row>
    <row r="66" spans="1:59" ht="18" customHeight="1" x14ac:dyDescent="0.4">
      <c r="A66" s="418"/>
      <c r="B66" s="419"/>
      <c r="C66" s="420"/>
      <c r="D66" s="424"/>
      <c r="E66" s="425"/>
      <c r="F66" s="388" t="str">
        <f>AS65</f>
        <v/>
      </c>
      <c r="G66" s="390" t="str">
        <f>AT65</f>
        <v/>
      </c>
      <c r="H66" s="392" t="str">
        <f>AU65</f>
        <v/>
      </c>
      <c r="J66" s="458" t="s">
        <v>75</v>
      </c>
      <c r="K66" s="458"/>
      <c r="L66" s="458"/>
      <c r="M66" s="458"/>
      <c r="N66" s="458"/>
      <c r="O66" s="458"/>
      <c r="P66" s="458"/>
      <c r="Q66" s="458"/>
      <c r="R66" s="458"/>
      <c r="U66" s="282"/>
      <c r="V66" s="107" t="s">
        <v>113</v>
      </c>
      <c r="W66" s="91"/>
      <c r="X66" s="244" t="s">
        <v>135</v>
      </c>
      <c r="Y66" s="246"/>
      <c r="Z66" s="247"/>
      <c r="AA66" s="247"/>
      <c r="AB66" s="247"/>
      <c r="AC66" s="247"/>
      <c r="AD66" s="247"/>
      <c r="AE66" s="247"/>
      <c r="AF66" s="247"/>
      <c r="AG66" s="247"/>
      <c r="AH66" s="254"/>
      <c r="AI66" s="100"/>
      <c r="AJ66" s="293" t="str">
        <f>AY66</f>
        <v/>
      </c>
      <c r="AK66" s="295" t="str">
        <f>AZ66</f>
        <v/>
      </c>
      <c r="AL66" s="297" t="str">
        <f>BA66</f>
        <v/>
      </c>
      <c r="AM66" s="94"/>
      <c r="AQ66" s="337"/>
      <c r="AR66" s="15"/>
      <c r="AS66" s="337"/>
      <c r="AT66" s="337"/>
      <c r="AU66" s="337" t="e">
        <f>SUM(#REF!)</f>
        <v>#REF!</v>
      </c>
      <c r="AV66" s="15"/>
      <c r="AW66" s="290" t="str">
        <f>IF(AI66="","",VLOOKUP(AH66,$AO$46:$AP$47,2,FALSE))</f>
        <v/>
      </c>
      <c r="AX66" s="15"/>
      <c r="AY66" s="290" t="str">
        <f>IF(AI66="","",DATEDIF(AI66,AI67+1,"Y"))</f>
        <v/>
      </c>
      <c r="AZ66" s="290" t="str">
        <f>IF(AI66="","",DATEDIF(AI66,AI67+1,"YＭ"))</f>
        <v/>
      </c>
      <c r="BA66" s="290" t="str">
        <f>IF(AI66="","",DATEDIF(AI66,AI67+1,"MD"))</f>
        <v/>
      </c>
      <c r="BF66" s="2" t="s">
        <v>68</v>
      </c>
      <c r="BG66" s="17">
        <f>IF(AI65&gt;=AI66,1,0)</f>
        <v>1</v>
      </c>
    </row>
    <row r="67" spans="1:59" ht="18" customHeight="1" thickBot="1" x14ac:dyDescent="0.45">
      <c r="A67" s="455"/>
      <c r="B67" s="456"/>
      <c r="C67" s="457"/>
      <c r="D67" s="453"/>
      <c r="E67" s="454"/>
      <c r="F67" s="351"/>
      <c r="G67" s="451"/>
      <c r="H67" s="452"/>
      <c r="J67" s="356"/>
      <c r="K67" s="356"/>
      <c r="L67" s="356"/>
      <c r="M67" s="356"/>
      <c r="N67" s="356"/>
      <c r="O67" s="356"/>
      <c r="P67" s="356"/>
      <c r="Q67" s="356"/>
      <c r="R67" s="356"/>
      <c r="U67" s="282"/>
      <c r="V67" s="108" t="s">
        <v>114</v>
      </c>
      <c r="W67" s="95"/>
      <c r="X67" s="245"/>
      <c r="Y67" s="257"/>
      <c r="Z67" s="258"/>
      <c r="AA67" s="258"/>
      <c r="AB67" s="258"/>
      <c r="AC67" s="258"/>
      <c r="AD67" s="258"/>
      <c r="AE67" s="258"/>
      <c r="AF67" s="258"/>
      <c r="AG67" s="258"/>
      <c r="AH67" s="306"/>
      <c r="AI67" s="97"/>
      <c r="AJ67" s="294"/>
      <c r="AK67" s="307"/>
      <c r="AL67" s="308"/>
      <c r="AM67" s="94"/>
      <c r="AQ67" s="29"/>
      <c r="AR67" s="30"/>
      <c r="AS67" s="28"/>
      <c r="AT67" s="28"/>
      <c r="AU67" s="28"/>
      <c r="AV67" s="15"/>
      <c r="AW67" s="290"/>
      <c r="AX67" s="15"/>
      <c r="AY67" s="290"/>
      <c r="AZ67" s="290"/>
      <c r="BA67" s="290" t="e">
        <f>SUM(#REF!)</f>
        <v>#REF!</v>
      </c>
      <c r="BF67" s="2" t="s">
        <v>67</v>
      </c>
      <c r="BG67" s="17">
        <f>IF(AND(AW66=1,AY66=0),1,0)</f>
        <v>0</v>
      </c>
    </row>
    <row r="68" spans="1:59" ht="18" customHeight="1" thickTop="1" x14ac:dyDescent="0.4">
      <c r="A68" s="428" t="s">
        <v>80</v>
      </c>
      <c r="B68" s="429"/>
      <c r="C68" s="429"/>
      <c r="D68" s="429"/>
      <c r="E68" s="429"/>
      <c r="F68" s="432">
        <f>SUM(F52:F67)</f>
        <v>0</v>
      </c>
      <c r="G68" s="434">
        <f>SUM(G52:G67)</f>
        <v>5</v>
      </c>
      <c r="H68" s="436">
        <f>SUM(H52:H67)</f>
        <v>23</v>
      </c>
      <c r="J68" s="438" t="s">
        <v>76</v>
      </c>
      <c r="K68" s="439"/>
      <c r="L68" s="439"/>
      <c r="M68" s="439"/>
      <c r="N68" s="439"/>
      <c r="O68" s="440"/>
      <c r="P68" s="444">
        <f>AQ91</f>
        <v>7</v>
      </c>
      <c r="Q68" s="434">
        <f>AR91</f>
        <v>6</v>
      </c>
      <c r="R68" s="436">
        <f>AS91</f>
        <v>7</v>
      </c>
      <c r="U68" s="282"/>
      <c r="V68" s="273" t="s">
        <v>3</v>
      </c>
      <c r="W68" s="450" t="s">
        <v>112</v>
      </c>
      <c r="X68" s="247"/>
      <c r="Y68" s="247"/>
      <c r="Z68" s="247"/>
      <c r="AA68" s="247"/>
      <c r="AB68" s="261" t="s">
        <v>73</v>
      </c>
      <c r="AC68" s="262"/>
      <c r="AD68" s="263"/>
      <c r="AE68" s="318">
        <f>SUMIF($AW58:$AW67,1,AJ58:AJ67)</f>
        <v>0</v>
      </c>
      <c r="AF68" s="320">
        <f>SUMIF($AW58:$AW67,1,AK58:AK67)</f>
        <v>0</v>
      </c>
      <c r="AG68" s="322">
        <f>SUMIF($AW58:$AW67,1,AL58:AL67)</f>
        <v>0</v>
      </c>
      <c r="AH68" s="324" t="s">
        <v>78</v>
      </c>
      <c r="AI68" s="325"/>
      <c r="AJ68" s="328">
        <f>SUM(AJ58:AJ67)</f>
        <v>0</v>
      </c>
      <c r="AK68" s="309">
        <f>SUM(AK58:AK67)</f>
        <v>0</v>
      </c>
      <c r="AL68" s="311">
        <f>SUM(AL58:AL67)</f>
        <v>0</v>
      </c>
      <c r="AQ68" s="15"/>
      <c r="AR68" s="15"/>
      <c r="AS68" s="15"/>
      <c r="AT68" s="15"/>
      <c r="AU68" s="15"/>
      <c r="AV68" s="15"/>
      <c r="AW68" s="15"/>
      <c r="AX68" s="15"/>
      <c r="AY68" s="15"/>
      <c r="AZ68" s="15"/>
      <c r="BA68" s="15"/>
    </row>
    <row r="69" spans="1:59" ht="18" customHeight="1" thickBot="1" x14ac:dyDescent="0.45">
      <c r="A69" s="430"/>
      <c r="B69" s="431"/>
      <c r="C69" s="431"/>
      <c r="D69" s="431"/>
      <c r="E69" s="431"/>
      <c r="F69" s="433"/>
      <c r="G69" s="435"/>
      <c r="H69" s="437"/>
      <c r="J69" s="441"/>
      <c r="K69" s="442"/>
      <c r="L69" s="442"/>
      <c r="M69" s="442"/>
      <c r="N69" s="442"/>
      <c r="O69" s="443"/>
      <c r="P69" s="445"/>
      <c r="Q69" s="435"/>
      <c r="R69" s="437"/>
      <c r="U69" s="282"/>
      <c r="V69" s="274"/>
      <c r="W69" s="248"/>
      <c r="X69" s="249"/>
      <c r="Y69" s="249"/>
      <c r="Z69" s="249"/>
      <c r="AA69" s="249"/>
      <c r="AB69" s="264"/>
      <c r="AC69" s="265"/>
      <c r="AD69" s="266"/>
      <c r="AE69" s="319"/>
      <c r="AF69" s="321"/>
      <c r="AG69" s="323"/>
      <c r="AH69" s="326"/>
      <c r="AI69" s="327"/>
      <c r="AJ69" s="329"/>
      <c r="AK69" s="310"/>
      <c r="AL69" s="312"/>
      <c r="AQ69" s="15"/>
      <c r="AR69" s="15"/>
      <c r="AS69" s="15"/>
      <c r="AT69" s="15"/>
      <c r="AU69" s="15"/>
      <c r="AV69" s="15"/>
      <c r="AW69" s="15"/>
      <c r="AX69" s="15"/>
      <c r="AY69" s="15"/>
      <c r="AZ69" s="15"/>
      <c r="BA69" s="15"/>
    </row>
    <row r="70" spans="1:59" ht="18" customHeight="1" thickTop="1" x14ac:dyDescent="0.4">
      <c r="I70" s="32"/>
      <c r="J70" s="32"/>
      <c r="V70" s="89"/>
      <c r="W70" s="89"/>
      <c r="AE70" s="32"/>
      <c r="AF70" s="32"/>
      <c r="AG70" s="32"/>
      <c r="AH70" s="32"/>
      <c r="AI70" s="32"/>
      <c r="AJ70" s="32"/>
      <c r="AK70" s="32"/>
      <c r="AL70" s="32"/>
    </row>
    <row r="71" spans="1:59" ht="45" customHeight="1" thickBot="1" x14ac:dyDescent="0.45">
      <c r="AP71" s="2"/>
      <c r="AQ71" s="459" t="s">
        <v>47</v>
      </c>
      <c r="AR71" s="459"/>
    </row>
    <row r="72" spans="1:59" ht="45" customHeight="1" thickTop="1" x14ac:dyDescent="0.4">
      <c r="AP72" s="32"/>
      <c r="AQ72" s="33" t="s">
        <v>7</v>
      </c>
      <c r="AR72" s="34" t="s">
        <v>8</v>
      </c>
      <c r="AS72" s="35" t="s">
        <v>9</v>
      </c>
      <c r="AT72" s="34" t="s">
        <v>10</v>
      </c>
      <c r="AU72" s="36" t="s">
        <v>11</v>
      </c>
      <c r="AV72" s="34" t="s">
        <v>12</v>
      </c>
      <c r="AW72" s="37" t="s">
        <v>13</v>
      </c>
    </row>
    <row r="73" spans="1:59" ht="45" customHeight="1" thickBot="1" x14ac:dyDescent="0.45">
      <c r="AP73" s="2"/>
      <c r="AQ73" s="38">
        <f>SUM(P16,P29,P42,AJ16,AJ29,AJ42,AJ55,AJ68)</f>
        <v>9</v>
      </c>
      <c r="AR73" s="39">
        <f>SUM(Q16,Q29,Q42,AK16,AK29,AK42,AK55,AK68)</f>
        <v>0</v>
      </c>
      <c r="AS73" s="40">
        <f>IF(AR73=12,1,IF(AR73&gt;12,INT(AR73/12),0))</f>
        <v>0</v>
      </c>
      <c r="AT73" s="41">
        <f>IF(AR73&gt;12,MOD(AR73,12),0)</f>
        <v>0</v>
      </c>
      <c r="AU73" s="42">
        <f>SUM((R16,R29,R42,AL16,AL29,AL42,AL55,AL68))</f>
        <v>0</v>
      </c>
      <c r="AV73" s="41">
        <f>IF(AU73=30,1,IF(AU73&gt;30,INT(AU73/30),0))</f>
        <v>0</v>
      </c>
      <c r="AW73" s="43">
        <f>IF(AU73&gt;30,MOD(AU73,30),0)</f>
        <v>0</v>
      </c>
    </row>
    <row r="74" spans="1:59" ht="45" customHeight="1" thickTop="1" x14ac:dyDescent="0.4">
      <c r="AP74" s="32"/>
      <c r="AQ74" s="44" t="s">
        <v>7</v>
      </c>
      <c r="AR74" s="45" t="s">
        <v>14</v>
      </c>
      <c r="AS74" s="46" t="s">
        <v>15</v>
      </c>
      <c r="AT74" s="32"/>
      <c r="AU74" s="32"/>
      <c r="AV74" s="32"/>
      <c r="AW74" s="32"/>
    </row>
    <row r="75" spans="1:59" ht="45" customHeight="1" thickBot="1" x14ac:dyDescent="0.45">
      <c r="AP75" s="2"/>
      <c r="AQ75" s="47">
        <f>AQ73+AS73</f>
        <v>9</v>
      </c>
      <c r="AR75" s="48">
        <f>IF(AR73=12,AT73+AV73,IF(AR73&gt;12,AT73+AV73,AR73+AV73))</f>
        <v>0</v>
      </c>
      <c r="AS75" s="49">
        <f>IF(AU73=30,AW73,IF(AU73&gt;30,AW73,AU73))</f>
        <v>0</v>
      </c>
      <c r="AT75" s="32"/>
    </row>
    <row r="76" spans="1:59" ht="45" customHeight="1" thickTop="1" x14ac:dyDescent="0.4">
      <c r="AP76" s="2"/>
      <c r="AQ76" s="32"/>
      <c r="AR76" s="32"/>
      <c r="AS76" s="32"/>
      <c r="AT76" s="32"/>
      <c r="AU76" s="32"/>
      <c r="AV76" s="32"/>
      <c r="AW76" s="32"/>
    </row>
    <row r="77" spans="1:59" ht="45" customHeight="1" thickBot="1" x14ac:dyDescent="0.45">
      <c r="AP77" s="2"/>
      <c r="AQ77" s="50" t="s">
        <v>48</v>
      </c>
      <c r="AR77" s="51"/>
      <c r="AS77" s="51"/>
      <c r="AT77" s="32"/>
      <c r="AU77" s="32"/>
      <c r="AV77" s="32"/>
      <c r="AW77" s="32"/>
    </row>
    <row r="78" spans="1:59" ht="45" customHeight="1" thickTop="1" x14ac:dyDescent="0.4">
      <c r="AP78" s="32"/>
      <c r="AQ78" s="52" t="s">
        <v>49</v>
      </c>
      <c r="AR78" s="53" t="s">
        <v>50</v>
      </c>
      <c r="AS78" s="53" t="s">
        <v>51</v>
      </c>
      <c r="AT78" s="53" t="s">
        <v>52</v>
      </c>
      <c r="AU78" s="53" t="s">
        <v>53</v>
      </c>
      <c r="AV78" s="53" t="s">
        <v>54</v>
      </c>
      <c r="AW78" s="54" t="s">
        <v>55</v>
      </c>
    </row>
    <row r="79" spans="1:59" ht="45" customHeight="1" thickBot="1" x14ac:dyDescent="0.45">
      <c r="AP79" s="2"/>
      <c r="AQ79" s="38">
        <f>SUM(K16,K29,K42,AE16,AE29,AE42,AE55,AE68)</f>
        <v>8</v>
      </c>
      <c r="AR79" s="39">
        <f>SUM(L16,L29,L42,AF16,AF29,AF42,AF55,AF68)</f>
        <v>0</v>
      </c>
      <c r="AS79" s="40">
        <f>IF(AR79=12,1,IF(AR79&gt;12,INT(AR79/12),0))</f>
        <v>0</v>
      </c>
      <c r="AT79" s="41">
        <f>IF(AR79&gt;12,MOD(AR79,12),0)</f>
        <v>0</v>
      </c>
      <c r="AU79" s="42">
        <f>SUM(M16,M29,M42,AG16,AG29,AG42,AG55,AG68)</f>
        <v>0</v>
      </c>
      <c r="AV79" s="41">
        <f>IF(AU79=30,1,IF(AU79&gt;30,INT(AU79/30),0))</f>
        <v>0</v>
      </c>
      <c r="AW79" s="43">
        <f>IF(AU79&gt;30,MOD(AU79,30),0)</f>
        <v>0</v>
      </c>
    </row>
    <row r="80" spans="1:59" ht="45" customHeight="1" thickTop="1" x14ac:dyDescent="0.4">
      <c r="AP80" s="32"/>
      <c r="AQ80" s="55" t="s">
        <v>49</v>
      </c>
      <c r="AR80" s="56" t="s">
        <v>56</v>
      </c>
      <c r="AS80" s="57" t="s">
        <v>57</v>
      </c>
      <c r="AT80" s="32"/>
      <c r="AU80" s="32"/>
      <c r="AV80" s="32"/>
      <c r="AW80" s="32"/>
    </row>
    <row r="81" spans="42:57" ht="45" customHeight="1" thickBot="1" x14ac:dyDescent="0.45">
      <c r="AP81" s="2"/>
      <c r="AQ81" s="47">
        <f>AQ79+AS79</f>
        <v>8</v>
      </c>
      <c r="AR81" s="58">
        <f>IF(AR79=12,AT79+AV79,IF(AR79&gt;12,AT79+AV79,AR79+AV79))</f>
        <v>0</v>
      </c>
      <c r="AS81" s="59">
        <f>IF(AU79=30,AW79,IF(AU79&gt;30,AW79,AU79))</f>
        <v>0</v>
      </c>
      <c r="AT81" s="32"/>
      <c r="AU81" s="32"/>
      <c r="AV81" s="32"/>
      <c r="AW81" s="32"/>
    </row>
    <row r="82" spans="42:57" ht="45" customHeight="1" thickTop="1" x14ac:dyDescent="0.4">
      <c r="AP82" s="2"/>
    </row>
    <row r="83" spans="42:57" ht="45" customHeight="1" thickBot="1" x14ac:dyDescent="0.45">
      <c r="AP83" s="2"/>
      <c r="AQ83" s="50" t="s">
        <v>59</v>
      </c>
      <c r="AR83" s="51"/>
      <c r="AS83" s="51"/>
      <c r="AT83" s="32"/>
      <c r="AU83" s="32"/>
      <c r="AV83" s="32"/>
      <c r="AW83" s="32"/>
    </row>
    <row r="84" spans="42:57" ht="45" customHeight="1" thickTop="1" x14ac:dyDescent="0.4">
      <c r="AP84" s="32"/>
      <c r="AQ84" s="52" t="s">
        <v>49</v>
      </c>
      <c r="AR84" s="53" t="s">
        <v>50</v>
      </c>
      <c r="AS84" s="53" t="s">
        <v>51</v>
      </c>
      <c r="AT84" s="53" t="s">
        <v>52</v>
      </c>
      <c r="AU84" s="53" t="s">
        <v>53</v>
      </c>
      <c r="AV84" s="53" t="s">
        <v>54</v>
      </c>
      <c r="AW84" s="54" t="s">
        <v>55</v>
      </c>
    </row>
    <row r="85" spans="42:57" ht="45" customHeight="1" thickBot="1" x14ac:dyDescent="0.45">
      <c r="AP85" s="2"/>
      <c r="AQ85" s="38">
        <f>F68</f>
        <v>0</v>
      </c>
      <c r="AR85" s="39">
        <f>G68</f>
        <v>5</v>
      </c>
      <c r="AS85" s="40">
        <f>IF(AR85=12,1,IF(AR85&gt;12,INT(AR85/12),0))</f>
        <v>0</v>
      </c>
      <c r="AT85" s="41">
        <f>IF(AR85&gt;12,MOD(AR85,12),0)</f>
        <v>0</v>
      </c>
      <c r="AU85" s="42">
        <f>H68</f>
        <v>23</v>
      </c>
      <c r="AV85" s="41">
        <f>IF(AU85=30,1,IF(AU85&gt;30,INT(AU85/30),0))</f>
        <v>0</v>
      </c>
      <c r="AW85" s="43">
        <f>IF(AU85&gt;30,MOD(AU85,30),0)</f>
        <v>0</v>
      </c>
    </row>
    <row r="86" spans="42:57" ht="45" customHeight="1" thickTop="1" x14ac:dyDescent="0.4">
      <c r="AP86" s="2"/>
      <c r="AQ86" s="55" t="s">
        <v>49</v>
      </c>
      <c r="AR86" s="56" t="s">
        <v>56</v>
      </c>
      <c r="AS86" s="57" t="s">
        <v>57</v>
      </c>
      <c r="AT86" s="32"/>
      <c r="AU86" s="32"/>
      <c r="AV86" s="32"/>
      <c r="AW86" s="32"/>
    </row>
    <row r="87" spans="42:57" ht="45" customHeight="1" thickBot="1" x14ac:dyDescent="0.45">
      <c r="AP87" s="2"/>
      <c r="AQ87" s="47">
        <f>AQ85+AS85</f>
        <v>0</v>
      </c>
      <c r="AR87" s="58">
        <f>IF(AR85=12,AT85+AV85,IF(AR85&gt;12,AT85+AV85,AR85+AV85))</f>
        <v>5</v>
      </c>
      <c r="AS87" s="59">
        <f>IF(AU85=30,AW85,IF(AU85&gt;30,AW85,AU85))</f>
        <v>23</v>
      </c>
      <c r="AT87" s="32"/>
      <c r="AU87" s="32"/>
      <c r="AV87" s="32"/>
      <c r="AW87" s="32"/>
    </row>
    <row r="88" spans="42:57" ht="45" customHeight="1" thickTop="1" x14ac:dyDescent="0.4">
      <c r="AP88" s="2"/>
    </row>
    <row r="89" spans="42:57" ht="45" customHeight="1" thickBot="1" x14ac:dyDescent="0.45">
      <c r="AP89" s="2"/>
      <c r="AQ89" s="50" t="s">
        <v>70</v>
      </c>
      <c r="AR89" s="60"/>
      <c r="AS89" s="60"/>
    </row>
    <row r="90" spans="42:57" ht="45" customHeight="1" thickTop="1" x14ac:dyDescent="0.4">
      <c r="AP90" s="61"/>
      <c r="AQ90" s="62" t="s">
        <v>16</v>
      </c>
      <c r="AR90" s="63" t="s">
        <v>17</v>
      </c>
      <c r="AS90" s="64" t="s">
        <v>18</v>
      </c>
      <c r="AT90" s="61"/>
      <c r="AU90" s="61"/>
      <c r="AV90" s="61"/>
      <c r="AW90" s="61"/>
    </row>
    <row r="91" spans="42:57" ht="45" customHeight="1" thickBot="1" x14ac:dyDescent="0.45">
      <c r="AP91" s="2"/>
      <c r="AQ91" s="47">
        <f>IF(AND(AS81&lt;AS87,AR81=AR87),IF(AR81&lt;AR87,AQ81-1,AQ81)-AQ87-1,IF(AR81&lt;AR87,AQ81-1,AQ81)-AQ87)</f>
        <v>7</v>
      </c>
      <c r="AR91" s="48">
        <f>IF(IF(AS81&lt;AS87,AR81-1,AR81)&lt;AR87,12+IF(AS81&lt;AS87,AR81-1,AR81)-AR87,IF(AS81&lt;AS87,AR81-1,AR81)-AR87)</f>
        <v>6</v>
      </c>
      <c r="AS91" s="59">
        <f>IF(AS81&lt;AS87,(30+AS81)-AS87,AS81-AS87)</f>
        <v>7</v>
      </c>
    </row>
    <row r="92" spans="42:57" ht="45" customHeight="1" thickTop="1" x14ac:dyDescent="0.4"/>
    <row r="95" spans="42:57" ht="45" customHeight="1" x14ac:dyDescent="0.4">
      <c r="BC95" s="32"/>
      <c r="BD95" s="32"/>
      <c r="BE95" s="32"/>
    </row>
  </sheetData>
  <sheetProtection algorithmName="SHA-512" hashValue="NTjiFKQ8YFwqRrXUaR0BYJiuE8phvZXZH1GyuJqBIHkMZQlTqll3Zr7j60ViUZTKaExftJ3bc8p6AxfMeWAoPw==" saltValue="wI/v5MHpeF6AZ0rKGfOong==" spinCount="100000" sheet="1" objects="1" scenarios="1" selectLockedCells="1" selectUnlockedCells="1"/>
  <mergeCells count="630">
    <mergeCell ref="AH68:AI69"/>
    <mergeCell ref="AJ68:AJ69"/>
    <mergeCell ref="AK68:AK69"/>
    <mergeCell ref="AL68:AL69"/>
    <mergeCell ref="AQ71:AR71"/>
    <mergeCell ref="V68:V69"/>
    <mergeCell ref="W68:AA69"/>
    <mergeCell ref="AB68:AD69"/>
    <mergeCell ref="AE68:AE69"/>
    <mergeCell ref="AF68:AF69"/>
    <mergeCell ref="AG68:AG69"/>
    <mergeCell ref="AW66:AW67"/>
    <mergeCell ref="AY66:AY67"/>
    <mergeCell ref="AZ66:AZ67"/>
    <mergeCell ref="A66:C67"/>
    <mergeCell ref="D66:E66"/>
    <mergeCell ref="F66:F67"/>
    <mergeCell ref="G66:G67"/>
    <mergeCell ref="H66:H67"/>
    <mergeCell ref="J66:R67"/>
    <mergeCell ref="AW62:AW63"/>
    <mergeCell ref="A62:C63"/>
    <mergeCell ref="D62:E62"/>
    <mergeCell ref="AZ64:AZ65"/>
    <mergeCell ref="BA64:BA65"/>
    <mergeCell ref="D65:E65"/>
    <mergeCell ref="AQ65:AQ66"/>
    <mergeCell ref="AS65:AS66"/>
    <mergeCell ref="AT65:AT66"/>
    <mergeCell ref="AU65:AU66"/>
    <mergeCell ref="X66:X67"/>
    <mergeCell ref="Y66:AG67"/>
    <mergeCell ref="AH66:AH67"/>
    <mergeCell ref="AH64:AH65"/>
    <mergeCell ref="AJ64:AJ65"/>
    <mergeCell ref="AK64:AK65"/>
    <mergeCell ref="AL64:AL65"/>
    <mergeCell ref="AW64:AW65"/>
    <mergeCell ref="AY64:AY65"/>
    <mergeCell ref="BA66:BA67"/>
    <mergeCell ref="D67:E67"/>
    <mergeCell ref="AJ66:AJ67"/>
    <mergeCell ref="AK66:AK67"/>
    <mergeCell ref="AL66:AL67"/>
    <mergeCell ref="AW60:AW61"/>
    <mergeCell ref="AY60:AY61"/>
    <mergeCell ref="AZ60:AZ61"/>
    <mergeCell ref="BA60:BA61"/>
    <mergeCell ref="A64:C65"/>
    <mergeCell ref="D64:E64"/>
    <mergeCell ref="F64:F65"/>
    <mergeCell ref="G64:G65"/>
    <mergeCell ref="H64:H65"/>
    <mergeCell ref="V64:V65"/>
    <mergeCell ref="AY62:AY63"/>
    <mergeCell ref="AZ62:AZ63"/>
    <mergeCell ref="BA62:BA63"/>
    <mergeCell ref="D63:E63"/>
    <mergeCell ref="AQ63:AQ64"/>
    <mergeCell ref="AS63:AS64"/>
    <mergeCell ref="AT63:AT64"/>
    <mergeCell ref="AU63:AU64"/>
    <mergeCell ref="X64:X65"/>
    <mergeCell ref="Y64:AG65"/>
    <mergeCell ref="Y62:AG63"/>
    <mergeCell ref="AH62:AH63"/>
    <mergeCell ref="AJ62:AJ63"/>
    <mergeCell ref="AK62:AK63"/>
    <mergeCell ref="AQ61:AQ62"/>
    <mergeCell ref="AS61:AS62"/>
    <mergeCell ref="AT61:AT62"/>
    <mergeCell ref="AU61:AU62"/>
    <mergeCell ref="A60:C61"/>
    <mergeCell ref="D60:E60"/>
    <mergeCell ref="F60:F61"/>
    <mergeCell ref="G60:G61"/>
    <mergeCell ref="H60:H61"/>
    <mergeCell ref="X60:X61"/>
    <mergeCell ref="F62:F63"/>
    <mergeCell ref="G62:G63"/>
    <mergeCell ref="H62:H63"/>
    <mergeCell ref="X62:X63"/>
    <mergeCell ref="AL60:AL61"/>
    <mergeCell ref="AL62:AL63"/>
    <mergeCell ref="AL58:AL59"/>
    <mergeCell ref="AW58:AW59"/>
    <mergeCell ref="AY58:AY59"/>
    <mergeCell ref="AZ58:AZ59"/>
    <mergeCell ref="BA58:BA59"/>
    <mergeCell ref="D59:E59"/>
    <mergeCell ref="AQ59:AQ60"/>
    <mergeCell ref="AS59:AS60"/>
    <mergeCell ref="AT59:AT60"/>
    <mergeCell ref="AU59:AU60"/>
    <mergeCell ref="V58:V63"/>
    <mergeCell ref="X58:X59"/>
    <mergeCell ref="Y58:AG59"/>
    <mergeCell ref="AH58:AH59"/>
    <mergeCell ref="AJ58:AJ59"/>
    <mergeCell ref="AK58:AK59"/>
    <mergeCell ref="Y60:AG61"/>
    <mergeCell ref="AH60:AH61"/>
    <mergeCell ref="AJ60:AJ61"/>
    <mergeCell ref="AK60:AK61"/>
    <mergeCell ref="AQ57:AQ58"/>
    <mergeCell ref="AS57:AS58"/>
    <mergeCell ref="AT57:AT58"/>
    <mergeCell ref="AU57:AU58"/>
    <mergeCell ref="A58:C59"/>
    <mergeCell ref="D58:E58"/>
    <mergeCell ref="F58:F59"/>
    <mergeCell ref="G58:G59"/>
    <mergeCell ref="H58:H59"/>
    <mergeCell ref="U58:U69"/>
    <mergeCell ref="A56:C57"/>
    <mergeCell ref="D56:E56"/>
    <mergeCell ref="F56:F57"/>
    <mergeCell ref="G56:G57"/>
    <mergeCell ref="H56:H57"/>
    <mergeCell ref="D57:E57"/>
    <mergeCell ref="D61:E61"/>
    <mergeCell ref="A68:E69"/>
    <mergeCell ref="F68:F69"/>
    <mergeCell ref="G68:G69"/>
    <mergeCell ref="H68:H69"/>
    <mergeCell ref="J68:O69"/>
    <mergeCell ref="P68:P69"/>
    <mergeCell ref="Q68:Q69"/>
    <mergeCell ref="R68:R69"/>
    <mergeCell ref="AL55:AL56"/>
    <mergeCell ref="AQ55:AQ56"/>
    <mergeCell ref="AS55:AS56"/>
    <mergeCell ref="AT55:AT56"/>
    <mergeCell ref="AU55:AU56"/>
    <mergeCell ref="AB55:AD56"/>
    <mergeCell ref="AE55:AE56"/>
    <mergeCell ref="AF55:AF56"/>
    <mergeCell ref="AG55:AG56"/>
    <mergeCell ref="AH55:AI56"/>
    <mergeCell ref="AJ55:AJ56"/>
    <mergeCell ref="AY53:AY54"/>
    <mergeCell ref="AZ53:AZ54"/>
    <mergeCell ref="BA53:BA54"/>
    <mergeCell ref="AH53:AH54"/>
    <mergeCell ref="AJ53:AJ54"/>
    <mergeCell ref="AK53:AK54"/>
    <mergeCell ref="AL53:AL54"/>
    <mergeCell ref="AQ53:AQ54"/>
    <mergeCell ref="AS53:AS54"/>
    <mergeCell ref="AT53:AT54"/>
    <mergeCell ref="AU53:AU54"/>
    <mergeCell ref="AW53:AW54"/>
    <mergeCell ref="A52:C53"/>
    <mergeCell ref="D52:E52"/>
    <mergeCell ref="F52:F53"/>
    <mergeCell ref="G52:G53"/>
    <mergeCell ref="H52:H53"/>
    <mergeCell ref="D53:E53"/>
    <mergeCell ref="AK51:AK52"/>
    <mergeCell ref="AL51:AL52"/>
    <mergeCell ref="AQ51:AQ52"/>
    <mergeCell ref="A50:C51"/>
    <mergeCell ref="D50:E51"/>
    <mergeCell ref="F50:H51"/>
    <mergeCell ref="J50:R65"/>
    <mergeCell ref="AQ50:AU50"/>
    <mergeCell ref="V51:V52"/>
    <mergeCell ref="X51:X52"/>
    <mergeCell ref="Y51:AG52"/>
    <mergeCell ref="A54:C55"/>
    <mergeCell ref="D54:E54"/>
    <mergeCell ref="F54:F55"/>
    <mergeCell ref="G54:G55"/>
    <mergeCell ref="H54:H55"/>
    <mergeCell ref="D55:E55"/>
    <mergeCell ref="AK55:AK56"/>
    <mergeCell ref="AJ51:AJ52"/>
    <mergeCell ref="AK49:AK50"/>
    <mergeCell ref="AL49:AL50"/>
    <mergeCell ref="AW49:AW50"/>
    <mergeCell ref="AY49:AY50"/>
    <mergeCell ref="AZ49:AZ50"/>
    <mergeCell ref="BA49:BA50"/>
    <mergeCell ref="AY47:AY48"/>
    <mergeCell ref="AZ47:AZ48"/>
    <mergeCell ref="BA47:BA48"/>
    <mergeCell ref="AW51:AW52"/>
    <mergeCell ref="AY51:AY52"/>
    <mergeCell ref="AZ51:AZ52"/>
    <mergeCell ref="BA51:BA52"/>
    <mergeCell ref="AS51:AS52"/>
    <mergeCell ref="AT51:AT52"/>
    <mergeCell ref="AU51:AU52"/>
    <mergeCell ref="A48:G49"/>
    <mergeCell ref="H48:H49"/>
    <mergeCell ref="J48:J49"/>
    <mergeCell ref="X49:X50"/>
    <mergeCell ref="Y49:AG50"/>
    <mergeCell ref="AH49:AH50"/>
    <mergeCell ref="AJ49:AJ50"/>
    <mergeCell ref="AY45:AY46"/>
    <mergeCell ref="AZ45:AZ46"/>
    <mergeCell ref="Q44:Q45"/>
    <mergeCell ref="R44:R45"/>
    <mergeCell ref="U45:U56"/>
    <mergeCell ref="V45:V50"/>
    <mergeCell ref="X53:X54"/>
    <mergeCell ref="Y53:AG54"/>
    <mergeCell ref="V55:V56"/>
    <mergeCell ref="W55:AA56"/>
    <mergeCell ref="A44:J45"/>
    <mergeCell ref="K44:K45"/>
    <mergeCell ref="L44:L45"/>
    <mergeCell ref="M44:M45"/>
    <mergeCell ref="N44:O45"/>
    <mergeCell ref="P44:P45"/>
    <mergeCell ref="AH51:AH52"/>
    <mergeCell ref="BA45:BA46"/>
    <mergeCell ref="X47:X48"/>
    <mergeCell ref="Y47:AG48"/>
    <mergeCell ref="AH47:AH48"/>
    <mergeCell ref="AJ47:AJ48"/>
    <mergeCell ref="AK47:AK48"/>
    <mergeCell ref="AL47:AL48"/>
    <mergeCell ref="AW47:AW48"/>
    <mergeCell ref="AH45:AH46"/>
    <mergeCell ref="AJ45:AJ46"/>
    <mergeCell ref="AK45:AK46"/>
    <mergeCell ref="AL45:AL46"/>
    <mergeCell ref="AO45:AP45"/>
    <mergeCell ref="AW45:AW46"/>
    <mergeCell ref="X45:X46"/>
    <mergeCell ref="Y45:AG46"/>
    <mergeCell ref="AS40:AS41"/>
    <mergeCell ref="AT40:AT41"/>
    <mergeCell ref="AU40:AU41"/>
    <mergeCell ref="AW40:AW41"/>
    <mergeCell ref="AY40:AY41"/>
    <mergeCell ref="X40:X41"/>
    <mergeCell ref="Y40:AG41"/>
    <mergeCell ref="AH40:AH41"/>
    <mergeCell ref="AJ40:AJ41"/>
    <mergeCell ref="AK40:AK41"/>
    <mergeCell ref="AL40:AL41"/>
    <mergeCell ref="B42:B43"/>
    <mergeCell ref="C42:G43"/>
    <mergeCell ref="H42:J43"/>
    <mergeCell ref="K42:K43"/>
    <mergeCell ref="L42:L43"/>
    <mergeCell ref="M42:M43"/>
    <mergeCell ref="N42:O43"/>
    <mergeCell ref="P42:P43"/>
    <mergeCell ref="AQ40:AQ41"/>
    <mergeCell ref="AF42:AF43"/>
    <mergeCell ref="AG42:AG43"/>
    <mergeCell ref="AH42:AI43"/>
    <mergeCell ref="AJ42:AJ43"/>
    <mergeCell ref="AK42:AK43"/>
    <mergeCell ref="AL42:AL43"/>
    <mergeCell ref="Q42:Q43"/>
    <mergeCell ref="R42:R43"/>
    <mergeCell ref="V42:V43"/>
    <mergeCell ref="W42:AA43"/>
    <mergeCell ref="AB42:AD43"/>
    <mergeCell ref="AE42:AE43"/>
    <mergeCell ref="AW38:AW39"/>
    <mergeCell ref="AY38:AY39"/>
    <mergeCell ref="AZ38:AZ39"/>
    <mergeCell ref="BA38:BA39"/>
    <mergeCell ref="D40:D41"/>
    <mergeCell ref="E40:M41"/>
    <mergeCell ref="N40:N41"/>
    <mergeCell ref="P40:P41"/>
    <mergeCell ref="Q40:Q41"/>
    <mergeCell ref="R40:R41"/>
    <mergeCell ref="AL38:AL39"/>
    <mergeCell ref="AM38:AM39"/>
    <mergeCell ref="AQ38:AQ39"/>
    <mergeCell ref="AS38:AS39"/>
    <mergeCell ref="AT38:AT39"/>
    <mergeCell ref="AU38:AU39"/>
    <mergeCell ref="V38:V39"/>
    <mergeCell ref="X38:X39"/>
    <mergeCell ref="Y38:AG39"/>
    <mergeCell ref="AH38:AH39"/>
    <mergeCell ref="AJ38:AJ39"/>
    <mergeCell ref="AK38:AK39"/>
    <mergeCell ref="AZ40:AZ41"/>
    <mergeCell ref="BA40:BA41"/>
    <mergeCell ref="AT36:AT37"/>
    <mergeCell ref="AU36:AU37"/>
    <mergeCell ref="AW36:AW37"/>
    <mergeCell ref="R36:R37"/>
    <mergeCell ref="X36:X37"/>
    <mergeCell ref="Y36:AG37"/>
    <mergeCell ref="AH36:AH37"/>
    <mergeCell ref="AJ36:AJ37"/>
    <mergeCell ref="AK36:AK37"/>
    <mergeCell ref="AU34:AU35"/>
    <mergeCell ref="AW34:AW35"/>
    <mergeCell ref="AY34:AY35"/>
    <mergeCell ref="AZ34:AZ35"/>
    <mergeCell ref="BA34:BA35"/>
    <mergeCell ref="D36:D37"/>
    <mergeCell ref="E36:M37"/>
    <mergeCell ref="N36:N37"/>
    <mergeCell ref="P36:P37"/>
    <mergeCell ref="Q36:Q37"/>
    <mergeCell ref="AK34:AK35"/>
    <mergeCell ref="AL34:AL35"/>
    <mergeCell ref="AM34:AM35"/>
    <mergeCell ref="AQ34:AQ35"/>
    <mergeCell ref="AS34:AS35"/>
    <mergeCell ref="AT34:AT35"/>
    <mergeCell ref="AH34:AH35"/>
    <mergeCell ref="AJ34:AJ35"/>
    <mergeCell ref="AY36:AY37"/>
    <mergeCell ref="AZ36:AZ37"/>
    <mergeCell ref="BA36:BA37"/>
    <mergeCell ref="AL36:AL37"/>
    <mergeCell ref="AQ36:AQ37"/>
    <mergeCell ref="AS36:AS37"/>
    <mergeCell ref="AW32:AW33"/>
    <mergeCell ref="AY32:AY33"/>
    <mergeCell ref="AZ32:AZ33"/>
    <mergeCell ref="BA32:BA33"/>
    <mergeCell ref="D34:D35"/>
    <mergeCell ref="E34:M35"/>
    <mergeCell ref="N34:N35"/>
    <mergeCell ref="P34:P35"/>
    <mergeCell ref="Q34:Q35"/>
    <mergeCell ref="R34:R35"/>
    <mergeCell ref="AK32:AK33"/>
    <mergeCell ref="AL32:AL33"/>
    <mergeCell ref="AQ32:AQ33"/>
    <mergeCell ref="AS32:AS33"/>
    <mergeCell ref="AT32:AT33"/>
    <mergeCell ref="AU32:AU33"/>
    <mergeCell ref="U32:U43"/>
    <mergeCell ref="V32:V37"/>
    <mergeCell ref="X32:X33"/>
    <mergeCell ref="Y32:AG33"/>
    <mergeCell ref="AH32:AH33"/>
    <mergeCell ref="AJ32:AJ33"/>
    <mergeCell ref="X34:X35"/>
    <mergeCell ref="Y34:AG35"/>
    <mergeCell ref="A32:A43"/>
    <mergeCell ref="B32:B37"/>
    <mergeCell ref="D32:D33"/>
    <mergeCell ref="E32:M33"/>
    <mergeCell ref="N32:N33"/>
    <mergeCell ref="P32:P33"/>
    <mergeCell ref="Q32:Q33"/>
    <mergeCell ref="R32:R33"/>
    <mergeCell ref="AB29:AD30"/>
    <mergeCell ref="N29:O30"/>
    <mergeCell ref="P29:P30"/>
    <mergeCell ref="Q29:Q30"/>
    <mergeCell ref="R29:R30"/>
    <mergeCell ref="V29:V30"/>
    <mergeCell ref="W29:AA30"/>
    <mergeCell ref="B29:B30"/>
    <mergeCell ref="C29:G30"/>
    <mergeCell ref="B38:B39"/>
    <mergeCell ref="D38:D39"/>
    <mergeCell ref="E38:M39"/>
    <mergeCell ref="N38:N39"/>
    <mergeCell ref="P38:P39"/>
    <mergeCell ref="Q38:Q39"/>
    <mergeCell ref="R38:R39"/>
    <mergeCell ref="H29:J30"/>
    <mergeCell ref="K29:K30"/>
    <mergeCell ref="L29:L30"/>
    <mergeCell ref="M29:M30"/>
    <mergeCell ref="AT27:AT28"/>
    <mergeCell ref="AU27:AU28"/>
    <mergeCell ref="AW27:AW28"/>
    <mergeCell ref="AY27:AY28"/>
    <mergeCell ref="AZ27:AZ28"/>
    <mergeCell ref="AK29:AK30"/>
    <mergeCell ref="AL29:AL30"/>
    <mergeCell ref="AE29:AE30"/>
    <mergeCell ref="AF29:AF30"/>
    <mergeCell ref="AG29:AG30"/>
    <mergeCell ref="AH29:AI30"/>
    <mergeCell ref="AJ29:AJ30"/>
    <mergeCell ref="BA27:BA28"/>
    <mergeCell ref="AH27:AH28"/>
    <mergeCell ref="AJ27:AJ28"/>
    <mergeCell ref="AK27:AK28"/>
    <mergeCell ref="AL27:AL28"/>
    <mergeCell ref="AQ27:AQ28"/>
    <mergeCell ref="AS27:AS28"/>
    <mergeCell ref="AZ25:AZ26"/>
    <mergeCell ref="BA25:BA26"/>
    <mergeCell ref="AS25:AS26"/>
    <mergeCell ref="AT25:AT26"/>
    <mergeCell ref="AU25:AU26"/>
    <mergeCell ref="AW25:AW26"/>
    <mergeCell ref="AY25:AY26"/>
    <mergeCell ref="AY23:AY24"/>
    <mergeCell ref="X23:X24"/>
    <mergeCell ref="Y23:AG24"/>
    <mergeCell ref="AH23:AH24"/>
    <mergeCell ref="AJ23:AJ24"/>
    <mergeCell ref="AK23:AK24"/>
    <mergeCell ref="AL23:AL24"/>
    <mergeCell ref="D27:D28"/>
    <mergeCell ref="E27:M28"/>
    <mergeCell ref="N27:N28"/>
    <mergeCell ref="P27:P28"/>
    <mergeCell ref="Q27:Q28"/>
    <mergeCell ref="R27:R28"/>
    <mergeCell ref="X27:X28"/>
    <mergeCell ref="Y27:AG28"/>
    <mergeCell ref="AQ25:AQ26"/>
    <mergeCell ref="X25:X26"/>
    <mergeCell ref="Y25:AG26"/>
    <mergeCell ref="AH25:AH26"/>
    <mergeCell ref="AJ25:AJ26"/>
    <mergeCell ref="AK25:AK26"/>
    <mergeCell ref="AL25:AL26"/>
    <mergeCell ref="B25:B26"/>
    <mergeCell ref="D25:D26"/>
    <mergeCell ref="E25:M26"/>
    <mergeCell ref="N25:N26"/>
    <mergeCell ref="P25:P26"/>
    <mergeCell ref="Q25:Q26"/>
    <mergeCell ref="R25:R26"/>
    <mergeCell ref="V25:V26"/>
    <mergeCell ref="AQ23:AQ24"/>
    <mergeCell ref="AW21:AW22"/>
    <mergeCell ref="AY21:AY22"/>
    <mergeCell ref="AZ21:AZ22"/>
    <mergeCell ref="BA21:BA22"/>
    <mergeCell ref="D23:D24"/>
    <mergeCell ref="E23:M24"/>
    <mergeCell ref="N23:N24"/>
    <mergeCell ref="P23:P24"/>
    <mergeCell ref="Q23:Q24"/>
    <mergeCell ref="R23:R24"/>
    <mergeCell ref="AK21:AK22"/>
    <mergeCell ref="AL21:AL22"/>
    <mergeCell ref="AQ21:AQ22"/>
    <mergeCell ref="AS21:AS22"/>
    <mergeCell ref="AT21:AT22"/>
    <mergeCell ref="AU21:AU22"/>
    <mergeCell ref="AH21:AH22"/>
    <mergeCell ref="AJ21:AJ22"/>
    <mergeCell ref="AZ23:AZ24"/>
    <mergeCell ref="BA23:BA24"/>
    <mergeCell ref="AS23:AS24"/>
    <mergeCell ref="AT23:AT24"/>
    <mergeCell ref="AU23:AU24"/>
    <mergeCell ref="AW23:AW24"/>
    <mergeCell ref="AW19:AW20"/>
    <mergeCell ref="AY19:AY20"/>
    <mergeCell ref="AZ19:AZ20"/>
    <mergeCell ref="BA19:BA20"/>
    <mergeCell ref="D21:D22"/>
    <mergeCell ref="E21:M22"/>
    <mergeCell ref="N21:N22"/>
    <mergeCell ref="P21:P22"/>
    <mergeCell ref="Q21:Q22"/>
    <mergeCell ref="R21:R22"/>
    <mergeCell ref="AK19:AK20"/>
    <mergeCell ref="AL19:AL20"/>
    <mergeCell ref="AQ19:AQ20"/>
    <mergeCell ref="AS19:AS20"/>
    <mergeCell ref="AT19:AT20"/>
    <mergeCell ref="AU19:AU20"/>
    <mergeCell ref="U19:U30"/>
    <mergeCell ref="V19:V24"/>
    <mergeCell ref="X19:X20"/>
    <mergeCell ref="Y19:AG20"/>
    <mergeCell ref="AH19:AH20"/>
    <mergeCell ref="AJ19:AJ20"/>
    <mergeCell ref="X21:X22"/>
    <mergeCell ref="Y21:AG22"/>
    <mergeCell ref="AY14:AY15"/>
    <mergeCell ref="AZ14:AZ15"/>
    <mergeCell ref="AK16:AK17"/>
    <mergeCell ref="AL16:AL17"/>
    <mergeCell ref="A19:A30"/>
    <mergeCell ref="B19:B24"/>
    <mergeCell ref="D19:D20"/>
    <mergeCell ref="E19:M20"/>
    <mergeCell ref="N19:N20"/>
    <mergeCell ref="P19:P20"/>
    <mergeCell ref="Q19:Q20"/>
    <mergeCell ref="R19:R20"/>
    <mergeCell ref="AB16:AD17"/>
    <mergeCell ref="AE16:AE17"/>
    <mergeCell ref="AF16:AF17"/>
    <mergeCell ref="AG16:AG17"/>
    <mergeCell ref="AH16:AI17"/>
    <mergeCell ref="AJ16:AJ17"/>
    <mergeCell ref="N16:O17"/>
    <mergeCell ref="P16:P17"/>
    <mergeCell ref="Q16:Q17"/>
    <mergeCell ref="R16:R17"/>
    <mergeCell ref="V16:V17"/>
    <mergeCell ref="W16:AA17"/>
    <mergeCell ref="AQ12:AQ13"/>
    <mergeCell ref="X12:X13"/>
    <mergeCell ref="Y12:AG13"/>
    <mergeCell ref="AH12:AH13"/>
    <mergeCell ref="AJ12:AJ13"/>
    <mergeCell ref="AK12:AK13"/>
    <mergeCell ref="AL12:AL13"/>
    <mergeCell ref="BA14:BA15"/>
    <mergeCell ref="AH14:AH15"/>
    <mergeCell ref="AJ14:AJ15"/>
    <mergeCell ref="AK14:AK15"/>
    <mergeCell ref="AL14:AL15"/>
    <mergeCell ref="AQ14:AQ15"/>
    <mergeCell ref="AS14:AS15"/>
    <mergeCell ref="AZ12:AZ13"/>
    <mergeCell ref="BA12:BA13"/>
    <mergeCell ref="AS12:AS13"/>
    <mergeCell ref="AT12:AT13"/>
    <mergeCell ref="AU12:AU13"/>
    <mergeCell ref="AW12:AW13"/>
    <mergeCell ref="AY12:AY13"/>
    <mergeCell ref="AT14:AT15"/>
    <mergeCell ref="AU14:AU15"/>
    <mergeCell ref="AW14:AW15"/>
    <mergeCell ref="AZ10:AZ11"/>
    <mergeCell ref="BA10:BA11"/>
    <mergeCell ref="B12:B13"/>
    <mergeCell ref="D12:D13"/>
    <mergeCell ref="E12:M13"/>
    <mergeCell ref="N12:N13"/>
    <mergeCell ref="P12:P13"/>
    <mergeCell ref="Q12:Q13"/>
    <mergeCell ref="R12:R13"/>
    <mergeCell ref="V12:V13"/>
    <mergeCell ref="AQ10:AQ11"/>
    <mergeCell ref="AS10:AS11"/>
    <mergeCell ref="AT10:AT11"/>
    <mergeCell ref="AU10:AU11"/>
    <mergeCell ref="AW10:AW11"/>
    <mergeCell ref="AY10:AY11"/>
    <mergeCell ref="X10:X11"/>
    <mergeCell ref="Y10:AG11"/>
    <mergeCell ref="AH10:AH11"/>
    <mergeCell ref="AJ10:AJ11"/>
    <mergeCell ref="AK10:AK11"/>
    <mergeCell ref="AL10:AL11"/>
    <mergeCell ref="D10:D11"/>
    <mergeCell ref="E10:M11"/>
    <mergeCell ref="BA8:BA9"/>
    <mergeCell ref="AH8:AH9"/>
    <mergeCell ref="AJ8:AJ9"/>
    <mergeCell ref="AK8:AK9"/>
    <mergeCell ref="AL8:AL9"/>
    <mergeCell ref="AQ8:AQ9"/>
    <mergeCell ref="AS8:AS9"/>
    <mergeCell ref="AT6:AT7"/>
    <mergeCell ref="AU6:AU7"/>
    <mergeCell ref="AW6:AW7"/>
    <mergeCell ref="AY6:AY7"/>
    <mergeCell ref="AZ6:AZ7"/>
    <mergeCell ref="BA6:BA7"/>
    <mergeCell ref="AH6:AH7"/>
    <mergeCell ref="AJ6:AJ7"/>
    <mergeCell ref="AK6:AK7"/>
    <mergeCell ref="AL6:AL7"/>
    <mergeCell ref="AQ6:AQ7"/>
    <mergeCell ref="AS6:AS7"/>
    <mergeCell ref="AT8:AT9"/>
    <mergeCell ref="AU8:AU9"/>
    <mergeCell ref="AW8:AW9"/>
    <mergeCell ref="AY8:AY9"/>
    <mergeCell ref="AZ8:AZ9"/>
    <mergeCell ref="Q6:Q7"/>
    <mergeCell ref="R6:R7"/>
    <mergeCell ref="U6:U17"/>
    <mergeCell ref="V6:V11"/>
    <mergeCell ref="X6:X7"/>
    <mergeCell ref="Y6:AG7"/>
    <mergeCell ref="Q8:Q9"/>
    <mergeCell ref="R8:R9"/>
    <mergeCell ref="X8:X9"/>
    <mergeCell ref="Y8:AG9"/>
    <mergeCell ref="Q10:Q11"/>
    <mergeCell ref="R10:R11"/>
    <mergeCell ref="Q14:Q15"/>
    <mergeCell ref="R14:R15"/>
    <mergeCell ref="X14:X15"/>
    <mergeCell ref="Y14:AG15"/>
    <mergeCell ref="A6:A17"/>
    <mergeCell ref="B6:B11"/>
    <mergeCell ref="D6:D7"/>
    <mergeCell ref="E6:M7"/>
    <mergeCell ref="N6:N7"/>
    <mergeCell ref="P6:P7"/>
    <mergeCell ref="D8:D9"/>
    <mergeCell ref="E8:M9"/>
    <mergeCell ref="N8:N9"/>
    <mergeCell ref="P8:P9"/>
    <mergeCell ref="N10:N11"/>
    <mergeCell ref="P10:P11"/>
    <mergeCell ref="D14:D15"/>
    <mergeCell ref="E14:M15"/>
    <mergeCell ref="N14:N15"/>
    <mergeCell ref="P14:P15"/>
    <mergeCell ref="H16:J17"/>
    <mergeCell ref="K16:K17"/>
    <mergeCell ref="L16:L17"/>
    <mergeCell ref="M16:M17"/>
    <mergeCell ref="B16:B17"/>
    <mergeCell ref="C16:G17"/>
    <mergeCell ref="A4:R4"/>
    <mergeCell ref="U4:AL4"/>
    <mergeCell ref="A5:B5"/>
    <mergeCell ref="E5:M5"/>
    <mergeCell ref="P5:R5"/>
    <mergeCell ref="U5:V5"/>
    <mergeCell ref="Y5:AG5"/>
    <mergeCell ref="AJ5:AL5"/>
    <mergeCell ref="A1:D3"/>
    <mergeCell ref="E1:H1"/>
    <mergeCell ref="I1:K1"/>
    <mergeCell ref="L1:N1"/>
    <mergeCell ref="P1:R1"/>
    <mergeCell ref="E2:H2"/>
    <mergeCell ref="I2:K2"/>
    <mergeCell ref="L2:N2"/>
    <mergeCell ref="P2:R2"/>
  </mergeCells>
  <phoneticPr fontId="1"/>
  <conditionalFormatting sqref="C16:G17">
    <cfRule type="expression" dxfId="34" priority="6">
      <formula>TEXT($B$16,0)="在職中"</formula>
    </cfRule>
  </conditionalFormatting>
  <conditionalFormatting sqref="C29:G30">
    <cfRule type="expression" dxfId="33" priority="5">
      <formula>TEXT($B$16,0)="在職中"</formula>
    </cfRule>
  </conditionalFormatting>
  <conditionalFormatting sqref="W16:AA17">
    <cfRule type="expression" dxfId="32" priority="4">
      <formula>TEXT($B$16,0)="在職中"</formula>
    </cfRule>
  </conditionalFormatting>
  <conditionalFormatting sqref="W29:AA30">
    <cfRule type="expression" dxfId="31" priority="3">
      <formula>TEXT($B$16,0)="在職中"</formula>
    </cfRule>
  </conditionalFormatting>
  <conditionalFormatting sqref="W42:AA43">
    <cfRule type="expression" dxfId="30" priority="2">
      <formula>TEXT($B$16,0)="在職中"</formula>
    </cfRule>
  </conditionalFormatting>
  <conditionalFormatting sqref="W55:AA56">
    <cfRule type="expression" dxfId="29" priority="1">
      <formula>TEXT($B$16,0)="在職中"</formula>
    </cfRule>
  </conditionalFormatting>
  <dataValidations count="8">
    <dataValidation type="custom" allowBlank="1" showInputMessage="1" showErrorMessage="1" sqref="P6:P7" xr:uid="{00000000-0002-0000-0100-000000000000}">
      <formula1>BD7&lt;&gt;1</formula1>
    </dataValidation>
    <dataValidation type="custom" allowBlank="1" showInputMessage="1" showErrorMessage="1" errorTitle="在職期間が１年未満となっています。" error="１年間継続しないとだめ！" sqref="P12:P13 F12:F13 F25:F26 Z12:Z13 Z51:Z52 Z38:Z39 Z64:Z65 Z25:Z26 F38:F39" xr:uid="{00000000-0002-0000-0100-000001000000}">
      <formula1>"AND(AK12=1,AM12&lt;1)"</formula1>
    </dataValidation>
    <dataValidation type="list" allowBlank="1" showErrorMessage="1" sqref="N6:N7 N19:N20 N32:N33 AH6:AH7 AH19:AH20 AH32:AH33 AH45:AH46 AH58:AH59" xr:uid="{00000000-0002-0000-0100-000002000000}">
      <formula1>$AO$7:$AO$8</formula1>
    </dataValidation>
    <dataValidation type="date" allowBlank="1" showInputMessage="1" showErrorMessage="1" errorTitle="年齢要件を満たしていません。" error="&lt;年齢要件&gt;_x000a_昭和38年(1963年)4月2日から平成6年(1994年)4月1日までに生まれた方" sqref="L2" xr:uid="{00000000-0002-0000-0100-000003000000}">
      <formula1>23103</formula1>
      <formula2>34425</formula2>
    </dataValidation>
    <dataValidation type="list" allowBlank="1" showInputMessage="1" showErrorMessage="1" sqref="A52 A64 A54 A56 A58 A60 A62 A66" xr:uid="{00000000-0002-0000-0100-000004000000}">
      <formula1>$AO$22:$AO$25</formula1>
    </dataValidation>
    <dataValidation type="list" allowBlank="1" showInputMessage="1" showErrorMessage="1" sqref="H48" xr:uid="{00000000-0002-0000-0100-000005000000}">
      <formula1>$AO$17:$AO$18</formula1>
    </dataValidation>
    <dataValidation type="list" allowBlank="1" showInputMessage="1" showErrorMessage="1" sqref="B16:B17 B29:B30 B42:B43 V16:V17 V29:V30 V42:V43 V55:V56 V68:V69" xr:uid="{00000000-0002-0000-0100-000006000000}">
      <formula1>$AO$12:$AO$13</formula1>
    </dataValidation>
    <dataValidation type="list" allowBlank="1" showInputMessage="1" showErrorMessage="1" sqref="AH34:AH41 AH21:AH28 N34:N41 N8:N15 AH47:AH54 AH8:AH15 N21:N28 AH60:AH67" xr:uid="{00000000-0002-0000-0100-000007000000}">
      <formula1>$AO$7:$AO$8</formula1>
    </dataValidation>
  </dataValidations>
  <pageMargins left="0.70866141732283472" right="0.70866141732283472" top="0.74803149606299213" bottom="0.74803149606299213" header="0.31496062992125984" footer="0.31496062992125984"/>
  <pageSetup paperSize="8" scale="56" fitToHeight="0"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H83"/>
  <sheetViews>
    <sheetView showGridLines="0" zoomScale="70" zoomScaleNormal="70" zoomScaleSheetLayoutView="70" workbookViewId="0">
      <selection activeCell="B14" sqref="B14"/>
    </sheetView>
  </sheetViews>
  <sheetFormatPr defaultColWidth="17.25" defaultRowHeight="45" customHeight="1" x14ac:dyDescent="0.4"/>
  <cols>
    <col min="1" max="1" width="3.75" style="65" customWidth="1"/>
    <col min="2" max="2" width="16.75" style="65" customWidth="1"/>
    <col min="3" max="3" width="12.375" style="65" customWidth="1"/>
    <col min="4" max="4" width="8.875" style="65" customWidth="1"/>
    <col min="5" max="5" width="13.125" style="65" customWidth="1"/>
    <col min="6" max="8" width="6.125" style="65" customWidth="1"/>
    <col min="9" max="9" width="1.75" style="65" customWidth="1"/>
    <col min="10" max="10" width="15.125" style="65" customWidth="1"/>
    <col min="11" max="13" width="6.375" style="65" customWidth="1"/>
    <col min="14" max="14" width="6" style="65" customWidth="1"/>
    <col min="15" max="15" width="15.125" style="65" customWidth="1"/>
    <col min="16" max="18" width="6.125" style="65" customWidth="1"/>
    <col min="19" max="19" width="8.75" style="65" customWidth="1"/>
    <col min="20" max="20" width="8.5" style="65" customWidth="1"/>
    <col min="21" max="21" width="3.75" style="65" customWidth="1"/>
    <col min="22" max="22" width="16.75" style="65" customWidth="1"/>
    <col min="23" max="23" width="12.375" style="65" customWidth="1"/>
    <col min="24" max="24" width="8.875" style="65" customWidth="1"/>
    <col min="25" max="25" width="13.125" style="65" customWidth="1"/>
    <col min="26" max="28" width="6.125" style="65" customWidth="1"/>
    <col min="29" max="29" width="1.75" style="65" customWidth="1"/>
    <col min="30" max="30" width="15.125" style="65" customWidth="1"/>
    <col min="31" max="33" width="6.375" style="65" customWidth="1"/>
    <col min="34" max="34" width="6" style="65" customWidth="1"/>
    <col min="35" max="35" width="15.125" style="65" customWidth="1"/>
    <col min="36" max="38" width="6.125" style="65" customWidth="1"/>
    <col min="39" max="39" width="8.5" style="65" customWidth="1"/>
    <col min="61" max="16384" width="17.25" style="65"/>
  </cols>
  <sheetData>
    <row r="1" spans="1:39" ht="18" customHeight="1" x14ac:dyDescent="0.4">
      <c r="A1" s="220" t="s">
        <v>71</v>
      </c>
      <c r="B1" s="220"/>
      <c r="C1" s="220"/>
      <c r="D1" s="220"/>
      <c r="E1" s="221" t="s">
        <v>20</v>
      </c>
      <c r="F1" s="222"/>
      <c r="G1" s="222"/>
      <c r="H1" s="223"/>
      <c r="I1" s="221" t="s">
        <v>21</v>
      </c>
      <c r="J1" s="222"/>
      <c r="K1" s="223"/>
      <c r="L1" s="224" t="s">
        <v>22</v>
      </c>
      <c r="M1" s="225"/>
      <c r="N1" s="226"/>
      <c r="O1" s="82" t="s">
        <v>98</v>
      </c>
      <c r="P1" s="227" t="s">
        <v>206</v>
      </c>
      <c r="Q1" s="227"/>
      <c r="R1" s="227"/>
    </row>
    <row r="2" spans="1:39" ht="36" customHeight="1" x14ac:dyDescent="0.4">
      <c r="A2" s="220"/>
      <c r="B2" s="220"/>
      <c r="C2" s="220"/>
      <c r="D2" s="220"/>
      <c r="E2" s="477"/>
      <c r="F2" s="478"/>
      <c r="G2" s="478"/>
      <c r="H2" s="479"/>
      <c r="I2" s="480"/>
      <c r="J2" s="481"/>
      <c r="K2" s="482"/>
      <c r="L2" s="483"/>
      <c r="M2" s="484"/>
      <c r="N2" s="485"/>
      <c r="O2" s="181" t="str">
        <f>IF(L2="","",DATEDIF(L2,Sheet1!B2,"y"))</f>
        <v/>
      </c>
      <c r="P2" s="486"/>
      <c r="Q2" s="486"/>
      <c r="R2" s="486"/>
      <c r="V2" s="81"/>
    </row>
    <row r="3" spans="1:39" ht="18" customHeight="1" x14ac:dyDescent="0.4">
      <c r="A3" s="220"/>
      <c r="B3" s="220"/>
      <c r="C3" s="220"/>
      <c r="D3" s="220"/>
      <c r="E3" s="541" t="str">
        <f>IF(OR(I2="",L2="",E2=""),"必須","")</f>
        <v>必須</v>
      </c>
      <c r="F3" s="541"/>
      <c r="G3" s="541"/>
      <c r="H3" s="541"/>
      <c r="I3" s="541"/>
      <c r="J3" s="541"/>
      <c r="K3" s="541"/>
      <c r="L3" s="541"/>
      <c r="M3" s="541"/>
      <c r="N3" s="541"/>
      <c r="O3" s="67"/>
      <c r="P3" s="487" t="str">
        <f>IF(P2="","必須","")</f>
        <v>必須</v>
      </c>
      <c r="Q3" s="487"/>
      <c r="R3" s="487"/>
      <c r="U3" s="68"/>
      <c r="Y3" s="67"/>
      <c r="Z3" s="67"/>
      <c r="AA3" s="67"/>
      <c r="AB3" s="67"/>
      <c r="AC3" s="67"/>
      <c r="AD3" s="67"/>
    </row>
    <row r="4" spans="1:39" ht="35.25" customHeight="1" thickBot="1" x14ac:dyDescent="0.45">
      <c r="A4" s="208" t="s">
        <v>72</v>
      </c>
      <c r="B4" s="208"/>
      <c r="C4" s="208"/>
      <c r="D4" s="208"/>
      <c r="E4" s="208"/>
      <c r="F4" s="208"/>
      <c r="G4" s="208"/>
      <c r="H4" s="208"/>
      <c r="I4" s="208"/>
      <c r="J4" s="208"/>
      <c r="K4" s="208"/>
      <c r="L4" s="208"/>
      <c r="M4" s="208"/>
      <c r="N4" s="209"/>
      <c r="O4" s="208"/>
      <c r="P4" s="208"/>
      <c r="Q4" s="208"/>
      <c r="R4" s="208"/>
      <c r="U4" s="462"/>
      <c r="V4" s="462"/>
      <c r="W4" s="462"/>
      <c r="X4" s="462"/>
      <c r="Y4" s="462"/>
      <c r="Z4" s="462"/>
      <c r="AA4" s="462"/>
      <c r="AB4" s="462"/>
      <c r="AC4" s="462"/>
      <c r="AD4" s="462"/>
      <c r="AE4" s="462"/>
      <c r="AF4" s="462"/>
      <c r="AG4" s="462"/>
      <c r="AH4" s="463"/>
      <c r="AI4" s="462"/>
      <c r="AJ4" s="462"/>
      <c r="AK4" s="462"/>
      <c r="AL4" s="462"/>
    </row>
    <row r="5" spans="1:39" ht="36" customHeight="1" x14ac:dyDescent="0.4">
      <c r="A5" s="212" t="s">
        <v>0</v>
      </c>
      <c r="B5" s="213"/>
      <c r="C5" s="83" t="s">
        <v>26</v>
      </c>
      <c r="D5" s="84" t="s">
        <v>1</v>
      </c>
      <c r="E5" s="212" t="s">
        <v>27</v>
      </c>
      <c r="F5" s="214"/>
      <c r="G5" s="214"/>
      <c r="H5" s="214"/>
      <c r="I5" s="214"/>
      <c r="J5" s="214"/>
      <c r="K5" s="214"/>
      <c r="L5" s="214"/>
      <c r="M5" s="215"/>
      <c r="N5" s="85" t="s">
        <v>34</v>
      </c>
      <c r="O5" s="86" t="s">
        <v>40</v>
      </c>
      <c r="P5" s="212" t="s">
        <v>77</v>
      </c>
      <c r="Q5" s="214"/>
      <c r="R5" s="213"/>
      <c r="U5" s="212" t="s">
        <v>0</v>
      </c>
      <c r="V5" s="213"/>
      <c r="W5" s="83" t="s">
        <v>26</v>
      </c>
      <c r="X5" s="84" t="s">
        <v>1</v>
      </c>
      <c r="Y5" s="212" t="s">
        <v>27</v>
      </c>
      <c r="Z5" s="214"/>
      <c r="AA5" s="214"/>
      <c r="AB5" s="214"/>
      <c r="AC5" s="214"/>
      <c r="AD5" s="214"/>
      <c r="AE5" s="214"/>
      <c r="AF5" s="214"/>
      <c r="AG5" s="215"/>
      <c r="AH5" s="85" t="s">
        <v>34</v>
      </c>
      <c r="AI5" s="86" t="s">
        <v>40</v>
      </c>
      <c r="AJ5" s="212" t="s">
        <v>77</v>
      </c>
      <c r="AK5" s="214"/>
      <c r="AL5" s="213"/>
    </row>
    <row r="6" spans="1:39" ht="18" customHeight="1" x14ac:dyDescent="0.4">
      <c r="A6" s="238" t="s">
        <v>2</v>
      </c>
      <c r="B6" s="464"/>
      <c r="C6" s="205"/>
      <c r="D6" s="467"/>
      <c r="E6" s="469"/>
      <c r="F6" s="470"/>
      <c r="G6" s="470"/>
      <c r="H6" s="470"/>
      <c r="I6" s="470"/>
      <c r="J6" s="470"/>
      <c r="K6" s="470"/>
      <c r="L6" s="470"/>
      <c r="M6" s="470"/>
      <c r="N6" s="473"/>
      <c r="O6" s="75"/>
      <c r="P6" s="252" t="str">
        <f>Sheet1!F6</f>
        <v/>
      </c>
      <c r="Q6" s="279" t="str">
        <f>Sheet1!G6</f>
        <v/>
      </c>
      <c r="R6" s="281" t="str">
        <f>Sheet1!H6</f>
        <v/>
      </c>
      <c r="U6" s="282" t="s">
        <v>81</v>
      </c>
      <c r="V6" s="464"/>
      <c r="W6" s="205"/>
      <c r="X6" s="467"/>
      <c r="Y6" s="469"/>
      <c r="Z6" s="470"/>
      <c r="AA6" s="470"/>
      <c r="AB6" s="470"/>
      <c r="AC6" s="470"/>
      <c r="AD6" s="470"/>
      <c r="AE6" s="470"/>
      <c r="AF6" s="470"/>
      <c r="AG6" s="470"/>
      <c r="AH6" s="473"/>
      <c r="AI6" s="75"/>
      <c r="AJ6" s="252" t="str">
        <f>Sheet1!L6</f>
        <v/>
      </c>
      <c r="AK6" s="492" t="str">
        <f>Sheet1!M6</f>
        <v/>
      </c>
      <c r="AL6" s="494" t="str">
        <f>Sheet1!N6</f>
        <v/>
      </c>
      <c r="AM6" s="73"/>
    </row>
    <row r="7" spans="1:39" ht="18" customHeight="1" x14ac:dyDescent="0.4">
      <c r="A7" s="239"/>
      <c r="B7" s="465"/>
      <c r="C7" s="88"/>
      <c r="D7" s="468"/>
      <c r="E7" s="471"/>
      <c r="F7" s="472"/>
      <c r="G7" s="472"/>
      <c r="H7" s="472"/>
      <c r="I7" s="472"/>
      <c r="J7" s="472"/>
      <c r="K7" s="472"/>
      <c r="L7" s="472"/>
      <c r="M7" s="472"/>
      <c r="N7" s="474"/>
      <c r="O7" s="76"/>
      <c r="P7" s="253"/>
      <c r="Q7" s="280"/>
      <c r="R7" s="281"/>
      <c r="U7" s="282"/>
      <c r="V7" s="465"/>
      <c r="W7" s="88"/>
      <c r="X7" s="468"/>
      <c r="Y7" s="471"/>
      <c r="Z7" s="472"/>
      <c r="AA7" s="472"/>
      <c r="AB7" s="472"/>
      <c r="AC7" s="472"/>
      <c r="AD7" s="472"/>
      <c r="AE7" s="472"/>
      <c r="AF7" s="472"/>
      <c r="AG7" s="472"/>
      <c r="AH7" s="474"/>
      <c r="AI7" s="76"/>
      <c r="AJ7" s="253"/>
      <c r="AK7" s="493"/>
      <c r="AL7" s="495"/>
      <c r="AM7" s="73"/>
    </row>
    <row r="8" spans="1:39" ht="18" customHeight="1" x14ac:dyDescent="0.4">
      <c r="A8" s="239"/>
      <c r="B8" s="465"/>
      <c r="C8" s="206"/>
      <c r="D8" s="467"/>
      <c r="E8" s="469"/>
      <c r="F8" s="470"/>
      <c r="G8" s="470"/>
      <c r="H8" s="470"/>
      <c r="I8" s="470"/>
      <c r="J8" s="470"/>
      <c r="K8" s="470"/>
      <c r="L8" s="470"/>
      <c r="M8" s="470"/>
      <c r="N8" s="473"/>
      <c r="O8" s="77"/>
      <c r="P8" s="252" t="str">
        <f>Sheet1!F8</f>
        <v/>
      </c>
      <c r="Q8" s="279" t="str">
        <f>Sheet1!G8</f>
        <v/>
      </c>
      <c r="R8" s="281" t="str">
        <f>Sheet1!H8</f>
        <v/>
      </c>
      <c r="U8" s="282"/>
      <c r="V8" s="465"/>
      <c r="W8" s="206"/>
      <c r="X8" s="467"/>
      <c r="Y8" s="469"/>
      <c r="Z8" s="470"/>
      <c r="AA8" s="470"/>
      <c r="AB8" s="470"/>
      <c r="AC8" s="470"/>
      <c r="AD8" s="470"/>
      <c r="AE8" s="470"/>
      <c r="AF8" s="470"/>
      <c r="AG8" s="470"/>
      <c r="AH8" s="473"/>
      <c r="AI8" s="77"/>
      <c r="AJ8" s="388" t="str">
        <f>Sheet1!L8</f>
        <v/>
      </c>
      <c r="AK8" s="492" t="str">
        <f>Sheet1!M8</f>
        <v/>
      </c>
      <c r="AL8" s="494" t="str">
        <f>Sheet1!N8</f>
        <v/>
      </c>
      <c r="AM8" s="73"/>
    </row>
    <row r="9" spans="1:39" ht="18" customHeight="1" x14ac:dyDescent="0.4">
      <c r="A9" s="239"/>
      <c r="B9" s="465"/>
      <c r="C9" s="1"/>
      <c r="D9" s="468"/>
      <c r="E9" s="471"/>
      <c r="F9" s="472"/>
      <c r="G9" s="472"/>
      <c r="H9" s="472"/>
      <c r="I9" s="472"/>
      <c r="J9" s="472"/>
      <c r="K9" s="472"/>
      <c r="L9" s="472"/>
      <c r="M9" s="472"/>
      <c r="N9" s="474"/>
      <c r="O9" s="76"/>
      <c r="P9" s="253"/>
      <c r="Q9" s="280"/>
      <c r="R9" s="281"/>
      <c r="U9" s="282"/>
      <c r="V9" s="465"/>
      <c r="W9" s="1"/>
      <c r="X9" s="468"/>
      <c r="Y9" s="471"/>
      <c r="Z9" s="472"/>
      <c r="AA9" s="472"/>
      <c r="AB9" s="472"/>
      <c r="AC9" s="472"/>
      <c r="AD9" s="472"/>
      <c r="AE9" s="472"/>
      <c r="AF9" s="472"/>
      <c r="AG9" s="472"/>
      <c r="AH9" s="474"/>
      <c r="AI9" s="76"/>
      <c r="AJ9" s="389"/>
      <c r="AK9" s="493"/>
      <c r="AL9" s="495"/>
      <c r="AM9" s="73"/>
    </row>
    <row r="10" spans="1:39" ht="18" customHeight="1" x14ac:dyDescent="0.4">
      <c r="A10" s="239"/>
      <c r="B10" s="465"/>
      <c r="C10" s="206"/>
      <c r="D10" s="467"/>
      <c r="E10" s="469"/>
      <c r="F10" s="470"/>
      <c r="G10" s="470"/>
      <c r="H10" s="470"/>
      <c r="I10" s="470"/>
      <c r="J10" s="470"/>
      <c r="K10" s="470"/>
      <c r="L10" s="470"/>
      <c r="M10" s="470"/>
      <c r="N10" s="473"/>
      <c r="O10" s="77"/>
      <c r="P10" s="252" t="str">
        <f>Sheet1!F10</f>
        <v/>
      </c>
      <c r="Q10" s="279" t="str">
        <f>Sheet1!G10</f>
        <v/>
      </c>
      <c r="R10" s="281" t="str">
        <f>Sheet1!H10</f>
        <v/>
      </c>
      <c r="U10" s="282"/>
      <c r="V10" s="465"/>
      <c r="W10" s="206"/>
      <c r="X10" s="467"/>
      <c r="Y10" s="469"/>
      <c r="Z10" s="470"/>
      <c r="AA10" s="470"/>
      <c r="AB10" s="470"/>
      <c r="AC10" s="470"/>
      <c r="AD10" s="470"/>
      <c r="AE10" s="470"/>
      <c r="AF10" s="470"/>
      <c r="AG10" s="470"/>
      <c r="AH10" s="473"/>
      <c r="AI10" s="77"/>
      <c r="AJ10" s="388" t="str">
        <f>Sheet1!L10</f>
        <v/>
      </c>
      <c r="AK10" s="492" t="str">
        <f>Sheet1!M10</f>
        <v/>
      </c>
      <c r="AL10" s="494" t="str">
        <f>Sheet1!N10</f>
        <v/>
      </c>
      <c r="AM10" s="73"/>
    </row>
    <row r="11" spans="1:39" ht="18" customHeight="1" x14ac:dyDescent="0.4">
      <c r="A11" s="239"/>
      <c r="B11" s="466"/>
      <c r="C11" s="1"/>
      <c r="D11" s="468"/>
      <c r="E11" s="471"/>
      <c r="F11" s="472"/>
      <c r="G11" s="472"/>
      <c r="H11" s="472"/>
      <c r="I11" s="472"/>
      <c r="J11" s="472"/>
      <c r="K11" s="472"/>
      <c r="L11" s="472"/>
      <c r="M11" s="472"/>
      <c r="N11" s="474"/>
      <c r="O11" s="76"/>
      <c r="P11" s="253"/>
      <c r="Q11" s="280"/>
      <c r="R11" s="281"/>
      <c r="U11" s="282"/>
      <c r="V11" s="466"/>
      <c r="W11" s="1"/>
      <c r="X11" s="468"/>
      <c r="Y11" s="471"/>
      <c r="Z11" s="472"/>
      <c r="AA11" s="472"/>
      <c r="AB11" s="472"/>
      <c r="AC11" s="472"/>
      <c r="AD11" s="472"/>
      <c r="AE11" s="472"/>
      <c r="AF11" s="472"/>
      <c r="AG11" s="472"/>
      <c r="AH11" s="474"/>
      <c r="AI11" s="76"/>
      <c r="AJ11" s="389"/>
      <c r="AK11" s="493"/>
      <c r="AL11" s="495"/>
      <c r="AM11" s="73"/>
    </row>
    <row r="12" spans="1:39" ht="18" customHeight="1" x14ac:dyDescent="0.4">
      <c r="A12" s="239"/>
      <c r="B12" s="302" t="s">
        <v>193</v>
      </c>
      <c r="C12" s="206"/>
      <c r="D12" s="467"/>
      <c r="E12" s="469"/>
      <c r="F12" s="470"/>
      <c r="G12" s="470"/>
      <c r="H12" s="470"/>
      <c r="I12" s="470"/>
      <c r="J12" s="470"/>
      <c r="K12" s="470"/>
      <c r="L12" s="470"/>
      <c r="M12" s="470"/>
      <c r="N12" s="473"/>
      <c r="O12" s="77"/>
      <c r="P12" s="252" t="str">
        <f>Sheet1!F12</f>
        <v/>
      </c>
      <c r="Q12" s="279" t="str">
        <f>Sheet1!G12</f>
        <v/>
      </c>
      <c r="R12" s="281" t="str">
        <f>Sheet1!H12</f>
        <v/>
      </c>
      <c r="U12" s="282"/>
      <c r="V12" s="302" t="s">
        <v>193</v>
      </c>
      <c r="W12" s="206"/>
      <c r="X12" s="467"/>
      <c r="Y12" s="469"/>
      <c r="Z12" s="470"/>
      <c r="AA12" s="470"/>
      <c r="AB12" s="470"/>
      <c r="AC12" s="470"/>
      <c r="AD12" s="470"/>
      <c r="AE12" s="470"/>
      <c r="AF12" s="470"/>
      <c r="AG12" s="470"/>
      <c r="AH12" s="473"/>
      <c r="AI12" s="77"/>
      <c r="AJ12" s="388" t="str">
        <f>Sheet1!L12</f>
        <v/>
      </c>
      <c r="AK12" s="492" t="str">
        <f>Sheet1!M12</f>
        <v/>
      </c>
      <c r="AL12" s="494" t="str">
        <f>Sheet1!N12</f>
        <v/>
      </c>
      <c r="AM12" s="73"/>
    </row>
    <row r="13" spans="1:39" ht="18" customHeight="1" x14ac:dyDescent="0.4">
      <c r="A13" s="239"/>
      <c r="B13" s="303"/>
      <c r="C13" s="1"/>
      <c r="D13" s="468"/>
      <c r="E13" s="471"/>
      <c r="F13" s="472"/>
      <c r="G13" s="472"/>
      <c r="H13" s="472"/>
      <c r="I13" s="472"/>
      <c r="J13" s="472"/>
      <c r="K13" s="472"/>
      <c r="L13" s="472"/>
      <c r="M13" s="472"/>
      <c r="N13" s="474"/>
      <c r="O13" s="76"/>
      <c r="P13" s="253"/>
      <c r="Q13" s="280"/>
      <c r="R13" s="281"/>
      <c r="U13" s="282"/>
      <c r="V13" s="303"/>
      <c r="W13" s="1"/>
      <c r="X13" s="468"/>
      <c r="Y13" s="471"/>
      <c r="Z13" s="472"/>
      <c r="AA13" s="472"/>
      <c r="AB13" s="472"/>
      <c r="AC13" s="472"/>
      <c r="AD13" s="472"/>
      <c r="AE13" s="472"/>
      <c r="AF13" s="472"/>
      <c r="AG13" s="472"/>
      <c r="AH13" s="474"/>
      <c r="AI13" s="76"/>
      <c r="AJ13" s="389"/>
      <c r="AK13" s="493"/>
      <c r="AL13" s="495"/>
      <c r="AM13" s="73"/>
    </row>
    <row r="14" spans="1:39" ht="18" customHeight="1" x14ac:dyDescent="0.4">
      <c r="A14" s="239"/>
      <c r="B14" s="80"/>
      <c r="C14" s="206"/>
      <c r="D14" s="467"/>
      <c r="E14" s="469"/>
      <c r="F14" s="470"/>
      <c r="G14" s="470"/>
      <c r="H14" s="470"/>
      <c r="I14" s="470"/>
      <c r="J14" s="470"/>
      <c r="K14" s="470"/>
      <c r="L14" s="470"/>
      <c r="M14" s="470"/>
      <c r="N14" s="473"/>
      <c r="O14" s="77"/>
      <c r="P14" s="252" t="str">
        <f>Sheet1!F14</f>
        <v/>
      </c>
      <c r="Q14" s="279" t="str">
        <f>Sheet1!G14</f>
        <v/>
      </c>
      <c r="R14" s="281" t="str">
        <f>Sheet1!H14</f>
        <v/>
      </c>
      <c r="U14" s="282"/>
      <c r="V14" s="79"/>
      <c r="W14" s="206"/>
      <c r="X14" s="467"/>
      <c r="Y14" s="469"/>
      <c r="Z14" s="470"/>
      <c r="AA14" s="470"/>
      <c r="AB14" s="470"/>
      <c r="AC14" s="470"/>
      <c r="AD14" s="470"/>
      <c r="AE14" s="470"/>
      <c r="AF14" s="470"/>
      <c r="AG14" s="470"/>
      <c r="AH14" s="473"/>
      <c r="AI14" s="77"/>
      <c r="AJ14" s="388" t="str">
        <f>Sheet1!L14</f>
        <v/>
      </c>
      <c r="AK14" s="492" t="str">
        <f>Sheet1!M14</f>
        <v/>
      </c>
      <c r="AL14" s="494" t="str">
        <f>Sheet1!N14</f>
        <v/>
      </c>
      <c r="AM14" s="73"/>
    </row>
    <row r="15" spans="1:39" ht="18" customHeight="1" thickBot="1" x14ac:dyDescent="0.45">
      <c r="A15" s="239"/>
      <c r="B15" s="88"/>
      <c r="C15" s="1"/>
      <c r="D15" s="468"/>
      <c r="E15" s="471"/>
      <c r="F15" s="472"/>
      <c r="G15" s="472"/>
      <c r="H15" s="472"/>
      <c r="I15" s="472"/>
      <c r="J15" s="472"/>
      <c r="K15" s="472"/>
      <c r="L15" s="472"/>
      <c r="M15" s="472"/>
      <c r="N15" s="474"/>
      <c r="O15" s="76"/>
      <c r="P15" s="260"/>
      <c r="Q15" s="288"/>
      <c r="R15" s="289"/>
      <c r="U15" s="282"/>
      <c r="V15" s="1"/>
      <c r="W15" s="1"/>
      <c r="X15" s="468"/>
      <c r="Y15" s="471"/>
      <c r="Z15" s="472"/>
      <c r="AA15" s="472"/>
      <c r="AB15" s="472"/>
      <c r="AC15" s="472"/>
      <c r="AD15" s="472"/>
      <c r="AE15" s="472"/>
      <c r="AF15" s="472"/>
      <c r="AG15" s="472"/>
      <c r="AH15" s="474"/>
      <c r="AI15" s="76"/>
      <c r="AJ15" s="389"/>
      <c r="AK15" s="333"/>
      <c r="AL15" s="496"/>
      <c r="AM15" s="73"/>
    </row>
    <row r="16" spans="1:39" ht="18" customHeight="1" x14ac:dyDescent="0.4">
      <c r="A16" s="239"/>
      <c r="B16" s="475" t="s">
        <v>35</v>
      </c>
      <c r="C16" s="488"/>
      <c r="D16" s="489"/>
      <c r="E16" s="489"/>
      <c r="F16" s="489"/>
      <c r="G16" s="489"/>
      <c r="H16" s="261" t="s">
        <v>73</v>
      </c>
      <c r="I16" s="262"/>
      <c r="J16" s="263"/>
      <c r="K16" s="267">
        <f>SUMIF(Sheet1!$D6:$D15,1,P6:P15)</f>
        <v>0</v>
      </c>
      <c r="L16" s="269">
        <f>SUMIF(Sheet1!$D6:$D15,1,Q6:Q15)</f>
        <v>0</v>
      </c>
      <c r="M16" s="271">
        <f>SUMIF(Sheet1!$D6:$D15,1,R6:R15)</f>
        <v>0</v>
      </c>
      <c r="N16" s="324" t="s">
        <v>78</v>
      </c>
      <c r="O16" s="325"/>
      <c r="P16" s="330">
        <f>SUM(P6:P15)</f>
        <v>0</v>
      </c>
      <c r="Q16" s="332">
        <f>SUM(Q6:Q15)</f>
        <v>0</v>
      </c>
      <c r="R16" s="334">
        <f>SUM(R6:R15)</f>
        <v>0</v>
      </c>
      <c r="U16" s="282"/>
      <c r="V16" s="475" t="s">
        <v>3</v>
      </c>
      <c r="W16" s="488"/>
      <c r="X16" s="489"/>
      <c r="Y16" s="489"/>
      <c r="Z16" s="489"/>
      <c r="AA16" s="489"/>
      <c r="AB16" s="261" t="s">
        <v>73</v>
      </c>
      <c r="AC16" s="262"/>
      <c r="AD16" s="263"/>
      <c r="AE16" s="267">
        <f>SUMIF(Sheet1!J6:J15,1,AJ6:AJ15)</f>
        <v>0</v>
      </c>
      <c r="AF16" s="269">
        <f>SUMIF(Sheet1!$J6:$J15,1,AK6:AK15)</f>
        <v>0</v>
      </c>
      <c r="AG16" s="271">
        <f>SUMIF(Sheet1!$J6:$J15,1,AL6:AL15)</f>
        <v>0</v>
      </c>
      <c r="AH16" s="324" t="s">
        <v>78</v>
      </c>
      <c r="AI16" s="325"/>
      <c r="AJ16" s="330">
        <f>SUM(AJ6:AJ15)</f>
        <v>0</v>
      </c>
      <c r="AK16" s="332">
        <f>SUM(AK6:AK15)</f>
        <v>0</v>
      </c>
      <c r="AL16" s="334">
        <f>SUM(AL6:AL15)</f>
        <v>0</v>
      </c>
    </row>
    <row r="17" spans="1:39" ht="18" customHeight="1" thickBot="1" x14ac:dyDescent="0.45">
      <c r="A17" s="240"/>
      <c r="B17" s="476"/>
      <c r="C17" s="490"/>
      <c r="D17" s="491"/>
      <c r="E17" s="491"/>
      <c r="F17" s="491"/>
      <c r="G17" s="491"/>
      <c r="H17" s="264"/>
      <c r="I17" s="265"/>
      <c r="J17" s="266"/>
      <c r="K17" s="268"/>
      <c r="L17" s="270"/>
      <c r="M17" s="272"/>
      <c r="N17" s="326"/>
      <c r="O17" s="327"/>
      <c r="P17" s="331"/>
      <c r="Q17" s="333"/>
      <c r="R17" s="335"/>
      <c r="U17" s="282"/>
      <c r="V17" s="476"/>
      <c r="W17" s="490"/>
      <c r="X17" s="491"/>
      <c r="Y17" s="491"/>
      <c r="Z17" s="491"/>
      <c r="AA17" s="491"/>
      <c r="AB17" s="264"/>
      <c r="AC17" s="265"/>
      <c r="AD17" s="266"/>
      <c r="AE17" s="268"/>
      <c r="AF17" s="270"/>
      <c r="AG17" s="272"/>
      <c r="AH17" s="326"/>
      <c r="AI17" s="327"/>
      <c r="AJ17" s="331"/>
      <c r="AK17" s="333"/>
      <c r="AL17" s="335"/>
    </row>
    <row r="18" spans="1:39" ht="18" customHeight="1" x14ac:dyDescent="0.4">
      <c r="A18" s="69"/>
      <c r="N18" s="70"/>
      <c r="O18" s="70"/>
      <c r="P18" s="72"/>
      <c r="Q18" s="72"/>
      <c r="R18" s="72"/>
      <c r="U18" s="69"/>
      <c r="AJ18" s="72"/>
      <c r="AK18" s="72"/>
      <c r="AL18" s="72"/>
    </row>
    <row r="19" spans="1:39" ht="18" customHeight="1" x14ac:dyDescent="0.4">
      <c r="A19" s="282" t="s">
        <v>42</v>
      </c>
      <c r="B19" s="464"/>
      <c r="C19" s="205"/>
      <c r="D19" s="467"/>
      <c r="E19" s="469"/>
      <c r="F19" s="470"/>
      <c r="G19" s="470"/>
      <c r="H19" s="470"/>
      <c r="I19" s="470"/>
      <c r="J19" s="470"/>
      <c r="K19" s="470"/>
      <c r="L19" s="470"/>
      <c r="M19" s="470"/>
      <c r="N19" s="473"/>
      <c r="O19" s="75"/>
      <c r="P19" s="388" t="str">
        <f>Sheet1!F19</f>
        <v/>
      </c>
      <c r="Q19" s="492" t="str">
        <f>Sheet1!G19</f>
        <v/>
      </c>
      <c r="R19" s="497" t="str">
        <f>Sheet1!H19</f>
        <v/>
      </c>
      <c r="S19" s="78"/>
      <c r="U19" s="282" t="s">
        <v>82</v>
      </c>
      <c r="V19" s="464"/>
      <c r="W19" s="205"/>
      <c r="X19" s="467"/>
      <c r="Y19" s="469"/>
      <c r="Z19" s="470"/>
      <c r="AA19" s="470"/>
      <c r="AB19" s="470"/>
      <c r="AC19" s="470"/>
      <c r="AD19" s="470"/>
      <c r="AE19" s="470"/>
      <c r="AF19" s="470"/>
      <c r="AG19" s="470"/>
      <c r="AH19" s="473"/>
      <c r="AI19" s="75"/>
      <c r="AJ19" s="388" t="str">
        <f>Sheet1!L19</f>
        <v/>
      </c>
      <c r="AK19" s="492" t="str">
        <f>Sheet1!M19</f>
        <v/>
      </c>
      <c r="AL19" s="494" t="str">
        <f>Sheet1!N19</f>
        <v/>
      </c>
      <c r="AM19" s="73"/>
    </row>
    <row r="20" spans="1:39" ht="18" customHeight="1" x14ac:dyDescent="0.4">
      <c r="A20" s="282"/>
      <c r="B20" s="465"/>
      <c r="C20" s="88"/>
      <c r="D20" s="468"/>
      <c r="E20" s="471"/>
      <c r="F20" s="472"/>
      <c r="G20" s="472"/>
      <c r="H20" s="472"/>
      <c r="I20" s="472"/>
      <c r="J20" s="472"/>
      <c r="K20" s="472"/>
      <c r="L20" s="472"/>
      <c r="M20" s="472"/>
      <c r="N20" s="474"/>
      <c r="O20" s="76"/>
      <c r="P20" s="389"/>
      <c r="Q20" s="493"/>
      <c r="R20" s="497"/>
      <c r="S20" s="78"/>
      <c r="U20" s="282"/>
      <c r="V20" s="465"/>
      <c r="W20" s="88"/>
      <c r="X20" s="468"/>
      <c r="Y20" s="471"/>
      <c r="Z20" s="472"/>
      <c r="AA20" s="472"/>
      <c r="AB20" s="472"/>
      <c r="AC20" s="472"/>
      <c r="AD20" s="472"/>
      <c r="AE20" s="472"/>
      <c r="AF20" s="472"/>
      <c r="AG20" s="472"/>
      <c r="AH20" s="474"/>
      <c r="AI20" s="76"/>
      <c r="AJ20" s="389"/>
      <c r="AK20" s="493"/>
      <c r="AL20" s="495"/>
      <c r="AM20" s="73"/>
    </row>
    <row r="21" spans="1:39" ht="18" customHeight="1" x14ac:dyDescent="0.4">
      <c r="A21" s="282"/>
      <c r="B21" s="465"/>
      <c r="C21" s="206"/>
      <c r="D21" s="467"/>
      <c r="E21" s="469"/>
      <c r="F21" s="470"/>
      <c r="G21" s="470"/>
      <c r="H21" s="470"/>
      <c r="I21" s="470"/>
      <c r="J21" s="470"/>
      <c r="K21" s="470"/>
      <c r="L21" s="470"/>
      <c r="M21" s="470"/>
      <c r="N21" s="473"/>
      <c r="O21" s="77"/>
      <c r="P21" s="388" t="str">
        <f>Sheet1!F21</f>
        <v/>
      </c>
      <c r="Q21" s="492" t="str">
        <f>Sheet1!G21</f>
        <v/>
      </c>
      <c r="R21" s="497" t="str">
        <f>Sheet1!H21</f>
        <v/>
      </c>
      <c r="S21" s="78"/>
      <c r="U21" s="282"/>
      <c r="V21" s="465"/>
      <c r="W21" s="206"/>
      <c r="X21" s="467"/>
      <c r="Y21" s="469"/>
      <c r="Z21" s="470"/>
      <c r="AA21" s="470"/>
      <c r="AB21" s="470"/>
      <c r="AC21" s="470"/>
      <c r="AD21" s="470"/>
      <c r="AE21" s="470"/>
      <c r="AF21" s="470"/>
      <c r="AG21" s="470"/>
      <c r="AH21" s="473"/>
      <c r="AI21" s="77"/>
      <c r="AJ21" s="388" t="str">
        <f>Sheet1!L21</f>
        <v/>
      </c>
      <c r="AK21" s="492" t="str">
        <f>Sheet1!M21</f>
        <v/>
      </c>
      <c r="AL21" s="494" t="str">
        <f>Sheet1!N21</f>
        <v/>
      </c>
      <c r="AM21" s="73"/>
    </row>
    <row r="22" spans="1:39" ht="18" customHeight="1" x14ac:dyDescent="0.4">
      <c r="A22" s="282"/>
      <c r="B22" s="465"/>
      <c r="C22" s="1"/>
      <c r="D22" s="468"/>
      <c r="E22" s="471"/>
      <c r="F22" s="472"/>
      <c r="G22" s="472"/>
      <c r="H22" s="472"/>
      <c r="I22" s="472"/>
      <c r="J22" s="472"/>
      <c r="K22" s="472"/>
      <c r="L22" s="472"/>
      <c r="M22" s="472"/>
      <c r="N22" s="474"/>
      <c r="O22" s="76"/>
      <c r="P22" s="389"/>
      <c r="Q22" s="493"/>
      <c r="R22" s="497"/>
      <c r="S22" s="78"/>
      <c r="U22" s="282"/>
      <c r="V22" s="465"/>
      <c r="W22" s="1"/>
      <c r="X22" s="468"/>
      <c r="Y22" s="471"/>
      <c r="Z22" s="472"/>
      <c r="AA22" s="472"/>
      <c r="AB22" s="472"/>
      <c r="AC22" s="472"/>
      <c r="AD22" s="472"/>
      <c r="AE22" s="472"/>
      <c r="AF22" s="472"/>
      <c r="AG22" s="472"/>
      <c r="AH22" s="474"/>
      <c r="AI22" s="76"/>
      <c r="AJ22" s="389"/>
      <c r="AK22" s="493"/>
      <c r="AL22" s="495"/>
      <c r="AM22" s="73"/>
    </row>
    <row r="23" spans="1:39" ht="18" customHeight="1" x14ac:dyDescent="0.4">
      <c r="A23" s="282"/>
      <c r="B23" s="465"/>
      <c r="C23" s="206"/>
      <c r="D23" s="467"/>
      <c r="E23" s="469"/>
      <c r="F23" s="470"/>
      <c r="G23" s="470"/>
      <c r="H23" s="470"/>
      <c r="I23" s="470"/>
      <c r="J23" s="470"/>
      <c r="K23" s="470"/>
      <c r="L23" s="470"/>
      <c r="M23" s="470"/>
      <c r="N23" s="473"/>
      <c r="O23" s="77"/>
      <c r="P23" s="388" t="str">
        <f>Sheet1!F23</f>
        <v/>
      </c>
      <c r="Q23" s="492" t="str">
        <f>Sheet1!G23</f>
        <v/>
      </c>
      <c r="R23" s="497" t="str">
        <f>Sheet1!H23</f>
        <v/>
      </c>
      <c r="S23" s="78"/>
      <c r="U23" s="282"/>
      <c r="V23" s="465"/>
      <c r="W23" s="206"/>
      <c r="X23" s="467"/>
      <c r="Y23" s="469"/>
      <c r="Z23" s="470"/>
      <c r="AA23" s="470"/>
      <c r="AB23" s="470"/>
      <c r="AC23" s="470"/>
      <c r="AD23" s="470"/>
      <c r="AE23" s="470"/>
      <c r="AF23" s="470"/>
      <c r="AG23" s="470"/>
      <c r="AH23" s="473"/>
      <c r="AI23" s="77"/>
      <c r="AJ23" s="388" t="str">
        <f>Sheet1!L23</f>
        <v/>
      </c>
      <c r="AK23" s="492" t="str">
        <f>Sheet1!M23</f>
        <v/>
      </c>
      <c r="AL23" s="494" t="str">
        <f>Sheet1!N23</f>
        <v/>
      </c>
      <c r="AM23" s="73"/>
    </row>
    <row r="24" spans="1:39" ht="18" customHeight="1" x14ac:dyDescent="0.4">
      <c r="A24" s="282"/>
      <c r="B24" s="466"/>
      <c r="C24" s="1"/>
      <c r="D24" s="468"/>
      <c r="E24" s="471"/>
      <c r="F24" s="472"/>
      <c r="G24" s="472"/>
      <c r="H24" s="472"/>
      <c r="I24" s="472"/>
      <c r="J24" s="472"/>
      <c r="K24" s="472"/>
      <c r="L24" s="472"/>
      <c r="M24" s="472"/>
      <c r="N24" s="474"/>
      <c r="O24" s="76"/>
      <c r="P24" s="389"/>
      <c r="Q24" s="493"/>
      <c r="R24" s="497"/>
      <c r="S24" s="78"/>
      <c r="U24" s="282"/>
      <c r="V24" s="466"/>
      <c r="W24" s="1"/>
      <c r="X24" s="468"/>
      <c r="Y24" s="471"/>
      <c r="Z24" s="472"/>
      <c r="AA24" s="472"/>
      <c r="AB24" s="472"/>
      <c r="AC24" s="472"/>
      <c r="AD24" s="472"/>
      <c r="AE24" s="472"/>
      <c r="AF24" s="472"/>
      <c r="AG24" s="472"/>
      <c r="AH24" s="474"/>
      <c r="AI24" s="76"/>
      <c r="AJ24" s="389"/>
      <c r="AK24" s="493"/>
      <c r="AL24" s="495"/>
      <c r="AM24" s="73"/>
    </row>
    <row r="25" spans="1:39" ht="18" customHeight="1" x14ac:dyDescent="0.4">
      <c r="A25" s="282"/>
      <c r="B25" s="302" t="s">
        <v>193</v>
      </c>
      <c r="C25" s="206"/>
      <c r="D25" s="467"/>
      <c r="E25" s="469"/>
      <c r="F25" s="470"/>
      <c r="G25" s="470"/>
      <c r="H25" s="470"/>
      <c r="I25" s="470"/>
      <c r="J25" s="470"/>
      <c r="K25" s="470"/>
      <c r="L25" s="470"/>
      <c r="M25" s="470"/>
      <c r="N25" s="473"/>
      <c r="O25" s="77"/>
      <c r="P25" s="388" t="str">
        <f>Sheet1!F25</f>
        <v/>
      </c>
      <c r="Q25" s="492" t="str">
        <f>Sheet1!G25</f>
        <v/>
      </c>
      <c r="R25" s="497" t="str">
        <f>Sheet1!H25</f>
        <v/>
      </c>
      <c r="S25" s="78"/>
      <c r="U25" s="282"/>
      <c r="V25" s="302" t="s">
        <v>193</v>
      </c>
      <c r="W25" s="206"/>
      <c r="X25" s="467"/>
      <c r="Y25" s="469"/>
      <c r="Z25" s="470"/>
      <c r="AA25" s="470"/>
      <c r="AB25" s="470"/>
      <c r="AC25" s="470"/>
      <c r="AD25" s="470"/>
      <c r="AE25" s="470"/>
      <c r="AF25" s="470"/>
      <c r="AG25" s="470"/>
      <c r="AH25" s="473"/>
      <c r="AI25" s="77"/>
      <c r="AJ25" s="388" t="str">
        <f>Sheet1!L25</f>
        <v/>
      </c>
      <c r="AK25" s="492" t="str">
        <f>Sheet1!M25</f>
        <v/>
      </c>
      <c r="AL25" s="494" t="str">
        <f>Sheet1!N25</f>
        <v/>
      </c>
      <c r="AM25" s="73"/>
    </row>
    <row r="26" spans="1:39" ht="18" customHeight="1" x14ac:dyDescent="0.4">
      <c r="A26" s="282"/>
      <c r="B26" s="303"/>
      <c r="C26" s="1"/>
      <c r="D26" s="468"/>
      <c r="E26" s="471"/>
      <c r="F26" s="472"/>
      <c r="G26" s="472"/>
      <c r="H26" s="472"/>
      <c r="I26" s="472"/>
      <c r="J26" s="472"/>
      <c r="K26" s="472"/>
      <c r="L26" s="472"/>
      <c r="M26" s="472"/>
      <c r="N26" s="474"/>
      <c r="O26" s="76"/>
      <c r="P26" s="389"/>
      <c r="Q26" s="493"/>
      <c r="R26" s="497"/>
      <c r="S26" s="78"/>
      <c r="U26" s="282"/>
      <c r="V26" s="303"/>
      <c r="W26" s="1"/>
      <c r="X26" s="468"/>
      <c r="Y26" s="471"/>
      <c r="Z26" s="472"/>
      <c r="AA26" s="472"/>
      <c r="AB26" s="472"/>
      <c r="AC26" s="472"/>
      <c r="AD26" s="472"/>
      <c r="AE26" s="472"/>
      <c r="AF26" s="472"/>
      <c r="AG26" s="472"/>
      <c r="AH26" s="474"/>
      <c r="AI26" s="76"/>
      <c r="AJ26" s="389"/>
      <c r="AK26" s="493"/>
      <c r="AL26" s="495"/>
      <c r="AM26" s="73"/>
    </row>
    <row r="27" spans="1:39" ht="18" customHeight="1" x14ac:dyDescent="0.4">
      <c r="A27" s="282"/>
      <c r="B27" s="79"/>
      <c r="C27" s="206"/>
      <c r="D27" s="467"/>
      <c r="E27" s="469"/>
      <c r="F27" s="470"/>
      <c r="G27" s="470"/>
      <c r="H27" s="470"/>
      <c r="I27" s="470"/>
      <c r="J27" s="470"/>
      <c r="K27" s="470"/>
      <c r="L27" s="470"/>
      <c r="M27" s="470"/>
      <c r="N27" s="473"/>
      <c r="O27" s="77"/>
      <c r="P27" s="388" t="str">
        <f>Sheet1!F27</f>
        <v/>
      </c>
      <c r="Q27" s="492" t="str">
        <f>Sheet1!G27</f>
        <v/>
      </c>
      <c r="R27" s="497" t="str">
        <f>Sheet1!H27</f>
        <v/>
      </c>
      <c r="S27" s="78"/>
      <c r="U27" s="282"/>
      <c r="V27" s="79"/>
      <c r="W27" s="206"/>
      <c r="X27" s="467"/>
      <c r="Y27" s="469"/>
      <c r="Z27" s="470"/>
      <c r="AA27" s="470"/>
      <c r="AB27" s="470"/>
      <c r="AC27" s="470"/>
      <c r="AD27" s="470"/>
      <c r="AE27" s="470"/>
      <c r="AF27" s="470"/>
      <c r="AG27" s="470"/>
      <c r="AH27" s="473"/>
      <c r="AI27" s="77"/>
      <c r="AJ27" s="388" t="str">
        <f>Sheet1!L27</f>
        <v/>
      </c>
      <c r="AK27" s="492" t="str">
        <f>Sheet1!M27</f>
        <v/>
      </c>
      <c r="AL27" s="494" t="str">
        <f>Sheet1!N27</f>
        <v/>
      </c>
      <c r="AM27" s="73"/>
    </row>
    <row r="28" spans="1:39" ht="18" customHeight="1" thickBot="1" x14ac:dyDescent="0.45">
      <c r="A28" s="282"/>
      <c r="B28" s="1"/>
      <c r="C28" s="1"/>
      <c r="D28" s="468"/>
      <c r="E28" s="471"/>
      <c r="F28" s="472"/>
      <c r="G28" s="472"/>
      <c r="H28" s="472"/>
      <c r="I28" s="472"/>
      <c r="J28" s="472"/>
      <c r="K28" s="472"/>
      <c r="L28" s="472"/>
      <c r="M28" s="472"/>
      <c r="N28" s="474"/>
      <c r="O28" s="76"/>
      <c r="P28" s="351"/>
      <c r="Q28" s="333"/>
      <c r="R28" s="498"/>
      <c r="S28" s="78"/>
      <c r="U28" s="282"/>
      <c r="V28" s="1"/>
      <c r="W28" s="1"/>
      <c r="X28" s="468"/>
      <c r="Y28" s="471"/>
      <c r="Z28" s="472"/>
      <c r="AA28" s="472"/>
      <c r="AB28" s="472"/>
      <c r="AC28" s="472"/>
      <c r="AD28" s="472"/>
      <c r="AE28" s="472"/>
      <c r="AF28" s="472"/>
      <c r="AG28" s="472"/>
      <c r="AH28" s="474"/>
      <c r="AI28" s="76"/>
      <c r="AJ28" s="389"/>
      <c r="AK28" s="333"/>
      <c r="AL28" s="496"/>
      <c r="AM28" s="73"/>
    </row>
    <row r="29" spans="1:39" ht="18" customHeight="1" x14ac:dyDescent="0.4">
      <c r="A29" s="282"/>
      <c r="B29" s="475" t="s">
        <v>3</v>
      </c>
      <c r="C29" s="488"/>
      <c r="D29" s="489"/>
      <c r="E29" s="489"/>
      <c r="F29" s="489"/>
      <c r="G29" s="489"/>
      <c r="H29" s="261" t="s">
        <v>73</v>
      </c>
      <c r="I29" s="262"/>
      <c r="J29" s="263"/>
      <c r="K29" s="267">
        <f>SUMIF(Sheet1!$D19:$D28,1,P19:P28)</f>
        <v>0</v>
      </c>
      <c r="L29" s="269">
        <f>SUMIF(Sheet1!$D19:$D28,1,Q19:Q28)</f>
        <v>0</v>
      </c>
      <c r="M29" s="271">
        <f>SUMIF(Sheet1!$D19:$D28,1,R19:R28)</f>
        <v>0</v>
      </c>
      <c r="N29" s="324" t="s">
        <v>78</v>
      </c>
      <c r="O29" s="325"/>
      <c r="P29" s="330">
        <f>SUM(P19:P28)</f>
        <v>0</v>
      </c>
      <c r="Q29" s="332">
        <f>SUM(Q19:Q28)</f>
        <v>0</v>
      </c>
      <c r="R29" s="334">
        <f>SUM(R19:R28)</f>
        <v>0</v>
      </c>
      <c r="S29" s="74"/>
      <c r="U29" s="282"/>
      <c r="V29" s="475" t="s">
        <v>3</v>
      </c>
      <c r="W29" s="488"/>
      <c r="X29" s="489"/>
      <c r="Y29" s="489"/>
      <c r="Z29" s="489"/>
      <c r="AA29" s="489"/>
      <c r="AB29" s="261" t="s">
        <v>73</v>
      </c>
      <c r="AC29" s="262"/>
      <c r="AD29" s="263"/>
      <c r="AE29" s="267">
        <f>SUMIF(Sheet1!J19:J28,1,AJ19:AJ28)</f>
        <v>0</v>
      </c>
      <c r="AF29" s="269">
        <f>SUMIF(Sheet1!$J19:$J28,1,AK19:AK28)</f>
        <v>0</v>
      </c>
      <c r="AG29" s="271">
        <f>SUMIF(Sheet1!$J19:$J28,1,AL19:AL28)</f>
        <v>0</v>
      </c>
      <c r="AH29" s="324" t="s">
        <v>78</v>
      </c>
      <c r="AI29" s="325"/>
      <c r="AJ29" s="330">
        <f>SUM(AJ19:AJ28)</f>
        <v>0</v>
      </c>
      <c r="AK29" s="332">
        <f>SUM(AK19:AK28)</f>
        <v>0</v>
      </c>
      <c r="AL29" s="334">
        <f>SUM(AL19:AL28)</f>
        <v>0</v>
      </c>
    </row>
    <row r="30" spans="1:39" ht="18" customHeight="1" thickBot="1" x14ac:dyDescent="0.45">
      <c r="A30" s="282"/>
      <c r="B30" s="476"/>
      <c r="C30" s="490"/>
      <c r="D30" s="491"/>
      <c r="E30" s="491"/>
      <c r="F30" s="491"/>
      <c r="G30" s="491"/>
      <c r="H30" s="264"/>
      <c r="I30" s="265"/>
      <c r="J30" s="266"/>
      <c r="K30" s="268"/>
      <c r="L30" s="270"/>
      <c r="M30" s="272"/>
      <c r="N30" s="326"/>
      <c r="O30" s="327"/>
      <c r="P30" s="331"/>
      <c r="Q30" s="333"/>
      <c r="R30" s="335"/>
      <c r="U30" s="282"/>
      <c r="V30" s="476"/>
      <c r="W30" s="490"/>
      <c r="X30" s="491"/>
      <c r="Y30" s="491"/>
      <c r="Z30" s="491"/>
      <c r="AA30" s="491"/>
      <c r="AB30" s="264"/>
      <c r="AC30" s="265"/>
      <c r="AD30" s="266"/>
      <c r="AE30" s="268"/>
      <c r="AF30" s="270"/>
      <c r="AG30" s="272"/>
      <c r="AH30" s="326"/>
      <c r="AI30" s="327"/>
      <c r="AJ30" s="331"/>
      <c r="AK30" s="333"/>
      <c r="AL30" s="335"/>
    </row>
    <row r="31" spans="1:39" ht="18" customHeight="1" x14ac:dyDescent="0.4">
      <c r="A31" s="69"/>
      <c r="N31" s="70"/>
      <c r="O31" s="70"/>
      <c r="P31" s="72"/>
      <c r="Q31" s="72"/>
      <c r="R31" s="72"/>
      <c r="AJ31" s="72"/>
      <c r="AK31" s="72"/>
      <c r="AL31" s="72"/>
    </row>
    <row r="32" spans="1:39" ht="18" customHeight="1" x14ac:dyDescent="0.4">
      <c r="A32" s="282" t="s">
        <v>43</v>
      </c>
      <c r="B32" s="464"/>
      <c r="C32" s="205"/>
      <c r="D32" s="467"/>
      <c r="E32" s="469"/>
      <c r="F32" s="470"/>
      <c r="G32" s="470"/>
      <c r="H32" s="470"/>
      <c r="I32" s="470"/>
      <c r="J32" s="470"/>
      <c r="K32" s="470"/>
      <c r="L32" s="470"/>
      <c r="M32" s="470"/>
      <c r="N32" s="473"/>
      <c r="O32" s="75"/>
      <c r="P32" s="388" t="str">
        <f>Sheet1!F32</f>
        <v/>
      </c>
      <c r="Q32" s="492" t="str">
        <f>Sheet1!G32</f>
        <v/>
      </c>
      <c r="R32" s="497" t="str">
        <f>Sheet1!H32</f>
        <v/>
      </c>
      <c r="U32" s="282" t="s">
        <v>44</v>
      </c>
      <c r="V32" s="464"/>
      <c r="W32" s="205"/>
      <c r="X32" s="467"/>
      <c r="Y32" s="469"/>
      <c r="Z32" s="470"/>
      <c r="AA32" s="470"/>
      <c r="AB32" s="470"/>
      <c r="AC32" s="470"/>
      <c r="AD32" s="470"/>
      <c r="AE32" s="470"/>
      <c r="AF32" s="470"/>
      <c r="AG32" s="470"/>
      <c r="AH32" s="473"/>
      <c r="AI32" s="75"/>
      <c r="AJ32" s="388" t="str">
        <f>Sheet1!L32</f>
        <v/>
      </c>
      <c r="AK32" s="492" t="str">
        <f>Sheet1!M32</f>
        <v/>
      </c>
      <c r="AL32" s="494" t="str">
        <f>Sheet1!N32</f>
        <v/>
      </c>
      <c r="AM32" s="73"/>
    </row>
    <row r="33" spans="1:39" ht="18" customHeight="1" x14ac:dyDescent="0.4">
      <c r="A33" s="282"/>
      <c r="B33" s="465"/>
      <c r="C33" s="88"/>
      <c r="D33" s="468"/>
      <c r="E33" s="471"/>
      <c r="F33" s="472"/>
      <c r="G33" s="472"/>
      <c r="H33" s="472"/>
      <c r="I33" s="472"/>
      <c r="J33" s="472"/>
      <c r="K33" s="472"/>
      <c r="L33" s="472"/>
      <c r="M33" s="472"/>
      <c r="N33" s="474"/>
      <c r="O33" s="76"/>
      <c r="P33" s="389"/>
      <c r="Q33" s="493"/>
      <c r="R33" s="497"/>
      <c r="U33" s="282"/>
      <c r="V33" s="465"/>
      <c r="W33" s="88"/>
      <c r="X33" s="468"/>
      <c r="Y33" s="471"/>
      <c r="Z33" s="472"/>
      <c r="AA33" s="472"/>
      <c r="AB33" s="472"/>
      <c r="AC33" s="472"/>
      <c r="AD33" s="472"/>
      <c r="AE33" s="472"/>
      <c r="AF33" s="472"/>
      <c r="AG33" s="472"/>
      <c r="AH33" s="474"/>
      <c r="AI33" s="76"/>
      <c r="AJ33" s="389"/>
      <c r="AK33" s="493"/>
      <c r="AL33" s="495"/>
      <c r="AM33" s="73"/>
    </row>
    <row r="34" spans="1:39" ht="18" customHeight="1" x14ac:dyDescent="0.4">
      <c r="A34" s="282"/>
      <c r="B34" s="465"/>
      <c r="C34" s="206"/>
      <c r="D34" s="467"/>
      <c r="E34" s="469"/>
      <c r="F34" s="470"/>
      <c r="G34" s="470"/>
      <c r="H34" s="470"/>
      <c r="I34" s="470"/>
      <c r="J34" s="470"/>
      <c r="K34" s="470"/>
      <c r="L34" s="470"/>
      <c r="M34" s="470"/>
      <c r="N34" s="473"/>
      <c r="O34" s="77"/>
      <c r="P34" s="388" t="str">
        <f>Sheet1!F34</f>
        <v/>
      </c>
      <c r="Q34" s="492" t="str">
        <f>Sheet1!G34</f>
        <v/>
      </c>
      <c r="R34" s="497" t="str">
        <f>Sheet1!H34</f>
        <v/>
      </c>
      <c r="U34" s="282"/>
      <c r="V34" s="465"/>
      <c r="W34" s="206"/>
      <c r="X34" s="467"/>
      <c r="Y34" s="469"/>
      <c r="Z34" s="470"/>
      <c r="AA34" s="470"/>
      <c r="AB34" s="470"/>
      <c r="AC34" s="470"/>
      <c r="AD34" s="470"/>
      <c r="AE34" s="470"/>
      <c r="AF34" s="470"/>
      <c r="AG34" s="470"/>
      <c r="AH34" s="473"/>
      <c r="AI34" s="77"/>
      <c r="AJ34" s="388" t="str">
        <f>Sheet1!L34</f>
        <v/>
      </c>
      <c r="AK34" s="492" t="str">
        <f>Sheet1!M34</f>
        <v/>
      </c>
      <c r="AL34" s="494" t="str">
        <f>Sheet1!N34</f>
        <v/>
      </c>
      <c r="AM34" s="499"/>
    </row>
    <row r="35" spans="1:39" ht="18" customHeight="1" x14ac:dyDescent="0.4">
      <c r="A35" s="282"/>
      <c r="B35" s="465"/>
      <c r="C35" s="1"/>
      <c r="D35" s="468"/>
      <c r="E35" s="471"/>
      <c r="F35" s="472"/>
      <c r="G35" s="472"/>
      <c r="H35" s="472"/>
      <c r="I35" s="472"/>
      <c r="J35" s="472"/>
      <c r="K35" s="472"/>
      <c r="L35" s="472"/>
      <c r="M35" s="472"/>
      <c r="N35" s="474"/>
      <c r="O35" s="76"/>
      <c r="P35" s="389"/>
      <c r="Q35" s="493"/>
      <c r="R35" s="497"/>
      <c r="U35" s="282"/>
      <c r="V35" s="465"/>
      <c r="W35" s="1"/>
      <c r="X35" s="468"/>
      <c r="Y35" s="471"/>
      <c r="Z35" s="472"/>
      <c r="AA35" s="472"/>
      <c r="AB35" s="472"/>
      <c r="AC35" s="472"/>
      <c r="AD35" s="472"/>
      <c r="AE35" s="472"/>
      <c r="AF35" s="472"/>
      <c r="AG35" s="472"/>
      <c r="AH35" s="474"/>
      <c r="AI35" s="76"/>
      <c r="AJ35" s="389"/>
      <c r="AK35" s="493"/>
      <c r="AL35" s="495"/>
      <c r="AM35" s="499"/>
    </row>
    <row r="36" spans="1:39" ht="18" customHeight="1" x14ac:dyDescent="0.4">
      <c r="A36" s="282"/>
      <c r="B36" s="465"/>
      <c r="C36" s="206"/>
      <c r="D36" s="467"/>
      <c r="E36" s="469"/>
      <c r="F36" s="470"/>
      <c r="G36" s="470"/>
      <c r="H36" s="470"/>
      <c r="I36" s="470"/>
      <c r="J36" s="470"/>
      <c r="K36" s="470"/>
      <c r="L36" s="470"/>
      <c r="M36" s="470"/>
      <c r="N36" s="473"/>
      <c r="O36" s="77"/>
      <c r="P36" s="388" t="str">
        <f>Sheet1!F36</f>
        <v/>
      </c>
      <c r="Q36" s="492" t="str">
        <f>Sheet1!G36</f>
        <v/>
      </c>
      <c r="R36" s="497" t="str">
        <f>Sheet1!H36</f>
        <v/>
      </c>
      <c r="U36" s="282"/>
      <c r="V36" s="465"/>
      <c r="W36" s="206"/>
      <c r="X36" s="467"/>
      <c r="Y36" s="469"/>
      <c r="Z36" s="470"/>
      <c r="AA36" s="470"/>
      <c r="AB36" s="470"/>
      <c r="AC36" s="470"/>
      <c r="AD36" s="470"/>
      <c r="AE36" s="470"/>
      <c r="AF36" s="470"/>
      <c r="AG36" s="470"/>
      <c r="AH36" s="473"/>
      <c r="AI36" s="77"/>
      <c r="AJ36" s="388" t="str">
        <f>Sheet1!L36</f>
        <v/>
      </c>
      <c r="AK36" s="492" t="str">
        <f>Sheet1!M36</f>
        <v/>
      </c>
      <c r="AL36" s="494" t="str">
        <f>Sheet1!N36</f>
        <v/>
      </c>
      <c r="AM36" s="73"/>
    </row>
    <row r="37" spans="1:39" ht="18" customHeight="1" x14ac:dyDescent="0.4">
      <c r="A37" s="282"/>
      <c r="B37" s="466"/>
      <c r="C37" s="1"/>
      <c r="D37" s="468"/>
      <c r="E37" s="471"/>
      <c r="F37" s="472"/>
      <c r="G37" s="472"/>
      <c r="H37" s="472"/>
      <c r="I37" s="472"/>
      <c r="J37" s="472"/>
      <c r="K37" s="472"/>
      <c r="L37" s="472"/>
      <c r="M37" s="472"/>
      <c r="N37" s="474"/>
      <c r="O37" s="76"/>
      <c r="P37" s="389"/>
      <c r="Q37" s="493"/>
      <c r="R37" s="497"/>
      <c r="U37" s="282"/>
      <c r="V37" s="466"/>
      <c r="W37" s="1"/>
      <c r="X37" s="468"/>
      <c r="Y37" s="471"/>
      <c r="Z37" s="472"/>
      <c r="AA37" s="472"/>
      <c r="AB37" s="472"/>
      <c r="AC37" s="472"/>
      <c r="AD37" s="472"/>
      <c r="AE37" s="472"/>
      <c r="AF37" s="472"/>
      <c r="AG37" s="472"/>
      <c r="AH37" s="474"/>
      <c r="AI37" s="76"/>
      <c r="AJ37" s="389"/>
      <c r="AK37" s="493"/>
      <c r="AL37" s="495"/>
      <c r="AM37" s="73"/>
    </row>
    <row r="38" spans="1:39" ht="18" customHeight="1" x14ac:dyDescent="0.4">
      <c r="A38" s="282"/>
      <c r="B38" s="302" t="s">
        <v>193</v>
      </c>
      <c r="C38" s="206"/>
      <c r="D38" s="467"/>
      <c r="E38" s="469"/>
      <c r="F38" s="470"/>
      <c r="G38" s="470"/>
      <c r="H38" s="470"/>
      <c r="I38" s="470"/>
      <c r="J38" s="470"/>
      <c r="K38" s="470"/>
      <c r="L38" s="470"/>
      <c r="M38" s="470"/>
      <c r="N38" s="473"/>
      <c r="O38" s="77"/>
      <c r="P38" s="388" t="str">
        <f>Sheet1!F38</f>
        <v/>
      </c>
      <c r="Q38" s="492" t="str">
        <f>Sheet1!G38</f>
        <v/>
      </c>
      <c r="R38" s="497" t="str">
        <f>Sheet1!H38</f>
        <v/>
      </c>
      <c r="U38" s="282"/>
      <c r="V38" s="302" t="s">
        <v>193</v>
      </c>
      <c r="W38" s="206"/>
      <c r="X38" s="467"/>
      <c r="Y38" s="469"/>
      <c r="Z38" s="470"/>
      <c r="AA38" s="470"/>
      <c r="AB38" s="470"/>
      <c r="AC38" s="470"/>
      <c r="AD38" s="470"/>
      <c r="AE38" s="470"/>
      <c r="AF38" s="470"/>
      <c r="AG38" s="470"/>
      <c r="AH38" s="473"/>
      <c r="AI38" s="77"/>
      <c r="AJ38" s="388" t="str">
        <f>Sheet1!L38</f>
        <v/>
      </c>
      <c r="AK38" s="492" t="str">
        <f>Sheet1!M38</f>
        <v/>
      </c>
      <c r="AL38" s="494" t="str">
        <f>Sheet1!N38</f>
        <v/>
      </c>
      <c r="AM38" s="499"/>
    </row>
    <row r="39" spans="1:39" ht="18" customHeight="1" x14ac:dyDescent="0.4">
      <c r="A39" s="282"/>
      <c r="B39" s="303"/>
      <c r="C39" s="1"/>
      <c r="D39" s="468"/>
      <c r="E39" s="471"/>
      <c r="F39" s="472"/>
      <c r="G39" s="472"/>
      <c r="H39" s="472"/>
      <c r="I39" s="472"/>
      <c r="J39" s="472"/>
      <c r="K39" s="472"/>
      <c r="L39" s="472"/>
      <c r="M39" s="472"/>
      <c r="N39" s="474"/>
      <c r="O39" s="76"/>
      <c r="P39" s="389"/>
      <c r="Q39" s="493"/>
      <c r="R39" s="497"/>
      <c r="T39" s="71"/>
      <c r="U39" s="282"/>
      <c r="V39" s="303"/>
      <c r="W39" s="1"/>
      <c r="X39" s="468"/>
      <c r="Y39" s="471"/>
      <c r="Z39" s="472"/>
      <c r="AA39" s="472"/>
      <c r="AB39" s="472"/>
      <c r="AC39" s="472"/>
      <c r="AD39" s="472"/>
      <c r="AE39" s="472"/>
      <c r="AF39" s="472"/>
      <c r="AG39" s="472"/>
      <c r="AH39" s="474"/>
      <c r="AI39" s="76"/>
      <c r="AJ39" s="389"/>
      <c r="AK39" s="493"/>
      <c r="AL39" s="495"/>
      <c r="AM39" s="499"/>
    </row>
    <row r="40" spans="1:39" ht="18" customHeight="1" x14ac:dyDescent="0.4">
      <c r="A40" s="282"/>
      <c r="B40" s="79"/>
      <c r="C40" s="206"/>
      <c r="D40" s="467"/>
      <c r="E40" s="469"/>
      <c r="F40" s="470"/>
      <c r="G40" s="470"/>
      <c r="H40" s="470"/>
      <c r="I40" s="470"/>
      <c r="J40" s="470"/>
      <c r="K40" s="470"/>
      <c r="L40" s="470"/>
      <c r="M40" s="470"/>
      <c r="N40" s="473"/>
      <c r="O40" s="77"/>
      <c r="P40" s="388" t="str">
        <f>Sheet1!F40</f>
        <v/>
      </c>
      <c r="Q40" s="492" t="str">
        <f>Sheet1!G40</f>
        <v/>
      </c>
      <c r="R40" s="497" t="str">
        <f>Sheet1!H40</f>
        <v/>
      </c>
      <c r="T40" s="71"/>
      <c r="U40" s="282"/>
      <c r="V40" s="79"/>
      <c r="W40" s="206"/>
      <c r="X40" s="467"/>
      <c r="Y40" s="469"/>
      <c r="Z40" s="470"/>
      <c r="AA40" s="470"/>
      <c r="AB40" s="470"/>
      <c r="AC40" s="470"/>
      <c r="AD40" s="470"/>
      <c r="AE40" s="470"/>
      <c r="AF40" s="470"/>
      <c r="AG40" s="470"/>
      <c r="AH40" s="473"/>
      <c r="AI40" s="77"/>
      <c r="AJ40" s="388" t="str">
        <f>Sheet1!L40</f>
        <v/>
      </c>
      <c r="AK40" s="492" t="str">
        <f>Sheet1!M40</f>
        <v/>
      </c>
      <c r="AL40" s="494" t="str">
        <f>Sheet1!N40</f>
        <v/>
      </c>
      <c r="AM40" s="73"/>
    </row>
    <row r="41" spans="1:39" ht="18" customHeight="1" thickBot="1" x14ac:dyDescent="0.45">
      <c r="A41" s="282"/>
      <c r="B41" s="1"/>
      <c r="C41" s="1"/>
      <c r="D41" s="468"/>
      <c r="E41" s="471"/>
      <c r="F41" s="472"/>
      <c r="G41" s="472"/>
      <c r="H41" s="472"/>
      <c r="I41" s="472"/>
      <c r="J41" s="472"/>
      <c r="K41" s="472"/>
      <c r="L41" s="472"/>
      <c r="M41" s="472"/>
      <c r="N41" s="474"/>
      <c r="O41" s="76"/>
      <c r="P41" s="351"/>
      <c r="Q41" s="333"/>
      <c r="R41" s="498"/>
      <c r="U41" s="282"/>
      <c r="V41" s="1"/>
      <c r="W41" s="1"/>
      <c r="X41" s="468"/>
      <c r="Y41" s="471"/>
      <c r="Z41" s="472"/>
      <c r="AA41" s="472"/>
      <c r="AB41" s="472"/>
      <c r="AC41" s="472"/>
      <c r="AD41" s="472"/>
      <c r="AE41" s="472"/>
      <c r="AF41" s="472"/>
      <c r="AG41" s="472"/>
      <c r="AH41" s="474"/>
      <c r="AI41" s="76"/>
      <c r="AJ41" s="389"/>
      <c r="AK41" s="333"/>
      <c r="AL41" s="496"/>
      <c r="AM41" s="73"/>
    </row>
    <row r="42" spans="1:39" ht="18" customHeight="1" x14ac:dyDescent="0.4">
      <c r="A42" s="282"/>
      <c r="B42" s="475" t="s">
        <v>3</v>
      </c>
      <c r="C42" s="488"/>
      <c r="D42" s="489"/>
      <c r="E42" s="489"/>
      <c r="F42" s="489"/>
      <c r="G42" s="489"/>
      <c r="H42" s="261" t="s">
        <v>73</v>
      </c>
      <c r="I42" s="262"/>
      <c r="J42" s="263"/>
      <c r="K42" s="267">
        <f>SUMIF(Sheet1!$D32:$D41,1,P32:P41)</f>
        <v>0</v>
      </c>
      <c r="L42" s="269">
        <f>SUMIF(Sheet1!$D32:$D41,1,Q32:Q41)</f>
        <v>0</v>
      </c>
      <c r="M42" s="271">
        <f>SUMIF(Sheet1!$D32:$D41,1,R32:R41)</f>
        <v>0</v>
      </c>
      <c r="N42" s="324" t="s">
        <v>78</v>
      </c>
      <c r="O42" s="325"/>
      <c r="P42" s="330">
        <f>SUM(P32:P41)</f>
        <v>0</v>
      </c>
      <c r="Q42" s="332">
        <f>SUM(Q32:Q41)</f>
        <v>0</v>
      </c>
      <c r="R42" s="334">
        <f>SUM(R32:R41)</f>
        <v>0</v>
      </c>
      <c r="U42" s="282"/>
      <c r="V42" s="475" t="s">
        <v>3</v>
      </c>
      <c r="W42" s="488"/>
      <c r="X42" s="489"/>
      <c r="Y42" s="489"/>
      <c r="Z42" s="489"/>
      <c r="AA42" s="489"/>
      <c r="AB42" s="261" t="s">
        <v>73</v>
      </c>
      <c r="AC42" s="262"/>
      <c r="AD42" s="263"/>
      <c r="AE42" s="267">
        <f>SUMIF(Sheet1!J32:J41,1,AJ32:AJ41)</f>
        <v>0</v>
      </c>
      <c r="AF42" s="269">
        <f>SUMIF(Sheet1!$J32:$J41,1,AK32:AK41)</f>
        <v>0</v>
      </c>
      <c r="AG42" s="271">
        <f>SUMIF(Sheet1!$J32:$J41,1,AL32:AL41)</f>
        <v>0</v>
      </c>
      <c r="AH42" s="324" t="s">
        <v>78</v>
      </c>
      <c r="AI42" s="325"/>
      <c r="AJ42" s="330">
        <f>SUM(AJ32:AJ41)</f>
        <v>0</v>
      </c>
      <c r="AK42" s="332">
        <f>SUM(AK32:AK41)</f>
        <v>0</v>
      </c>
      <c r="AL42" s="334">
        <f>SUM(AL32:AL41)</f>
        <v>0</v>
      </c>
    </row>
    <row r="43" spans="1:39" ht="18" customHeight="1" thickBot="1" x14ac:dyDescent="0.45">
      <c r="A43" s="238"/>
      <c r="B43" s="476"/>
      <c r="C43" s="490"/>
      <c r="D43" s="491"/>
      <c r="E43" s="491"/>
      <c r="F43" s="491"/>
      <c r="G43" s="491"/>
      <c r="H43" s="264"/>
      <c r="I43" s="265"/>
      <c r="J43" s="266"/>
      <c r="K43" s="268"/>
      <c r="L43" s="279"/>
      <c r="M43" s="348"/>
      <c r="N43" s="349"/>
      <c r="O43" s="350"/>
      <c r="P43" s="351"/>
      <c r="Q43" s="352"/>
      <c r="R43" s="353"/>
      <c r="U43" s="282"/>
      <c r="V43" s="476"/>
      <c r="W43" s="490"/>
      <c r="X43" s="491"/>
      <c r="Y43" s="491"/>
      <c r="Z43" s="491"/>
      <c r="AA43" s="491"/>
      <c r="AB43" s="264"/>
      <c r="AC43" s="265"/>
      <c r="AD43" s="266"/>
      <c r="AE43" s="268"/>
      <c r="AF43" s="270"/>
      <c r="AG43" s="272"/>
      <c r="AH43" s="326"/>
      <c r="AI43" s="327"/>
      <c r="AJ43" s="331"/>
      <c r="AK43" s="333"/>
      <c r="AL43" s="335"/>
    </row>
    <row r="44" spans="1:39" ht="18" customHeight="1" thickTop="1" thickBot="1" x14ac:dyDescent="0.45">
      <c r="A44" s="366" t="s">
        <v>97</v>
      </c>
      <c r="B44" s="367"/>
      <c r="C44" s="367"/>
      <c r="D44" s="367"/>
      <c r="E44" s="367"/>
      <c r="F44" s="367"/>
      <c r="G44" s="367"/>
      <c r="H44" s="367"/>
      <c r="I44" s="367"/>
      <c r="J44" s="368"/>
      <c r="K44" s="372">
        <f>Sheet1!D81</f>
        <v>0</v>
      </c>
      <c r="L44" s="500">
        <f>Sheet1!E81</f>
        <v>0</v>
      </c>
      <c r="M44" s="502">
        <f>Sheet1!F81</f>
        <v>0</v>
      </c>
      <c r="N44" s="376" t="s">
        <v>23</v>
      </c>
      <c r="O44" s="377"/>
      <c r="P44" s="372">
        <f>Sheet1!D75</f>
        <v>0</v>
      </c>
      <c r="Q44" s="500">
        <f>Sheet1!E75</f>
        <v>0</v>
      </c>
      <c r="R44" s="504">
        <f>Sheet1!F75</f>
        <v>0</v>
      </c>
      <c r="AJ44" s="72"/>
      <c r="AK44" s="72"/>
      <c r="AL44" s="72"/>
    </row>
    <row r="45" spans="1:39" ht="18" customHeight="1" thickBot="1" x14ac:dyDescent="0.45">
      <c r="A45" s="369"/>
      <c r="B45" s="370"/>
      <c r="C45" s="370"/>
      <c r="D45" s="370"/>
      <c r="E45" s="370"/>
      <c r="F45" s="370"/>
      <c r="G45" s="370"/>
      <c r="H45" s="370"/>
      <c r="I45" s="370"/>
      <c r="J45" s="371"/>
      <c r="K45" s="373"/>
      <c r="L45" s="501"/>
      <c r="M45" s="503"/>
      <c r="N45" s="378"/>
      <c r="O45" s="379"/>
      <c r="P45" s="373"/>
      <c r="Q45" s="501"/>
      <c r="R45" s="505"/>
      <c r="U45" s="282" t="s">
        <v>45</v>
      </c>
      <c r="V45" s="464"/>
      <c r="W45" s="205"/>
      <c r="X45" s="467"/>
      <c r="Y45" s="469"/>
      <c r="Z45" s="470"/>
      <c r="AA45" s="470"/>
      <c r="AB45" s="470"/>
      <c r="AC45" s="470"/>
      <c r="AD45" s="470"/>
      <c r="AE45" s="470"/>
      <c r="AF45" s="470"/>
      <c r="AG45" s="470"/>
      <c r="AH45" s="473"/>
      <c r="AI45" s="75"/>
      <c r="AJ45" s="388" t="str">
        <f>Sheet1!L45</f>
        <v/>
      </c>
      <c r="AK45" s="492" t="str">
        <f>Sheet1!M45</f>
        <v/>
      </c>
      <c r="AL45" s="494" t="str">
        <f>Sheet1!N45</f>
        <v/>
      </c>
      <c r="AM45" s="73"/>
    </row>
    <row r="46" spans="1:39" ht="18" customHeight="1" thickTop="1" x14ac:dyDescent="0.4">
      <c r="U46" s="282"/>
      <c r="V46" s="465"/>
      <c r="W46" s="88"/>
      <c r="X46" s="468"/>
      <c r="Y46" s="471"/>
      <c r="Z46" s="472"/>
      <c r="AA46" s="472"/>
      <c r="AB46" s="472"/>
      <c r="AC46" s="472"/>
      <c r="AD46" s="472"/>
      <c r="AE46" s="472"/>
      <c r="AF46" s="472"/>
      <c r="AG46" s="472"/>
      <c r="AH46" s="474"/>
      <c r="AI46" s="76"/>
      <c r="AJ46" s="389"/>
      <c r="AK46" s="493"/>
      <c r="AL46" s="495"/>
      <c r="AM46" s="73"/>
    </row>
    <row r="47" spans="1:39" ht="18" customHeight="1" thickBot="1" x14ac:dyDescent="0.45">
      <c r="A47" s="461" t="str">
        <f>IF(AND(H48="有",OR(A52="",D52="",D53="")),"必須","")</f>
        <v/>
      </c>
      <c r="B47" s="461"/>
      <c r="C47" s="461"/>
      <c r="D47" s="461"/>
      <c r="E47" s="461"/>
      <c r="F47" s="2"/>
      <c r="G47" s="2"/>
      <c r="H47" s="87" t="str">
        <f>IF(H48="","必須","")</f>
        <v>必須</v>
      </c>
      <c r="U47" s="282"/>
      <c r="V47" s="465"/>
      <c r="W47" s="206"/>
      <c r="X47" s="467"/>
      <c r="Y47" s="469"/>
      <c r="Z47" s="470"/>
      <c r="AA47" s="470"/>
      <c r="AB47" s="470"/>
      <c r="AC47" s="470"/>
      <c r="AD47" s="470"/>
      <c r="AE47" s="470"/>
      <c r="AF47" s="470"/>
      <c r="AG47" s="470"/>
      <c r="AH47" s="473"/>
      <c r="AI47" s="77"/>
      <c r="AJ47" s="388" t="str">
        <f>Sheet1!L47</f>
        <v/>
      </c>
      <c r="AK47" s="492" t="str">
        <f>Sheet1!M47</f>
        <v/>
      </c>
      <c r="AL47" s="494" t="str">
        <f>Sheet1!N47</f>
        <v/>
      </c>
      <c r="AM47" s="73"/>
    </row>
    <row r="48" spans="1:39" ht="18" customHeight="1" x14ac:dyDescent="0.4">
      <c r="A48" s="356" t="s">
        <v>74</v>
      </c>
      <c r="B48" s="356"/>
      <c r="C48" s="356"/>
      <c r="D48" s="356"/>
      <c r="E48" s="356"/>
      <c r="F48" s="356"/>
      <c r="G48" s="357"/>
      <c r="H48" s="517"/>
      <c r="J48" s="360" t="s">
        <v>29</v>
      </c>
      <c r="K48" s="360"/>
      <c r="L48" s="360"/>
      <c r="M48" s="360"/>
      <c r="N48" s="360"/>
      <c r="O48" s="360"/>
      <c r="P48" s="360"/>
      <c r="Q48" s="360"/>
      <c r="R48" s="360"/>
      <c r="U48" s="282"/>
      <c r="V48" s="465"/>
      <c r="W48" s="1"/>
      <c r="X48" s="468"/>
      <c r="Y48" s="471"/>
      <c r="Z48" s="472"/>
      <c r="AA48" s="472"/>
      <c r="AB48" s="472"/>
      <c r="AC48" s="472"/>
      <c r="AD48" s="472"/>
      <c r="AE48" s="472"/>
      <c r="AF48" s="472"/>
      <c r="AG48" s="472"/>
      <c r="AH48" s="474"/>
      <c r="AI48" s="76"/>
      <c r="AJ48" s="389"/>
      <c r="AK48" s="493"/>
      <c r="AL48" s="495"/>
      <c r="AM48" s="73"/>
    </row>
    <row r="49" spans="1:39" ht="18" customHeight="1" thickBot="1" x14ac:dyDescent="0.45">
      <c r="A49" s="356"/>
      <c r="B49" s="356"/>
      <c r="C49" s="356"/>
      <c r="D49" s="356"/>
      <c r="E49" s="356"/>
      <c r="F49" s="356"/>
      <c r="G49" s="357"/>
      <c r="H49" s="518"/>
      <c r="J49" s="361"/>
      <c r="K49" s="361"/>
      <c r="L49" s="361"/>
      <c r="M49" s="361"/>
      <c r="N49" s="361"/>
      <c r="O49" s="361"/>
      <c r="P49" s="361"/>
      <c r="Q49" s="361"/>
      <c r="R49" s="361"/>
      <c r="U49" s="282"/>
      <c r="V49" s="465"/>
      <c r="W49" s="206"/>
      <c r="X49" s="467"/>
      <c r="Y49" s="469"/>
      <c r="Z49" s="470"/>
      <c r="AA49" s="470"/>
      <c r="AB49" s="470"/>
      <c r="AC49" s="470"/>
      <c r="AD49" s="470"/>
      <c r="AE49" s="470"/>
      <c r="AF49" s="470"/>
      <c r="AG49" s="470"/>
      <c r="AH49" s="473"/>
      <c r="AI49" s="77"/>
      <c r="AJ49" s="388" t="str">
        <f>Sheet1!L49</f>
        <v/>
      </c>
      <c r="AK49" s="492" t="str">
        <f>Sheet1!M49</f>
        <v/>
      </c>
      <c r="AL49" s="494" t="str">
        <f>Sheet1!N49</f>
        <v/>
      </c>
      <c r="AM49" s="73"/>
    </row>
    <row r="50" spans="1:39" ht="18" customHeight="1" x14ac:dyDescent="0.4">
      <c r="A50" s="396" t="s">
        <v>28</v>
      </c>
      <c r="B50" s="397"/>
      <c r="C50" s="398"/>
      <c r="D50" s="402" t="s">
        <v>41</v>
      </c>
      <c r="E50" s="403"/>
      <c r="F50" s="396" t="s">
        <v>77</v>
      </c>
      <c r="G50" s="397"/>
      <c r="H50" s="406"/>
      <c r="J50" s="519"/>
      <c r="K50" s="520"/>
      <c r="L50" s="520"/>
      <c r="M50" s="520"/>
      <c r="N50" s="520"/>
      <c r="O50" s="520"/>
      <c r="P50" s="520"/>
      <c r="Q50" s="520"/>
      <c r="R50" s="521"/>
      <c r="U50" s="282"/>
      <c r="V50" s="466"/>
      <c r="W50" s="1"/>
      <c r="X50" s="468"/>
      <c r="Y50" s="471"/>
      <c r="Z50" s="472"/>
      <c r="AA50" s="472"/>
      <c r="AB50" s="472"/>
      <c r="AC50" s="472"/>
      <c r="AD50" s="472"/>
      <c r="AE50" s="472"/>
      <c r="AF50" s="472"/>
      <c r="AG50" s="472"/>
      <c r="AH50" s="474"/>
      <c r="AI50" s="76"/>
      <c r="AJ50" s="389"/>
      <c r="AK50" s="493"/>
      <c r="AL50" s="495"/>
      <c r="AM50" s="73"/>
    </row>
    <row r="51" spans="1:39" ht="18" customHeight="1" x14ac:dyDescent="0.4">
      <c r="A51" s="399"/>
      <c r="B51" s="400"/>
      <c r="C51" s="401"/>
      <c r="D51" s="404"/>
      <c r="E51" s="405"/>
      <c r="F51" s="399"/>
      <c r="G51" s="400"/>
      <c r="H51" s="407"/>
      <c r="J51" s="522"/>
      <c r="K51" s="523"/>
      <c r="L51" s="523"/>
      <c r="M51" s="523"/>
      <c r="N51" s="523"/>
      <c r="O51" s="523"/>
      <c r="P51" s="523"/>
      <c r="Q51" s="523"/>
      <c r="R51" s="524"/>
      <c r="U51" s="282"/>
      <c r="V51" s="302" t="s">
        <v>193</v>
      </c>
      <c r="W51" s="206"/>
      <c r="X51" s="467"/>
      <c r="Y51" s="469"/>
      <c r="Z51" s="470"/>
      <c r="AA51" s="470"/>
      <c r="AB51" s="470"/>
      <c r="AC51" s="470"/>
      <c r="AD51" s="470"/>
      <c r="AE51" s="470"/>
      <c r="AF51" s="470"/>
      <c r="AG51" s="470"/>
      <c r="AH51" s="473"/>
      <c r="AI51" s="77"/>
      <c r="AJ51" s="388" t="str">
        <f>Sheet1!L51</f>
        <v/>
      </c>
      <c r="AK51" s="492" t="str">
        <f>Sheet1!M51</f>
        <v/>
      </c>
      <c r="AL51" s="494" t="str">
        <f>Sheet1!N51</f>
        <v/>
      </c>
      <c r="AM51" s="73"/>
    </row>
    <row r="52" spans="1:39" ht="18" customHeight="1" x14ac:dyDescent="0.4">
      <c r="A52" s="506"/>
      <c r="B52" s="507"/>
      <c r="C52" s="508"/>
      <c r="D52" s="512"/>
      <c r="E52" s="513"/>
      <c r="F52" s="388" t="str">
        <f>Sheet1!F51</f>
        <v/>
      </c>
      <c r="G52" s="492" t="str">
        <f>Sheet1!G51</f>
        <v/>
      </c>
      <c r="H52" s="498" t="str">
        <f>Sheet1!H51</f>
        <v/>
      </c>
      <c r="J52" s="522"/>
      <c r="K52" s="523"/>
      <c r="L52" s="523"/>
      <c r="M52" s="523"/>
      <c r="N52" s="523"/>
      <c r="O52" s="523"/>
      <c r="P52" s="523"/>
      <c r="Q52" s="523"/>
      <c r="R52" s="524"/>
      <c r="U52" s="282"/>
      <c r="V52" s="303"/>
      <c r="W52" s="1"/>
      <c r="X52" s="468"/>
      <c r="Y52" s="471"/>
      <c r="Z52" s="472"/>
      <c r="AA52" s="472"/>
      <c r="AB52" s="472"/>
      <c r="AC52" s="472"/>
      <c r="AD52" s="472"/>
      <c r="AE52" s="472"/>
      <c r="AF52" s="472"/>
      <c r="AG52" s="472"/>
      <c r="AH52" s="474"/>
      <c r="AI52" s="76"/>
      <c r="AJ52" s="389"/>
      <c r="AK52" s="493"/>
      <c r="AL52" s="495"/>
      <c r="AM52" s="73"/>
    </row>
    <row r="53" spans="1:39" ht="18" customHeight="1" x14ac:dyDescent="0.4">
      <c r="A53" s="509"/>
      <c r="B53" s="510"/>
      <c r="C53" s="511"/>
      <c r="D53" s="515"/>
      <c r="E53" s="516"/>
      <c r="F53" s="389"/>
      <c r="G53" s="493"/>
      <c r="H53" s="514"/>
      <c r="J53" s="522"/>
      <c r="K53" s="523"/>
      <c r="L53" s="523"/>
      <c r="M53" s="523"/>
      <c r="N53" s="523"/>
      <c r="O53" s="523"/>
      <c r="P53" s="523"/>
      <c r="Q53" s="523"/>
      <c r="R53" s="524"/>
      <c r="U53" s="282"/>
      <c r="V53" s="79"/>
      <c r="W53" s="206"/>
      <c r="X53" s="467"/>
      <c r="Y53" s="469"/>
      <c r="Z53" s="470"/>
      <c r="AA53" s="470"/>
      <c r="AB53" s="470"/>
      <c r="AC53" s="470"/>
      <c r="AD53" s="470"/>
      <c r="AE53" s="470"/>
      <c r="AF53" s="470"/>
      <c r="AG53" s="470"/>
      <c r="AH53" s="473"/>
      <c r="AI53" s="77"/>
      <c r="AJ53" s="388" t="str">
        <f>Sheet1!L53</f>
        <v/>
      </c>
      <c r="AK53" s="492" t="str">
        <f>Sheet1!M53</f>
        <v/>
      </c>
      <c r="AL53" s="494" t="str">
        <f>Sheet1!N53</f>
        <v/>
      </c>
      <c r="AM53" s="73"/>
    </row>
    <row r="54" spans="1:39" ht="18" customHeight="1" thickBot="1" x14ac:dyDescent="0.45">
      <c r="A54" s="506"/>
      <c r="B54" s="507"/>
      <c r="C54" s="508"/>
      <c r="D54" s="512"/>
      <c r="E54" s="513"/>
      <c r="F54" s="388" t="str">
        <f>Sheet1!F53</f>
        <v/>
      </c>
      <c r="G54" s="492" t="str">
        <f>Sheet1!G53</f>
        <v/>
      </c>
      <c r="H54" s="498" t="str">
        <f>Sheet1!H53</f>
        <v/>
      </c>
      <c r="J54" s="522"/>
      <c r="K54" s="523"/>
      <c r="L54" s="523"/>
      <c r="M54" s="523"/>
      <c r="N54" s="523"/>
      <c r="O54" s="523"/>
      <c r="P54" s="523"/>
      <c r="Q54" s="523"/>
      <c r="R54" s="524"/>
      <c r="U54" s="282"/>
      <c r="V54" s="1"/>
      <c r="W54" s="1"/>
      <c r="X54" s="468"/>
      <c r="Y54" s="471"/>
      <c r="Z54" s="472"/>
      <c r="AA54" s="472"/>
      <c r="AB54" s="472"/>
      <c r="AC54" s="472"/>
      <c r="AD54" s="472"/>
      <c r="AE54" s="472"/>
      <c r="AF54" s="472"/>
      <c r="AG54" s="472"/>
      <c r="AH54" s="474"/>
      <c r="AI54" s="76"/>
      <c r="AJ54" s="389"/>
      <c r="AK54" s="333"/>
      <c r="AL54" s="496"/>
      <c r="AM54" s="73"/>
    </row>
    <row r="55" spans="1:39" ht="18" customHeight="1" x14ac:dyDescent="0.4">
      <c r="A55" s="509"/>
      <c r="B55" s="510"/>
      <c r="C55" s="511"/>
      <c r="D55" s="515"/>
      <c r="E55" s="516"/>
      <c r="F55" s="389"/>
      <c r="G55" s="493"/>
      <c r="H55" s="514"/>
      <c r="J55" s="522"/>
      <c r="K55" s="523"/>
      <c r="L55" s="523"/>
      <c r="M55" s="523"/>
      <c r="N55" s="523"/>
      <c r="O55" s="523"/>
      <c r="P55" s="523"/>
      <c r="Q55" s="523"/>
      <c r="R55" s="524"/>
      <c r="U55" s="282"/>
      <c r="V55" s="475" t="s">
        <v>3</v>
      </c>
      <c r="W55" s="488"/>
      <c r="X55" s="489"/>
      <c r="Y55" s="489"/>
      <c r="Z55" s="489"/>
      <c r="AA55" s="489"/>
      <c r="AB55" s="261" t="s">
        <v>73</v>
      </c>
      <c r="AC55" s="262"/>
      <c r="AD55" s="263"/>
      <c r="AE55" s="267">
        <f>SUMIF(Sheet1!J45:J54,1,AJ45:AJ54)</f>
        <v>0</v>
      </c>
      <c r="AF55" s="269">
        <f>SUMIF(Sheet1!$J45:$J54,1,AK45:AK54)</f>
        <v>0</v>
      </c>
      <c r="AG55" s="271">
        <f>SUMIF(Sheet1!$J45:$J54,1,AL45:AL54)</f>
        <v>0</v>
      </c>
      <c r="AH55" s="324" t="s">
        <v>78</v>
      </c>
      <c r="AI55" s="325"/>
      <c r="AJ55" s="330">
        <f>SUM(AJ45:AJ54)</f>
        <v>0</v>
      </c>
      <c r="AK55" s="332">
        <f>SUM(AK45:AK54)</f>
        <v>0</v>
      </c>
      <c r="AL55" s="334">
        <f>SUM(AL45:AL54)</f>
        <v>0</v>
      </c>
    </row>
    <row r="56" spans="1:39" ht="18" customHeight="1" thickBot="1" x14ac:dyDescent="0.45">
      <c r="A56" s="506"/>
      <c r="B56" s="507"/>
      <c r="C56" s="508"/>
      <c r="D56" s="512"/>
      <c r="E56" s="513"/>
      <c r="F56" s="388" t="str">
        <f>Sheet1!F55</f>
        <v/>
      </c>
      <c r="G56" s="492" t="str">
        <f>Sheet1!G55</f>
        <v/>
      </c>
      <c r="H56" s="498" t="str">
        <f>Sheet1!H55</f>
        <v/>
      </c>
      <c r="J56" s="522"/>
      <c r="K56" s="523"/>
      <c r="L56" s="523"/>
      <c r="M56" s="523"/>
      <c r="N56" s="523"/>
      <c r="O56" s="523"/>
      <c r="P56" s="523"/>
      <c r="Q56" s="523"/>
      <c r="R56" s="524"/>
      <c r="U56" s="282"/>
      <c r="V56" s="476"/>
      <c r="W56" s="490"/>
      <c r="X56" s="491"/>
      <c r="Y56" s="491"/>
      <c r="Z56" s="491"/>
      <c r="AA56" s="491"/>
      <c r="AB56" s="264"/>
      <c r="AC56" s="265"/>
      <c r="AD56" s="266"/>
      <c r="AE56" s="268"/>
      <c r="AF56" s="270"/>
      <c r="AG56" s="272"/>
      <c r="AH56" s="326"/>
      <c r="AI56" s="327"/>
      <c r="AJ56" s="331"/>
      <c r="AK56" s="333"/>
      <c r="AL56" s="335"/>
    </row>
    <row r="57" spans="1:39" ht="18" customHeight="1" x14ac:dyDescent="0.4">
      <c r="A57" s="509"/>
      <c r="B57" s="510"/>
      <c r="C57" s="511"/>
      <c r="D57" s="515"/>
      <c r="E57" s="516"/>
      <c r="F57" s="389"/>
      <c r="G57" s="493"/>
      <c r="H57" s="514"/>
      <c r="J57" s="522"/>
      <c r="K57" s="523"/>
      <c r="L57" s="523"/>
      <c r="M57" s="523"/>
      <c r="N57" s="523"/>
      <c r="O57" s="523"/>
      <c r="P57" s="523"/>
      <c r="Q57" s="523"/>
      <c r="R57" s="524"/>
      <c r="AJ57" s="72"/>
      <c r="AK57" s="72"/>
      <c r="AL57" s="72"/>
    </row>
    <row r="58" spans="1:39" ht="18" customHeight="1" x14ac:dyDescent="0.4">
      <c r="A58" s="506"/>
      <c r="B58" s="507"/>
      <c r="C58" s="508"/>
      <c r="D58" s="512"/>
      <c r="E58" s="513"/>
      <c r="F58" s="388" t="str">
        <f>Sheet1!F57</f>
        <v/>
      </c>
      <c r="G58" s="492" t="str">
        <f>Sheet1!G57</f>
        <v/>
      </c>
      <c r="H58" s="498" t="str">
        <f>Sheet1!H57</f>
        <v/>
      </c>
      <c r="J58" s="522"/>
      <c r="K58" s="523"/>
      <c r="L58" s="523"/>
      <c r="M58" s="523"/>
      <c r="N58" s="523"/>
      <c r="O58" s="523"/>
      <c r="P58" s="523"/>
      <c r="Q58" s="523"/>
      <c r="R58" s="524"/>
      <c r="U58" s="282" t="s">
        <v>79</v>
      </c>
      <c r="V58" s="464"/>
      <c r="W58" s="205"/>
      <c r="X58" s="467"/>
      <c r="Y58" s="469"/>
      <c r="Z58" s="470"/>
      <c r="AA58" s="470"/>
      <c r="AB58" s="470"/>
      <c r="AC58" s="470"/>
      <c r="AD58" s="470"/>
      <c r="AE58" s="470"/>
      <c r="AF58" s="470"/>
      <c r="AG58" s="536"/>
      <c r="AH58" s="473"/>
      <c r="AI58" s="75"/>
      <c r="AJ58" s="388" t="str">
        <f>Sheet1!L58</f>
        <v/>
      </c>
      <c r="AK58" s="492" t="str">
        <f>Sheet1!M58</f>
        <v/>
      </c>
      <c r="AL58" s="494" t="str">
        <f>Sheet1!N58</f>
        <v/>
      </c>
      <c r="AM58" s="73"/>
    </row>
    <row r="59" spans="1:39" ht="18" customHeight="1" x14ac:dyDescent="0.4">
      <c r="A59" s="509"/>
      <c r="B59" s="510"/>
      <c r="C59" s="511"/>
      <c r="D59" s="515"/>
      <c r="E59" s="516"/>
      <c r="F59" s="389"/>
      <c r="G59" s="493"/>
      <c r="H59" s="514"/>
      <c r="J59" s="522"/>
      <c r="K59" s="523"/>
      <c r="L59" s="523"/>
      <c r="M59" s="523"/>
      <c r="N59" s="523"/>
      <c r="O59" s="523"/>
      <c r="P59" s="523"/>
      <c r="Q59" s="523"/>
      <c r="R59" s="524"/>
      <c r="U59" s="282"/>
      <c r="V59" s="465"/>
      <c r="W59" s="88"/>
      <c r="X59" s="468"/>
      <c r="Y59" s="471"/>
      <c r="Z59" s="472"/>
      <c r="AA59" s="472"/>
      <c r="AB59" s="472"/>
      <c r="AC59" s="472"/>
      <c r="AD59" s="472"/>
      <c r="AE59" s="472"/>
      <c r="AF59" s="472"/>
      <c r="AG59" s="537"/>
      <c r="AH59" s="474"/>
      <c r="AI59" s="76"/>
      <c r="AJ59" s="389"/>
      <c r="AK59" s="493"/>
      <c r="AL59" s="495"/>
      <c r="AM59" s="73"/>
    </row>
    <row r="60" spans="1:39" ht="18" customHeight="1" x14ac:dyDescent="0.4">
      <c r="A60" s="506"/>
      <c r="B60" s="507"/>
      <c r="C60" s="508"/>
      <c r="D60" s="512"/>
      <c r="E60" s="513"/>
      <c r="F60" s="388" t="str">
        <f>Sheet1!F59</f>
        <v/>
      </c>
      <c r="G60" s="492" t="str">
        <f>Sheet1!G59</f>
        <v/>
      </c>
      <c r="H60" s="498" t="str">
        <f>Sheet1!H59</f>
        <v/>
      </c>
      <c r="J60" s="522"/>
      <c r="K60" s="523"/>
      <c r="L60" s="523"/>
      <c r="M60" s="523"/>
      <c r="N60" s="523"/>
      <c r="O60" s="523"/>
      <c r="P60" s="523"/>
      <c r="Q60" s="523"/>
      <c r="R60" s="524"/>
      <c r="U60" s="282"/>
      <c r="V60" s="465"/>
      <c r="W60" s="206"/>
      <c r="X60" s="467"/>
      <c r="Y60" s="469"/>
      <c r="Z60" s="470"/>
      <c r="AA60" s="470"/>
      <c r="AB60" s="470"/>
      <c r="AC60" s="470"/>
      <c r="AD60" s="470"/>
      <c r="AE60" s="470"/>
      <c r="AF60" s="470"/>
      <c r="AG60" s="536"/>
      <c r="AH60" s="473"/>
      <c r="AI60" s="77"/>
      <c r="AJ60" s="388" t="str">
        <f>Sheet1!L60</f>
        <v/>
      </c>
      <c r="AK60" s="492" t="str">
        <f>Sheet1!M60</f>
        <v/>
      </c>
      <c r="AL60" s="494" t="str">
        <f>Sheet1!N60</f>
        <v/>
      </c>
      <c r="AM60" s="73"/>
    </row>
    <row r="61" spans="1:39" ht="18" customHeight="1" x14ac:dyDescent="0.4">
      <c r="A61" s="509"/>
      <c r="B61" s="510"/>
      <c r="C61" s="511"/>
      <c r="D61" s="515"/>
      <c r="E61" s="516"/>
      <c r="F61" s="389"/>
      <c r="G61" s="493"/>
      <c r="H61" s="514"/>
      <c r="J61" s="522"/>
      <c r="K61" s="523"/>
      <c r="L61" s="523"/>
      <c r="M61" s="523"/>
      <c r="N61" s="523"/>
      <c r="O61" s="523"/>
      <c r="P61" s="523"/>
      <c r="Q61" s="523"/>
      <c r="R61" s="524"/>
      <c r="U61" s="282"/>
      <c r="V61" s="465"/>
      <c r="W61" s="1"/>
      <c r="X61" s="468"/>
      <c r="Y61" s="471"/>
      <c r="Z61" s="472"/>
      <c r="AA61" s="472"/>
      <c r="AB61" s="472"/>
      <c r="AC61" s="472"/>
      <c r="AD61" s="472"/>
      <c r="AE61" s="472"/>
      <c r="AF61" s="472"/>
      <c r="AG61" s="537"/>
      <c r="AH61" s="474"/>
      <c r="AI61" s="76"/>
      <c r="AJ61" s="389"/>
      <c r="AK61" s="493"/>
      <c r="AL61" s="495"/>
      <c r="AM61" s="73"/>
    </row>
    <row r="62" spans="1:39" ht="18" customHeight="1" x14ac:dyDescent="0.4">
      <c r="A62" s="506"/>
      <c r="B62" s="507"/>
      <c r="C62" s="508"/>
      <c r="D62" s="512"/>
      <c r="E62" s="513"/>
      <c r="F62" s="388" t="str">
        <f>Sheet1!F61</f>
        <v/>
      </c>
      <c r="G62" s="492" t="str">
        <f>Sheet1!G61</f>
        <v/>
      </c>
      <c r="H62" s="498" t="str">
        <f>Sheet1!H61</f>
        <v/>
      </c>
      <c r="J62" s="522"/>
      <c r="K62" s="523"/>
      <c r="L62" s="523"/>
      <c r="M62" s="523"/>
      <c r="N62" s="523"/>
      <c r="O62" s="523"/>
      <c r="P62" s="523"/>
      <c r="Q62" s="523"/>
      <c r="R62" s="524"/>
      <c r="U62" s="282"/>
      <c r="V62" s="465"/>
      <c r="W62" s="206"/>
      <c r="X62" s="467"/>
      <c r="Y62" s="469"/>
      <c r="Z62" s="470"/>
      <c r="AA62" s="470"/>
      <c r="AB62" s="470"/>
      <c r="AC62" s="470"/>
      <c r="AD62" s="470"/>
      <c r="AE62" s="470"/>
      <c r="AF62" s="470"/>
      <c r="AG62" s="536"/>
      <c r="AH62" s="473"/>
      <c r="AI62" s="77"/>
      <c r="AJ62" s="388" t="str">
        <f>Sheet1!L62</f>
        <v/>
      </c>
      <c r="AK62" s="492" t="str">
        <f>Sheet1!M62</f>
        <v/>
      </c>
      <c r="AL62" s="494" t="str">
        <f>Sheet1!N62</f>
        <v/>
      </c>
      <c r="AM62" s="73"/>
    </row>
    <row r="63" spans="1:39" ht="18" customHeight="1" x14ac:dyDescent="0.4">
      <c r="A63" s="509"/>
      <c r="B63" s="510"/>
      <c r="C63" s="511"/>
      <c r="D63" s="515"/>
      <c r="E63" s="516"/>
      <c r="F63" s="389"/>
      <c r="G63" s="493"/>
      <c r="H63" s="514"/>
      <c r="J63" s="522"/>
      <c r="K63" s="523"/>
      <c r="L63" s="523"/>
      <c r="M63" s="523"/>
      <c r="N63" s="523"/>
      <c r="O63" s="523"/>
      <c r="P63" s="523"/>
      <c r="Q63" s="523"/>
      <c r="R63" s="524"/>
      <c r="U63" s="282"/>
      <c r="V63" s="466"/>
      <c r="W63" s="1"/>
      <c r="X63" s="468"/>
      <c r="Y63" s="471"/>
      <c r="Z63" s="472"/>
      <c r="AA63" s="472"/>
      <c r="AB63" s="472"/>
      <c r="AC63" s="472"/>
      <c r="AD63" s="472"/>
      <c r="AE63" s="472"/>
      <c r="AF63" s="472"/>
      <c r="AG63" s="537"/>
      <c r="AH63" s="474"/>
      <c r="AI63" s="76"/>
      <c r="AJ63" s="389"/>
      <c r="AK63" s="493"/>
      <c r="AL63" s="495"/>
      <c r="AM63" s="73"/>
    </row>
    <row r="64" spans="1:39" ht="18" customHeight="1" x14ac:dyDescent="0.4">
      <c r="A64" s="506"/>
      <c r="B64" s="507"/>
      <c r="C64" s="508"/>
      <c r="D64" s="512"/>
      <c r="E64" s="513"/>
      <c r="F64" s="388" t="str">
        <f>Sheet1!F63</f>
        <v/>
      </c>
      <c r="G64" s="492" t="str">
        <f>Sheet1!G63</f>
        <v/>
      </c>
      <c r="H64" s="498" t="str">
        <f>Sheet1!H63</f>
        <v/>
      </c>
      <c r="J64" s="522"/>
      <c r="K64" s="523"/>
      <c r="L64" s="523"/>
      <c r="M64" s="523"/>
      <c r="N64" s="523"/>
      <c r="O64" s="523"/>
      <c r="P64" s="523"/>
      <c r="Q64" s="523"/>
      <c r="R64" s="524"/>
      <c r="U64" s="282"/>
      <c r="V64" s="302" t="s">
        <v>193</v>
      </c>
      <c r="W64" s="206"/>
      <c r="X64" s="467"/>
      <c r="Y64" s="469"/>
      <c r="Z64" s="470"/>
      <c r="AA64" s="470"/>
      <c r="AB64" s="470"/>
      <c r="AC64" s="470"/>
      <c r="AD64" s="470"/>
      <c r="AE64" s="470"/>
      <c r="AF64" s="470"/>
      <c r="AG64" s="536"/>
      <c r="AH64" s="473"/>
      <c r="AI64" s="77"/>
      <c r="AJ64" s="388" t="str">
        <f>Sheet1!L64</f>
        <v/>
      </c>
      <c r="AK64" s="492" t="str">
        <f>Sheet1!M64</f>
        <v/>
      </c>
      <c r="AL64" s="494" t="str">
        <f>Sheet1!N64</f>
        <v/>
      </c>
      <c r="AM64" s="73"/>
    </row>
    <row r="65" spans="1:39" ht="18" customHeight="1" x14ac:dyDescent="0.4">
      <c r="A65" s="509"/>
      <c r="B65" s="510"/>
      <c r="C65" s="511"/>
      <c r="D65" s="515"/>
      <c r="E65" s="516"/>
      <c r="F65" s="351"/>
      <c r="G65" s="352"/>
      <c r="H65" s="535"/>
      <c r="J65" s="525"/>
      <c r="K65" s="526"/>
      <c r="L65" s="526"/>
      <c r="M65" s="526"/>
      <c r="N65" s="526"/>
      <c r="O65" s="526"/>
      <c r="P65" s="526"/>
      <c r="Q65" s="526"/>
      <c r="R65" s="527"/>
      <c r="U65" s="282"/>
      <c r="V65" s="303"/>
      <c r="W65" s="1"/>
      <c r="X65" s="468"/>
      <c r="Y65" s="471"/>
      <c r="Z65" s="472"/>
      <c r="AA65" s="472"/>
      <c r="AB65" s="472"/>
      <c r="AC65" s="472"/>
      <c r="AD65" s="472"/>
      <c r="AE65" s="472"/>
      <c r="AF65" s="472"/>
      <c r="AG65" s="537"/>
      <c r="AH65" s="474"/>
      <c r="AI65" s="76"/>
      <c r="AJ65" s="389"/>
      <c r="AK65" s="493"/>
      <c r="AL65" s="495"/>
      <c r="AM65" s="73"/>
    </row>
    <row r="66" spans="1:39" ht="18" customHeight="1" x14ac:dyDescent="0.4">
      <c r="A66" s="506"/>
      <c r="B66" s="507"/>
      <c r="C66" s="508"/>
      <c r="D66" s="512"/>
      <c r="E66" s="513"/>
      <c r="F66" s="388" t="str">
        <f>Sheet1!F65</f>
        <v/>
      </c>
      <c r="G66" s="492" t="str">
        <f>Sheet1!G65</f>
        <v/>
      </c>
      <c r="H66" s="498" t="str">
        <f>Sheet1!H65</f>
        <v/>
      </c>
      <c r="J66" s="458" t="s">
        <v>75</v>
      </c>
      <c r="K66" s="458"/>
      <c r="L66" s="458"/>
      <c r="M66" s="458"/>
      <c r="N66" s="458"/>
      <c r="O66" s="458"/>
      <c r="P66" s="458"/>
      <c r="Q66" s="458"/>
      <c r="R66" s="458"/>
      <c r="U66" s="282"/>
      <c r="V66" s="79"/>
      <c r="W66" s="206"/>
      <c r="X66" s="467"/>
      <c r="Y66" s="469"/>
      <c r="Z66" s="470"/>
      <c r="AA66" s="470"/>
      <c r="AB66" s="470"/>
      <c r="AC66" s="470"/>
      <c r="AD66" s="470"/>
      <c r="AE66" s="470"/>
      <c r="AF66" s="470"/>
      <c r="AG66" s="536"/>
      <c r="AH66" s="473"/>
      <c r="AI66" s="77"/>
      <c r="AJ66" s="388" t="str">
        <f>Sheet1!L66</f>
        <v/>
      </c>
      <c r="AK66" s="492" t="str">
        <f>Sheet1!M66</f>
        <v/>
      </c>
      <c r="AL66" s="494" t="str">
        <f>Sheet1!N66</f>
        <v/>
      </c>
      <c r="AM66" s="73"/>
    </row>
    <row r="67" spans="1:39" ht="18" customHeight="1" thickBot="1" x14ac:dyDescent="0.45">
      <c r="A67" s="532"/>
      <c r="B67" s="533"/>
      <c r="C67" s="534"/>
      <c r="D67" s="515"/>
      <c r="E67" s="516"/>
      <c r="F67" s="351"/>
      <c r="G67" s="352"/>
      <c r="H67" s="535"/>
      <c r="J67" s="356"/>
      <c r="K67" s="356"/>
      <c r="L67" s="356"/>
      <c r="M67" s="356"/>
      <c r="N67" s="356"/>
      <c r="O67" s="356"/>
      <c r="P67" s="356"/>
      <c r="Q67" s="356"/>
      <c r="R67" s="356"/>
      <c r="U67" s="282"/>
      <c r="V67" s="1"/>
      <c r="W67" s="1"/>
      <c r="X67" s="468"/>
      <c r="Y67" s="538"/>
      <c r="Z67" s="539"/>
      <c r="AA67" s="539"/>
      <c r="AB67" s="539"/>
      <c r="AC67" s="539"/>
      <c r="AD67" s="539"/>
      <c r="AE67" s="539"/>
      <c r="AF67" s="539"/>
      <c r="AG67" s="540"/>
      <c r="AH67" s="474"/>
      <c r="AI67" s="76"/>
      <c r="AJ67" s="389"/>
      <c r="AK67" s="333"/>
      <c r="AL67" s="496"/>
      <c r="AM67" s="73"/>
    </row>
    <row r="68" spans="1:39" ht="18" customHeight="1" thickTop="1" x14ac:dyDescent="0.4">
      <c r="A68" s="428" t="s">
        <v>80</v>
      </c>
      <c r="B68" s="429"/>
      <c r="C68" s="429"/>
      <c r="D68" s="429"/>
      <c r="E68" s="429"/>
      <c r="F68" s="432">
        <f>SUM(F52:F67)</f>
        <v>0</v>
      </c>
      <c r="G68" s="528">
        <f>SUM(G52:G67)</f>
        <v>0</v>
      </c>
      <c r="H68" s="530">
        <f>SUM(H52:H67)</f>
        <v>0</v>
      </c>
      <c r="J68" s="438" t="s">
        <v>76</v>
      </c>
      <c r="K68" s="439"/>
      <c r="L68" s="439"/>
      <c r="M68" s="439"/>
      <c r="N68" s="439"/>
      <c r="O68" s="440"/>
      <c r="P68" s="432">
        <f>Sheet1!D91</f>
        <v>0</v>
      </c>
      <c r="Q68" s="528">
        <f>Sheet1!E91</f>
        <v>0</v>
      </c>
      <c r="R68" s="530">
        <f>Sheet1!F91</f>
        <v>0</v>
      </c>
      <c r="U68" s="282"/>
      <c r="V68" s="475" t="s">
        <v>3</v>
      </c>
      <c r="W68" s="488"/>
      <c r="X68" s="489"/>
      <c r="Y68" s="489"/>
      <c r="Z68" s="489"/>
      <c r="AA68" s="489"/>
      <c r="AB68" s="261" t="s">
        <v>73</v>
      </c>
      <c r="AC68" s="262"/>
      <c r="AD68" s="263"/>
      <c r="AE68" s="267">
        <f>SUMIF(Sheet1!J58:J67,1,AJ58:AJ67)</f>
        <v>0</v>
      </c>
      <c r="AF68" s="269">
        <f>SUMIF(Sheet1!$J58:$J67,1,AK58:AK67)</f>
        <v>0</v>
      </c>
      <c r="AG68" s="271">
        <f>SUMIF(Sheet1!$J58:$J67,1,AL58:AL67)</f>
        <v>0</v>
      </c>
      <c r="AH68" s="324" t="s">
        <v>78</v>
      </c>
      <c r="AI68" s="325"/>
      <c r="AJ68" s="330">
        <f>SUM(AJ58:AJ67)</f>
        <v>0</v>
      </c>
      <c r="AK68" s="332">
        <f>SUM(AK58:AK67)</f>
        <v>0</v>
      </c>
      <c r="AL68" s="334">
        <f>SUM(AL58:AL67)</f>
        <v>0</v>
      </c>
    </row>
    <row r="69" spans="1:39" ht="18" customHeight="1" thickBot="1" x14ac:dyDescent="0.45">
      <c r="A69" s="430"/>
      <c r="B69" s="431"/>
      <c r="C69" s="431"/>
      <c r="D69" s="431"/>
      <c r="E69" s="431"/>
      <c r="F69" s="433"/>
      <c r="G69" s="529"/>
      <c r="H69" s="531"/>
      <c r="J69" s="441"/>
      <c r="K69" s="442"/>
      <c r="L69" s="442"/>
      <c r="M69" s="442"/>
      <c r="N69" s="442"/>
      <c r="O69" s="443"/>
      <c r="P69" s="433"/>
      <c r="Q69" s="529"/>
      <c r="R69" s="531"/>
      <c r="U69" s="282"/>
      <c r="V69" s="476"/>
      <c r="W69" s="490"/>
      <c r="X69" s="491"/>
      <c r="Y69" s="491"/>
      <c r="Z69" s="491"/>
      <c r="AA69" s="491"/>
      <c r="AB69" s="264"/>
      <c r="AC69" s="265"/>
      <c r="AD69" s="266"/>
      <c r="AE69" s="268"/>
      <c r="AF69" s="270"/>
      <c r="AG69" s="272"/>
      <c r="AH69" s="326"/>
      <c r="AI69" s="327"/>
      <c r="AJ69" s="331"/>
      <c r="AK69" s="333"/>
      <c r="AL69" s="335"/>
    </row>
    <row r="70" spans="1:39" ht="18" customHeight="1" thickTop="1" x14ac:dyDescent="0.4">
      <c r="I70" s="72"/>
      <c r="J70" s="72"/>
      <c r="V70" s="66"/>
      <c r="W70" s="66"/>
      <c r="AE70" s="72"/>
      <c r="AF70" s="72"/>
      <c r="AG70" s="72"/>
      <c r="AH70" s="72"/>
      <c r="AI70" s="72"/>
      <c r="AJ70" s="72"/>
      <c r="AK70" s="72"/>
      <c r="AL70" s="72"/>
    </row>
    <row r="71" spans="1:39" ht="17.25" customHeight="1" x14ac:dyDescent="0.4"/>
    <row r="72" spans="1:39" ht="45" customHeight="1" x14ac:dyDescent="0.4">
      <c r="A72" s="460" t="str">
        <f>IF(OR(H48="",I2="",L2="",E2="",P2="",AND(H48="有",OR(A52="",D52="",D53=""))),"未入力の必須項目があります","入力ありがとうございました")</f>
        <v>未入力の必須項目があります</v>
      </c>
      <c r="B72" s="460"/>
      <c r="C72" s="460"/>
      <c r="D72" s="460"/>
      <c r="E72" s="460"/>
      <c r="F72" s="460"/>
      <c r="G72" s="460"/>
      <c r="H72" s="460"/>
      <c r="I72" s="460"/>
      <c r="J72" s="460"/>
      <c r="K72" s="460"/>
      <c r="L72" s="460"/>
      <c r="M72" s="460"/>
      <c r="N72" s="460"/>
      <c r="O72" s="460"/>
      <c r="P72" s="460"/>
      <c r="Q72" s="460"/>
      <c r="R72" s="460"/>
    </row>
    <row r="73" spans="1:39" ht="45" customHeight="1" x14ac:dyDescent="0.4">
      <c r="A73" s="460" t="str">
        <f>IF(OR(K16&gt;8,K29&gt;8,K42&gt;8,K44&gt;8,AE16&gt;8,AE29&gt;8,AE42&gt;8,AE55&gt;8,AE68&gt;8,F68&gt;3,P68&lt;5,P68&gt;8),"受験資格に該当する職務経歴の期間・休業等の期間を確認してください","入力ありがとうございました")</f>
        <v>受験資格に該当する職務経歴の期間・休業等の期間を確認してください</v>
      </c>
      <c r="B73" s="460"/>
      <c r="C73" s="460"/>
      <c r="D73" s="460"/>
      <c r="E73" s="460"/>
      <c r="F73" s="460"/>
      <c r="G73" s="460"/>
      <c r="H73" s="460"/>
      <c r="I73" s="460"/>
      <c r="J73" s="460"/>
      <c r="K73" s="460"/>
      <c r="L73" s="460"/>
      <c r="M73" s="460"/>
      <c r="N73" s="460"/>
      <c r="O73" s="460"/>
      <c r="P73" s="460"/>
      <c r="Q73" s="460"/>
      <c r="R73" s="460"/>
    </row>
    <row r="75" spans="1:39" ht="45" customHeight="1" x14ac:dyDescent="0.4">
      <c r="C75" s="180" t="s">
        <v>154</v>
      </c>
    </row>
    <row r="76" spans="1:39" ht="45" customHeight="1" x14ac:dyDescent="0.4">
      <c r="C76" s="180" t="s">
        <v>155</v>
      </c>
    </row>
    <row r="77" spans="1:39" ht="45" customHeight="1" x14ac:dyDescent="0.4">
      <c r="C77" s="180" t="s">
        <v>156</v>
      </c>
    </row>
    <row r="78" spans="1:39" ht="45" customHeight="1" x14ac:dyDescent="0.4">
      <c r="C78" s="180" t="s">
        <v>157</v>
      </c>
    </row>
    <row r="79" spans="1:39" ht="45" customHeight="1" x14ac:dyDescent="0.4">
      <c r="C79" s="180" t="s">
        <v>158</v>
      </c>
    </row>
    <row r="80" spans="1:39" ht="45" customHeight="1" x14ac:dyDescent="0.4">
      <c r="C80" s="180" t="s">
        <v>159</v>
      </c>
    </row>
    <row r="81" spans="3:3" ht="45" customHeight="1" x14ac:dyDescent="0.4">
      <c r="C81" s="180" t="s">
        <v>160</v>
      </c>
    </row>
    <row r="82" spans="3:3" ht="45" customHeight="1" x14ac:dyDescent="0.4">
      <c r="C82" s="180" t="s">
        <v>161</v>
      </c>
    </row>
    <row r="83" spans="3:3" ht="45" customHeight="1" x14ac:dyDescent="0.4">
      <c r="C83" s="180" t="s">
        <v>162</v>
      </c>
    </row>
  </sheetData>
  <sheetProtection algorithmName="SHA-512" hashValue="GvUZ9HcqMz6oM60wObzgDtTj9NFkVBflBGdbjIbfdlLwe39z6rMWGUtgAyi4tOJoAWv+AePxptk26vUehiwUCg==" saltValue="AscBGDysUKxpm180bZSpug==" spinCount="100000" sheet="1" objects="1" scenarios="1"/>
  <mergeCells count="440">
    <mergeCell ref="AL49:AL50"/>
    <mergeCell ref="AH68:AI69"/>
    <mergeCell ref="AJ68:AJ69"/>
    <mergeCell ref="AK68:AK69"/>
    <mergeCell ref="AL68:AL69"/>
    <mergeCell ref="AL62:AL63"/>
    <mergeCell ref="E3:N3"/>
    <mergeCell ref="V68:V69"/>
    <mergeCell ref="W68:AA69"/>
    <mergeCell ref="AB68:AD69"/>
    <mergeCell ref="AE68:AE69"/>
    <mergeCell ref="AF68:AF69"/>
    <mergeCell ref="AG68:AG69"/>
    <mergeCell ref="AL58:AL59"/>
    <mergeCell ref="AL55:AL56"/>
    <mergeCell ref="AJ51:AJ52"/>
    <mergeCell ref="AH64:AH65"/>
    <mergeCell ref="AJ64:AJ65"/>
    <mergeCell ref="AK64:AK65"/>
    <mergeCell ref="AL64:AL65"/>
    <mergeCell ref="AL60:AL61"/>
    <mergeCell ref="D67:E67"/>
    <mergeCell ref="AJ66:AJ67"/>
    <mergeCell ref="AK66:AK67"/>
    <mergeCell ref="A62:C63"/>
    <mergeCell ref="D62:E62"/>
    <mergeCell ref="A60:C61"/>
    <mergeCell ref="D60:E60"/>
    <mergeCell ref="F60:F61"/>
    <mergeCell ref="G60:G61"/>
    <mergeCell ref="H60:H61"/>
    <mergeCell ref="X60:X61"/>
    <mergeCell ref="F62:F63"/>
    <mergeCell ref="G62:G63"/>
    <mergeCell ref="H62:H63"/>
    <mergeCell ref="X62:X63"/>
    <mergeCell ref="D63:E63"/>
    <mergeCell ref="AL66:AL67"/>
    <mergeCell ref="D66:E66"/>
    <mergeCell ref="F66:F67"/>
    <mergeCell ref="G66:G67"/>
    <mergeCell ref="X66:X67"/>
    <mergeCell ref="Y66:AG67"/>
    <mergeCell ref="AH66:AH67"/>
    <mergeCell ref="A64:C65"/>
    <mergeCell ref="D64:E64"/>
    <mergeCell ref="F64:F65"/>
    <mergeCell ref="G64:G65"/>
    <mergeCell ref="H64:H65"/>
    <mergeCell ref="V64:V65"/>
    <mergeCell ref="X64:X65"/>
    <mergeCell ref="Y64:AG65"/>
    <mergeCell ref="Y62:AG63"/>
    <mergeCell ref="D65:E65"/>
    <mergeCell ref="D59:E59"/>
    <mergeCell ref="V58:V63"/>
    <mergeCell ref="X58:X59"/>
    <mergeCell ref="Y58:AG59"/>
    <mergeCell ref="AH58:AH59"/>
    <mergeCell ref="AJ58:AJ59"/>
    <mergeCell ref="AK58:AK59"/>
    <mergeCell ref="Y60:AG61"/>
    <mergeCell ref="AH60:AH61"/>
    <mergeCell ref="AJ60:AJ61"/>
    <mergeCell ref="AK60:AK61"/>
    <mergeCell ref="AH62:AH63"/>
    <mergeCell ref="AJ62:AJ63"/>
    <mergeCell ref="AK62:AK63"/>
    <mergeCell ref="A58:C59"/>
    <mergeCell ref="D58:E58"/>
    <mergeCell ref="F58:F59"/>
    <mergeCell ref="G58:G59"/>
    <mergeCell ref="H58:H59"/>
    <mergeCell ref="U58:U69"/>
    <mergeCell ref="A56:C57"/>
    <mergeCell ref="D56:E56"/>
    <mergeCell ref="F56:F57"/>
    <mergeCell ref="G56:G57"/>
    <mergeCell ref="H56:H57"/>
    <mergeCell ref="D57:E57"/>
    <mergeCell ref="D61:E61"/>
    <mergeCell ref="A68:E69"/>
    <mergeCell ref="F68:F69"/>
    <mergeCell ref="G68:G69"/>
    <mergeCell ref="H68:H69"/>
    <mergeCell ref="J68:O69"/>
    <mergeCell ref="P68:P69"/>
    <mergeCell ref="Q68:Q69"/>
    <mergeCell ref="R68:R69"/>
    <mergeCell ref="A66:C67"/>
    <mergeCell ref="H66:H67"/>
    <mergeCell ref="J66:R67"/>
    <mergeCell ref="AL51:AL52"/>
    <mergeCell ref="A50:C51"/>
    <mergeCell ref="D50:E51"/>
    <mergeCell ref="F50:H51"/>
    <mergeCell ref="J50:R65"/>
    <mergeCell ref="V51:V52"/>
    <mergeCell ref="X51:X52"/>
    <mergeCell ref="A54:C55"/>
    <mergeCell ref="D54:E54"/>
    <mergeCell ref="F54:F55"/>
    <mergeCell ref="G54:G55"/>
    <mergeCell ref="H54:H55"/>
    <mergeCell ref="D55:E55"/>
    <mergeCell ref="AK55:AK56"/>
    <mergeCell ref="AB55:AD56"/>
    <mergeCell ref="AE55:AE56"/>
    <mergeCell ref="AF55:AF56"/>
    <mergeCell ref="AG55:AG56"/>
    <mergeCell ref="AH55:AI56"/>
    <mergeCell ref="AJ55:AJ56"/>
    <mergeCell ref="AH53:AH54"/>
    <mergeCell ref="AJ53:AJ54"/>
    <mergeCell ref="AK53:AK54"/>
    <mergeCell ref="AL53:AL54"/>
    <mergeCell ref="AJ49:AJ50"/>
    <mergeCell ref="J48:R49"/>
    <mergeCell ref="A52:C53"/>
    <mergeCell ref="D52:E52"/>
    <mergeCell ref="F52:F53"/>
    <mergeCell ref="G52:G53"/>
    <mergeCell ref="H52:H53"/>
    <mergeCell ref="D53:E53"/>
    <mergeCell ref="AK51:AK52"/>
    <mergeCell ref="AK49:AK50"/>
    <mergeCell ref="AJ47:AJ48"/>
    <mergeCell ref="AK47:AK48"/>
    <mergeCell ref="AH51:AH52"/>
    <mergeCell ref="Y51:AG52"/>
    <mergeCell ref="A48:G49"/>
    <mergeCell ref="H48:H49"/>
    <mergeCell ref="X49:X50"/>
    <mergeCell ref="Y49:AG50"/>
    <mergeCell ref="AH49:AH50"/>
    <mergeCell ref="AL47:AL48"/>
    <mergeCell ref="AH45:AH46"/>
    <mergeCell ref="AJ45:AJ46"/>
    <mergeCell ref="AK45:AK46"/>
    <mergeCell ref="AL45:AL46"/>
    <mergeCell ref="X45:X46"/>
    <mergeCell ref="Y45:AG46"/>
    <mergeCell ref="A44:J45"/>
    <mergeCell ref="K44:K45"/>
    <mergeCell ref="L44:L45"/>
    <mergeCell ref="M44:M45"/>
    <mergeCell ref="N44:O45"/>
    <mergeCell ref="P44:P45"/>
    <mergeCell ref="X47:X48"/>
    <mergeCell ref="Y47:AG48"/>
    <mergeCell ref="AH47:AH48"/>
    <mergeCell ref="Q44:Q45"/>
    <mergeCell ref="R44:R45"/>
    <mergeCell ref="U45:U56"/>
    <mergeCell ref="V45:V50"/>
    <mergeCell ref="X53:X54"/>
    <mergeCell ref="Y53:AG54"/>
    <mergeCell ref="V55:V56"/>
    <mergeCell ref="W55:AA56"/>
    <mergeCell ref="AG42:AG43"/>
    <mergeCell ref="AH42:AI43"/>
    <mergeCell ref="AJ42:AJ43"/>
    <mergeCell ref="AK42:AK43"/>
    <mergeCell ref="AL42:AL43"/>
    <mergeCell ref="Q42:Q43"/>
    <mergeCell ref="R42:R43"/>
    <mergeCell ref="V42:V43"/>
    <mergeCell ref="W42:AA43"/>
    <mergeCell ref="AB42:AD43"/>
    <mergeCell ref="AE42:AE43"/>
    <mergeCell ref="B42:B43"/>
    <mergeCell ref="C42:G43"/>
    <mergeCell ref="H42:J43"/>
    <mergeCell ref="K42:K43"/>
    <mergeCell ref="L42:L43"/>
    <mergeCell ref="M42:M43"/>
    <mergeCell ref="N42:O43"/>
    <mergeCell ref="P42:P43"/>
    <mergeCell ref="AF42:AF43"/>
    <mergeCell ref="E40:M41"/>
    <mergeCell ref="N40:N41"/>
    <mergeCell ref="P40:P41"/>
    <mergeCell ref="Q40:Q41"/>
    <mergeCell ref="R40:R41"/>
    <mergeCell ref="AL38:AL39"/>
    <mergeCell ref="AM38:AM39"/>
    <mergeCell ref="V38:V39"/>
    <mergeCell ref="X38:X39"/>
    <mergeCell ref="Y38:AG39"/>
    <mergeCell ref="AH38:AH39"/>
    <mergeCell ref="AJ38:AJ39"/>
    <mergeCell ref="AK38:AK39"/>
    <mergeCell ref="X40:X41"/>
    <mergeCell ref="Y40:AG41"/>
    <mergeCell ref="AH40:AH41"/>
    <mergeCell ref="AJ40:AJ41"/>
    <mergeCell ref="AK40:AK41"/>
    <mergeCell ref="AL40:AL41"/>
    <mergeCell ref="AM34:AM35"/>
    <mergeCell ref="AH34:AH35"/>
    <mergeCell ref="AJ34:AJ35"/>
    <mergeCell ref="AL36:AL37"/>
    <mergeCell ref="R36:R37"/>
    <mergeCell ref="X36:X37"/>
    <mergeCell ref="Y36:AG37"/>
    <mergeCell ref="AH36:AH37"/>
    <mergeCell ref="AJ36:AJ37"/>
    <mergeCell ref="AK36:AK37"/>
    <mergeCell ref="D34:D35"/>
    <mergeCell ref="E34:M35"/>
    <mergeCell ref="N34:N35"/>
    <mergeCell ref="P34:P35"/>
    <mergeCell ref="Q34:Q35"/>
    <mergeCell ref="R34:R35"/>
    <mergeCell ref="AK32:AK33"/>
    <mergeCell ref="AL32:AL33"/>
    <mergeCell ref="U32:U43"/>
    <mergeCell ref="V32:V37"/>
    <mergeCell ref="X32:X33"/>
    <mergeCell ref="Y32:AG33"/>
    <mergeCell ref="AH32:AH33"/>
    <mergeCell ref="AJ32:AJ33"/>
    <mergeCell ref="X34:X35"/>
    <mergeCell ref="Y34:AG35"/>
    <mergeCell ref="D36:D37"/>
    <mergeCell ref="E36:M37"/>
    <mergeCell ref="N36:N37"/>
    <mergeCell ref="P36:P37"/>
    <mergeCell ref="Q36:Q37"/>
    <mergeCell ref="AK34:AK35"/>
    <mergeCell ref="AL34:AL35"/>
    <mergeCell ref="D40:D41"/>
    <mergeCell ref="A32:A43"/>
    <mergeCell ref="B32:B37"/>
    <mergeCell ref="D32:D33"/>
    <mergeCell ref="E32:M33"/>
    <mergeCell ref="N32:N33"/>
    <mergeCell ref="P32:P33"/>
    <mergeCell ref="Q32:Q33"/>
    <mergeCell ref="R32:R33"/>
    <mergeCell ref="AB29:AD30"/>
    <mergeCell ref="N29:O30"/>
    <mergeCell ref="P29:P30"/>
    <mergeCell ref="Q29:Q30"/>
    <mergeCell ref="R29:R30"/>
    <mergeCell ref="V29:V30"/>
    <mergeCell ref="W29:AA30"/>
    <mergeCell ref="B29:B30"/>
    <mergeCell ref="C29:G30"/>
    <mergeCell ref="B38:B39"/>
    <mergeCell ref="D38:D39"/>
    <mergeCell ref="E38:M39"/>
    <mergeCell ref="N38:N39"/>
    <mergeCell ref="P38:P39"/>
    <mergeCell ref="Q38:Q39"/>
    <mergeCell ref="R38:R39"/>
    <mergeCell ref="P25:P26"/>
    <mergeCell ref="Q25:Q26"/>
    <mergeCell ref="R25:R26"/>
    <mergeCell ref="V25:V26"/>
    <mergeCell ref="AH27:AH28"/>
    <mergeCell ref="AJ27:AJ28"/>
    <mergeCell ref="AK27:AK28"/>
    <mergeCell ref="AL27:AL28"/>
    <mergeCell ref="H29:J30"/>
    <mergeCell ref="K29:K30"/>
    <mergeCell ref="L29:L30"/>
    <mergeCell ref="M29:M30"/>
    <mergeCell ref="AK29:AK30"/>
    <mergeCell ref="AL29:AL30"/>
    <mergeCell ref="AE29:AE30"/>
    <mergeCell ref="AF29:AF30"/>
    <mergeCell ref="AG29:AG30"/>
    <mergeCell ref="AH29:AI30"/>
    <mergeCell ref="AJ29:AJ30"/>
    <mergeCell ref="AH21:AH22"/>
    <mergeCell ref="AJ21:AJ22"/>
    <mergeCell ref="X23:X24"/>
    <mergeCell ref="Y23:AG24"/>
    <mergeCell ref="AH23:AH24"/>
    <mergeCell ref="AJ23:AJ24"/>
    <mergeCell ref="AK23:AK24"/>
    <mergeCell ref="AL23:AL24"/>
    <mergeCell ref="D27:D28"/>
    <mergeCell ref="E27:M28"/>
    <mergeCell ref="N27:N28"/>
    <mergeCell ref="P27:P28"/>
    <mergeCell ref="Q27:Q28"/>
    <mergeCell ref="R27:R28"/>
    <mergeCell ref="X27:X28"/>
    <mergeCell ref="Y27:AG28"/>
    <mergeCell ref="X25:X26"/>
    <mergeCell ref="Y25:AG26"/>
    <mergeCell ref="AH25:AH26"/>
    <mergeCell ref="AJ25:AJ26"/>
    <mergeCell ref="AK25:AK26"/>
    <mergeCell ref="AL25:AL26"/>
    <mergeCell ref="E25:M26"/>
    <mergeCell ref="N25:N26"/>
    <mergeCell ref="D21:D22"/>
    <mergeCell ref="E21:M22"/>
    <mergeCell ref="N21:N22"/>
    <mergeCell ref="P21:P22"/>
    <mergeCell ref="Q21:Q22"/>
    <mergeCell ref="R21:R22"/>
    <mergeCell ref="AK19:AK20"/>
    <mergeCell ref="AL19:AL20"/>
    <mergeCell ref="U19:U30"/>
    <mergeCell ref="V19:V24"/>
    <mergeCell ref="X19:X20"/>
    <mergeCell ref="Y19:AG20"/>
    <mergeCell ref="AH19:AH20"/>
    <mergeCell ref="AJ19:AJ20"/>
    <mergeCell ref="X21:X22"/>
    <mergeCell ref="Y21:AG22"/>
    <mergeCell ref="D23:D24"/>
    <mergeCell ref="E23:M24"/>
    <mergeCell ref="N23:N24"/>
    <mergeCell ref="P23:P24"/>
    <mergeCell ref="Q23:Q24"/>
    <mergeCell ref="R23:R24"/>
    <mergeCell ref="AK21:AK22"/>
    <mergeCell ref="AL21:AL22"/>
    <mergeCell ref="AK16:AK17"/>
    <mergeCell ref="AL16:AL17"/>
    <mergeCell ref="A19:A30"/>
    <mergeCell ref="B19:B24"/>
    <mergeCell ref="D19:D20"/>
    <mergeCell ref="E19:M20"/>
    <mergeCell ref="N19:N20"/>
    <mergeCell ref="P19:P20"/>
    <mergeCell ref="Q19:Q20"/>
    <mergeCell ref="R19:R20"/>
    <mergeCell ref="AB16:AD17"/>
    <mergeCell ref="AE16:AE17"/>
    <mergeCell ref="AF16:AF17"/>
    <mergeCell ref="AG16:AG17"/>
    <mergeCell ref="AH16:AI17"/>
    <mergeCell ref="AJ16:AJ17"/>
    <mergeCell ref="N16:O17"/>
    <mergeCell ref="P16:P17"/>
    <mergeCell ref="Q16:Q17"/>
    <mergeCell ref="R16:R17"/>
    <mergeCell ref="V16:V17"/>
    <mergeCell ref="W16:AA17"/>
    <mergeCell ref="B25:B26"/>
    <mergeCell ref="D25:D26"/>
    <mergeCell ref="AH8:AH9"/>
    <mergeCell ref="AJ8:AJ9"/>
    <mergeCell ref="AK8:AK9"/>
    <mergeCell ref="AL8:AL9"/>
    <mergeCell ref="AH14:AH15"/>
    <mergeCell ref="AJ14:AJ15"/>
    <mergeCell ref="AK14:AK15"/>
    <mergeCell ref="AL14:AL15"/>
    <mergeCell ref="AH6:AH7"/>
    <mergeCell ref="AJ6:AJ7"/>
    <mergeCell ref="AK6:AK7"/>
    <mergeCell ref="AL6:AL7"/>
    <mergeCell ref="AH10:AH11"/>
    <mergeCell ref="AJ10:AJ11"/>
    <mergeCell ref="AK10:AK11"/>
    <mergeCell ref="AL10:AL11"/>
    <mergeCell ref="AH12:AH13"/>
    <mergeCell ref="AJ12:AJ13"/>
    <mergeCell ref="AK12:AK13"/>
    <mergeCell ref="AL12:AL13"/>
    <mergeCell ref="X8:X9"/>
    <mergeCell ref="Y8:AG9"/>
    <mergeCell ref="Q10:Q11"/>
    <mergeCell ref="R10:R11"/>
    <mergeCell ref="H16:J17"/>
    <mergeCell ref="K16:K17"/>
    <mergeCell ref="L16:L17"/>
    <mergeCell ref="M16:M17"/>
    <mergeCell ref="X14:X15"/>
    <mergeCell ref="Y14:AG15"/>
    <mergeCell ref="V12:V13"/>
    <mergeCell ref="X10:X11"/>
    <mergeCell ref="Y10:AG11"/>
    <mergeCell ref="X12:X13"/>
    <mergeCell ref="Y12:AG13"/>
    <mergeCell ref="V6:V11"/>
    <mergeCell ref="X6:X7"/>
    <mergeCell ref="Y6:AG7"/>
    <mergeCell ref="C16:G17"/>
    <mergeCell ref="Q6:Q7"/>
    <mergeCell ref="R6:R7"/>
    <mergeCell ref="U6:U17"/>
    <mergeCell ref="Q14:Q15"/>
    <mergeCell ref="R14:R15"/>
    <mergeCell ref="B12:B13"/>
    <mergeCell ref="D12:D13"/>
    <mergeCell ref="E12:M13"/>
    <mergeCell ref="N12:N13"/>
    <mergeCell ref="P12:P13"/>
    <mergeCell ref="Q12:Q13"/>
    <mergeCell ref="R12:R13"/>
    <mergeCell ref="D10:D11"/>
    <mergeCell ref="E10:M11"/>
    <mergeCell ref="D14:D15"/>
    <mergeCell ref="E14:M15"/>
    <mergeCell ref="N14:N15"/>
    <mergeCell ref="P14:P15"/>
    <mergeCell ref="Q8:Q9"/>
    <mergeCell ref="R8:R9"/>
    <mergeCell ref="A1:D3"/>
    <mergeCell ref="E1:H1"/>
    <mergeCell ref="I1:K1"/>
    <mergeCell ref="L1:N1"/>
    <mergeCell ref="P1:R1"/>
    <mergeCell ref="E2:H2"/>
    <mergeCell ref="I2:K2"/>
    <mergeCell ref="L2:N2"/>
    <mergeCell ref="P2:R2"/>
    <mergeCell ref="P3:R3"/>
    <mergeCell ref="A72:R72"/>
    <mergeCell ref="A47:E47"/>
    <mergeCell ref="A73:R73"/>
    <mergeCell ref="A4:R4"/>
    <mergeCell ref="U4:AL4"/>
    <mergeCell ref="A5:B5"/>
    <mergeCell ref="E5:M5"/>
    <mergeCell ref="P5:R5"/>
    <mergeCell ref="U5:V5"/>
    <mergeCell ref="Y5:AG5"/>
    <mergeCell ref="AJ5:AL5"/>
    <mergeCell ref="A6:A17"/>
    <mergeCell ref="B6:B11"/>
    <mergeCell ref="D6:D7"/>
    <mergeCell ref="E6:M7"/>
    <mergeCell ref="N6:N7"/>
    <mergeCell ref="P6:P7"/>
    <mergeCell ref="D8:D9"/>
    <mergeCell ref="E8:M9"/>
    <mergeCell ref="N8:N9"/>
    <mergeCell ref="P8:P9"/>
    <mergeCell ref="N10:N11"/>
    <mergeCell ref="P10:P11"/>
    <mergeCell ref="B16:B17"/>
  </mergeCells>
  <phoneticPr fontId="1"/>
  <conditionalFormatting sqref="A72">
    <cfRule type="expression" dxfId="28" priority="33">
      <formula>$A$72="入力ありがとうございました"</formula>
    </cfRule>
    <cfRule type="expression" dxfId="27" priority="34">
      <formula>$A$72="未入力の必須項目があります"</formula>
    </cfRule>
  </conditionalFormatting>
  <conditionalFormatting sqref="A73">
    <cfRule type="expression" dxfId="26" priority="29">
      <formula>$A$73="入力ありがとうございました"</formula>
    </cfRule>
    <cfRule type="expression" dxfId="25" priority="30">
      <formula>$A$73="受験資格に該当する職務経歴の期間・休業等の期間を確認してください"</formula>
    </cfRule>
  </conditionalFormatting>
  <conditionalFormatting sqref="A47:E47">
    <cfRule type="expression" dxfId="24" priority="35">
      <formula>AND(H48="有",OR(A52="",D52="",D53=""))</formula>
    </cfRule>
  </conditionalFormatting>
  <conditionalFormatting sqref="C16:G17">
    <cfRule type="expression" dxfId="23" priority="9">
      <formula>TEXT(B16,0)="在職中"</formula>
    </cfRule>
  </conditionalFormatting>
  <conditionalFormatting sqref="C29:G30">
    <cfRule type="expression" dxfId="22" priority="8">
      <formula>TEXT(B29,0)="在職中"</formula>
    </cfRule>
  </conditionalFormatting>
  <conditionalFormatting sqref="C42:G43">
    <cfRule type="expression" dxfId="21" priority="7">
      <formula>TEXT(B42,0)="在職中"</formula>
    </cfRule>
  </conditionalFormatting>
  <conditionalFormatting sqref="E3">
    <cfRule type="expression" dxfId="20" priority="70">
      <formula>OR(I2="",L2="",$E$2="")</formula>
    </cfRule>
  </conditionalFormatting>
  <conditionalFormatting sqref="F68:F69">
    <cfRule type="expression" dxfId="19" priority="31">
      <formula>$F$68&gt;3</formula>
    </cfRule>
  </conditionalFormatting>
  <conditionalFormatting sqref="H47">
    <cfRule type="expression" dxfId="18" priority="37">
      <formula>$H$48=""</formula>
    </cfRule>
  </conditionalFormatting>
  <conditionalFormatting sqref="K16:K17">
    <cfRule type="expression" dxfId="17" priority="51">
      <formula>K16&gt;8</formula>
    </cfRule>
  </conditionalFormatting>
  <conditionalFormatting sqref="K29:K30">
    <cfRule type="expression" dxfId="16" priority="20">
      <formula>K29&gt;8</formula>
    </cfRule>
  </conditionalFormatting>
  <conditionalFormatting sqref="K42:K45">
    <cfRule type="expression" dxfId="15" priority="19">
      <formula>K42&gt;8</formula>
    </cfRule>
  </conditionalFormatting>
  <conditionalFormatting sqref="K44:K45">
    <cfRule type="expression" dxfId="14" priority="28">
      <formula>OR($K$44&lt;5,$K$44&gt;8)</formula>
    </cfRule>
  </conditionalFormatting>
  <conditionalFormatting sqref="P68:P69">
    <cfRule type="expression" dxfId="13" priority="32">
      <formula>OR($P$68&lt;5,$P$68&gt;8)</formula>
    </cfRule>
  </conditionalFormatting>
  <conditionalFormatting sqref="P3:R3">
    <cfRule type="expression" dxfId="12" priority="1">
      <formula>$P$2=""</formula>
    </cfRule>
  </conditionalFormatting>
  <conditionalFormatting sqref="W16:AA17">
    <cfRule type="expression" dxfId="11" priority="6">
      <formula>TEXT(V16,0)="在職中"</formula>
    </cfRule>
  </conditionalFormatting>
  <conditionalFormatting sqref="W29:AA30">
    <cfRule type="expression" dxfId="10" priority="5">
      <formula>TEXT(V29,0)="在職中"</formula>
    </cfRule>
  </conditionalFormatting>
  <conditionalFormatting sqref="W42:AA43">
    <cfRule type="expression" dxfId="9" priority="4">
      <formula>TEXT(V42,0)="在職中"</formula>
    </cfRule>
  </conditionalFormatting>
  <conditionalFormatting sqref="W55:AA56">
    <cfRule type="expression" dxfId="8" priority="3">
      <formula>TEXT(V55,0)="在職中"</formula>
    </cfRule>
  </conditionalFormatting>
  <conditionalFormatting sqref="W68:AA69">
    <cfRule type="expression" dxfId="7" priority="2">
      <formula>TEXT(V68,0)="在職中"</formula>
    </cfRule>
  </conditionalFormatting>
  <conditionalFormatting sqref="AE16:AE17">
    <cfRule type="expression" dxfId="6" priority="18">
      <formula>AE16&gt;8</formula>
    </cfRule>
  </conditionalFormatting>
  <conditionalFormatting sqref="AE29:AE30">
    <cfRule type="expression" dxfId="5" priority="13">
      <formula>AE29&gt;8</formula>
    </cfRule>
  </conditionalFormatting>
  <conditionalFormatting sqref="AE42:AE43">
    <cfRule type="expression" dxfId="4" priority="12">
      <formula>AE42&gt;8</formula>
    </cfRule>
  </conditionalFormatting>
  <conditionalFormatting sqref="AE55:AE56">
    <cfRule type="expression" dxfId="3" priority="11">
      <formula>AE55&gt;8</formula>
    </cfRule>
  </conditionalFormatting>
  <conditionalFormatting sqref="AE68:AE69">
    <cfRule type="expression" dxfId="2" priority="10">
      <formula>AE68&gt;8</formula>
    </cfRule>
  </conditionalFormatting>
  <dataValidations count="3">
    <dataValidation type="date" allowBlank="1" showInputMessage="1" showErrorMessage="1" errorTitle="年齢要件を満たしていません。" error="&lt;年齢要件&gt;_x000a_昭和39年(1964年)4月2日から平成8年(1996年)4月1日までに生まれた方" sqref="L2:N2" xr:uid="{00000000-0002-0000-0200-000000000000}">
      <formula1>23469</formula1>
      <formula2>35156</formula2>
    </dataValidation>
    <dataValidation type="custom" allowBlank="1" showInputMessage="1" showErrorMessage="1" errorTitle="在職期間が１年未満となっています。" error="１年間継続しないとだめ！" sqref="P12:P13 F12:F15 Z64:Z67 Z12:Z15 Z38:Z41 Z25:Z28 F25:F28 Z51:Z54 F38:F41" xr:uid="{00000000-0002-0000-0200-000001000000}">
      <formula1>"AND(AK12=1,AM12&lt;1)"</formula1>
    </dataValidation>
    <dataValidation type="list" allowBlank="1" showInputMessage="1" sqref="C16:G17 C29:G30 C42:G43 W16:AA17 W29:AA30 W42:AA43 W55:AA56 W68:AA69" xr:uid="{00000000-0002-0000-0200-000002000000}">
      <formula1>$C$75:$C$83</formula1>
    </dataValidation>
  </dataValidations>
  <pageMargins left="0.70866141732283472" right="0.70866141732283472" top="0.74803149606299213" bottom="0.74803149606299213" header="0.31496062992125984" footer="0.31496062992125984"/>
  <pageSetup paperSize="8" scale="56" fitToHeight="0" orientation="landscape" r:id="rId1"/>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3000000}">
          <x14:formula1>
            <xm:f>Sheet1!$B$7:$B$8</xm:f>
          </x14:formula1>
          <xm:sqref>N8:N15 AH60:AH67 N34:N41 AH34:AH41 AH21:AH28 N21:N28 AH47:AH54 AH8:AH15</xm:sqref>
        </x14:dataValidation>
        <x14:dataValidation type="list" allowBlank="1" showInputMessage="1" showErrorMessage="1" xr:uid="{00000000-0002-0000-0200-000004000000}">
          <x14:formula1>
            <xm:f>Sheet1!$B$12:$B$13</xm:f>
          </x14:formula1>
          <xm:sqref>V55:V56 V42:V43 V29:V30 B42:B43 V16:V17 V68:V69 B29:B30 B16:B17</xm:sqref>
        </x14:dataValidation>
        <x14:dataValidation type="list" allowBlank="1" showInputMessage="1" showErrorMessage="1" xr:uid="{00000000-0002-0000-0200-000005000000}">
          <x14:formula1>
            <xm:f>Sheet1!$B$17:$B$18</xm:f>
          </x14:formula1>
          <xm:sqref>H48</xm:sqref>
        </x14:dataValidation>
        <x14:dataValidation type="list" allowBlank="1" showInputMessage="1" showErrorMessage="1" xr:uid="{00000000-0002-0000-0200-000006000000}">
          <x14:formula1>
            <xm:f>Sheet1!$B$22:$B$25</xm:f>
          </x14:formula1>
          <xm:sqref>A52 A66 A62 A60 A58 A56 A54 A64</xm:sqref>
        </x14:dataValidation>
        <x14:dataValidation type="list" allowBlank="1" showErrorMessage="1" xr:uid="{00000000-0002-0000-0200-000007000000}">
          <x14:formula1>
            <xm:f>Sheet1!$B$7:$B$8</xm:f>
          </x14:formula1>
          <xm:sqref>AH32:AH33 AH6:AH7 AH45:AH46 N6:N7 N19:N20 N32:N33 AH19:AH20 AH58:AH59</xm:sqref>
        </x14:dataValidation>
        <x14:dataValidation type="list" allowBlank="1" showInputMessage="1" showErrorMessage="1" xr:uid="{00000000-0002-0000-0200-000008000000}">
          <x14:formula1>
            <xm:f>Sheet1!$B$28:$B$34</xm:f>
          </x14:formula1>
          <xm:sqref>E2:H2</xm:sqref>
        </x14:dataValidation>
        <x14:dataValidation type="custom" allowBlank="1" showInputMessage="1" showErrorMessage="1" xr:uid="{00000000-0002-0000-0200-000009000000}">
          <x14:formula1>
            <xm:f>Sheet1!Q7&lt;&gt;1</xm:f>
          </x14:formula1>
          <xm:sqref>P6:P7</xm:sqref>
        </x14:dataValidation>
        <x14:dataValidation type="custom" allowBlank="1" showInputMessage="1" showErrorMessage="1" errorTitle="休業開始日が2017年4月1日以前となっています。" error="◆2017年4月1日以前の休業等の期間については、入力不要です。_x000a__x000a_受験資格に該当する期間（2017年4月1日から2025年3月31日）における１か月以上の休業等を入力してください。_x000a_" xr:uid="{00000000-0002-0000-0200-00000A000000}">
          <x14:formula1>
            <xm:f>Sheet1!Q52&lt;&gt;1</xm:f>
          </x14:formula1>
          <xm:sqref>D52:E52</xm:sqref>
        </x14:dataValidation>
        <x14:dataValidation type="custom" errorStyle="warning" allowBlank="1" showInputMessage="1" showErrorMessage="1" errorTitle="期間が重複しています。" error="勤務開始日が上記に入力された勤務終了日以前となっています。_x000a_入力内容が正しいかご確認ください。_x000a__x000a_◆兼職等により期間が重複する場合は、必ず備考欄に入力してください。" xr:uid="{00000000-0002-0000-0200-00000B000000}">
          <x14:formula1>
            <xm:f>Sheet1!Q8&lt;&gt;1</xm:f>
          </x14:formula1>
          <xm:sqref>O8 AI38 O14 O25 O38 AI12 AI25 AI51 O10 O12 O21 O27 O23 O34 O40 O36 AI8 AI14 AI10 AI21 AI27 AI23 AI34 AI40 AI36 AI47 AI53 AI49 AI60 AI66 AI62 AI64</xm:sqref>
        </x14:dataValidation>
        <x14:dataValidation type="custom" errorStyle="warning" allowBlank="1" showInputMessage="1" showErrorMessage="1" errorTitle="期間が重複しています。" error="休業開始日が上記に入力された休業終了日以前となっています。_x000a_入力内容が正しいかご確認ください。_x000a__x000a_◆兼職等により期間が重複する場合は、必ず備考欄に入力してください。" xr:uid="{00000000-0002-0000-0200-00002B000000}">
          <x14:formula1>
            <xm:f>Sheet1!Q54&lt;&gt;1</xm:f>
          </x14:formula1>
          <xm:sqref>D54:E54 D56:E56 D58:E58 D60:E60 D62:E62 D64:E64 D66:E66</xm:sqref>
        </x14:dataValidation>
        <x14:dataValidation type="custom" allowBlank="1" showInputMessage="1" showErrorMessage="1" errorTitle="期間が１か月未満となっています。" error="◆１か月未満の休業等の期間については、入力不要です。_x000a__x000a_受験資格に該当する期間（2017年4月1日から2025年3月31日）における１か月以上の休業等を入力してください。" xr:uid="{00000000-0002-0000-0200-000032000000}">
          <x14:formula1>
            <xm:f>Sheet1!Q53&lt;&gt;1</xm:f>
          </x14:formula1>
          <xm:sqref>D53:E53 D55:E55 D57:E57 D59:E59 D61:E61 D63:E63 D65:E65 D67:E67</xm:sqref>
        </x14:dataValidation>
        <x14:dataValidation type="custom" allowBlank="1" showInputMessage="1" showErrorMessage="1" errorTitle="受験資格に該当する期間は2017年4月1日以降の期間です。" error="◆受験資格【該当】・【非該当】を選択してください。（左のセルをご確認ください。）_x000a__x000a_◆勤務開始日が2017年4月1日以前の場合_x000a_　 →受験資格を【該当】から【非該当】に変更してください。_x000a_　 ※2017年4月1日以前より継続して就業している場合は、前後で期間を分けて入力してください。（記載例をご参照ください。）_x000a__x000a_◆勤務開始日が2017年4月1日以降の場合_x000a_　 →勤務開始日を正しく入力してください。" xr:uid="{00000000-0002-0000-0200-00003A000000}">
          <x14:formula1>
            <xm:f>Sheet1!Q6&lt;&gt;1</xm:f>
          </x14:formula1>
          <xm:sqref>O6 O19 O32 AI6 AI19 AI32 AI45 AI58</xm:sqref>
        </x14:dataValidation>
        <x14:dataValidation type="custom" errorStyle="warning" allowBlank="1" showInputMessage="1" showErrorMessage="1" errorTitle="在職期間が1年未満の場合は、受験資格【非該当】の職務経験です。" error="◆受験資格【該当】・【非該当】を選択してください。_x000a__x000a_複数の所属での期間を合計して在職期間1年以上を満たす場合は、受験資格【該当】の職務経験として認められます。【はい】を押して続けてください。_x000a__x000a_◆以下すべて満たす場合は、期間が1年未満でも受験資格【該当】の職務経験として認められます。_x000a_①勤務開始日が2016年4月2日から2017年3月31日までの間_x000a_②勤務終了日が2017年4月1日から2018年3月30日までの間_x000a_③在職期間が1年以上" xr:uid="{00000000-0002-0000-0200-000042000000}">
          <x14:formula1>
            <xm:f>Sheet1!Q7&lt;&gt;1</xm:f>
          </x14:formula1>
          <xm:sqref>O7 O9 O11 O13 O15 O20 O22 O24 O26 O28 O33 O35 O37 O39 O41 AI7 AI9 AI11 AI13 AI15 AI20 AI22 AI24 AI26 AI28 AI33 AI35 AI37 AI39 AI41 AI46 AI48 AI50 AI52 AI54 AI59 AI61 AI63 AI65 AI67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2:AI90"/>
  <sheetViews>
    <sheetView zoomScale="70" zoomScaleNormal="70" zoomScaleSheetLayoutView="85" workbookViewId="0"/>
  </sheetViews>
  <sheetFormatPr defaultColWidth="10.625" defaultRowHeight="18.75" x14ac:dyDescent="0.4"/>
  <cols>
    <col min="1" max="1" width="2.125" style="183" customWidth="1"/>
    <col min="2" max="16" width="5.625" style="183" customWidth="1"/>
    <col min="17" max="17" width="5.75" style="183" customWidth="1"/>
    <col min="18" max="19" width="2.125" style="183" customWidth="1"/>
    <col min="20" max="16384" width="10.625" style="183"/>
  </cols>
  <sheetData>
    <row r="2" spans="1:35" ht="10.5" customHeight="1" x14ac:dyDescent="0.4">
      <c r="A2" s="182"/>
      <c r="B2" s="542" t="s">
        <v>164</v>
      </c>
      <c r="C2" s="542"/>
      <c r="D2" s="542"/>
      <c r="E2" s="542"/>
      <c r="F2" s="542"/>
      <c r="G2" s="542"/>
      <c r="H2" s="542"/>
      <c r="I2" s="542"/>
      <c r="J2" s="542"/>
      <c r="K2" s="542"/>
      <c r="L2" s="542"/>
      <c r="M2" s="542"/>
      <c r="N2" s="542"/>
      <c r="O2" s="542"/>
      <c r="P2" s="542"/>
      <c r="Q2" s="542"/>
    </row>
    <row r="3" spans="1:35" ht="10.5" customHeight="1" x14ac:dyDescent="0.4">
      <c r="A3" s="182"/>
      <c r="B3" s="542"/>
      <c r="C3" s="542"/>
      <c r="D3" s="542"/>
      <c r="E3" s="542"/>
      <c r="F3" s="542"/>
      <c r="G3" s="542"/>
      <c r="H3" s="542"/>
      <c r="I3" s="542"/>
      <c r="J3" s="542"/>
      <c r="K3" s="542"/>
      <c r="L3" s="542"/>
      <c r="M3" s="542"/>
      <c r="N3" s="542"/>
      <c r="O3" s="542"/>
      <c r="P3" s="542"/>
      <c r="Q3" s="542"/>
    </row>
    <row r="4" spans="1:35" ht="10.5" customHeight="1" thickBot="1" x14ac:dyDescent="0.45">
      <c r="A4" s="182"/>
      <c r="B4" s="542"/>
      <c r="C4" s="542"/>
      <c r="D4" s="542"/>
      <c r="E4" s="542"/>
      <c r="F4" s="542"/>
      <c r="G4" s="542"/>
      <c r="H4" s="542"/>
      <c r="I4" s="542"/>
      <c r="J4" s="542"/>
      <c r="K4" s="542"/>
      <c r="L4" s="542"/>
      <c r="M4" s="542"/>
      <c r="N4" s="542"/>
      <c r="O4" s="542"/>
      <c r="P4" s="542"/>
      <c r="Q4" s="542"/>
    </row>
    <row r="5" spans="1:35" ht="10.5" customHeight="1" x14ac:dyDescent="0.4">
      <c r="A5" s="184"/>
      <c r="B5" s="543" t="s">
        <v>179</v>
      </c>
      <c r="C5" s="544"/>
      <c r="D5" s="544"/>
      <c r="E5" s="544"/>
      <c r="F5" s="544"/>
      <c r="G5" s="544"/>
      <c r="H5" s="544"/>
      <c r="I5" s="544"/>
      <c r="J5" s="544"/>
      <c r="K5" s="544"/>
      <c r="L5" s="544"/>
      <c r="M5" s="544"/>
      <c r="N5" s="544"/>
      <c r="O5" s="544"/>
      <c r="P5" s="544"/>
      <c r="Q5" s="545"/>
    </row>
    <row r="6" spans="1:35" ht="10.5" customHeight="1" x14ac:dyDescent="0.4">
      <c r="A6" s="184"/>
      <c r="B6" s="546"/>
      <c r="C6" s="547"/>
      <c r="D6" s="547"/>
      <c r="E6" s="547"/>
      <c r="F6" s="547"/>
      <c r="G6" s="547"/>
      <c r="H6" s="547"/>
      <c r="I6" s="547"/>
      <c r="J6" s="547"/>
      <c r="K6" s="547"/>
      <c r="L6" s="547"/>
      <c r="M6" s="547"/>
      <c r="N6" s="547"/>
      <c r="O6" s="547"/>
      <c r="P6" s="547"/>
      <c r="Q6" s="548"/>
    </row>
    <row r="7" spans="1:35" ht="10.5" customHeight="1" x14ac:dyDescent="0.4">
      <c r="A7" s="184"/>
      <c r="B7" s="546"/>
      <c r="C7" s="547"/>
      <c r="D7" s="547"/>
      <c r="E7" s="547"/>
      <c r="F7" s="547"/>
      <c r="G7" s="547"/>
      <c r="H7" s="547"/>
      <c r="I7" s="547"/>
      <c r="J7" s="547"/>
      <c r="K7" s="547"/>
      <c r="L7" s="547"/>
      <c r="M7" s="547"/>
      <c r="N7" s="547"/>
      <c r="O7" s="547"/>
      <c r="P7" s="547"/>
      <c r="Q7" s="548"/>
    </row>
    <row r="8" spans="1:35" ht="10.5" customHeight="1" x14ac:dyDescent="0.4">
      <c r="A8" s="184"/>
      <c r="B8" s="546"/>
      <c r="C8" s="547"/>
      <c r="D8" s="547"/>
      <c r="E8" s="547"/>
      <c r="F8" s="547"/>
      <c r="G8" s="547"/>
      <c r="H8" s="547"/>
      <c r="I8" s="547"/>
      <c r="J8" s="547"/>
      <c r="K8" s="547"/>
      <c r="L8" s="547"/>
      <c r="M8" s="547"/>
      <c r="N8" s="547"/>
      <c r="O8" s="547"/>
      <c r="P8" s="547"/>
      <c r="Q8" s="548"/>
      <c r="T8" s="552" t="s">
        <v>165</v>
      </c>
      <c r="U8" s="553"/>
    </row>
    <row r="9" spans="1:35" ht="10.5" customHeight="1" x14ac:dyDescent="0.4">
      <c r="A9" s="184"/>
      <c r="B9" s="546"/>
      <c r="C9" s="547"/>
      <c r="D9" s="547"/>
      <c r="E9" s="547"/>
      <c r="F9" s="547"/>
      <c r="G9" s="547"/>
      <c r="H9" s="547"/>
      <c r="I9" s="547"/>
      <c r="J9" s="547"/>
      <c r="K9" s="547"/>
      <c r="L9" s="547"/>
      <c r="M9" s="547"/>
      <c r="N9" s="547"/>
      <c r="O9" s="547"/>
      <c r="P9" s="547"/>
      <c r="Q9" s="548"/>
      <c r="T9" s="552"/>
      <c r="U9" s="553"/>
    </row>
    <row r="10" spans="1:35" s="185" customFormat="1" ht="10.5" customHeight="1" x14ac:dyDescent="0.4">
      <c r="A10" s="184"/>
      <c r="B10" s="549"/>
      <c r="C10" s="550"/>
      <c r="D10" s="550"/>
      <c r="E10" s="550"/>
      <c r="F10" s="550"/>
      <c r="G10" s="550"/>
      <c r="H10" s="550"/>
      <c r="I10" s="550"/>
      <c r="J10" s="550"/>
      <c r="K10" s="550"/>
      <c r="L10" s="550"/>
      <c r="M10" s="550"/>
      <c r="N10" s="550"/>
      <c r="O10" s="550"/>
      <c r="P10" s="550"/>
      <c r="Q10" s="551"/>
      <c r="T10" s="552"/>
      <c r="U10" s="553"/>
    </row>
    <row r="11" spans="1:35" s="185" customFormat="1" ht="10.5" customHeight="1" x14ac:dyDescent="0.4">
      <c r="A11" s="184"/>
      <c r="B11" s="554"/>
      <c r="C11" s="555"/>
      <c r="D11" s="555"/>
      <c r="E11" s="555"/>
      <c r="F11" s="555"/>
      <c r="G11" s="555"/>
      <c r="H11" s="555"/>
      <c r="I11" s="555"/>
      <c r="J11" s="555"/>
      <c r="K11" s="555"/>
      <c r="L11" s="555"/>
      <c r="M11" s="555"/>
      <c r="N11" s="555"/>
      <c r="O11" s="555"/>
      <c r="P11" s="555"/>
      <c r="Q11" s="556"/>
      <c r="T11" s="563">
        <f>LEN(B11)</f>
        <v>0</v>
      </c>
      <c r="U11" s="564"/>
    </row>
    <row r="12" spans="1:35" s="185" customFormat="1" ht="10.5" customHeight="1" x14ac:dyDescent="0.4">
      <c r="A12" s="184"/>
      <c r="B12" s="557"/>
      <c r="C12" s="558"/>
      <c r="D12" s="558"/>
      <c r="E12" s="558"/>
      <c r="F12" s="558"/>
      <c r="G12" s="558"/>
      <c r="H12" s="558"/>
      <c r="I12" s="558"/>
      <c r="J12" s="558"/>
      <c r="K12" s="558"/>
      <c r="L12" s="558"/>
      <c r="M12" s="558"/>
      <c r="N12" s="558"/>
      <c r="O12" s="558"/>
      <c r="P12" s="558"/>
      <c r="Q12" s="559"/>
      <c r="T12" s="563"/>
      <c r="U12" s="564"/>
    </row>
    <row r="13" spans="1:35" s="185" customFormat="1" ht="10.5" customHeight="1" x14ac:dyDescent="0.4">
      <c r="A13" s="184"/>
      <c r="B13" s="557"/>
      <c r="C13" s="558"/>
      <c r="D13" s="558"/>
      <c r="E13" s="558"/>
      <c r="F13" s="558"/>
      <c r="G13" s="558"/>
      <c r="H13" s="558"/>
      <c r="I13" s="558"/>
      <c r="J13" s="558"/>
      <c r="K13" s="558"/>
      <c r="L13" s="558"/>
      <c r="M13" s="558"/>
      <c r="N13" s="558"/>
      <c r="O13" s="558"/>
      <c r="P13" s="558"/>
      <c r="Q13" s="559"/>
      <c r="T13" s="563"/>
      <c r="U13" s="564"/>
    </row>
    <row r="14" spans="1:35" s="185" customFormat="1" ht="10.5" customHeight="1" x14ac:dyDescent="0.4">
      <c r="A14" s="184"/>
      <c r="B14" s="557"/>
      <c r="C14" s="558"/>
      <c r="D14" s="558"/>
      <c r="E14" s="558"/>
      <c r="F14" s="558"/>
      <c r="G14" s="558"/>
      <c r="H14" s="558"/>
      <c r="I14" s="558"/>
      <c r="J14" s="558"/>
      <c r="K14" s="558"/>
      <c r="L14" s="558"/>
      <c r="M14" s="558"/>
      <c r="N14" s="558"/>
      <c r="O14" s="558"/>
      <c r="P14" s="558"/>
      <c r="Q14" s="559"/>
      <c r="T14" s="187"/>
      <c r="U14" s="187"/>
      <c r="V14" s="187"/>
      <c r="W14" s="187"/>
      <c r="X14" s="187"/>
      <c r="Y14" s="187"/>
      <c r="Z14" s="187"/>
    </row>
    <row r="15" spans="1:35" s="185" customFormat="1" ht="10.5" customHeight="1" x14ac:dyDescent="0.4">
      <c r="A15" s="184"/>
      <c r="B15" s="557"/>
      <c r="C15" s="558"/>
      <c r="D15" s="558"/>
      <c r="E15" s="558"/>
      <c r="F15" s="558"/>
      <c r="G15" s="558"/>
      <c r="H15" s="558"/>
      <c r="I15" s="558"/>
      <c r="J15" s="558"/>
      <c r="K15" s="558"/>
      <c r="L15" s="558"/>
      <c r="M15" s="558"/>
      <c r="N15" s="558"/>
      <c r="O15" s="558"/>
      <c r="P15" s="558"/>
      <c r="Q15" s="559"/>
      <c r="T15" s="187"/>
      <c r="U15" s="187"/>
      <c r="V15" s="187"/>
      <c r="W15" s="187"/>
      <c r="X15" s="187"/>
      <c r="Y15" s="187"/>
      <c r="Z15" s="187"/>
    </row>
    <row r="16" spans="1:35" s="187" customFormat="1" ht="10.5" customHeight="1" x14ac:dyDescent="0.4">
      <c r="A16" s="184"/>
      <c r="B16" s="557"/>
      <c r="C16" s="558"/>
      <c r="D16" s="558"/>
      <c r="E16" s="558"/>
      <c r="F16" s="558"/>
      <c r="G16" s="558"/>
      <c r="H16" s="558"/>
      <c r="I16" s="558"/>
      <c r="J16" s="558"/>
      <c r="K16" s="558"/>
      <c r="L16" s="558"/>
      <c r="M16" s="558"/>
      <c r="N16" s="558"/>
      <c r="O16" s="558"/>
      <c r="P16" s="558"/>
      <c r="Q16" s="559"/>
      <c r="R16" s="185"/>
      <c r="S16" s="185"/>
      <c r="T16" s="207"/>
      <c r="U16" s="207"/>
      <c r="V16" s="207"/>
      <c r="W16" s="207"/>
      <c r="X16" s="207"/>
      <c r="Y16" s="186"/>
      <c r="Z16" s="186"/>
      <c r="AA16" s="186"/>
      <c r="AB16" s="186"/>
      <c r="AC16" s="186"/>
      <c r="AD16" s="186"/>
      <c r="AE16" s="186"/>
      <c r="AF16" s="186"/>
      <c r="AG16" s="186"/>
      <c r="AH16" s="186"/>
      <c r="AI16" s="186"/>
    </row>
    <row r="17" spans="1:35" s="187" customFormat="1" ht="10.5" customHeight="1" x14ac:dyDescent="0.4">
      <c r="A17" s="184"/>
      <c r="B17" s="557"/>
      <c r="C17" s="558"/>
      <c r="D17" s="558"/>
      <c r="E17" s="558"/>
      <c r="F17" s="558"/>
      <c r="G17" s="558"/>
      <c r="H17" s="558"/>
      <c r="I17" s="558"/>
      <c r="J17" s="558"/>
      <c r="K17" s="558"/>
      <c r="L17" s="558"/>
      <c r="M17" s="558"/>
      <c r="N17" s="558"/>
      <c r="O17" s="558"/>
      <c r="P17" s="558"/>
      <c r="Q17" s="559"/>
      <c r="R17" s="185"/>
      <c r="S17" s="185"/>
      <c r="T17" s="207"/>
      <c r="U17" s="207"/>
      <c r="V17" s="207"/>
      <c r="W17" s="207"/>
      <c r="X17" s="207"/>
      <c r="Y17" s="186"/>
      <c r="Z17" s="186"/>
      <c r="AA17" s="186"/>
      <c r="AB17" s="186"/>
      <c r="AC17" s="186"/>
      <c r="AD17" s="186"/>
      <c r="AE17" s="186"/>
      <c r="AF17" s="186"/>
      <c r="AG17" s="186"/>
      <c r="AH17" s="186"/>
      <c r="AI17" s="186"/>
    </row>
    <row r="18" spans="1:35" s="187" customFormat="1" ht="10.5" customHeight="1" x14ac:dyDescent="0.4">
      <c r="A18" s="184"/>
      <c r="B18" s="557"/>
      <c r="C18" s="558"/>
      <c r="D18" s="558"/>
      <c r="E18" s="558"/>
      <c r="F18" s="558"/>
      <c r="G18" s="558"/>
      <c r="H18" s="558"/>
      <c r="I18" s="558"/>
      <c r="J18" s="558"/>
      <c r="K18" s="558"/>
      <c r="L18" s="558"/>
      <c r="M18" s="558"/>
      <c r="N18" s="558"/>
      <c r="O18" s="558"/>
      <c r="P18" s="558"/>
      <c r="Q18" s="559"/>
      <c r="R18" s="185"/>
      <c r="S18" s="185"/>
      <c r="T18" s="207"/>
      <c r="U18" s="207"/>
      <c r="V18" s="207"/>
      <c r="W18" s="207"/>
      <c r="X18" s="207"/>
      <c r="Y18" s="186"/>
      <c r="Z18" s="186"/>
      <c r="AA18" s="186"/>
      <c r="AB18" s="186"/>
      <c r="AC18" s="186"/>
      <c r="AD18" s="186"/>
      <c r="AE18" s="186"/>
      <c r="AF18" s="186"/>
      <c r="AG18" s="186"/>
      <c r="AH18" s="186"/>
      <c r="AI18" s="186"/>
    </row>
    <row r="19" spans="1:35" s="185" customFormat="1" ht="10.5" customHeight="1" x14ac:dyDescent="0.4">
      <c r="A19" s="184"/>
      <c r="B19" s="557"/>
      <c r="C19" s="558"/>
      <c r="D19" s="558"/>
      <c r="E19" s="558"/>
      <c r="F19" s="558"/>
      <c r="G19" s="558"/>
      <c r="H19" s="558"/>
      <c r="I19" s="558"/>
      <c r="J19" s="558"/>
      <c r="K19" s="558"/>
      <c r="L19" s="558"/>
      <c r="M19" s="558"/>
      <c r="N19" s="558"/>
      <c r="O19" s="558"/>
      <c r="P19" s="558"/>
      <c r="Q19" s="559"/>
      <c r="T19" s="187"/>
      <c r="U19" s="187"/>
      <c r="V19" s="187"/>
      <c r="W19" s="187"/>
      <c r="X19" s="187"/>
      <c r="Y19" s="187"/>
      <c r="Z19" s="187"/>
    </row>
    <row r="20" spans="1:35" s="185" customFormat="1" ht="10.5" customHeight="1" x14ac:dyDescent="0.4">
      <c r="A20" s="184"/>
      <c r="B20" s="557"/>
      <c r="C20" s="558"/>
      <c r="D20" s="558"/>
      <c r="E20" s="558"/>
      <c r="F20" s="558"/>
      <c r="G20" s="558"/>
      <c r="H20" s="558"/>
      <c r="I20" s="558"/>
      <c r="J20" s="558"/>
      <c r="K20" s="558"/>
      <c r="L20" s="558"/>
      <c r="M20" s="558"/>
      <c r="N20" s="558"/>
      <c r="O20" s="558"/>
      <c r="P20" s="558"/>
      <c r="Q20" s="559"/>
      <c r="T20" s="187"/>
      <c r="U20" s="187"/>
      <c r="V20" s="187"/>
      <c r="W20" s="187"/>
      <c r="X20" s="187"/>
      <c r="Y20" s="187"/>
      <c r="Z20" s="187"/>
    </row>
    <row r="21" spans="1:35" s="185" customFormat="1" ht="10.5" customHeight="1" x14ac:dyDescent="0.4">
      <c r="A21" s="184"/>
      <c r="B21" s="557"/>
      <c r="C21" s="558"/>
      <c r="D21" s="558"/>
      <c r="E21" s="558"/>
      <c r="F21" s="558"/>
      <c r="G21" s="558"/>
      <c r="H21" s="558"/>
      <c r="I21" s="558"/>
      <c r="J21" s="558"/>
      <c r="K21" s="558"/>
      <c r="L21" s="558"/>
      <c r="M21" s="558"/>
      <c r="N21" s="558"/>
      <c r="O21" s="558"/>
      <c r="P21" s="558"/>
      <c r="Q21" s="559"/>
      <c r="T21" s="187"/>
      <c r="U21" s="187"/>
      <c r="V21" s="187"/>
      <c r="W21" s="187"/>
      <c r="X21" s="187"/>
      <c r="Y21" s="187"/>
      <c r="Z21" s="187"/>
    </row>
    <row r="22" spans="1:35" s="185" customFormat="1" ht="10.5" customHeight="1" x14ac:dyDescent="0.4">
      <c r="A22" s="184"/>
      <c r="B22" s="557"/>
      <c r="C22" s="558"/>
      <c r="D22" s="558"/>
      <c r="E22" s="558"/>
      <c r="F22" s="558"/>
      <c r="G22" s="558"/>
      <c r="H22" s="558"/>
      <c r="I22" s="558"/>
      <c r="J22" s="558"/>
      <c r="K22" s="558"/>
      <c r="L22" s="558"/>
      <c r="M22" s="558"/>
      <c r="N22" s="558"/>
      <c r="O22" s="558"/>
      <c r="P22" s="558"/>
      <c r="Q22" s="559"/>
    </row>
    <row r="23" spans="1:35" s="185" customFormat="1" ht="10.5" customHeight="1" x14ac:dyDescent="0.4">
      <c r="A23" s="184"/>
      <c r="B23" s="557"/>
      <c r="C23" s="558"/>
      <c r="D23" s="558"/>
      <c r="E23" s="558"/>
      <c r="F23" s="558"/>
      <c r="G23" s="558"/>
      <c r="H23" s="558"/>
      <c r="I23" s="558"/>
      <c r="J23" s="558"/>
      <c r="K23" s="558"/>
      <c r="L23" s="558"/>
      <c r="M23" s="558"/>
      <c r="N23" s="558"/>
      <c r="O23" s="558"/>
      <c r="P23" s="558"/>
      <c r="Q23" s="559"/>
    </row>
    <row r="24" spans="1:35" s="185" customFormat="1" ht="10.5" customHeight="1" x14ac:dyDescent="0.4">
      <c r="A24" s="184"/>
      <c r="B24" s="557"/>
      <c r="C24" s="558"/>
      <c r="D24" s="558"/>
      <c r="E24" s="558"/>
      <c r="F24" s="558"/>
      <c r="G24" s="558"/>
      <c r="H24" s="558"/>
      <c r="I24" s="558"/>
      <c r="J24" s="558"/>
      <c r="K24" s="558"/>
      <c r="L24" s="558"/>
      <c r="M24" s="558"/>
      <c r="N24" s="558"/>
      <c r="O24" s="558"/>
      <c r="P24" s="558"/>
      <c r="Q24" s="559"/>
    </row>
    <row r="25" spans="1:35" s="185" customFormat="1" ht="10.5" customHeight="1" x14ac:dyDescent="0.4">
      <c r="A25" s="184"/>
      <c r="B25" s="557"/>
      <c r="C25" s="558"/>
      <c r="D25" s="558"/>
      <c r="E25" s="558"/>
      <c r="F25" s="558"/>
      <c r="G25" s="558"/>
      <c r="H25" s="558"/>
      <c r="I25" s="558"/>
      <c r="J25" s="558"/>
      <c r="K25" s="558"/>
      <c r="L25" s="558"/>
      <c r="M25" s="558"/>
      <c r="N25" s="558"/>
      <c r="O25" s="558"/>
      <c r="P25" s="558"/>
      <c r="Q25" s="559"/>
    </row>
    <row r="26" spans="1:35" ht="10.5" customHeight="1" x14ac:dyDescent="0.4">
      <c r="A26" s="184"/>
      <c r="B26" s="557"/>
      <c r="C26" s="558"/>
      <c r="D26" s="558"/>
      <c r="E26" s="558"/>
      <c r="F26" s="558"/>
      <c r="G26" s="558"/>
      <c r="H26" s="558"/>
      <c r="I26" s="558"/>
      <c r="J26" s="558"/>
      <c r="K26" s="558"/>
      <c r="L26" s="558"/>
      <c r="M26" s="558"/>
      <c r="N26" s="558"/>
      <c r="O26" s="558"/>
      <c r="P26" s="558"/>
      <c r="Q26" s="559"/>
    </row>
    <row r="27" spans="1:35" ht="10.5" customHeight="1" x14ac:dyDescent="0.4">
      <c r="A27" s="184"/>
      <c r="B27" s="557"/>
      <c r="C27" s="558"/>
      <c r="D27" s="558"/>
      <c r="E27" s="558"/>
      <c r="F27" s="558"/>
      <c r="G27" s="558"/>
      <c r="H27" s="558"/>
      <c r="I27" s="558"/>
      <c r="J27" s="558"/>
      <c r="K27" s="558"/>
      <c r="L27" s="558"/>
      <c r="M27" s="558"/>
      <c r="N27" s="558"/>
      <c r="O27" s="558"/>
      <c r="P27" s="558"/>
      <c r="Q27" s="559"/>
    </row>
    <row r="28" spans="1:35" ht="10.5" customHeight="1" x14ac:dyDescent="0.4">
      <c r="A28" s="184"/>
      <c r="B28" s="557"/>
      <c r="C28" s="558"/>
      <c r="D28" s="558"/>
      <c r="E28" s="558"/>
      <c r="F28" s="558"/>
      <c r="G28" s="558"/>
      <c r="H28" s="558"/>
      <c r="I28" s="558"/>
      <c r="J28" s="558"/>
      <c r="K28" s="558"/>
      <c r="L28" s="558"/>
      <c r="M28" s="558"/>
      <c r="N28" s="558"/>
      <c r="O28" s="558"/>
      <c r="P28" s="558"/>
      <c r="Q28" s="559"/>
    </row>
    <row r="29" spans="1:35" ht="10.5" customHeight="1" x14ac:dyDescent="0.4">
      <c r="A29" s="184"/>
      <c r="B29" s="557"/>
      <c r="C29" s="558"/>
      <c r="D29" s="558"/>
      <c r="E29" s="558"/>
      <c r="F29" s="558"/>
      <c r="G29" s="558"/>
      <c r="H29" s="558"/>
      <c r="I29" s="558"/>
      <c r="J29" s="558"/>
      <c r="K29" s="558"/>
      <c r="L29" s="558"/>
      <c r="M29" s="558"/>
      <c r="N29" s="558"/>
      <c r="O29" s="558"/>
      <c r="P29" s="558"/>
      <c r="Q29" s="559"/>
    </row>
    <row r="30" spans="1:35" ht="10.5" customHeight="1" x14ac:dyDescent="0.4">
      <c r="A30" s="184"/>
      <c r="B30" s="557"/>
      <c r="C30" s="558"/>
      <c r="D30" s="558"/>
      <c r="E30" s="558"/>
      <c r="F30" s="558"/>
      <c r="G30" s="558"/>
      <c r="H30" s="558"/>
      <c r="I30" s="558"/>
      <c r="J30" s="558"/>
      <c r="K30" s="558"/>
      <c r="L30" s="558"/>
      <c r="M30" s="558"/>
      <c r="N30" s="558"/>
      <c r="O30" s="558"/>
      <c r="P30" s="558"/>
      <c r="Q30" s="559"/>
    </row>
    <row r="31" spans="1:35" ht="10.5" customHeight="1" x14ac:dyDescent="0.4">
      <c r="A31" s="184"/>
      <c r="B31" s="557"/>
      <c r="C31" s="558"/>
      <c r="D31" s="558"/>
      <c r="E31" s="558"/>
      <c r="F31" s="558"/>
      <c r="G31" s="558"/>
      <c r="H31" s="558"/>
      <c r="I31" s="558"/>
      <c r="J31" s="558"/>
      <c r="K31" s="558"/>
      <c r="L31" s="558"/>
      <c r="M31" s="558"/>
      <c r="N31" s="558"/>
      <c r="O31" s="558"/>
      <c r="P31" s="558"/>
      <c r="Q31" s="559"/>
    </row>
    <row r="32" spans="1:35" ht="10.5" customHeight="1" x14ac:dyDescent="0.4">
      <c r="A32" s="184"/>
      <c r="B32" s="557"/>
      <c r="C32" s="558"/>
      <c r="D32" s="558"/>
      <c r="E32" s="558"/>
      <c r="F32" s="558"/>
      <c r="G32" s="558"/>
      <c r="H32" s="558"/>
      <c r="I32" s="558"/>
      <c r="J32" s="558"/>
      <c r="K32" s="558"/>
      <c r="L32" s="558"/>
      <c r="M32" s="558"/>
      <c r="N32" s="558"/>
      <c r="O32" s="558"/>
      <c r="P32" s="558"/>
      <c r="Q32" s="559"/>
    </row>
    <row r="33" spans="1:17" ht="10.5" customHeight="1" x14ac:dyDescent="0.4">
      <c r="A33" s="184"/>
      <c r="B33" s="557"/>
      <c r="C33" s="558"/>
      <c r="D33" s="558"/>
      <c r="E33" s="558"/>
      <c r="F33" s="558"/>
      <c r="G33" s="558"/>
      <c r="H33" s="558"/>
      <c r="I33" s="558"/>
      <c r="J33" s="558"/>
      <c r="K33" s="558"/>
      <c r="L33" s="558"/>
      <c r="M33" s="558"/>
      <c r="N33" s="558"/>
      <c r="O33" s="558"/>
      <c r="P33" s="558"/>
      <c r="Q33" s="559"/>
    </row>
    <row r="34" spans="1:17" ht="10.5" customHeight="1" x14ac:dyDescent="0.4">
      <c r="A34" s="184"/>
      <c r="B34" s="557"/>
      <c r="C34" s="558"/>
      <c r="D34" s="558"/>
      <c r="E34" s="558"/>
      <c r="F34" s="558"/>
      <c r="G34" s="558"/>
      <c r="H34" s="558"/>
      <c r="I34" s="558"/>
      <c r="J34" s="558"/>
      <c r="K34" s="558"/>
      <c r="L34" s="558"/>
      <c r="M34" s="558"/>
      <c r="N34" s="558"/>
      <c r="O34" s="558"/>
      <c r="P34" s="558"/>
      <c r="Q34" s="559"/>
    </row>
    <row r="35" spans="1:17" ht="10.5" customHeight="1" x14ac:dyDescent="0.4">
      <c r="A35" s="184"/>
      <c r="B35" s="557"/>
      <c r="C35" s="558"/>
      <c r="D35" s="558"/>
      <c r="E35" s="558"/>
      <c r="F35" s="558"/>
      <c r="G35" s="558"/>
      <c r="H35" s="558"/>
      <c r="I35" s="558"/>
      <c r="J35" s="558"/>
      <c r="K35" s="558"/>
      <c r="L35" s="558"/>
      <c r="M35" s="558"/>
      <c r="N35" s="558"/>
      <c r="O35" s="558"/>
      <c r="P35" s="558"/>
      <c r="Q35" s="559"/>
    </row>
    <row r="36" spans="1:17" ht="10.5" customHeight="1" x14ac:dyDescent="0.4">
      <c r="A36" s="184"/>
      <c r="B36" s="557"/>
      <c r="C36" s="558"/>
      <c r="D36" s="558"/>
      <c r="E36" s="558"/>
      <c r="F36" s="558"/>
      <c r="G36" s="558"/>
      <c r="H36" s="558"/>
      <c r="I36" s="558"/>
      <c r="J36" s="558"/>
      <c r="K36" s="558"/>
      <c r="L36" s="558"/>
      <c r="M36" s="558"/>
      <c r="N36" s="558"/>
      <c r="O36" s="558"/>
      <c r="P36" s="558"/>
      <c r="Q36" s="559"/>
    </row>
    <row r="37" spans="1:17" ht="10.5" customHeight="1" x14ac:dyDescent="0.4">
      <c r="A37" s="184"/>
      <c r="B37" s="557"/>
      <c r="C37" s="558"/>
      <c r="D37" s="558"/>
      <c r="E37" s="558"/>
      <c r="F37" s="558"/>
      <c r="G37" s="558"/>
      <c r="H37" s="558"/>
      <c r="I37" s="558"/>
      <c r="J37" s="558"/>
      <c r="K37" s="558"/>
      <c r="L37" s="558"/>
      <c r="M37" s="558"/>
      <c r="N37" s="558"/>
      <c r="O37" s="558"/>
      <c r="P37" s="558"/>
      <c r="Q37" s="559"/>
    </row>
    <row r="38" spans="1:17" ht="10.5" customHeight="1" x14ac:dyDescent="0.4">
      <c r="A38" s="184"/>
      <c r="B38" s="557"/>
      <c r="C38" s="558"/>
      <c r="D38" s="558"/>
      <c r="E38" s="558"/>
      <c r="F38" s="558"/>
      <c r="G38" s="558"/>
      <c r="H38" s="558"/>
      <c r="I38" s="558"/>
      <c r="J38" s="558"/>
      <c r="K38" s="558"/>
      <c r="L38" s="558"/>
      <c r="M38" s="558"/>
      <c r="N38" s="558"/>
      <c r="O38" s="558"/>
      <c r="P38" s="558"/>
      <c r="Q38" s="559"/>
    </row>
    <row r="39" spans="1:17" ht="10.5" customHeight="1" x14ac:dyDescent="0.4">
      <c r="A39" s="184"/>
      <c r="B39" s="557"/>
      <c r="C39" s="558"/>
      <c r="D39" s="558"/>
      <c r="E39" s="558"/>
      <c r="F39" s="558"/>
      <c r="G39" s="558"/>
      <c r="H39" s="558"/>
      <c r="I39" s="558"/>
      <c r="J39" s="558"/>
      <c r="K39" s="558"/>
      <c r="L39" s="558"/>
      <c r="M39" s="558"/>
      <c r="N39" s="558"/>
      <c r="O39" s="558"/>
      <c r="P39" s="558"/>
      <c r="Q39" s="559"/>
    </row>
    <row r="40" spans="1:17" ht="10.5" customHeight="1" x14ac:dyDescent="0.4">
      <c r="A40" s="184"/>
      <c r="B40" s="557"/>
      <c r="C40" s="558"/>
      <c r="D40" s="558"/>
      <c r="E40" s="558"/>
      <c r="F40" s="558"/>
      <c r="G40" s="558"/>
      <c r="H40" s="558"/>
      <c r="I40" s="558"/>
      <c r="J40" s="558"/>
      <c r="K40" s="558"/>
      <c r="L40" s="558"/>
      <c r="M40" s="558"/>
      <c r="N40" s="558"/>
      <c r="O40" s="558"/>
      <c r="P40" s="558"/>
      <c r="Q40" s="559"/>
    </row>
    <row r="41" spans="1:17" ht="10.5" customHeight="1" x14ac:dyDescent="0.4">
      <c r="A41" s="184"/>
      <c r="B41" s="557"/>
      <c r="C41" s="558"/>
      <c r="D41" s="558"/>
      <c r="E41" s="558"/>
      <c r="F41" s="558"/>
      <c r="G41" s="558"/>
      <c r="H41" s="558"/>
      <c r="I41" s="558"/>
      <c r="J41" s="558"/>
      <c r="K41" s="558"/>
      <c r="L41" s="558"/>
      <c r="M41" s="558"/>
      <c r="N41" s="558"/>
      <c r="O41" s="558"/>
      <c r="P41" s="558"/>
      <c r="Q41" s="559"/>
    </row>
    <row r="42" spans="1:17" ht="10.5" customHeight="1" x14ac:dyDescent="0.4">
      <c r="A42" s="184"/>
      <c r="B42" s="557"/>
      <c r="C42" s="558"/>
      <c r="D42" s="558"/>
      <c r="E42" s="558"/>
      <c r="F42" s="558"/>
      <c r="G42" s="558"/>
      <c r="H42" s="558"/>
      <c r="I42" s="558"/>
      <c r="J42" s="558"/>
      <c r="K42" s="558"/>
      <c r="L42" s="558"/>
      <c r="M42" s="558"/>
      <c r="N42" s="558"/>
      <c r="O42" s="558"/>
      <c r="P42" s="558"/>
      <c r="Q42" s="559"/>
    </row>
    <row r="43" spans="1:17" ht="10.5" customHeight="1" x14ac:dyDescent="0.4">
      <c r="A43" s="184"/>
      <c r="B43" s="557"/>
      <c r="C43" s="558"/>
      <c r="D43" s="558"/>
      <c r="E43" s="558"/>
      <c r="F43" s="558"/>
      <c r="G43" s="558"/>
      <c r="H43" s="558"/>
      <c r="I43" s="558"/>
      <c r="J43" s="558"/>
      <c r="K43" s="558"/>
      <c r="L43" s="558"/>
      <c r="M43" s="558"/>
      <c r="N43" s="558"/>
      <c r="O43" s="558"/>
      <c r="P43" s="558"/>
      <c r="Q43" s="559"/>
    </row>
    <row r="44" spans="1:17" ht="10.5" customHeight="1" x14ac:dyDescent="0.4">
      <c r="A44" s="184"/>
      <c r="B44" s="557"/>
      <c r="C44" s="558"/>
      <c r="D44" s="558"/>
      <c r="E44" s="558"/>
      <c r="F44" s="558"/>
      <c r="G44" s="558"/>
      <c r="H44" s="558"/>
      <c r="I44" s="558"/>
      <c r="J44" s="558"/>
      <c r="K44" s="558"/>
      <c r="L44" s="558"/>
      <c r="M44" s="558"/>
      <c r="N44" s="558"/>
      <c r="O44" s="558"/>
      <c r="P44" s="558"/>
      <c r="Q44" s="559"/>
    </row>
    <row r="45" spans="1:17" ht="10.5" customHeight="1" x14ac:dyDescent="0.4">
      <c r="A45" s="184"/>
      <c r="B45" s="557"/>
      <c r="C45" s="558"/>
      <c r="D45" s="558"/>
      <c r="E45" s="558"/>
      <c r="F45" s="558"/>
      <c r="G45" s="558"/>
      <c r="H45" s="558"/>
      <c r="I45" s="558"/>
      <c r="J45" s="558"/>
      <c r="K45" s="558"/>
      <c r="L45" s="558"/>
      <c r="M45" s="558"/>
      <c r="N45" s="558"/>
      <c r="O45" s="558"/>
      <c r="P45" s="558"/>
      <c r="Q45" s="559"/>
    </row>
    <row r="46" spans="1:17" ht="10.5" customHeight="1" x14ac:dyDescent="0.4">
      <c r="A46" s="184"/>
      <c r="B46" s="557"/>
      <c r="C46" s="558"/>
      <c r="D46" s="558"/>
      <c r="E46" s="558"/>
      <c r="F46" s="558"/>
      <c r="G46" s="558"/>
      <c r="H46" s="558"/>
      <c r="I46" s="558"/>
      <c r="J46" s="558"/>
      <c r="K46" s="558"/>
      <c r="L46" s="558"/>
      <c r="M46" s="558"/>
      <c r="N46" s="558"/>
      <c r="O46" s="558"/>
      <c r="P46" s="558"/>
      <c r="Q46" s="559"/>
    </row>
    <row r="47" spans="1:17" ht="10.5" customHeight="1" x14ac:dyDescent="0.4">
      <c r="A47" s="184"/>
      <c r="B47" s="557"/>
      <c r="C47" s="558"/>
      <c r="D47" s="558"/>
      <c r="E47" s="558"/>
      <c r="F47" s="558"/>
      <c r="G47" s="558"/>
      <c r="H47" s="558"/>
      <c r="I47" s="558"/>
      <c r="J47" s="558"/>
      <c r="K47" s="558"/>
      <c r="L47" s="558"/>
      <c r="M47" s="558"/>
      <c r="N47" s="558"/>
      <c r="O47" s="558"/>
      <c r="P47" s="558"/>
      <c r="Q47" s="559"/>
    </row>
    <row r="48" spans="1:17" ht="10.5" customHeight="1" x14ac:dyDescent="0.4">
      <c r="A48" s="184"/>
      <c r="B48" s="557"/>
      <c r="C48" s="558"/>
      <c r="D48" s="558"/>
      <c r="E48" s="558"/>
      <c r="F48" s="558"/>
      <c r="G48" s="558"/>
      <c r="H48" s="558"/>
      <c r="I48" s="558"/>
      <c r="J48" s="558"/>
      <c r="K48" s="558"/>
      <c r="L48" s="558"/>
      <c r="M48" s="558"/>
      <c r="N48" s="558"/>
      <c r="O48" s="558"/>
      <c r="P48" s="558"/>
      <c r="Q48" s="559"/>
    </row>
    <row r="49" spans="1:17" ht="10.5" customHeight="1" x14ac:dyDescent="0.4">
      <c r="A49" s="184"/>
      <c r="B49" s="557"/>
      <c r="C49" s="558"/>
      <c r="D49" s="558"/>
      <c r="E49" s="558"/>
      <c r="F49" s="558"/>
      <c r="G49" s="558"/>
      <c r="H49" s="558"/>
      <c r="I49" s="558"/>
      <c r="J49" s="558"/>
      <c r="K49" s="558"/>
      <c r="L49" s="558"/>
      <c r="M49" s="558"/>
      <c r="N49" s="558"/>
      <c r="O49" s="558"/>
      <c r="P49" s="558"/>
      <c r="Q49" s="559"/>
    </row>
    <row r="50" spans="1:17" ht="10.5" customHeight="1" x14ac:dyDescent="0.4">
      <c r="A50" s="184"/>
      <c r="B50" s="557"/>
      <c r="C50" s="558"/>
      <c r="D50" s="558"/>
      <c r="E50" s="558"/>
      <c r="F50" s="558"/>
      <c r="G50" s="558"/>
      <c r="H50" s="558"/>
      <c r="I50" s="558"/>
      <c r="J50" s="558"/>
      <c r="K50" s="558"/>
      <c r="L50" s="558"/>
      <c r="M50" s="558"/>
      <c r="N50" s="558"/>
      <c r="O50" s="558"/>
      <c r="P50" s="558"/>
      <c r="Q50" s="559"/>
    </row>
    <row r="51" spans="1:17" ht="10.5" customHeight="1" x14ac:dyDescent="0.4">
      <c r="A51" s="184"/>
      <c r="B51" s="557"/>
      <c r="C51" s="558"/>
      <c r="D51" s="558"/>
      <c r="E51" s="558"/>
      <c r="F51" s="558"/>
      <c r="G51" s="558"/>
      <c r="H51" s="558"/>
      <c r="I51" s="558"/>
      <c r="J51" s="558"/>
      <c r="K51" s="558"/>
      <c r="L51" s="558"/>
      <c r="M51" s="558"/>
      <c r="N51" s="558"/>
      <c r="O51" s="558"/>
      <c r="P51" s="558"/>
      <c r="Q51" s="559"/>
    </row>
    <row r="52" spans="1:17" ht="10.5" customHeight="1" x14ac:dyDescent="0.4">
      <c r="A52" s="184"/>
      <c r="B52" s="557"/>
      <c r="C52" s="558"/>
      <c r="D52" s="558"/>
      <c r="E52" s="558"/>
      <c r="F52" s="558"/>
      <c r="G52" s="558"/>
      <c r="H52" s="558"/>
      <c r="I52" s="558"/>
      <c r="J52" s="558"/>
      <c r="K52" s="558"/>
      <c r="L52" s="558"/>
      <c r="M52" s="558"/>
      <c r="N52" s="558"/>
      <c r="O52" s="558"/>
      <c r="P52" s="558"/>
      <c r="Q52" s="559"/>
    </row>
    <row r="53" spans="1:17" ht="10.5" customHeight="1" x14ac:dyDescent="0.4">
      <c r="A53" s="184"/>
      <c r="B53" s="557"/>
      <c r="C53" s="558"/>
      <c r="D53" s="558"/>
      <c r="E53" s="558"/>
      <c r="F53" s="558"/>
      <c r="G53" s="558"/>
      <c r="H53" s="558"/>
      <c r="I53" s="558"/>
      <c r="J53" s="558"/>
      <c r="K53" s="558"/>
      <c r="L53" s="558"/>
      <c r="M53" s="558"/>
      <c r="N53" s="558"/>
      <c r="O53" s="558"/>
      <c r="P53" s="558"/>
      <c r="Q53" s="559"/>
    </row>
    <row r="54" spans="1:17" ht="10.5" customHeight="1" x14ac:dyDescent="0.4">
      <c r="A54" s="184"/>
      <c r="B54" s="557"/>
      <c r="C54" s="558"/>
      <c r="D54" s="558"/>
      <c r="E54" s="558"/>
      <c r="F54" s="558"/>
      <c r="G54" s="558"/>
      <c r="H54" s="558"/>
      <c r="I54" s="558"/>
      <c r="J54" s="558"/>
      <c r="K54" s="558"/>
      <c r="L54" s="558"/>
      <c r="M54" s="558"/>
      <c r="N54" s="558"/>
      <c r="O54" s="558"/>
      <c r="P54" s="558"/>
      <c r="Q54" s="559"/>
    </row>
    <row r="55" spans="1:17" ht="10.5" customHeight="1" x14ac:dyDescent="0.4">
      <c r="A55" s="184"/>
      <c r="B55" s="557"/>
      <c r="C55" s="558"/>
      <c r="D55" s="558"/>
      <c r="E55" s="558"/>
      <c r="F55" s="558"/>
      <c r="G55" s="558"/>
      <c r="H55" s="558"/>
      <c r="I55" s="558"/>
      <c r="J55" s="558"/>
      <c r="K55" s="558"/>
      <c r="L55" s="558"/>
      <c r="M55" s="558"/>
      <c r="N55" s="558"/>
      <c r="O55" s="558"/>
      <c r="P55" s="558"/>
      <c r="Q55" s="559"/>
    </row>
    <row r="56" spans="1:17" ht="10.5" customHeight="1" x14ac:dyDescent="0.4">
      <c r="A56" s="184"/>
      <c r="B56" s="557"/>
      <c r="C56" s="558"/>
      <c r="D56" s="558"/>
      <c r="E56" s="558"/>
      <c r="F56" s="558"/>
      <c r="G56" s="558"/>
      <c r="H56" s="558"/>
      <c r="I56" s="558"/>
      <c r="J56" s="558"/>
      <c r="K56" s="558"/>
      <c r="L56" s="558"/>
      <c r="M56" s="558"/>
      <c r="N56" s="558"/>
      <c r="O56" s="558"/>
      <c r="P56" s="558"/>
      <c r="Q56" s="559"/>
    </row>
    <row r="57" spans="1:17" ht="10.5" customHeight="1" x14ac:dyDescent="0.4">
      <c r="A57" s="184"/>
      <c r="B57" s="557"/>
      <c r="C57" s="558"/>
      <c r="D57" s="558"/>
      <c r="E57" s="558"/>
      <c r="F57" s="558"/>
      <c r="G57" s="558"/>
      <c r="H57" s="558"/>
      <c r="I57" s="558"/>
      <c r="J57" s="558"/>
      <c r="K57" s="558"/>
      <c r="L57" s="558"/>
      <c r="M57" s="558"/>
      <c r="N57" s="558"/>
      <c r="O57" s="558"/>
      <c r="P57" s="558"/>
      <c r="Q57" s="559"/>
    </row>
    <row r="58" spans="1:17" ht="10.5" customHeight="1" x14ac:dyDescent="0.4">
      <c r="A58" s="184"/>
      <c r="B58" s="557"/>
      <c r="C58" s="558"/>
      <c r="D58" s="558"/>
      <c r="E58" s="558"/>
      <c r="F58" s="558"/>
      <c r="G58" s="558"/>
      <c r="H58" s="558"/>
      <c r="I58" s="558"/>
      <c r="J58" s="558"/>
      <c r="K58" s="558"/>
      <c r="L58" s="558"/>
      <c r="M58" s="558"/>
      <c r="N58" s="558"/>
      <c r="O58" s="558"/>
      <c r="P58" s="558"/>
      <c r="Q58" s="559"/>
    </row>
    <row r="59" spans="1:17" ht="10.5" customHeight="1" x14ac:dyDescent="0.4">
      <c r="A59" s="184"/>
      <c r="B59" s="557"/>
      <c r="C59" s="558"/>
      <c r="D59" s="558"/>
      <c r="E59" s="558"/>
      <c r="F59" s="558"/>
      <c r="G59" s="558"/>
      <c r="H59" s="558"/>
      <c r="I59" s="558"/>
      <c r="J59" s="558"/>
      <c r="K59" s="558"/>
      <c r="L59" s="558"/>
      <c r="M59" s="558"/>
      <c r="N59" s="558"/>
      <c r="O59" s="558"/>
      <c r="P59" s="558"/>
      <c r="Q59" s="559"/>
    </row>
    <row r="60" spans="1:17" ht="10.5" customHeight="1" x14ac:dyDescent="0.4">
      <c r="A60" s="184"/>
      <c r="B60" s="557"/>
      <c r="C60" s="558"/>
      <c r="D60" s="558"/>
      <c r="E60" s="558"/>
      <c r="F60" s="558"/>
      <c r="G60" s="558"/>
      <c r="H60" s="558"/>
      <c r="I60" s="558"/>
      <c r="J60" s="558"/>
      <c r="K60" s="558"/>
      <c r="L60" s="558"/>
      <c r="M60" s="558"/>
      <c r="N60" s="558"/>
      <c r="O60" s="558"/>
      <c r="P60" s="558"/>
      <c r="Q60" s="559"/>
    </row>
    <row r="61" spans="1:17" ht="10.5" customHeight="1" x14ac:dyDescent="0.4">
      <c r="A61" s="184"/>
      <c r="B61" s="557"/>
      <c r="C61" s="558"/>
      <c r="D61" s="558"/>
      <c r="E61" s="558"/>
      <c r="F61" s="558"/>
      <c r="G61" s="558"/>
      <c r="H61" s="558"/>
      <c r="I61" s="558"/>
      <c r="J61" s="558"/>
      <c r="K61" s="558"/>
      <c r="L61" s="558"/>
      <c r="M61" s="558"/>
      <c r="N61" s="558"/>
      <c r="O61" s="558"/>
      <c r="P61" s="558"/>
      <c r="Q61" s="559"/>
    </row>
    <row r="62" spans="1:17" ht="10.5" customHeight="1" x14ac:dyDescent="0.4">
      <c r="A62" s="184"/>
      <c r="B62" s="557"/>
      <c r="C62" s="558"/>
      <c r="D62" s="558"/>
      <c r="E62" s="558"/>
      <c r="F62" s="558"/>
      <c r="G62" s="558"/>
      <c r="H62" s="558"/>
      <c r="I62" s="558"/>
      <c r="J62" s="558"/>
      <c r="K62" s="558"/>
      <c r="L62" s="558"/>
      <c r="M62" s="558"/>
      <c r="N62" s="558"/>
      <c r="O62" s="558"/>
      <c r="P62" s="558"/>
      <c r="Q62" s="559"/>
    </row>
    <row r="63" spans="1:17" ht="10.5" customHeight="1" x14ac:dyDescent="0.4">
      <c r="A63" s="184"/>
      <c r="B63" s="557"/>
      <c r="C63" s="558"/>
      <c r="D63" s="558"/>
      <c r="E63" s="558"/>
      <c r="F63" s="558"/>
      <c r="G63" s="558"/>
      <c r="H63" s="558"/>
      <c r="I63" s="558"/>
      <c r="J63" s="558"/>
      <c r="K63" s="558"/>
      <c r="L63" s="558"/>
      <c r="M63" s="558"/>
      <c r="N63" s="558"/>
      <c r="O63" s="558"/>
      <c r="P63" s="558"/>
      <c r="Q63" s="559"/>
    </row>
    <row r="64" spans="1:17" ht="10.5" customHeight="1" x14ac:dyDescent="0.4">
      <c r="A64" s="184"/>
      <c r="B64" s="557"/>
      <c r="C64" s="558"/>
      <c r="D64" s="558"/>
      <c r="E64" s="558"/>
      <c r="F64" s="558"/>
      <c r="G64" s="558"/>
      <c r="H64" s="558"/>
      <c r="I64" s="558"/>
      <c r="J64" s="558"/>
      <c r="K64" s="558"/>
      <c r="L64" s="558"/>
      <c r="M64" s="558"/>
      <c r="N64" s="558"/>
      <c r="O64" s="558"/>
      <c r="P64" s="558"/>
      <c r="Q64" s="559"/>
    </row>
    <row r="65" spans="1:17" ht="10.5" customHeight="1" x14ac:dyDescent="0.4">
      <c r="A65" s="184"/>
      <c r="B65" s="557"/>
      <c r="C65" s="558"/>
      <c r="D65" s="558"/>
      <c r="E65" s="558"/>
      <c r="F65" s="558"/>
      <c r="G65" s="558"/>
      <c r="H65" s="558"/>
      <c r="I65" s="558"/>
      <c r="J65" s="558"/>
      <c r="K65" s="558"/>
      <c r="L65" s="558"/>
      <c r="M65" s="558"/>
      <c r="N65" s="558"/>
      <c r="O65" s="558"/>
      <c r="P65" s="558"/>
      <c r="Q65" s="559"/>
    </row>
    <row r="66" spans="1:17" ht="10.5" customHeight="1" x14ac:dyDescent="0.4">
      <c r="A66" s="184"/>
      <c r="B66" s="557"/>
      <c r="C66" s="558"/>
      <c r="D66" s="558"/>
      <c r="E66" s="558"/>
      <c r="F66" s="558"/>
      <c r="G66" s="558"/>
      <c r="H66" s="558"/>
      <c r="I66" s="558"/>
      <c r="J66" s="558"/>
      <c r="K66" s="558"/>
      <c r="L66" s="558"/>
      <c r="M66" s="558"/>
      <c r="N66" s="558"/>
      <c r="O66" s="558"/>
      <c r="P66" s="558"/>
      <c r="Q66" s="559"/>
    </row>
    <row r="67" spans="1:17" ht="10.5" customHeight="1" x14ac:dyDescent="0.4">
      <c r="A67" s="184"/>
      <c r="B67" s="557"/>
      <c r="C67" s="558"/>
      <c r="D67" s="558"/>
      <c r="E67" s="558"/>
      <c r="F67" s="558"/>
      <c r="G67" s="558"/>
      <c r="H67" s="558"/>
      <c r="I67" s="558"/>
      <c r="J67" s="558"/>
      <c r="K67" s="558"/>
      <c r="L67" s="558"/>
      <c r="M67" s="558"/>
      <c r="N67" s="558"/>
      <c r="O67" s="558"/>
      <c r="P67" s="558"/>
      <c r="Q67" s="559"/>
    </row>
    <row r="68" spans="1:17" ht="10.5" customHeight="1" x14ac:dyDescent="0.4">
      <c r="A68" s="184"/>
      <c r="B68" s="557"/>
      <c r="C68" s="558"/>
      <c r="D68" s="558"/>
      <c r="E68" s="558"/>
      <c r="F68" s="558"/>
      <c r="G68" s="558"/>
      <c r="H68" s="558"/>
      <c r="I68" s="558"/>
      <c r="J68" s="558"/>
      <c r="K68" s="558"/>
      <c r="L68" s="558"/>
      <c r="M68" s="558"/>
      <c r="N68" s="558"/>
      <c r="O68" s="558"/>
      <c r="P68" s="558"/>
      <c r="Q68" s="559"/>
    </row>
    <row r="69" spans="1:17" ht="10.5" customHeight="1" x14ac:dyDescent="0.4">
      <c r="A69" s="184"/>
      <c r="B69" s="557"/>
      <c r="C69" s="558"/>
      <c r="D69" s="558"/>
      <c r="E69" s="558"/>
      <c r="F69" s="558"/>
      <c r="G69" s="558"/>
      <c r="H69" s="558"/>
      <c r="I69" s="558"/>
      <c r="J69" s="558"/>
      <c r="K69" s="558"/>
      <c r="L69" s="558"/>
      <c r="M69" s="558"/>
      <c r="N69" s="558"/>
      <c r="O69" s="558"/>
      <c r="P69" s="558"/>
      <c r="Q69" s="559"/>
    </row>
    <row r="70" spans="1:17" ht="10.5" customHeight="1" x14ac:dyDescent="0.4">
      <c r="A70" s="184"/>
      <c r="B70" s="557"/>
      <c r="C70" s="558"/>
      <c r="D70" s="558"/>
      <c r="E70" s="558"/>
      <c r="F70" s="558"/>
      <c r="G70" s="558"/>
      <c r="H70" s="558"/>
      <c r="I70" s="558"/>
      <c r="J70" s="558"/>
      <c r="K70" s="558"/>
      <c r="L70" s="558"/>
      <c r="M70" s="558"/>
      <c r="N70" s="558"/>
      <c r="O70" s="558"/>
      <c r="P70" s="558"/>
      <c r="Q70" s="559"/>
    </row>
    <row r="71" spans="1:17" ht="10.5" customHeight="1" x14ac:dyDescent="0.4">
      <c r="A71" s="184"/>
      <c r="B71" s="557"/>
      <c r="C71" s="558"/>
      <c r="D71" s="558"/>
      <c r="E71" s="558"/>
      <c r="F71" s="558"/>
      <c r="G71" s="558"/>
      <c r="H71" s="558"/>
      <c r="I71" s="558"/>
      <c r="J71" s="558"/>
      <c r="K71" s="558"/>
      <c r="L71" s="558"/>
      <c r="M71" s="558"/>
      <c r="N71" s="558"/>
      <c r="O71" s="558"/>
      <c r="P71" s="558"/>
      <c r="Q71" s="559"/>
    </row>
    <row r="72" spans="1:17" ht="10.5" customHeight="1" x14ac:dyDescent="0.4">
      <c r="A72" s="184"/>
      <c r="B72" s="557"/>
      <c r="C72" s="558"/>
      <c r="D72" s="558"/>
      <c r="E72" s="558"/>
      <c r="F72" s="558"/>
      <c r="G72" s="558"/>
      <c r="H72" s="558"/>
      <c r="I72" s="558"/>
      <c r="J72" s="558"/>
      <c r="K72" s="558"/>
      <c r="L72" s="558"/>
      <c r="M72" s="558"/>
      <c r="N72" s="558"/>
      <c r="O72" s="558"/>
      <c r="P72" s="558"/>
      <c r="Q72" s="559"/>
    </row>
    <row r="73" spans="1:17" ht="10.5" customHeight="1" x14ac:dyDescent="0.4">
      <c r="A73" s="184"/>
      <c r="B73" s="557"/>
      <c r="C73" s="558"/>
      <c r="D73" s="558"/>
      <c r="E73" s="558"/>
      <c r="F73" s="558"/>
      <c r="G73" s="558"/>
      <c r="H73" s="558"/>
      <c r="I73" s="558"/>
      <c r="J73" s="558"/>
      <c r="K73" s="558"/>
      <c r="L73" s="558"/>
      <c r="M73" s="558"/>
      <c r="N73" s="558"/>
      <c r="O73" s="558"/>
      <c r="P73" s="558"/>
      <c r="Q73" s="559"/>
    </row>
    <row r="74" spans="1:17" ht="10.5" customHeight="1" x14ac:dyDescent="0.4">
      <c r="A74" s="184"/>
      <c r="B74" s="557"/>
      <c r="C74" s="558"/>
      <c r="D74" s="558"/>
      <c r="E74" s="558"/>
      <c r="F74" s="558"/>
      <c r="G74" s="558"/>
      <c r="H74" s="558"/>
      <c r="I74" s="558"/>
      <c r="J74" s="558"/>
      <c r="K74" s="558"/>
      <c r="L74" s="558"/>
      <c r="M74" s="558"/>
      <c r="N74" s="558"/>
      <c r="O74" s="558"/>
      <c r="P74" s="558"/>
      <c r="Q74" s="559"/>
    </row>
    <row r="75" spans="1:17" ht="10.5" customHeight="1" x14ac:dyDescent="0.4">
      <c r="A75" s="184"/>
      <c r="B75" s="557"/>
      <c r="C75" s="558"/>
      <c r="D75" s="558"/>
      <c r="E75" s="558"/>
      <c r="F75" s="558"/>
      <c r="G75" s="558"/>
      <c r="H75" s="558"/>
      <c r="I75" s="558"/>
      <c r="J75" s="558"/>
      <c r="K75" s="558"/>
      <c r="L75" s="558"/>
      <c r="M75" s="558"/>
      <c r="N75" s="558"/>
      <c r="O75" s="558"/>
      <c r="P75" s="558"/>
      <c r="Q75" s="559"/>
    </row>
    <row r="76" spans="1:17" ht="10.5" customHeight="1" x14ac:dyDescent="0.4">
      <c r="A76" s="184"/>
      <c r="B76" s="557"/>
      <c r="C76" s="558"/>
      <c r="D76" s="558"/>
      <c r="E76" s="558"/>
      <c r="F76" s="558"/>
      <c r="G76" s="558"/>
      <c r="H76" s="558"/>
      <c r="I76" s="558"/>
      <c r="J76" s="558"/>
      <c r="K76" s="558"/>
      <c r="L76" s="558"/>
      <c r="M76" s="558"/>
      <c r="N76" s="558"/>
      <c r="O76" s="558"/>
      <c r="P76" s="558"/>
      <c r="Q76" s="559"/>
    </row>
    <row r="77" spans="1:17" ht="10.5" customHeight="1" x14ac:dyDescent="0.4">
      <c r="A77" s="184"/>
      <c r="B77" s="557"/>
      <c r="C77" s="558"/>
      <c r="D77" s="558"/>
      <c r="E77" s="558"/>
      <c r="F77" s="558"/>
      <c r="G77" s="558"/>
      <c r="H77" s="558"/>
      <c r="I77" s="558"/>
      <c r="J77" s="558"/>
      <c r="K77" s="558"/>
      <c r="L77" s="558"/>
      <c r="M77" s="558"/>
      <c r="N77" s="558"/>
      <c r="O77" s="558"/>
      <c r="P77" s="558"/>
      <c r="Q77" s="559"/>
    </row>
    <row r="78" spans="1:17" ht="10.5" customHeight="1" x14ac:dyDescent="0.4">
      <c r="A78" s="184"/>
      <c r="B78" s="557"/>
      <c r="C78" s="558"/>
      <c r="D78" s="558"/>
      <c r="E78" s="558"/>
      <c r="F78" s="558"/>
      <c r="G78" s="558"/>
      <c r="H78" s="558"/>
      <c r="I78" s="558"/>
      <c r="J78" s="558"/>
      <c r="K78" s="558"/>
      <c r="L78" s="558"/>
      <c r="M78" s="558"/>
      <c r="N78" s="558"/>
      <c r="O78" s="558"/>
      <c r="P78" s="558"/>
      <c r="Q78" s="559"/>
    </row>
    <row r="79" spans="1:17" ht="10.5" customHeight="1" thickBot="1" x14ac:dyDescent="0.45">
      <c r="A79" s="184"/>
      <c r="B79" s="560"/>
      <c r="C79" s="561"/>
      <c r="D79" s="561"/>
      <c r="E79" s="561"/>
      <c r="F79" s="561"/>
      <c r="G79" s="561"/>
      <c r="H79" s="561"/>
      <c r="I79" s="561"/>
      <c r="J79" s="561"/>
      <c r="K79" s="561"/>
      <c r="L79" s="561"/>
      <c r="M79" s="561"/>
      <c r="N79" s="561"/>
      <c r="O79" s="561"/>
      <c r="P79" s="561"/>
      <c r="Q79" s="562"/>
    </row>
    <row r="80" spans="1:17" ht="10.5" customHeight="1" thickBot="1" x14ac:dyDescent="0.45">
      <c r="A80" s="188"/>
      <c r="B80" s="565" t="s">
        <v>166</v>
      </c>
      <c r="C80" s="565"/>
      <c r="D80" s="566">
        <f>'【要提出】職務経歴書(1)(2)(3)'!P2</f>
        <v>0</v>
      </c>
      <c r="E80" s="567"/>
      <c r="F80" s="567"/>
      <c r="G80" s="567"/>
      <c r="H80" s="567"/>
      <c r="I80" s="568"/>
      <c r="J80" s="565" t="s">
        <v>20</v>
      </c>
      <c r="K80" s="565"/>
      <c r="L80" s="566">
        <f>'【要提出】職務経歴書(1)(2)(3)'!E2</f>
        <v>0</v>
      </c>
      <c r="M80" s="567"/>
      <c r="N80" s="567"/>
      <c r="O80" s="567"/>
      <c r="P80" s="567"/>
      <c r="Q80" s="568"/>
    </row>
    <row r="81" spans="1:17" ht="10.5" customHeight="1" thickBot="1" x14ac:dyDescent="0.45">
      <c r="A81" s="188"/>
      <c r="B81" s="565"/>
      <c r="C81" s="565"/>
      <c r="D81" s="569"/>
      <c r="E81" s="570"/>
      <c r="F81" s="570"/>
      <c r="G81" s="570"/>
      <c r="H81" s="570"/>
      <c r="I81" s="571"/>
      <c r="J81" s="565"/>
      <c r="K81" s="565"/>
      <c r="L81" s="569"/>
      <c r="M81" s="570"/>
      <c r="N81" s="570"/>
      <c r="O81" s="570"/>
      <c r="P81" s="570"/>
      <c r="Q81" s="571"/>
    </row>
    <row r="82" spans="1:17" ht="10.5" customHeight="1" thickBot="1" x14ac:dyDescent="0.45">
      <c r="A82" s="188"/>
      <c r="B82" s="565"/>
      <c r="C82" s="565"/>
      <c r="D82" s="572"/>
      <c r="E82" s="573"/>
      <c r="F82" s="573"/>
      <c r="G82" s="573"/>
      <c r="H82" s="573"/>
      <c r="I82" s="574"/>
      <c r="J82" s="565"/>
      <c r="K82" s="565"/>
      <c r="L82" s="572"/>
      <c r="M82" s="573"/>
      <c r="N82" s="573"/>
      <c r="O82" s="573"/>
      <c r="P82" s="573"/>
      <c r="Q82" s="574"/>
    </row>
    <row r="83" spans="1:17" ht="10.5" customHeight="1" x14ac:dyDescent="0.4">
      <c r="A83" s="188"/>
      <c r="B83" s="189"/>
      <c r="C83" s="189"/>
      <c r="D83" s="190"/>
      <c r="E83" s="190"/>
      <c r="F83" s="190"/>
      <c r="G83" s="190"/>
      <c r="H83" s="190"/>
      <c r="I83" s="190"/>
      <c r="J83" s="190"/>
      <c r="K83" s="190"/>
      <c r="L83" s="190"/>
      <c r="M83" s="190"/>
      <c r="N83" s="190"/>
      <c r="O83" s="190"/>
      <c r="P83" s="191"/>
      <c r="Q83" s="191"/>
    </row>
    <row r="84" spans="1:17" ht="10.5" customHeight="1" x14ac:dyDescent="0.4">
      <c r="A84" s="188"/>
      <c r="B84" s="189"/>
      <c r="C84" s="189"/>
      <c r="D84" s="190"/>
      <c r="E84" s="190"/>
      <c r="F84" s="190"/>
      <c r="G84" s="190"/>
      <c r="H84" s="190"/>
      <c r="I84" s="190"/>
      <c r="J84" s="190"/>
      <c r="K84" s="190"/>
      <c r="L84" s="190"/>
      <c r="M84" s="190"/>
      <c r="N84" s="190"/>
      <c r="O84" s="190"/>
      <c r="P84" s="191"/>
      <c r="Q84" s="191"/>
    </row>
    <row r="85" spans="1:17" ht="10.5" customHeight="1" x14ac:dyDescent="0.4">
      <c r="A85" s="188"/>
      <c r="B85" s="192"/>
      <c r="C85" s="192"/>
      <c r="D85" s="192"/>
      <c r="E85" s="191"/>
      <c r="F85" s="191"/>
      <c r="G85" s="191"/>
      <c r="H85" s="191"/>
      <c r="I85" s="191"/>
      <c r="J85" s="191"/>
      <c r="K85" s="191"/>
      <c r="L85" s="191"/>
      <c r="M85" s="191"/>
      <c r="N85" s="191"/>
      <c r="O85" s="191"/>
      <c r="P85" s="193"/>
      <c r="Q85" s="193"/>
    </row>
    <row r="86" spans="1:17" s="185" customFormat="1" ht="10.5" customHeight="1" x14ac:dyDescent="0.4">
      <c r="A86" s="183"/>
      <c r="B86" s="194"/>
      <c r="C86" s="194"/>
      <c r="D86" s="195"/>
      <c r="E86" s="195"/>
      <c r="F86" s="195"/>
      <c r="G86" s="195"/>
      <c r="H86" s="195"/>
      <c r="I86" s="195"/>
      <c r="J86" s="195"/>
      <c r="K86" s="195"/>
      <c r="L86" s="195"/>
      <c r="M86" s="195"/>
      <c r="N86" s="194"/>
      <c r="O86" s="194"/>
      <c r="P86" s="194"/>
      <c r="Q86" s="194"/>
    </row>
    <row r="87" spans="1:17" s="185" customFormat="1" ht="10.5" customHeight="1" x14ac:dyDescent="0.4">
      <c r="A87" s="183"/>
      <c r="B87" s="194"/>
      <c r="C87" s="194"/>
      <c r="D87" s="195"/>
      <c r="E87" s="195"/>
      <c r="F87" s="195"/>
      <c r="G87" s="195"/>
      <c r="H87" s="195"/>
      <c r="I87" s="195"/>
      <c r="J87" s="195"/>
      <c r="K87" s="195"/>
      <c r="L87" s="195"/>
      <c r="M87" s="195"/>
      <c r="N87" s="194"/>
      <c r="O87" s="194"/>
      <c r="P87" s="194"/>
      <c r="Q87" s="194"/>
    </row>
    <row r="90" spans="1:17" ht="10.5" customHeight="1" x14ac:dyDescent="0.4">
      <c r="M90" s="188"/>
    </row>
  </sheetData>
  <sheetProtection algorithmName="SHA-512" hashValue="uMzXfjwmFY1dZ/exM2mBKKwRzPaVSHy0pwiRdH2fwaNmajNG/B6TqwfLFRs9TLC3cBjQZeROq+OcxeveMG2CHg==" saltValue="gFQ7O33nIr8tey9LMnoJSw==" spinCount="100000" sheet="1" objects="1" scenarios="1"/>
  <mergeCells count="9">
    <mergeCell ref="B80:C82"/>
    <mergeCell ref="D80:I82"/>
    <mergeCell ref="J80:K82"/>
    <mergeCell ref="L80:Q82"/>
    <mergeCell ref="B2:Q4"/>
    <mergeCell ref="B5:Q10"/>
    <mergeCell ref="T8:U10"/>
    <mergeCell ref="B11:Q79"/>
    <mergeCell ref="T11:U13"/>
  </mergeCells>
  <phoneticPr fontId="1"/>
  <conditionalFormatting sqref="T16:X18">
    <cfRule type="expression" dxfId="1" priority="1">
      <formula>$T$16:$X$18="1,000文字以内としてください。"</formula>
    </cfRule>
    <cfRule type="expression" dxfId="0" priority="2">
      <formula>$T$16:$X$18="入力が完了していません。"</formula>
    </cfRule>
  </conditionalFormatting>
  <printOptions horizontalCentered="1"/>
  <pageMargins left="0.39370078740157483" right="0.39370078740157483" top="0.59055118110236227" bottom="0.39370078740157483"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95"/>
  <sheetViews>
    <sheetView zoomScale="40" zoomScaleNormal="40" workbookViewId="0"/>
  </sheetViews>
  <sheetFormatPr defaultRowHeight="18.75" x14ac:dyDescent="0.4"/>
  <cols>
    <col min="1" max="1" width="8.5" style="109" customWidth="1"/>
    <col min="2" max="2" width="13.875" style="109" customWidth="1"/>
    <col min="3" max="3" width="5.375" style="111" customWidth="1"/>
    <col min="4" max="14" width="17.125" style="109" customWidth="1"/>
    <col min="15" max="15" width="17.25" style="109"/>
    <col min="16" max="17" width="20.625" style="109" customWidth="1"/>
    <col min="18" max="18" width="17.25" style="109"/>
    <col min="19" max="20" width="20.625" style="109" customWidth="1"/>
    <col min="21" max="21" width="9" style="109"/>
    <col min="22" max="16384" width="9" style="113"/>
  </cols>
  <sheetData>
    <row r="1" spans="1:20" x14ac:dyDescent="0.4">
      <c r="B1" s="110" t="s">
        <v>60</v>
      </c>
      <c r="F1" s="112" t="s">
        <v>61</v>
      </c>
      <c r="G1" s="112" t="s">
        <v>62</v>
      </c>
    </row>
    <row r="2" spans="1:20" x14ac:dyDescent="0.4">
      <c r="A2" s="114"/>
      <c r="B2" s="115">
        <v>46113</v>
      </c>
      <c r="F2" s="116">
        <v>42826</v>
      </c>
      <c r="G2" s="116">
        <v>45747</v>
      </c>
    </row>
    <row r="4" spans="1:20" x14ac:dyDescent="0.15">
      <c r="D4" s="117" t="s">
        <v>83</v>
      </c>
      <c r="F4" s="117"/>
      <c r="G4" s="117"/>
      <c r="H4" s="117"/>
      <c r="J4" s="117" t="s">
        <v>86</v>
      </c>
      <c r="L4" s="117"/>
      <c r="P4" s="118" t="s">
        <v>69</v>
      </c>
      <c r="Q4" s="118"/>
    </row>
    <row r="5" spans="1:20" x14ac:dyDescent="0.15">
      <c r="B5" s="111"/>
      <c r="D5" s="119" t="s">
        <v>106</v>
      </c>
      <c r="F5" s="120" t="s">
        <v>103</v>
      </c>
      <c r="G5" s="120" t="s">
        <v>104</v>
      </c>
      <c r="H5" s="120" t="s">
        <v>105</v>
      </c>
      <c r="J5" s="119" t="s">
        <v>106</v>
      </c>
      <c r="L5" s="120" t="s">
        <v>103</v>
      </c>
      <c r="M5" s="120" t="s">
        <v>104</v>
      </c>
      <c r="N5" s="120" t="s">
        <v>105</v>
      </c>
      <c r="P5" s="121"/>
      <c r="Q5" s="117" t="s">
        <v>83</v>
      </c>
      <c r="S5" s="121"/>
      <c r="T5" s="117" t="s">
        <v>86</v>
      </c>
    </row>
    <row r="6" spans="1:20" ht="24" x14ac:dyDescent="0.4">
      <c r="B6" s="122"/>
      <c r="D6" s="576" t="str">
        <f>IF('【要提出】職務経歴書(1)(2)(3)'!O6="","",VLOOKUP('【要提出】職務経歴書(1)(2)(3)'!N6,$B$46:$C$47,2,FALSE))</f>
        <v/>
      </c>
      <c r="E6" s="123"/>
      <c r="F6" s="576" t="str">
        <f>IF('【要提出】職務経歴書(1)(2)(3)'!O6="","",DATEDIF('【要提出】職務経歴書(1)(2)(3)'!O6,'【要提出】職務経歴書(1)(2)(3)'!O7+1,"Y"))</f>
        <v/>
      </c>
      <c r="G6" s="576" t="str">
        <f>IF('【要提出】職務経歴書(1)(2)(3)'!O6="","",DATEDIF('【要提出】職務経歴書(1)(2)(3)'!O6,'【要提出】職務経歴書(1)(2)(3)'!O7+1,"YＭ"))</f>
        <v/>
      </c>
      <c r="H6" s="576" t="str">
        <f>IF('【要提出】職務経歴書(1)(2)(3)'!O6="","",DATEDIF('【要提出】職務経歴書(1)(2)(3)'!O6,'【要提出】職務経歴書(1)(2)(3)'!O7+1,"MD"))</f>
        <v/>
      </c>
      <c r="I6" s="123"/>
      <c r="J6" s="576" t="str">
        <f>IF('【要提出】職務経歴書(1)(2)(3)'!AI6="","",VLOOKUP('【要提出】職務経歴書(1)(2)(3)'!AH6,$B$46:$C$47,2,FALSE))</f>
        <v/>
      </c>
      <c r="K6" s="123"/>
      <c r="L6" s="576" t="str">
        <f>IF('【要提出】職務経歴書(1)(2)(3)'!AI6="","",DATEDIF('【要提出】職務経歴書(1)(2)(3)'!AI6,'【要提出】職務経歴書(1)(2)(3)'!AI7+1,"Y"))</f>
        <v/>
      </c>
      <c r="M6" s="576" t="str">
        <f>IF('【要提出】職務経歴書(1)(2)(3)'!AI6="","",DATEDIF('【要提出】職務経歴書(1)(2)(3)'!AI6,'【要提出】職務経歴書(1)(2)(3)'!AI7+1,"YＭ"))</f>
        <v/>
      </c>
      <c r="N6" s="576" t="str">
        <f>IF('【要提出】職務経歴書(1)(2)(3)'!AI6="","",DATEDIF('【要提出】職務経歴書(1)(2)(3)'!AI6,'【要提出】職務経歴書(1)(2)(3)'!AI7+1,"MD"))</f>
        <v/>
      </c>
      <c r="P6" s="124" t="s">
        <v>66</v>
      </c>
      <c r="Q6" s="125">
        <f>IF(AND(D6=1,'【要提出】職務経歴書(1)(2)(3)'!O6&lt;$F$2),1,0)</f>
        <v>0</v>
      </c>
      <c r="S6" s="124" t="s">
        <v>66</v>
      </c>
      <c r="T6" s="125">
        <f>IF(AND(J6=1,'【要提出】職務経歴書(1)(2)(3)'!AI6&lt;$F$2),1,0)</f>
        <v>0</v>
      </c>
    </row>
    <row r="7" spans="1:20" ht="24" x14ac:dyDescent="0.4">
      <c r="B7" s="126" t="s">
        <v>30</v>
      </c>
      <c r="C7" s="127"/>
      <c r="D7" s="576"/>
      <c r="E7" s="123"/>
      <c r="F7" s="576"/>
      <c r="G7" s="576"/>
      <c r="H7" s="576" t="e">
        <f>SUM(#REF!)</f>
        <v>#REF!</v>
      </c>
      <c r="I7" s="123"/>
      <c r="J7" s="576"/>
      <c r="K7" s="123"/>
      <c r="L7" s="576"/>
      <c r="M7" s="576"/>
      <c r="N7" s="576" t="e">
        <f>SUM(#REF!)</f>
        <v>#REF!</v>
      </c>
      <c r="P7" s="109" t="s">
        <v>67</v>
      </c>
      <c r="Q7" s="125">
        <f>IF(AND(D6=1,F6=0),1,0)</f>
        <v>0</v>
      </c>
      <c r="S7" s="109" t="s">
        <v>67</v>
      </c>
      <c r="T7" s="125">
        <f>IF(AND(J6=1,L6=0),1,0)</f>
        <v>0</v>
      </c>
    </row>
    <row r="8" spans="1:20" ht="24" x14ac:dyDescent="0.4">
      <c r="B8" s="126" t="s">
        <v>31</v>
      </c>
      <c r="C8" s="127"/>
      <c r="D8" s="576" t="str">
        <f>IF('【要提出】職務経歴書(1)(2)(3)'!O8="","",VLOOKUP('【要提出】職務経歴書(1)(2)(3)'!N8,$B$46:$C$47,2,FALSE))</f>
        <v/>
      </c>
      <c r="E8" s="123"/>
      <c r="F8" s="576" t="str">
        <f>IF('【要提出】職務経歴書(1)(2)(3)'!O8="","",DATEDIF('【要提出】職務経歴書(1)(2)(3)'!O8,'【要提出】職務経歴書(1)(2)(3)'!O9+1,"Y"))</f>
        <v/>
      </c>
      <c r="G8" s="576" t="str">
        <f>IF('【要提出】職務経歴書(1)(2)(3)'!O8="","",DATEDIF('【要提出】職務経歴書(1)(2)(3)'!O8,'【要提出】職務経歴書(1)(2)(3)'!O9+1,"YＭ"))</f>
        <v/>
      </c>
      <c r="H8" s="576" t="str">
        <f>IF('【要提出】職務経歴書(1)(2)(3)'!O8="","",DATEDIF('【要提出】職務経歴書(1)(2)(3)'!O8,'【要提出】職務経歴書(1)(2)(3)'!O9+1,"MD"))</f>
        <v/>
      </c>
      <c r="I8" s="123"/>
      <c r="J8" s="576" t="str">
        <f>IF('【要提出】職務経歴書(1)(2)(3)'!AI8="","",VLOOKUP('【要提出】職務経歴書(1)(2)(3)'!AH8,$B$46:$C$47,2,FALSE))</f>
        <v/>
      </c>
      <c r="K8" s="123"/>
      <c r="L8" s="576" t="str">
        <f>IF('【要提出】職務経歴書(1)(2)(3)'!AI8="","",DATEDIF('【要提出】職務経歴書(1)(2)(3)'!AI8,'【要提出】職務経歴書(1)(2)(3)'!AI9+1,"Y"))</f>
        <v/>
      </c>
      <c r="M8" s="576" t="str">
        <f>IF('【要提出】職務経歴書(1)(2)(3)'!AI8="","",DATEDIF('【要提出】職務経歴書(1)(2)(3)'!AI8,'【要提出】職務経歴書(1)(2)(3)'!AI9+1,"YＭ"))</f>
        <v/>
      </c>
      <c r="N8" s="576" t="str">
        <f>IF('【要提出】職務経歴書(1)(2)(3)'!AI8="","",DATEDIF('【要提出】職務経歴書(1)(2)(3)'!AI8,'【要提出】職務経歴書(1)(2)(3)'!AI9+1,"MD"))</f>
        <v/>
      </c>
      <c r="P8" s="109" t="s">
        <v>68</v>
      </c>
      <c r="Q8" s="125">
        <f>IF('【要提出】職務経歴書(1)(2)(3)'!O7&gt;='【要提出】職務経歴書(1)(2)(3)'!O8,1,0)</f>
        <v>1</v>
      </c>
      <c r="S8" s="109" t="s">
        <v>68</v>
      </c>
      <c r="T8" s="125">
        <f>IF('【要提出】職務経歴書(1)(2)(3)'!AI7&gt;='【要提出】職務経歴書(1)(2)(3)'!AI8,1,0)</f>
        <v>1</v>
      </c>
    </row>
    <row r="9" spans="1:20" ht="24" x14ac:dyDescent="0.4">
      <c r="B9" s="111"/>
      <c r="D9" s="576"/>
      <c r="E9" s="123"/>
      <c r="F9" s="576"/>
      <c r="G9" s="576"/>
      <c r="H9" s="576" t="e">
        <f>SUM(#REF!)</f>
        <v>#REF!</v>
      </c>
      <c r="I9" s="123"/>
      <c r="J9" s="576"/>
      <c r="K9" s="123"/>
      <c r="L9" s="576"/>
      <c r="M9" s="576"/>
      <c r="N9" s="576" t="e">
        <f>SUM(#REF!)</f>
        <v>#REF!</v>
      </c>
      <c r="P9" s="109" t="s">
        <v>67</v>
      </c>
      <c r="Q9" s="125">
        <f>IF(AND(D8=1,F8=0),1,0)</f>
        <v>0</v>
      </c>
      <c r="S9" s="109" t="s">
        <v>67</v>
      </c>
      <c r="T9" s="125">
        <f>IF(AND(J8=1,L8=0),1,0)</f>
        <v>0</v>
      </c>
    </row>
    <row r="10" spans="1:20" ht="24" x14ac:dyDescent="0.4">
      <c r="B10" s="111"/>
      <c r="D10" s="576" t="str">
        <f>IF('【要提出】職務経歴書(1)(2)(3)'!O10="","",VLOOKUP('【要提出】職務経歴書(1)(2)(3)'!N10,$B$46:$C$47,2,FALSE))</f>
        <v/>
      </c>
      <c r="E10" s="123"/>
      <c r="F10" s="576" t="str">
        <f>IF('【要提出】職務経歴書(1)(2)(3)'!O10="","",DATEDIF('【要提出】職務経歴書(1)(2)(3)'!O10,'【要提出】職務経歴書(1)(2)(3)'!O11+1,"Y"))</f>
        <v/>
      </c>
      <c r="G10" s="576" t="str">
        <f>IF('【要提出】職務経歴書(1)(2)(3)'!O10="","",DATEDIF('【要提出】職務経歴書(1)(2)(3)'!O10,'【要提出】職務経歴書(1)(2)(3)'!O11+1,"YＭ"))</f>
        <v/>
      </c>
      <c r="H10" s="576" t="str">
        <f>IF('【要提出】職務経歴書(1)(2)(3)'!O10="","",DATEDIF('【要提出】職務経歴書(1)(2)(3)'!O10,'【要提出】職務経歴書(1)(2)(3)'!O11+1,"MD"))</f>
        <v/>
      </c>
      <c r="I10" s="123"/>
      <c r="J10" s="576" t="str">
        <f>IF('【要提出】職務経歴書(1)(2)(3)'!AI10="","",VLOOKUP('【要提出】職務経歴書(1)(2)(3)'!AH10,$B$46:$C$47,2,FALSE))</f>
        <v/>
      </c>
      <c r="K10" s="123"/>
      <c r="L10" s="576" t="str">
        <f>IF('【要提出】職務経歴書(1)(2)(3)'!AI10="","",DATEDIF('【要提出】職務経歴書(1)(2)(3)'!AI10,'【要提出】職務経歴書(1)(2)(3)'!AI11+1,"Y"))</f>
        <v/>
      </c>
      <c r="M10" s="576" t="str">
        <f>IF('【要提出】職務経歴書(1)(2)(3)'!AI10="","",DATEDIF('【要提出】職務経歴書(1)(2)(3)'!AI10,'【要提出】職務経歴書(1)(2)(3)'!AI11+1,"YＭ"))</f>
        <v/>
      </c>
      <c r="N10" s="576" t="str">
        <f>IF('【要提出】職務経歴書(1)(2)(3)'!AI10="","",DATEDIF('【要提出】職務経歴書(1)(2)(3)'!AI10,'【要提出】職務経歴書(1)(2)(3)'!AI11+1,"MD"))</f>
        <v/>
      </c>
      <c r="P10" s="109" t="s">
        <v>68</v>
      </c>
      <c r="Q10" s="125">
        <f>IF('【要提出】職務経歴書(1)(2)(3)'!O9&gt;='【要提出】職務経歴書(1)(2)(3)'!O10,1,0)</f>
        <v>1</v>
      </c>
      <c r="S10" s="109" t="s">
        <v>68</v>
      </c>
      <c r="T10" s="125">
        <f>IF('【要提出】職務経歴書(1)(2)(3)'!AI9&gt;='【要提出】職務経歴書(1)(2)(3)'!AI10,1,0)</f>
        <v>1</v>
      </c>
    </row>
    <row r="11" spans="1:20" ht="24" x14ac:dyDescent="0.4">
      <c r="B11" s="122"/>
      <c r="D11" s="576"/>
      <c r="E11" s="123"/>
      <c r="F11" s="576"/>
      <c r="G11" s="576"/>
      <c r="H11" s="576" t="e">
        <f>SUM(#REF!)</f>
        <v>#REF!</v>
      </c>
      <c r="I11" s="123"/>
      <c r="J11" s="576"/>
      <c r="K11" s="123"/>
      <c r="L11" s="576"/>
      <c r="M11" s="576"/>
      <c r="N11" s="576" t="e">
        <f>SUM(#REF!)</f>
        <v>#REF!</v>
      </c>
      <c r="P11" s="109" t="s">
        <v>67</v>
      </c>
      <c r="Q11" s="125">
        <f>IF(AND(D10=1,F10=0),1,0)</f>
        <v>0</v>
      </c>
      <c r="S11" s="109" t="s">
        <v>67</v>
      </c>
      <c r="T11" s="125">
        <f>IF(AND(J10=1,L10=0),1,0)</f>
        <v>0</v>
      </c>
    </row>
    <row r="12" spans="1:20" ht="24" x14ac:dyDescent="0.4">
      <c r="B12" s="126" t="s">
        <v>35</v>
      </c>
      <c r="D12" s="576" t="str">
        <f>IF('【要提出】職務経歴書(1)(2)(3)'!O12="","",VLOOKUP('【要提出】職務経歴書(1)(2)(3)'!N12,$B$46:$C$47,2,FALSE))</f>
        <v/>
      </c>
      <c r="E12" s="123"/>
      <c r="F12" s="576" t="str">
        <f>IF('【要提出】職務経歴書(1)(2)(3)'!O12="","",DATEDIF('【要提出】職務経歴書(1)(2)(3)'!O12,'【要提出】職務経歴書(1)(2)(3)'!O13+1,"Y"))</f>
        <v/>
      </c>
      <c r="G12" s="576" t="str">
        <f>IF('【要提出】職務経歴書(1)(2)(3)'!O12="","",DATEDIF('【要提出】職務経歴書(1)(2)(3)'!O12,'【要提出】職務経歴書(1)(2)(3)'!O13+1,"YＭ"))</f>
        <v/>
      </c>
      <c r="H12" s="576" t="str">
        <f>IF('【要提出】職務経歴書(1)(2)(3)'!O12="","",DATEDIF('【要提出】職務経歴書(1)(2)(3)'!O12,'【要提出】職務経歴書(1)(2)(3)'!O13+1,"MD"))</f>
        <v/>
      </c>
      <c r="I12" s="123"/>
      <c r="J12" s="576" t="str">
        <f>IF('【要提出】職務経歴書(1)(2)(3)'!AI12="","",VLOOKUP('【要提出】職務経歴書(1)(2)(3)'!AH12,$B$46:$C$47,2,FALSE))</f>
        <v/>
      </c>
      <c r="K12" s="123"/>
      <c r="L12" s="576" t="str">
        <f>IF('【要提出】職務経歴書(1)(2)(3)'!AI12="","",DATEDIF('【要提出】職務経歴書(1)(2)(3)'!AI12,'【要提出】職務経歴書(1)(2)(3)'!AI13+1,"Y"))</f>
        <v/>
      </c>
      <c r="M12" s="576" t="str">
        <f>IF('【要提出】職務経歴書(1)(2)(3)'!AI12="","",DATEDIF('【要提出】職務経歴書(1)(2)(3)'!AI12,'【要提出】職務経歴書(1)(2)(3)'!AI13+1,"YＭ"))</f>
        <v/>
      </c>
      <c r="N12" s="576" t="str">
        <f>IF('【要提出】職務経歴書(1)(2)(3)'!AI12="","",DATEDIF('【要提出】職務経歴書(1)(2)(3)'!AI12,'【要提出】職務経歴書(1)(2)(3)'!AI13+1,"MD"))</f>
        <v/>
      </c>
      <c r="P12" s="109" t="s">
        <v>68</v>
      </c>
      <c r="Q12" s="125">
        <f>IF('【要提出】職務経歴書(1)(2)(3)'!O11&gt;='【要提出】職務経歴書(1)(2)(3)'!O12,1,0)</f>
        <v>1</v>
      </c>
      <c r="S12" s="109" t="s">
        <v>68</v>
      </c>
      <c r="T12" s="125">
        <f>IF('【要提出】職務経歴書(1)(2)(3)'!AI11&gt;='【要提出】職務経歴書(1)(2)(3)'!AI12,1,0)</f>
        <v>1</v>
      </c>
    </row>
    <row r="13" spans="1:20" ht="24" x14ac:dyDescent="0.4">
      <c r="B13" s="126" t="s">
        <v>3</v>
      </c>
      <c r="D13" s="576"/>
      <c r="E13" s="123"/>
      <c r="F13" s="576"/>
      <c r="G13" s="576"/>
      <c r="H13" s="576" t="e">
        <f>SUM(#REF!)</f>
        <v>#REF!</v>
      </c>
      <c r="I13" s="123"/>
      <c r="J13" s="576"/>
      <c r="K13" s="123"/>
      <c r="L13" s="576"/>
      <c r="M13" s="576"/>
      <c r="N13" s="576" t="e">
        <f>SUM(#REF!)</f>
        <v>#REF!</v>
      </c>
      <c r="P13" s="109" t="s">
        <v>67</v>
      </c>
      <c r="Q13" s="125">
        <f>IF(AND(D12=1,F12=0),1,0)</f>
        <v>0</v>
      </c>
      <c r="S13" s="109" t="s">
        <v>67</v>
      </c>
      <c r="T13" s="125">
        <f>IF(AND(J12=1,L12=0),1,0)</f>
        <v>0</v>
      </c>
    </row>
    <row r="14" spans="1:20" ht="24" x14ac:dyDescent="0.4">
      <c r="B14" s="111"/>
      <c r="C14" s="127"/>
      <c r="D14" s="576" t="str">
        <f>IF('【要提出】職務経歴書(1)(2)(3)'!O14="","",VLOOKUP('【要提出】職務経歴書(1)(2)(3)'!N14,$B$46:$C$47,2,FALSE))</f>
        <v/>
      </c>
      <c r="E14" s="123"/>
      <c r="F14" s="576" t="str">
        <f>IF('【要提出】職務経歴書(1)(2)(3)'!O14="","",DATEDIF('【要提出】職務経歴書(1)(2)(3)'!O14,'【要提出】職務経歴書(1)(2)(3)'!O15+1,"Y"))</f>
        <v/>
      </c>
      <c r="G14" s="576" t="str">
        <f>IF('【要提出】職務経歴書(1)(2)(3)'!O14="","",DATEDIF('【要提出】職務経歴書(1)(2)(3)'!O14,'【要提出】職務経歴書(1)(2)(3)'!O15+1,"YＭ"))</f>
        <v/>
      </c>
      <c r="H14" s="576" t="str">
        <f>IF('【要提出】職務経歴書(1)(2)(3)'!O14="","",DATEDIF('【要提出】職務経歴書(1)(2)(3)'!O14,'【要提出】職務経歴書(1)(2)(3)'!O15+1,"MD"))</f>
        <v/>
      </c>
      <c r="I14" s="123"/>
      <c r="J14" s="576" t="str">
        <f>IF('【要提出】職務経歴書(1)(2)(3)'!AI14="","",VLOOKUP('【要提出】職務経歴書(1)(2)(3)'!AH14,$B$46:$C$47,2,FALSE))</f>
        <v/>
      </c>
      <c r="K14" s="123"/>
      <c r="L14" s="576" t="str">
        <f>IF('【要提出】職務経歴書(1)(2)(3)'!AI14="","",DATEDIF('【要提出】職務経歴書(1)(2)(3)'!AI14,'【要提出】職務経歴書(1)(2)(3)'!AI15+1,"Y"))</f>
        <v/>
      </c>
      <c r="M14" s="576" t="str">
        <f>IF('【要提出】職務経歴書(1)(2)(3)'!AI14="","",DATEDIF('【要提出】職務経歴書(1)(2)(3)'!AI14,'【要提出】職務経歴書(1)(2)(3)'!AI15+1,"YＭ"))</f>
        <v/>
      </c>
      <c r="N14" s="576" t="str">
        <f>IF('【要提出】職務経歴書(1)(2)(3)'!AI14="","",DATEDIF('【要提出】職務経歴書(1)(2)(3)'!AI14,'【要提出】職務経歴書(1)(2)(3)'!AI15+1,"MD"))</f>
        <v/>
      </c>
      <c r="P14" s="109" t="s">
        <v>68</v>
      </c>
      <c r="Q14" s="125">
        <f>IF('【要提出】職務経歴書(1)(2)(3)'!O13&gt;='【要提出】職務経歴書(1)(2)(3)'!O14,1,0)</f>
        <v>1</v>
      </c>
      <c r="S14" s="109" t="s">
        <v>68</v>
      </c>
      <c r="T14" s="125">
        <f>IF('【要提出】職務経歴書(1)(2)(3)'!AI13&gt;='【要提出】職務経歴書(1)(2)(3)'!AI14,1,0)</f>
        <v>1</v>
      </c>
    </row>
    <row r="15" spans="1:20" ht="24" x14ac:dyDescent="0.4">
      <c r="B15" s="111"/>
      <c r="C15" s="127"/>
      <c r="D15" s="576"/>
      <c r="E15" s="123"/>
      <c r="F15" s="576"/>
      <c r="G15" s="576"/>
      <c r="H15" s="576" t="e">
        <f>SUM(#REF!)</f>
        <v>#REF!</v>
      </c>
      <c r="I15" s="123"/>
      <c r="J15" s="576"/>
      <c r="K15" s="123"/>
      <c r="L15" s="576"/>
      <c r="M15" s="576"/>
      <c r="N15" s="576" t="e">
        <f>SUM(#REF!)</f>
        <v>#REF!</v>
      </c>
      <c r="P15" s="109" t="s">
        <v>67</v>
      </c>
      <c r="Q15" s="125">
        <f>IF(AND(D14=1,F14=0),1,0)</f>
        <v>0</v>
      </c>
      <c r="S15" s="109" t="s">
        <v>67</v>
      </c>
      <c r="T15" s="125">
        <f>IF(AND(J14=1,L14=0),1,0)</f>
        <v>0</v>
      </c>
    </row>
    <row r="16" spans="1:20" ht="21" x14ac:dyDescent="0.4">
      <c r="B16" s="122"/>
      <c r="D16" s="123"/>
      <c r="E16" s="123"/>
      <c r="F16" s="123"/>
      <c r="G16" s="123"/>
      <c r="H16" s="123"/>
      <c r="I16" s="123"/>
      <c r="J16" s="123"/>
      <c r="K16" s="123"/>
      <c r="L16" s="123"/>
      <c r="M16" s="123"/>
      <c r="N16" s="123"/>
    </row>
    <row r="17" spans="2:20" ht="21" x14ac:dyDescent="0.4">
      <c r="B17" s="126" t="s">
        <v>38</v>
      </c>
      <c r="D17" s="123"/>
      <c r="E17" s="123"/>
      <c r="F17" s="123"/>
      <c r="G17" s="123"/>
      <c r="H17" s="123"/>
      <c r="I17" s="123"/>
      <c r="J17" s="123"/>
      <c r="K17" s="123"/>
      <c r="L17" s="123"/>
      <c r="M17" s="123"/>
      <c r="N17" s="123"/>
    </row>
    <row r="18" spans="2:20" ht="21" x14ac:dyDescent="0.15">
      <c r="B18" s="126" t="s">
        <v>39</v>
      </c>
      <c r="D18" s="128" t="s">
        <v>84</v>
      </c>
      <c r="E18" s="123"/>
      <c r="F18" s="128"/>
      <c r="G18" s="128"/>
      <c r="H18" s="128"/>
      <c r="I18" s="123"/>
      <c r="J18" s="128" t="s">
        <v>87</v>
      </c>
      <c r="K18" s="123"/>
      <c r="L18" s="128"/>
      <c r="M18" s="123"/>
      <c r="N18" s="123"/>
      <c r="Q18" s="128" t="s">
        <v>84</v>
      </c>
      <c r="S18" s="121"/>
      <c r="T18" s="117" t="s">
        <v>92</v>
      </c>
    </row>
    <row r="19" spans="2:20" ht="24" x14ac:dyDescent="0.4">
      <c r="B19" s="111"/>
      <c r="D19" s="576" t="str">
        <f>IF('【要提出】職務経歴書(1)(2)(3)'!O19="","",VLOOKUP('【要提出】職務経歴書(1)(2)(3)'!N19,$B$46:$C$47,2,FALSE))</f>
        <v/>
      </c>
      <c r="E19" s="123"/>
      <c r="F19" s="577" t="str">
        <f>IF('【要提出】職務経歴書(1)(2)(3)'!O19="","",DATEDIF('【要提出】職務経歴書(1)(2)(3)'!O19,'【要提出】職務経歴書(1)(2)(3)'!O20+1,"Y"))</f>
        <v/>
      </c>
      <c r="G19" s="577" t="str">
        <f>IF('【要提出】職務経歴書(1)(2)(3)'!O19="","",DATEDIF('【要提出】職務経歴書(1)(2)(3)'!O19,'【要提出】職務経歴書(1)(2)(3)'!O20+1,"YＭ"))</f>
        <v/>
      </c>
      <c r="H19" s="577" t="str">
        <f>IF('【要提出】職務経歴書(1)(2)(3)'!O19="","",DATEDIF('【要提出】職務経歴書(1)(2)(3)'!O19,'【要提出】職務経歴書(1)(2)(3)'!O20+1,"MD"))</f>
        <v/>
      </c>
      <c r="I19" s="123"/>
      <c r="J19" s="576" t="str">
        <f>IF('【要提出】職務経歴書(1)(2)(3)'!AI19="","",VLOOKUP('【要提出】職務経歴書(1)(2)(3)'!AH19,$B$46:$C$47,2,FALSE))</f>
        <v/>
      </c>
      <c r="K19" s="123"/>
      <c r="L19" s="576" t="str">
        <f>IF('【要提出】職務経歴書(1)(2)(3)'!AI19="","",DATEDIF('【要提出】職務経歴書(1)(2)(3)'!AI19,'【要提出】職務経歴書(1)(2)(3)'!AI20+1,"Y"))</f>
        <v/>
      </c>
      <c r="M19" s="576" t="str">
        <f>IF('【要提出】職務経歴書(1)(2)(3)'!AI19="","",DATEDIF('【要提出】職務経歴書(1)(2)(3)'!AI19,'【要提出】職務経歴書(1)(2)(3)'!AI20+1,"YＭ"))</f>
        <v/>
      </c>
      <c r="N19" s="576" t="str">
        <f>IF('【要提出】職務経歴書(1)(2)(3)'!AI19="","",DATEDIF('【要提出】職務経歴書(1)(2)(3)'!AI19,'【要提出】職務経歴書(1)(2)(3)'!AI20+1,"MD"))</f>
        <v/>
      </c>
      <c r="P19" s="109" t="s">
        <v>66</v>
      </c>
      <c r="Q19" s="125">
        <f>IF(AND(D19=1,'【要提出】職務経歴書(1)(2)(3)'!O19&lt;$F$2),1,0)</f>
        <v>0</v>
      </c>
      <c r="S19" s="124" t="s">
        <v>66</v>
      </c>
      <c r="T19" s="125">
        <f>IF(AND(J19=1,'【要提出】職務経歴書(1)(2)(3)'!AI19&lt;$F$2),1,0)</f>
        <v>0</v>
      </c>
    </row>
    <row r="20" spans="2:20" ht="24" x14ac:dyDescent="0.4">
      <c r="B20" s="111"/>
      <c r="D20" s="576"/>
      <c r="E20" s="123"/>
      <c r="F20" s="578"/>
      <c r="G20" s="578"/>
      <c r="H20" s="578" t="e">
        <f>SUM(#REF!)</f>
        <v>#REF!</v>
      </c>
      <c r="I20" s="123"/>
      <c r="J20" s="576"/>
      <c r="K20" s="123"/>
      <c r="L20" s="576"/>
      <c r="M20" s="576"/>
      <c r="N20" s="576" t="e">
        <f>SUM(#REF!)</f>
        <v>#REF!</v>
      </c>
      <c r="P20" s="109" t="s">
        <v>67</v>
      </c>
      <c r="Q20" s="125">
        <f>IF(AND(D19=1,F19=0),1,0)</f>
        <v>0</v>
      </c>
      <c r="S20" s="109" t="s">
        <v>67</v>
      </c>
      <c r="T20" s="125">
        <f>IF(AND(J19=1,L19=0),1,0)</f>
        <v>0</v>
      </c>
    </row>
    <row r="21" spans="2:20" ht="24" x14ac:dyDescent="0.4">
      <c r="B21" s="122"/>
      <c r="D21" s="576" t="str">
        <f>IF('【要提出】職務経歴書(1)(2)(3)'!O21="","",VLOOKUP('【要提出】職務経歴書(1)(2)(3)'!N21,$B$46:$C$47,2,FALSE))</f>
        <v/>
      </c>
      <c r="E21" s="123"/>
      <c r="F21" s="577" t="str">
        <f>IF('【要提出】職務経歴書(1)(2)(3)'!O21="","",DATEDIF('【要提出】職務経歴書(1)(2)(3)'!O21,'【要提出】職務経歴書(1)(2)(3)'!O22+1,"Y"))</f>
        <v/>
      </c>
      <c r="G21" s="577" t="str">
        <f>IF('【要提出】職務経歴書(1)(2)(3)'!O21="","",DATEDIF('【要提出】職務経歴書(1)(2)(3)'!O21,'【要提出】職務経歴書(1)(2)(3)'!O22+1,"YＭ"))</f>
        <v/>
      </c>
      <c r="H21" s="577" t="str">
        <f>IF('【要提出】職務経歴書(1)(2)(3)'!O21="","",DATEDIF('【要提出】職務経歴書(1)(2)(3)'!O21,'【要提出】職務経歴書(1)(2)(3)'!O22+1,"MD"))</f>
        <v/>
      </c>
      <c r="I21" s="123"/>
      <c r="J21" s="576" t="str">
        <f>IF('【要提出】職務経歴書(1)(2)(3)'!AI21="","",VLOOKUP('【要提出】職務経歴書(1)(2)(3)'!AH21,$B$46:$C$47,2,FALSE))</f>
        <v/>
      </c>
      <c r="K21" s="123"/>
      <c r="L21" s="576" t="str">
        <f>IF('【要提出】職務経歴書(1)(2)(3)'!AI21="","",DATEDIF('【要提出】職務経歴書(1)(2)(3)'!AI21,'【要提出】職務経歴書(1)(2)(3)'!AI22+1,"Y"))</f>
        <v/>
      </c>
      <c r="M21" s="576" t="str">
        <f>IF('【要提出】職務経歴書(1)(2)(3)'!AI21="","",DATEDIF('【要提出】職務経歴書(1)(2)(3)'!AI21,'【要提出】職務経歴書(1)(2)(3)'!AI22+1,"YＭ"))</f>
        <v/>
      </c>
      <c r="N21" s="576" t="str">
        <f>IF('【要提出】職務経歴書(1)(2)(3)'!AI21="","",DATEDIF('【要提出】職務経歴書(1)(2)(3)'!AI21,'【要提出】職務経歴書(1)(2)(3)'!AI22+1,"MD"))</f>
        <v/>
      </c>
      <c r="P21" s="109" t="s">
        <v>68</v>
      </c>
      <c r="Q21" s="125">
        <f>IF('【要提出】職務経歴書(1)(2)(3)'!O20&gt;='【要提出】職務経歴書(1)(2)(3)'!O21,1,0)</f>
        <v>1</v>
      </c>
      <c r="S21" s="109" t="s">
        <v>68</v>
      </c>
      <c r="T21" s="125">
        <f>IF('【要提出】職務経歴書(1)(2)(3)'!AI20&gt;='【要提出】職務経歴書(1)(2)(3)'!AI21,1,0)</f>
        <v>1</v>
      </c>
    </row>
    <row r="22" spans="2:20" ht="24" x14ac:dyDescent="0.4">
      <c r="B22" s="126" t="s">
        <v>24</v>
      </c>
      <c r="D22" s="576"/>
      <c r="E22" s="123"/>
      <c r="F22" s="578"/>
      <c r="G22" s="578"/>
      <c r="H22" s="578" t="e">
        <f>SUM(#REF!)</f>
        <v>#REF!</v>
      </c>
      <c r="I22" s="123"/>
      <c r="J22" s="576"/>
      <c r="K22" s="123"/>
      <c r="L22" s="576"/>
      <c r="M22" s="576"/>
      <c r="N22" s="576" t="e">
        <f>SUM(#REF!)</f>
        <v>#REF!</v>
      </c>
      <c r="P22" s="109" t="s">
        <v>67</v>
      </c>
      <c r="Q22" s="125">
        <f>IF(AND(D21=1,F21=0),1,0)</f>
        <v>0</v>
      </c>
      <c r="S22" s="109" t="s">
        <v>67</v>
      </c>
      <c r="T22" s="125">
        <f>IF(AND(J21=1,L21=0),1,0)</f>
        <v>0</v>
      </c>
    </row>
    <row r="23" spans="2:20" ht="24" x14ac:dyDescent="0.4">
      <c r="B23" s="126" t="s">
        <v>36</v>
      </c>
      <c r="D23" s="576" t="str">
        <f>IF('【要提出】職務経歴書(1)(2)(3)'!O23="","",VLOOKUP('【要提出】職務経歴書(1)(2)(3)'!N23,$B$46:$C$47,2,FALSE))</f>
        <v/>
      </c>
      <c r="E23" s="123"/>
      <c r="F23" s="577" t="str">
        <f>IF('【要提出】職務経歴書(1)(2)(3)'!O23="","",DATEDIF('【要提出】職務経歴書(1)(2)(3)'!O23,'【要提出】職務経歴書(1)(2)(3)'!O24+1,"Y"))</f>
        <v/>
      </c>
      <c r="G23" s="577" t="str">
        <f>IF('【要提出】職務経歴書(1)(2)(3)'!O23="","",DATEDIF('【要提出】職務経歴書(1)(2)(3)'!O23,'【要提出】職務経歴書(1)(2)(3)'!O24+1,"YＭ"))</f>
        <v/>
      </c>
      <c r="H23" s="577" t="str">
        <f>IF('【要提出】職務経歴書(1)(2)(3)'!O23="","",DATEDIF('【要提出】職務経歴書(1)(2)(3)'!O23,'【要提出】職務経歴書(1)(2)(3)'!O24+1,"MD"))</f>
        <v/>
      </c>
      <c r="I23" s="123"/>
      <c r="J23" s="576" t="str">
        <f>IF('【要提出】職務経歴書(1)(2)(3)'!AI23="","",VLOOKUP('【要提出】職務経歴書(1)(2)(3)'!AH23,$B$46:$C$47,2,FALSE))</f>
        <v/>
      </c>
      <c r="K23" s="123"/>
      <c r="L23" s="576" t="str">
        <f>IF('【要提出】職務経歴書(1)(2)(3)'!AI23="","",DATEDIF('【要提出】職務経歴書(1)(2)(3)'!AI23,'【要提出】職務経歴書(1)(2)(3)'!AI24+1,"Y"))</f>
        <v/>
      </c>
      <c r="M23" s="576" t="str">
        <f>IF('【要提出】職務経歴書(1)(2)(3)'!AI23="","",DATEDIF('【要提出】職務経歴書(1)(2)(3)'!AI23,'【要提出】職務経歴書(1)(2)(3)'!AI24+1,"YＭ"))</f>
        <v/>
      </c>
      <c r="N23" s="576" t="str">
        <f>IF('【要提出】職務経歴書(1)(2)(3)'!AI23="","",DATEDIF('【要提出】職務経歴書(1)(2)(3)'!AI23,'【要提出】職務経歴書(1)(2)(3)'!AI24+1,"MD"))</f>
        <v/>
      </c>
      <c r="P23" s="109" t="s">
        <v>68</v>
      </c>
      <c r="Q23" s="125">
        <f>IF('【要提出】職務経歴書(1)(2)(3)'!O22&gt;='【要提出】職務経歴書(1)(2)(3)'!O23,1,0)</f>
        <v>1</v>
      </c>
      <c r="S23" s="109" t="s">
        <v>68</v>
      </c>
      <c r="T23" s="125">
        <f>IF('【要提出】職務経歴書(1)(2)(3)'!AI22&gt;='【要提出】職務経歴書(1)(2)(3)'!AI23,1,0)</f>
        <v>1</v>
      </c>
    </row>
    <row r="24" spans="2:20" ht="24" x14ac:dyDescent="0.4">
      <c r="B24" s="126" t="s">
        <v>25</v>
      </c>
      <c r="D24" s="576"/>
      <c r="E24" s="123"/>
      <c r="F24" s="578"/>
      <c r="G24" s="578"/>
      <c r="H24" s="578" t="e">
        <f>SUM(#REF!)</f>
        <v>#REF!</v>
      </c>
      <c r="I24" s="123"/>
      <c r="J24" s="576"/>
      <c r="K24" s="123"/>
      <c r="L24" s="576"/>
      <c r="M24" s="576"/>
      <c r="N24" s="576" t="e">
        <f>SUM(#REF!)</f>
        <v>#REF!</v>
      </c>
      <c r="P24" s="109" t="s">
        <v>67</v>
      </c>
      <c r="Q24" s="125">
        <f>IF(AND(D23=1,F23=0),1,0)</f>
        <v>0</v>
      </c>
      <c r="S24" s="109" t="s">
        <v>67</v>
      </c>
      <c r="T24" s="125">
        <f>IF(AND(J23=1,L23=0),1,0)</f>
        <v>0</v>
      </c>
    </row>
    <row r="25" spans="2:20" ht="24" x14ac:dyDescent="0.4">
      <c r="B25" s="126" t="s">
        <v>37</v>
      </c>
      <c r="D25" s="576" t="str">
        <f>IF('【要提出】職務経歴書(1)(2)(3)'!O25="","",VLOOKUP('【要提出】職務経歴書(1)(2)(3)'!N25,$B$46:$C$47,2,FALSE))</f>
        <v/>
      </c>
      <c r="E25" s="123"/>
      <c r="F25" s="577" t="str">
        <f>IF('【要提出】職務経歴書(1)(2)(3)'!O25="","",DATEDIF('【要提出】職務経歴書(1)(2)(3)'!O25,'【要提出】職務経歴書(1)(2)(3)'!O26+1,"Y"))</f>
        <v/>
      </c>
      <c r="G25" s="577" t="str">
        <f>IF('【要提出】職務経歴書(1)(2)(3)'!O25="","",DATEDIF('【要提出】職務経歴書(1)(2)(3)'!O25,'【要提出】職務経歴書(1)(2)(3)'!O26+1,"YＭ"))</f>
        <v/>
      </c>
      <c r="H25" s="577" t="str">
        <f>IF('【要提出】職務経歴書(1)(2)(3)'!O25="","",DATEDIF('【要提出】職務経歴書(1)(2)(3)'!O25,'【要提出】職務経歴書(1)(2)(3)'!O26+1,"MD"))</f>
        <v/>
      </c>
      <c r="I25" s="123"/>
      <c r="J25" s="576" t="str">
        <f>IF('【要提出】職務経歴書(1)(2)(3)'!AI25="","",VLOOKUP('【要提出】職務経歴書(1)(2)(3)'!AH25,$B$46:$C$47,2,FALSE))</f>
        <v/>
      </c>
      <c r="K25" s="123"/>
      <c r="L25" s="576" t="str">
        <f>IF('【要提出】職務経歴書(1)(2)(3)'!AI25="","",DATEDIF('【要提出】職務経歴書(1)(2)(3)'!AI25,'【要提出】職務経歴書(1)(2)(3)'!AI26+1,"Y"))</f>
        <v/>
      </c>
      <c r="M25" s="576" t="str">
        <f>IF('【要提出】職務経歴書(1)(2)(3)'!AI25="","",DATEDIF('【要提出】職務経歴書(1)(2)(3)'!AI25,'【要提出】職務経歴書(1)(2)(3)'!AI26+1,"YＭ"))</f>
        <v/>
      </c>
      <c r="N25" s="576" t="str">
        <f>IF('【要提出】職務経歴書(1)(2)(3)'!AI25="","",DATEDIF('【要提出】職務経歴書(1)(2)(3)'!AI25,'【要提出】職務経歴書(1)(2)(3)'!AI26+1,"MD"))</f>
        <v/>
      </c>
      <c r="P25" s="109" t="s">
        <v>68</v>
      </c>
      <c r="Q25" s="125">
        <f>IF('【要提出】職務経歴書(1)(2)(3)'!O24&gt;='【要提出】職務経歴書(1)(2)(3)'!O25,1,0)</f>
        <v>1</v>
      </c>
      <c r="S25" s="109" t="s">
        <v>68</v>
      </c>
      <c r="T25" s="125">
        <f>IF('【要提出】職務経歴書(1)(2)(3)'!AI24&gt;='【要提出】職務経歴書(1)(2)(3)'!AI25,1,0)</f>
        <v>1</v>
      </c>
    </row>
    <row r="26" spans="2:20" ht="24" x14ac:dyDescent="0.4">
      <c r="B26" s="111"/>
      <c r="D26" s="576"/>
      <c r="E26" s="123"/>
      <c r="F26" s="578"/>
      <c r="G26" s="578"/>
      <c r="H26" s="578" t="e">
        <f>SUM(#REF!)</f>
        <v>#REF!</v>
      </c>
      <c r="I26" s="123"/>
      <c r="J26" s="576"/>
      <c r="K26" s="123"/>
      <c r="L26" s="576"/>
      <c r="M26" s="576"/>
      <c r="N26" s="576" t="e">
        <f>SUM(#REF!)</f>
        <v>#REF!</v>
      </c>
      <c r="P26" s="109" t="s">
        <v>67</v>
      </c>
      <c r="Q26" s="125">
        <f>IF(AND(D25=1,F25=0),1,0)</f>
        <v>0</v>
      </c>
      <c r="S26" s="109" t="s">
        <v>67</v>
      </c>
      <c r="T26" s="125">
        <f>IF(AND(J25=1,L25=0),1,0)</f>
        <v>0</v>
      </c>
    </row>
    <row r="27" spans="2:20" ht="24" x14ac:dyDescent="0.4">
      <c r="B27" s="111"/>
      <c r="D27" s="576" t="str">
        <f>IF('【要提出】職務経歴書(1)(2)(3)'!O27="","",VLOOKUP('【要提出】職務経歴書(1)(2)(3)'!N27,$B$46:$C$47,2,FALSE))</f>
        <v/>
      </c>
      <c r="E27" s="123"/>
      <c r="F27" s="577" t="str">
        <f>IF('【要提出】職務経歴書(1)(2)(3)'!O27="","",DATEDIF('【要提出】職務経歴書(1)(2)(3)'!O27,'【要提出】職務経歴書(1)(2)(3)'!O28+1,"Y"))</f>
        <v/>
      </c>
      <c r="G27" s="577" t="str">
        <f>IF('【要提出】職務経歴書(1)(2)(3)'!O27="","",DATEDIF('【要提出】職務経歴書(1)(2)(3)'!O27,'【要提出】職務経歴書(1)(2)(3)'!O28+1,"YＭ"))</f>
        <v/>
      </c>
      <c r="H27" s="577" t="str">
        <f>IF('【要提出】職務経歴書(1)(2)(3)'!O27="","",DATEDIF('【要提出】職務経歴書(1)(2)(3)'!O27,'【要提出】職務経歴書(1)(2)(3)'!O28+1,"MD"))</f>
        <v/>
      </c>
      <c r="I27" s="123"/>
      <c r="J27" s="576" t="str">
        <f>IF('【要提出】職務経歴書(1)(2)(3)'!AI27="","",VLOOKUP('【要提出】職務経歴書(1)(2)(3)'!AH27,$B$46:$C$47,2,FALSE))</f>
        <v/>
      </c>
      <c r="K27" s="123"/>
      <c r="L27" s="576" t="str">
        <f>IF('【要提出】職務経歴書(1)(2)(3)'!AI27="","",DATEDIF('【要提出】職務経歴書(1)(2)(3)'!AI27,'【要提出】職務経歴書(1)(2)(3)'!AI28+1,"Y"))</f>
        <v/>
      </c>
      <c r="M27" s="576" t="str">
        <f>IF('【要提出】職務経歴書(1)(2)(3)'!AI27="","",DATEDIF('【要提出】職務経歴書(1)(2)(3)'!AI27,'【要提出】職務経歴書(1)(2)(3)'!AI28+1,"YＭ"))</f>
        <v/>
      </c>
      <c r="N27" s="576" t="str">
        <f>IF('【要提出】職務経歴書(1)(2)(3)'!AI27="","",DATEDIF('【要提出】職務経歴書(1)(2)(3)'!AI27,'【要提出】職務経歴書(1)(2)(3)'!AI28+1,"MD"))</f>
        <v/>
      </c>
      <c r="P27" s="109" t="s">
        <v>68</v>
      </c>
      <c r="Q27" s="125">
        <f>IF('【要提出】職務経歴書(1)(2)(3)'!O26&gt;='【要提出】職務経歴書(1)(2)(3)'!O27,1,0)</f>
        <v>1</v>
      </c>
      <c r="S27" s="109" t="s">
        <v>68</v>
      </c>
      <c r="T27" s="125">
        <f>IF('【要提出】職務経歴書(1)(2)(3)'!AI26&gt;='【要提出】職務経歴書(1)(2)(3)'!AI27,1,0)</f>
        <v>1</v>
      </c>
    </row>
    <row r="28" spans="2:20" ht="27" x14ac:dyDescent="0.4">
      <c r="B28" s="126" t="s">
        <v>138</v>
      </c>
      <c r="D28" s="576"/>
      <c r="E28" s="123"/>
      <c r="F28" s="578"/>
      <c r="G28" s="578"/>
      <c r="H28" s="578" t="e">
        <f>SUM(#REF!)</f>
        <v>#REF!</v>
      </c>
      <c r="I28" s="123"/>
      <c r="J28" s="576"/>
      <c r="K28" s="123"/>
      <c r="L28" s="576"/>
      <c r="M28" s="576"/>
      <c r="N28" s="576" t="e">
        <f>SUM(#REF!)</f>
        <v>#REF!</v>
      </c>
      <c r="P28" s="109" t="s">
        <v>67</v>
      </c>
      <c r="Q28" s="125">
        <f>IF(AND(D27=1,F27=0),1,0)</f>
        <v>0</v>
      </c>
      <c r="S28" s="109" t="s">
        <v>67</v>
      </c>
      <c r="T28" s="125">
        <f>IF(AND(J27=1,L27=0),1,0)</f>
        <v>0</v>
      </c>
    </row>
    <row r="29" spans="2:20" ht="27" x14ac:dyDescent="0.4">
      <c r="B29" s="126" t="s">
        <v>139</v>
      </c>
      <c r="D29" s="123"/>
      <c r="E29" s="123"/>
      <c r="F29" s="123"/>
      <c r="G29" s="123"/>
      <c r="H29" s="123"/>
      <c r="I29" s="123"/>
      <c r="J29" s="123"/>
      <c r="K29" s="123"/>
      <c r="L29" s="123"/>
      <c r="M29" s="123"/>
      <c r="N29" s="123"/>
    </row>
    <row r="30" spans="2:20" ht="27" x14ac:dyDescent="0.4">
      <c r="B30" s="126" t="s">
        <v>140</v>
      </c>
      <c r="D30" s="123"/>
      <c r="E30" s="123"/>
      <c r="F30" s="123"/>
      <c r="G30" s="123"/>
      <c r="H30" s="123"/>
      <c r="I30" s="123"/>
      <c r="J30" s="123"/>
      <c r="K30" s="123"/>
      <c r="L30" s="123"/>
      <c r="M30" s="123"/>
      <c r="N30" s="123"/>
    </row>
    <row r="31" spans="2:20" ht="27" x14ac:dyDescent="0.15">
      <c r="B31" s="126" t="s">
        <v>141</v>
      </c>
      <c r="D31" s="128" t="s">
        <v>85</v>
      </c>
      <c r="E31" s="123"/>
      <c r="F31" s="128"/>
      <c r="G31" s="128"/>
      <c r="H31" s="128"/>
      <c r="I31" s="123"/>
      <c r="J31" s="128" t="s">
        <v>88</v>
      </c>
      <c r="K31" s="123"/>
      <c r="L31" s="128"/>
      <c r="M31" s="123"/>
      <c r="N31" s="123"/>
      <c r="Q31" s="128" t="s">
        <v>85</v>
      </c>
      <c r="S31" s="121"/>
      <c r="T31" s="117" t="s">
        <v>93</v>
      </c>
    </row>
    <row r="32" spans="2:20" ht="27" x14ac:dyDescent="0.4">
      <c r="B32" s="126" t="s">
        <v>142</v>
      </c>
      <c r="D32" s="576" t="str">
        <f>IF('【要提出】職務経歴書(1)(2)(3)'!O32="","",VLOOKUP('【要提出】職務経歴書(1)(2)(3)'!N32,$B$46:$C$47,2,FALSE))</f>
        <v/>
      </c>
      <c r="E32" s="123"/>
      <c r="F32" s="577" t="str">
        <f>IF('【要提出】職務経歴書(1)(2)(3)'!O32="","",DATEDIF('【要提出】職務経歴書(1)(2)(3)'!O32,'【要提出】職務経歴書(1)(2)(3)'!O33+1,"Y"))</f>
        <v/>
      </c>
      <c r="G32" s="577" t="str">
        <f>IF('【要提出】職務経歴書(1)(2)(3)'!O32="","",DATEDIF('【要提出】職務経歴書(1)(2)(3)'!O32,'【要提出】職務経歴書(1)(2)(3)'!O33+1,"YＭ"))</f>
        <v/>
      </c>
      <c r="H32" s="577" t="str">
        <f>IF('【要提出】職務経歴書(1)(2)(3)'!O32="","",DATEDIF('【要提出】職務経歴書(1)(2)(3)'!O32,'【要提出】職務経歴書(1)(2)(3)'!O33+1,"MD"))</f>
        <v/>
      </c>
      <c r="I32" s="123"/>
      <c r="J32" s="576" t="str">
        <f>IF('【要提出】職務経歴書(1)(2)(3)'!AI32="","",VLOOKUP('【要提出】職務経歴書(1)(2)(3)'!AH32,$B$46:$C$47,2,FALSE))</f>
        <v/>
      </c>
      <c r="K32" s="123"/>
      <c r="L32" s="576" t="str">
        <f>IF('【要提出】職務経歴書(1)(2)(3)'!AI32="","",DATEDIF('【要提出】職務経歴書(1)(2)(3)'!AI32,'【要提出】職務経歴書(1)(2)(3)'!AI33+1,"Y"))</f>
        <v/>
      </c>
      <c r="M32" s="576" t="str">
        <f>IF('【要提出】職務経歴書(1)(2)(3)'!AI32="","",DATEDIF('【要提出】職務経歴書(1)(2)(3)'!AI32,'【要提出】職務経歴書(1)(2)(3)'!AI33+1,"YＭ"))</f>
        <v/>
      </c>
      <c r="N32" s="576" t="str">
        <f>IF('【要提出】職務経歴書(1)(2)(3)'!AI32="","",DATEDIF('【要提出】職務経歴書(1)(2)(3)'!AI32,'【要提出】職務経歴書(1)(2)(3)'!AI33+1,"MD"))</f>
        <v/>
      </c>
      <c r="P32" s="109" t="s">
        <v>66</v>
      </c>
      <c r="Q32" s="125">
        <f>IF(AND(D32=1,'【要提出】職務経歴書(1)(2)(3)'!O32&lt;$F$2),1,0)</f>
        <v>0</v>
      </c>
      <c r="S32" s="124" t="s">
        <v>66</v>
      </c>
      <c r="T32" s="125">
        <f>IF(AND(J32=1,'【要提出】職務経歴書(1)(2)(3)'!AI32&lt;$F$2),1,0)</f>
        <v>0</v>
      </c>
    </row>
    <row r="33" spans="2:20" ht="27" x14ac:dyDescent="0.4">
      <c r="B33" s="126" t="s">
        <v>143</v>
      </c>
      <c r="D33" s="576"/>
      <c r="E33" s="123"/>
      <c r="F33" s="578"/>
      <c r="G33" s="578"/>
      <c r="H33" s="578" t="e">
        <f>SUM(#REF!)</f>
        <v>#REF!</v>
      </c>
      <c r="I33" s="123"/>
      <c r="J33" s="576"/>
      <c r="K33" s="123"/>
      <c r="L33" s="576"/>
      <c r="M33" s="576"/>
      <c r="N33" s="576" t="e">
        <f>SUM(#REF!)</f>
        <v>#REF!</v>
      </c>
      <c r="P33" s="109" t="s">
        <v>67</v>
      </c>
      <c r="Q33" s="125">
        <f>IF(AND(D32=1,F32=0),1,0)</f>
        <v>0</v>
      </c>
      <c r="S33" s="109" t="s">
        <v>67</v>
      </c>
      <c r="T33" s="125">
        <f>IF(AND(J32=1,L32=0),1,0)</f>
        <v>0</v>
      </c>
    </row>
    <row r="34" spans="2:20" ht="27" x14ac:dyDescent="0.4">
      <c r="B34" s="126" t="s">
        <v>188</v>
      </c>
      <c r="D34" s="576" t="str">
        <f>IF('【要提出】職務経歴書(1)(2)(3)'!O34="","",VLOOKUP('【要提出】職務経歴書(1)(2)(3)'!N34,$B$46:$C$47,2,FALSE))</f>
        <v/>
      </c>
      <c r="E34" s="123"/>
      <c r="F34" s="577" t="str">
        <f>IF('【要提出】職務経歴書(1)(2)(3)'!O34="","",DATEDIF('【要提出】職務経歴書(1)(2)(3)'!O34,'【要提出】職務経歴書(1)(2)(3)'!O35+1,"Y"))</f>
        <v/>
      </c>
      <c r="G34" s="577" t="str">
        <f>IF('【要提出】職務経歴書(1)(2)(3)'!O34="","",DATEDIF('【要提出】職務経歴書(1)(2)(3)'!O34,'【要提出】職務経歴書(1)(2)(3)'!O35+1,"YＭ"))</f>
        <v/>
      </c>
      <c r="H34" s="577" t="str">
        <f>IF('【要提出】職務経歴書(1)(2)(3)'!O34="","",DATEDIF('【要提出】職務経歴書(1)(2)(3)'!O34,'【要提出】職務経歴書(1)(2)(3)'!O35+1,"MD"))</f>
        <v/>
      </c>
      <c r="I34" s="123"/>
      <c r="J34" s="576" t="str">
        <f>IF('【要提出】職務経歴書(1)(2)(3)'!AI34="","",VLOOKUP('【要提出】職務経歴書(1)(2)(3)'!AH34,$B$46:$C$47,2,FALSE))</f>
        <v/>
      </c>
      <c r="K34" s="123"/>
      <c r="L34" s="576" t="str">
        <f>IF('【要提出】職務経歴書(1)(2)(3)'!AI34="","",DATEDIF('【要提出】職務経歴書(1)(2)(3)'!AI34,'【要提出】職務経歴書(1)(2)(3)'!AI35+1,"Y"))</f>
        <v/>
      </c>
      <c r="M34" s="576" t="str">
        <f>IF('【要提出】職務経歴書(1)(2)(3)'!AI34="","",DATEDIF('【要提出】職務経歴書(1)(2)(3)'!AI34,'【要提出】職務経歴書(1)(2)(3)'!AI35+1,"YＭ"))</f>
        <v/>
      </c>
      <c r="N34" s="576" t="str">
        <f>IF('【要提出】職務経歴書(1)(2)(3)'!AI34="","",DATEDIF('【要提出】職務経歴書(1)(2)(3)'!AI34,'【要提出】職務経歴書(1)(2)(3)'!AI35+1,"MD"))</f>
        <v/>
      </c>
      <c r="P34" s="109" t="s">
        <v>68</v>
      </c>
      <c r="Q34" s="125">
        <f>IF('【要提出】職務経歴書(1)(2)(3)'!O33&gt;='【要提出】職務経歴書(1)(2)(3)'!O34,1,0)</f>
        <v>1</v>
      </c>
      <c r="S34" s="109" t="s">
        <v>68</v>
      </c>
      <c r="T34" s="125">
        <f>IF('【要提出】職務経歴書(1)(2)(3)'!AI33&gt;='【要提出】職務経歴書(1)(2)(3)'!AI34,1,0)</f>
        <v>1</v>
      </c>
    </row>
    <row r="35" spans="2:20" ht="24" x14ac:dyDescent="0.4">
      <c r="B35" s="111"/>
      <c r="D35" s="576"/>
      <c r="E35" s="123"/>
      <c r="F35" s="578"/>
      <c r="G35" s="578"/>
      <c r="H35" s="578" t="e">
        <f>SUM(#REF!)</f>
        <v>#REF!</v>
      </c>
      <c r="I35" s="123"/>
      <c r="J35" s="576"/>
      <c r="K35" s="123"/>
      <c r="L35" s="576"/>
      <c r="M35" s="576"/>
      <c r="N35" s="576" t="e">
        <f>SUM(#REF!)</f>
        <v>#REF!</v>
      </c>
      <c r="P35" s="109" t="s">
        <v>67</v>
      </c>
      <c r="Q35" s="125">
        <f>IF(AND(D34=1,F34=0),1,0)</f>
        <v>0</v>
      </c>
      <c r="S35" s="109" t="s">
        <v>67</v>
      </c>
      <c r="T35" s="125">
        <f>IF(AND(J34=1,L34=0),1,0)</f>
        <v>0</v>
      </c>
    </row>
    <row r="36" spans="2:20" ht="24" x14ac:dyDescent="0.4">
      <c r="B36" s="111"/>
      <c r="D36" s="576" t="str">
        <f>IF('【要提出】職務経歴書(1)(2)(3)'!O36="","",VLOOKUP('【要提出】職務経歴書(1)(2)(3)'!N36,$B$46:$C$47,2,FALSE))</f>
        <v/>
      </c>
      <c r="E36" s="123"/>
      <c r="F36" s="577" t="str">
        <f>IF('【要提出】職務経歴書(1)(2)(3)'!O36="","",DATEDIF('【要提出】職務経歴書(1)(2)(3)'!O36,'【要提出】職務経歴書(1)(2)(3)'!O37+1,"Y"))</f>
        <v/>
      </c>
      <c r="G36" s="577" t="str">
        <f>IF('【要提出】職務経歴書(1)(2)(3)'!O36="","",DATEDIF('【要提出】職務経歴書(1)(2)(3)'!O36,'【要提出】職務経歴書(1)(2)(3)'!O37+1,"YＭ"))</f>
        <v/>
      </c>
      <c r="H36" s="577" t="str">
        <f>IF('【要提出】職務経歴書(1)(2)(3)'!O36="","",DATEDIF('【要提出】職務経歴書(1)(2)(3)'!O36,'【要提出】職務経歴書(1)(2)(3)'!O37+1,"MD"))</f>
        <v/>
      </c>
      <c r="I36" s="123"/>
      <c r="J36" s="576" t="str">
        <f>IF('【要提出】職務経歴書(1)(2)(3)'!AI36="","",VLOOKUP('【要提出】職務経歴書(1)(2)(3)'!AH36,$B$46:$C$47,2,FALSE))</f>
        <v/>
      </c>
      <c r="K36" s="123"/>
      <c r="L36" s="576" t="str">
        <f>IF('【要提出】職務経歴書(1)(2)(3)'!AI36="","",DATEDIF('【要提出】職務経歴書(1)(2)(3)'!AI36,'【要提出】職務経歴書(1)(2)(3)'!AI37+1,"Y"))</f>
        <v/>
      </c>
      <c r="M36" s="576" t="str">
        <f>IF('【要提出】職務経歴書(1)(2)(3)'!AI36="","",DATEDIF('【要提出】職務経歴書(1)(2)(3)'!AI36,'【要提出】職務経歴書(1)(2)(3)'!AI37+1,"YＭ"))</f>
        <v/>
      </c>
      <c r="N36" s="576" t="str">
        <f>IF('【要提出】職務経歴書(1)(2)(3)'!AI36="","",DATEDIF('【要提出】職務経歴書(1)(2)(3)'!AI36,'【要提出】職務経歴書(1)(2)(3)'!AI37+1,"MD"))</f>
        <v/>
      </c>
      <c r="P36" s="109" t="s">
        <v>68</v>
      </c>
      <c r="Q36" s="125">
        <f>IF('【要提出】職務経歴書(1)(2)(3)'!O35&gt;='【要提出】職務経歴書(1)(2)(3)'!O36,1,0)</f>
        <v>1</v>
      </c>
      <c r="S36" s="109" t="s">
        <v>68</v>
      </c>
      <c r="T36" s="125">
        <f>IF('【要提出】職務経歴書(1)(2)(3)'!AI35&gt;='【要提出】職務経歴書(1)(2)(3)'!AI36,1,0)</f>
        <v>1</v>
      </c>
    </row>
    <row r="37" spans="2:20" ht="24" x14ac:dyDescent="0.4">
      <c r="B37" s="111"/>
      <c r="D37" s="576"/>
      <c r="E37" s="123"/>
      <c r="F37" s="578"/>
      <c r="G37" s="578"/>
      <c r="H37" s="578" t="e">
        <f>SUM(#REF!)</f>
        <v>#REF!</v>
      </c>
      <c r="I37" s="123"/>
      <c r="J37" s="576"/>
      <c r="K37" s="123"/>
      <c r="L37" s="576"/>
      <c r="M37" s="576"/>
      <c r="N37" s="576" t="e">
        <f>SUM(#REF!)</f>
        <v>#REF!</v>
      </c>
      <c r="P37" s="109" t="s">
        <v>67</v>
      </c>
      <c r="Q37" s="125">
        <f>IF(AND(D36=1,F36=0),1,0)</f>
        <v>0</v>
      </c>
      <c r="S37" s="109" t="s">
        <v>67</v>
      </c>
      <c r="T37" s="125">
        <f>IF(AND(J36=1,L36=0),1,0)</f>
        <v>0</v>
      </c>
    </row>
    <row r="38" spans="2:20" ht="24" x14ac:dyDescent="0.4">
      <c r="B38" s="111"/>
      <c r="D38" s="576" t="str">
        <f>IF('【要提出】職務経歴書(1)(2)(3)'!O38="","",VLOOKUP('【要提出】職務経歴書(1)(2)(3)'!N38,$B$46:$C$47,2,FALSE))</f>
        <v/>
      </c>
      <c r="E38" s="123"/>
      <c r="F38" s="577" t="str">
        <f>IF('【要提出】職務経歴書(1)(2)(3)'!O38="","",DATEDIF('【要提出】職務経歴書(1)(2)(3)'!O38,'【要提出】職務経歴書(1)(2)(3)'!O39+1,"Y"))</f>
        <v/>
      </c>
      <c r="G38" s="577" t="str">
        <f>IF('【要提出】職務経歴書(1)(2)(3)'!O38="","",DATEDIF('【要提出】職務経歴書(1)(2)(3)'!O38,'【要提出】職務経歴書(1)(2)(3)'!O39+1,"YＭ"))</f>
        <v/>
      </c>
      <c r="H38" s="577" t="str">
        <f>IF('【要提出】職務経歴書(1)(2)(3)'!O38="","",DATEDIF('【要提出】職務経歴書(1)(2)(3)'!O38,'【要提出】職務経歴書(1)(2)(3)'!O39+1,"MD"))</f>
        <v/>
      </c>
      <c r="I38" s="123"/>
      <c r="J38" s="576" t="str">
        <f>IF('【要提出】職務経歴書(1)(2)(3)'!AI38="","",VLOOKUP('【要提出】職務経歴書(1)(2)(3)'!AH38,$B$46:$C$47,2,FALSE))</f>
        <v/>
      </c>
      <c r="K38" s="123"/>
      <c r="L38" s="576" t="str">
        <f>IF('【要提出】職務経歴書(1)(2)(3)'!AI38="","",DATEDIF('【要提出】職務経歴書(1)(2)(3)'!AI38,'【要提出】職務経歴書(1)(2)(3)'!AI39+1,"Y"))</f>
        <v/>
      </c>
      <c r="M38" s="576" t="str">
        <f>IF('【要提出】職務経歴書(1)(2)(3)'!AI38="","",DATEDIF('【要提出】職務経歴書(1)(2)(3)'!AI38,'【要提出】職務経歴書(1)(2)(3)'!AI39+1,"YＭ"))</f>
        <v/>
      </c>
      <c r="N38" s="576" t="str">
        <f>IF('【要提出】職務経歴書(1)(2)(3)'!AI38="","",DATEDIF('【要提出】職務経歴書(1)(2)(3)'!AI38,'【要提出】職務経歴書(1)(2)(3)'!AI39+1,"MD"))</f>
        <v/>
      </c>
      <c r="P38" s="109" t="s">
        <v>68</v>
      </c>
      <c r="Q38" s="125">
        <f>IF('【要提出】職務経歴書(1)(2)(3)'!O37&gt;='【要提出】職務経歴書(1)(2)(3)'!O38,1,0)</f>
        <v>1</v>
      </c>
      <c r="S38" s="109" t="s">
        <v>68</v>
      </c>
      <c r="T38" s="125">
        <f>IF('【要提出】職務経歴書(1)(2)(3)'!AI37&gt;='【要提出】職務経歴書(1)(2)(3)'!AI38,1,0)</f>
        <v>1</v>
      </c>
    </row>
    <row r="39" spans="2:20" ht="24" x14ac:dyDescent="0.4">
      <c r="B39" s="111"/>
      <c r="D39" s="576"/>
      <c r="E39" s="123"/>
      <c r="F39" s="578"/>
      <c r="G39" s="578"/>
      <c r="H39" s="578" t="e">
        <f>SUM(#REF!)</f>
        <v>#REF!</v>
      </c>
      <c r="I39" s="123"/>
      <c r="J39" s="576"/>
      <c r="K39" s="123"/>
      <c r="L39" s="576"/>
      <c r="M39" s="576"/>
      <c r="N39" s="576" t="e">
        <f>SUM(#REF!)</f>
        <v>#REF!</v>
      </c>
      <c r="P39" s="109" t="s">
        <v>67</v>
      </c>
      <c r="Q39" s="125">
        <f>IF(AND(D38=1,F38=0),1,0)</f>
        <v>0</v>
      </c>
      <c r="S39" s="109" t="s">
        <v>67</v>
      </c>
      <c r="T39" s="125">
        <f>IF(AND(J38=1,L38=0),1,0)</f>
        <v>0</v>
      </c>
    </row>
    <row r="40" spans="2:20" ht="24" x14ac:dyDescent="0.4">
      <c r="B40" s="111"/>
      <c r="D40" s="576" t="str">
        <f>IF('【要提出】職務経歴書(1)(2)(3)'!O40="","",VLOOKUP('【要提出】職務経歴書(1)(2)(3)'!N40,$B$46:$C$47,2,FALSE))</f>
        <v/>
      </c>
      <c r="E40" s="123"/>
      <c r="F40" s="577" t="str">
        <f>IF('【要提出】職務経歴書(1)(2)(3)'!O40="","",DATEDIF('【要提出】職務経歴書(1)(2)(3)'!O40,'【要提出】職務経歴書(1)(2)(3)'!O41+1,"Y"))</f>
        <v/>
      </c>
      <c r="G40" s="577" t="str">
        <f>IF('【要提出】職務経歴書(1)(2)(3)'!O40="","",DATEDIF('【要提出】職務経歴書(1)(2)(3)'!O40,'【要提出】職務経歴書(1)(2)(3)'!O41+1,"YＭ"))</f>
        <v/>
      </c>
      <c r="H40" s="577" t="str">
        <f>IF('【要提出】職務経歴書(1)(2)(3)'!O40="","",DATEDIF('【要提出】職務経歴書(1)(2)(3)'!O40,'【要提出】職務経歴書(1)(2)(3)'!O41+1,"MD"))</f>
        <v/>
      </c>
      <c r="I40" s="123"/>
      <c r="J40" s="576" t="str">
        <f>IF('【要提出】職務経歴書(1)(2)(3)'!AI40="","",VLOOKUP('【要提出】職務経歴書(1)(2)(3)'!AH40,$B$46:$C$47,2,FALSE))</f>
        <v/>
      </c>
      <c r="K40" s="123"/>
      <c r="L40" s="576" t="str">
        <f>IF('【要提出】職務経歴書(1)(2)(3)'!AI40="","",DATEDIF('【要提出】職務経歴書(1)(2)(3)'!AI40,'【要提出】職務経歴書(1)(2)(3)'!AI41+1,"Y"))</f>
        <v/>
      </c>
      <c r="M40" s="576" t="str">
        <f>IF('【要提出】職務経歴書(1)(2)(3)'!AI40="","",DATEDIF('【要提出】職務経歴書(1)(2)(3)'!AI40,'【要提出】職務経歴書(1)(2)(3)'!AI41+1,"YＭ"))</f>
        <v/>
      </c>
      <c r="N40" s="576" t="str">
        <f>IF('【要提出】職務経歴書(1)(2)(3)'!AI40="","",DATEDIF('【要提出】職務経歴書(1)(2)(3)'!AI40,'【要提出】職務経歴書(1)(2)(3)'!AI41+1,"MD"))</f>
        <v/>
      </c>
      <c r="P40" s="109" t="s">
        <v>68</v>
      </c>
      <c r="Q40" s="125">
        <f>IF('【要提出】職務経歴書(1)(2)(3)'!O39&gt;='【要提出】職務経歴書(1)(2)(3)'!O40,1,0)</f>
        <v>1</v>
      </c>
      <c r="S40" s="109" t="s">
        <v>68</v>
      </c>
      <c r="T40" s="125">
        <f>IF('【要提出】職務経歴書(1)(2)(3)'!AI39&gt;='【要提出】職務経歴書(1)(2)(3)'!AI40,1,0)</f>
        <v>1</v>
      </c>
    </row>
    <row r="41" spans="2:20" ht="24" x14ac:dyDescent="0.4">
      <c r="B41" s="111"/>
      <c r="D41" s="576"/>
      <c r="E41" s="123"/>
      <c r="F41" s="578"/>
      <c r="G41" s="578"/>
      <c r="H41" s="578" t="e">
        <f>SUM(#REF!)</f>
        <v>#REF!</v>
      </c>
      <c r="I41" s="123"/>
      <c r="J41" s="576"/>
      <c r="K41" s="123"/>
      <c r="L41" s="576"/>
      <c r="M41" s="576"/>
      <c r="N41" s="576" t="e">
        <f>SUM(#REF!)</f>
        <v>#REF!</v>
      </c>
      <c r="P41" s="109" t="s">
        <v>67</v>
      </c>
      <c r="Q41" s="125">
        <f>IF(AND(D40=1,F40=0),1,0)</f>
        <v>0</v>
      </c>
      <c r="S41" s="109" t="s">
        <v>67</v>
      </c>
      <c r="T41" s="125">
        <f>IF(AND(J40=1,L40=0),1,0)</f>
        <v>0</v>
      </c>
    </row>
    <row r="42" spans="2:20" ht="24" x14ac:dyDescent="0.4">
      <c r="B42" s="111"/>
      <c r="D42" s="123"/>
      <c r="E42" s="123"/>
      <c r="F42" s="123"/>
      <c r="G42" s="123"/>
      <c r="H42" s="123"/>
      <c r="I42" s="123"/>
      <c r="J42" s="129"/>
      <c r="K42" s="130"/>
      <c r="L42" s="131"/>
      <c r="M42" s="131"/>
      <c r="N42" s="131"/>
    </row>
    <row r="43" spans="2:20" ht="24" x14ac:dyDescent="0.4">
      <c r="B43" s="111"/>
      <c r="D43" s="123"/>
      <c r="E43" s="123"/>
      <c r="F43" s="123"/>
      <c r="G43" s="123"/>
      <c r="H43" s="123"/>
      <c r="I43" s="123"/>
      <c r="J43" s="129"/>
      <c r="K43" s="130"/>
      <c r="L43" s="131"/>
      <c r="M43" s="131"/>
      <c r="N43" s="131"/>
    </row>
    <row r="44" spans="2:20" ht="24" x14ac:dyDescent="0.15">
      <c r="B44" s="111"/>
      <c r="D44" s="123"/>
      <c r="E44" s="123"/>
      <c r="F44" s="123"/>
      <c r="G44" s="123"/>
      <c r="H44" s="123"/>
      <c r="I44" s="123"/>
      <c r="J44" s="128" t="s">
        <v>89</v>
      </c>
      <c r="K44" s="123"/>
      <c r="L44" s="128"/>
      <c r="M44" s="131"/>
      <c r="N44" s="131"/>
      <c r="S44" s="121"/>
      <c r="T44" s="117" t="s">
        <v>94</v>
      </c>
    </row>
    <row r="45" spans="2:20" ht="24" x14ac:dyDescent="0.4">
      <c r="B45" s="580" t="s">
        <v>102</v>
      </c>
      <c r="C45" s="580"/>
      <c r="D45" s="132"/>
      <c r="E45" s="133"/>
      <c r="F45" s="131"/>
      <c r="G45" s="131"/>
      <c r="H45" s="131"/>
      <c r="I45" s="123"/>
      <c r="J45" s="576" t="str">
        <f>IF('【要提出】職務経歴書(1)(2)(3)'!AI45="","",VLOOKUP('【要提出】職務経歴書(1)(2)(3)'!AH45,$B$46:$C$47,2,FALSE))</f>
        <v/>
      </c>
      <c r="K45" s="123"/>
      <c r="L45" s="576" t="str">
        <f>IF('【要提出】職務経歴書(1)(2)(3)'!AI45="","",DATEDIF('【要提出】職務経歴書(1)(2)(3)'!AI45,'【要提出】職務経歴書(1)(2)(3)'!AI46+1,"Y"))</f>
        <v/>
      </c>
      <c r="M45" s="576" t="str">
        <f>IF('【要提出】職務経歴書(1)(2)(3)'!AI45="","",DATEDIF('【要提出】職務経歴書(1)(2)(3)'!AI45,'【要提出】職務経歴書(1)(2)(3)'!AI46+1,"YＭ"))</f>
        <v/>
      </c>
      <c r="N45" s="576" t="str">
        <f>IF('【要提出】職務経歴書(1)(2)(3)'!AI45="","",DATEDIF('【要提出】職務経歴書(1)(2)(3)'!AI45,'【要提出】職務経歴書(1)(2)(3)'!AI46+1,"MD"))</f>
        <v/>
      </c>
      <c r="S45" s="124" t="s">
        <v>66</v>
      </c>
      <c r="T45" s="125">
        <f>IF(AND(J45=1,'【要提出】職務経歴書(1)(2)(3)'!AI45&lt;$F$2),1,0)</f>
        <v>0</v>
      </c>
    </row>
    <row r="46" spans="2:20" ht="24" x14ac:dyDescent="0.4">
      <c r="B46" s="134" t="s">
        <v>30</v>
      </c>
      <c r="C46" s="134">
        <v>1</v>
      </c>
      <c r="D46" s="132"/>
      <c r="E46" s="133"/>
      <c r="F46" s="131"/>
      <c r="G46" s="131"/>
      <c r="H46" s="131"/>
      <c r="I46" s="123"/>
      <c r="J46" s="576"/>
      <c r="K46" s="123"/>
      <c r="L46" s="576"/>
      <c r="M46" s="576"/>
      <c r="N46" s="576" t="e">
        <f>SUM(#REF!)</f>
        <v>#REF!</v>
      </c>
      <c r="S46" s="109" t="s">
        <v>67</v>
      </c>
      <c r="T46" s="125">
        <f>IF(AND(J45=1,L45=0),1,0)</f>
        <v>0</v>
      </c>
    </row>
    <row r="47" spans="2:20" ht="24" x14ac:dyDescent="0.4">
      <c r="B47" s="134" t="s">
        <v>31</v>
      </c>
      <c r="C47" s="134">
        <v>0</v>
      </c>
      <c r="D47" s="132"/>
      <c r="E47" s="133"/>
      <c r="F47" s="131"/>
      <c r="G47" s="131"/>
      <c r="H47" s="131"/>
      <c r="I47" s="123"/>
      <c r="J47" s="576" t="str">
        <f>IF('【要提出】職務経歴書(1)(2)(3)'!AI47="","",VLOOKUP('【要提出】職務経歴書(1)(2)(3)'!AH47,$B$46:$C$47,2,FALSE))</f>
        <v/>
      </c>
      <c r="K47" s="123"/>
      <c r="L47" s="576" t="str">
        <f>IF('【要提出】職務経歴書(1)(2)(3)'!AI47="","",DATEDIF('【要提出】職務経歴書(1)(2)(3)'!AI47,'【要提出】職務経歴書(1)(2)(3)'!AI48+1,"Y"))</f>
        <v/>
      </c>
      <c r="M47" s="576" t="str">
        <f>IF('【要提出】職務経歴書(1)(2)(3)'!AI47="","",DATEDIF('【要提出】職務経歴書(1)(2)(3)'!AI47,'【要提出】職務経歴書(1)(2)(3)'!AI48+1,"YＭ"))</f>
        <v/>
      </c>
      <c r="N47" s="576" t="str">
        <f>IF('【要提出】職務経歴書(1)(2)(3)'!AI47="","",DATEDIF('【要提出】職務経歴書(1)(2)(3)'!AI47,'【要提出】職務経歴書(1)(2)(3)'!AI48+1,"MD"))</f>
        <v/>
      </c>
      <c r="S47" s="109" t="s">
        <v>68</v>
      </c>
      <c r="T47" s="125">
        <f>IF('【要提出】職務経歴書(1)(2)(3)'!AI46&gt;='【要提出】職務経歴書(1)(2)(3)'!AI47,1,0)</f>
        <v>1</v>
      </c>
    </row>
    <row r="48" spans="2:20" ht="24" x14ac:dyDescent="0.4">
      <c r="D48" s="132"/>
      <c r="E48" s="133"/>
      <c r="F48" s="131"/>
      <c r="G48" s="131"/>
      <c r="H48" s="131"/>
      <c r="I48" s="123"/>
      <c r="J48" s="576"/>
      <c r="K48" s="123"/>
      <c r="L48" s="576"/>
      <c r="M48" s="576"/>
      <c r="N48" s="576" t="e">
        <f>SUM(#REF!)</f>
        <v>#REF!</v>
      </c>
      <c r="S48" s="109" t="s">
        <v>67</v>
      </c>
      <c r="T48" s="125">
        <f>IF(AND(J47=1,L47=0),1,0)</f>
        <v>0</v>
      </c>
    </row>
    <row r="49" spans="4:20" ht="24" x14ac:dyDescent="0.4">
      <c r="D49" s="132"/>
      <c r="E49" s="133"/>
      <c r="F49" s="131"/>
      <c r="G49" s="131"/>
      <c r="H49" s="131"/>
      <c r="I49" s="123"/>
      <c r="J49" s="576" t="str">
        <f>IF('【要提出】職務経歴書(1)(2)(3)'!AI49="","",VLOOKUP('【要提出】職務経歴書(1)(2)(3)'!AH49,$B$46:$C$47,2,FALSE))</f>
        <v/>
      </c>
      <c r="K49" s="123"/>
      <c r="L49" s="576" t="str">
        <f>IF('【要提出】職務経歴書(1)(2)(3)'!AI49="","",DATEDIF('【要提出】職務経歴書(1)(2)(3)'!AI49,'【要提出】職務経歴書(1)(2)(3)'!AI50+1,"Y"))</f>
        <v/>
      </c>
      <c r="M49" s="576" t="str">
        <f>IF('【要提出】職務経歴書(1)(2)(3)'!AI49="","",DATEDIF('【要提出】職務経歴書(1)(2)(3)'!AI49,'【要提出】職務経歴書(1)(2)(3)'!AI50+1,"YＭ"))</f>
        <v/>
      </c>
      <c r="N49" s="576" t="str">
        <f>IF('【要提出】職務経歴書(1)(2)(3)'!AI49="","",DATEDIF('【要提出】職務経歴書(1)(2)(3)'!AI49,'【要提出】職務経歴書(1)(2)(3)'!AI50+1,"MD"))</f>
        <v/>
      </c>
      <c r="S49" s="109" t="s">
        <v>68</v>
      </c>
      <c r="T49" s="125">
        <f>IF('【要提出】職務経歴書(1)(2)(3)'!AI48&gt;='【要提出】職務経歴書(1)(2)(3)'!AI49,1,0)</f>
        <v>1</v>
      </c>
    </row>
    <row r="50" spans="4:20" ht="24" x14ac:dyDescent="0.4">
      <c r="D50" s="579" t="s">
        <v>91</v>
      </c>
      <c r="E50" s="579"/>
      <c r="F50" s="579"/>
      <c r="G50" s="579"/>
      <c r="H50" s="579"/>
      <c r="I50" s="123"/>
      <c r="J50" s="576"/>
      <c r="K50" s="123"/>
      <c r="L50" s="576"/>
      <c r="M50" s="576"/>
      <c r="N50" s="576" t="e">
        <f>SUM(#REF!)</f>
        <v>#REF!</v>
      </c>
      <c r="S50" s="109" t="s">
        <v>67</v>
      </c>
      <c r="T50" s="125">
        <f>IF(AND(J49=1,L49=0),1,0)</f>
        <v>0</v>
      </c>
    </row>
    <row r="51" spans="4:20" ht="24" x14ac:dyDescent="0.4">
      <c r="D51" s="576" t="str">
        <f>IF('【要提出】職務経歴書(1)(2)(3)'!D52="","",VLOOKUP('【要提出】職務経歴書(1)(2)(3)'!C52,$B$46:$C$47,2,FALSE))</f>
        <v/>
      </c>
      <c r="E51" s="123"/>
      <c r="F51" s="577" t="str">
        <f>IF('【要提出】職務経歴書(1)(2)(3)'!D52="","",DATEDIF('【要提出】職務経歴書(1)(2)(3)'!D52,'【要提出】職務経歴書(1)(2)(3)'!D53+1,"Y"))</f>
        <v/>
      </c>
      <c r="G51" s="577" t="str">
        <f>IF('【要提出】職務経歴書(1)(2)(3)'!D52="","",DATEDIF('【要提出】職務経歴書(1)(2)(3)'!D52,'【要提出】職務経歴書(1)(2)(3)'!D53+1,"YＭ"))</f>
        <v/>
      </c>
      <c r="H51" s="577" t="str">
        <f>IF('【要提出】職務経歴書(1)(2)(3)'!D52="","",DATEDIF('【要提出】職務経歴書(1)(2)(3)'!D52,'【要提出】職務経歴書(1)(2)(3)'!D53+1,"MD"))</f>
        <v/>
      </c>
      <c r="I51" s="123"/>
      <c r="J51" s="576" t="str">
        <f>IF('【要提出】職務経歴書(1)(2)(3)'!AI51="","",VLOOKUP('【要提出】職務経歴書(1)(2)(3)'!AH51,$B$46:$C$47,2,FALSE))</f>
        <v/>
      </c>
      <c r="K51" s="123"/>
      <c r="L51" s="576" t="str">
        <f>IF('【要提出】職務経歴書(1)(2)(3)'!AI51="","",DATEDIF('【要提出】職務経歴書(1)(2)(3)'!AI51,'【要提出】職務経歴書(1)(2)(3)'!AI52+1,"Y"))</f>
        <v/>
      </c>
      <c r="M51" s="576" t="str">
        <f>IF('【要提出】職務経歴書(1)(2)(3)'!AI51="","",DATEDIF('【要提出】職務経歴書(1)(2)(3)'!AI51,'【要提出】職務経歴書(1)(2)(3)'!AI52+1,"YＭ"))</f>
        <v/>
      </c>
      <c r="N51" s="576" t="str">
        <f>IF('【要提出】職務経歴書(1)(2)(3)'!AI51="","",DATEDIF('【要提出】職務経歴書(1)(2)(3)'!AI51,'【要提出】職務経歴書(1)(2)(3)'!AI52+1,"MD"))</f>
        <v/>
      </c>
      <c r="Q51" s="135" t="s">
        <v>107</v>
      </c>
      <c r="S51" s="109" t="s">
        <v>68</v>
      </c>
      <c r="T51" s="125">
        <f>IF('【要提出】職務経歴書(1)(2)(3)'!AI50&gt;='【要提出】職務経歴書(1)(2)(3)'!AI51,1,0)</f>
        <v>1</v>
      </c>
    </row>
    <row r="52" spans="4:20" ht="24" x14ac:dyDescent="0.4">
      <c r="D52" s="576"/>
      <c r="E52" s="123"/>
      <c r="F52" s="578"/>
      <c r="G52" s="578"/>
      <c r="H52" s="578" t="e">
        <f>SUM(#REF!)</f>
        <v>#REF!</v>
      </c>
      <c r="I52" s="123"/>
      <c r="J52" s="576"/>
      <c r="K52" s="123"/>
      <c r="L52" s="576"/>
      <c r="M52" s="576"/>
      <c r="N52" s="576" t="e">
        <f>SUM(#REF!)</f>
        <v>#REF!</v>
      </c>
      <c r="P52" s="124" t="s">
        <v>108</v>
      </c>
      <c r="Q52" s="136">
        <f>IF('【要提出】職務経歴書(1)(2)(3)'!D52&lt;$F$2,1,0)</f>
        <v>1</v>
      </c>
      <c r="S52" s="109" t="s">
        <v>67</v>
      </c>
      <c r="T52" s="125">
        <f>IF(AND(J51=1,L51=0),1,0)</f>
        <v>0</v>
      </c>
    </row>
    <row r="53" spans="4:20" ht="24" x14ac:dyDescent="0.4">
      <c r="D53" s="577" t="str">
        <f>IF('【要提出】職務経歴書(1)(2)(3)'!D54="","",VLOOKUP('【要提出】職務経歴書(1)(2)(3)'!C54,$B$46:$C$47,2,FALSE))</f>
        <v/>
      </c>
      <c r="E53" s="123"/>
      <c r="F53" s="577" t="str">
        <f>IF('【要提出】職務経歴書(1)(2)(3)'!D54="","",DATEDIF('【要提出】職務経歴書(1)(2)(3)'!D54,'【要提出】職務経歴書(1)(2)(3)'!D55+1,"Y"))</f>
        <v/>
      </c>
      <c r="G53" s="577" t="str">
        <f>IF('【要提出】職務経歴書(1)(2)(3)'!D54="","",DATEDIF('【要提出】職務経歴書(1)(2)(3)'!D54,'【要提出】職務経歴書(1)(2)(3)'!D55+1,"YＭ"))</f>
        <v/>
      </c>
      <c r="H53" s="577" t="str">
        <f>IF('【要提出】職務経歴書(1)(2)(3)'!D54="","",DATEDIF('【要提出】職務経歴書(1)(2)(3)'!D54,'【要提出】職務経歴書(1)(2)(3)'!D55+1,"MD"))</f>
        <v/>
      </c>
      <c r="I53" s="123"/>
      <c r="J53" s="576" t="str">
        <f>IF('【要提出】職務経歴書(1)(2)(3)'!AI53="","",VLOOKUP('【要提出】職務経歴書(1)(2)(3)'!AH53,$B$46:$C$47,2,FALSE))</f>
        <v/>
      </c>
      <c r="K53" s="123"/>
      <c r="L53" s="576" t="str">
        <f>IF('【要提出】職務経歴書(1)(2)(3)'!AI53="","",DATEDIF('【要提出】職務経歴書(1)(2)(3)'!AI53,'【要提出】職務経歴書(1)(2)(3)'!AI54+1,"Y"))</f>
        <v/>
      </c>
      <c r="M53" s="576" t="str">
        <f>IF('【要提出】職務経歴書(1)(2)(3)'!AI53="","",DATEDIF('【要提出】職務経歴書(1)(2)(3)'!AI53,'【要提出】職務経歴書(1)(2)(3)'!AI54+1,"YＭ"))</f>
        <v/>
      </c>
      <c r="N53" s="576" t="str">
        <f>IF('【要提出】職務経歴書(1)(2)(3)'!AI53="","",DATEDIF('【要提出】職務経歴書(1)(2)(3)'!AI53,'【要提出】職務経歴書(1)(2)(3)'!AI54+1,"MD"))</f>
        <v/>
      </c>
      <c r="P53" s="109" t="s">
        <v>136</v>
      </c>
      <c r="Q53" s="136">
        <f>IF(AND('【要提出】職務経歴書(1)(2)(3)'!F52=0,'【要提出】職務経歴書(1)(2)(3)'!G52=0,'【要提出】職務経歴書(1)(2)(3)'!H52&lt;30),1,0)</f>
        <v>0</v>
      </c>
      <c r="S53" s="109" t="s">
        <v>68</v>
      </c>
      <c r="T53" s="125">
        <f>IF('【要提出】職務経歴書(1)(2)(3)'!AI52&gt;='【要提出】職務経歴書(1)(2)(3)'!AI53,1,0)</f>
        <v>1</v>
      </c>
    </row>
    <row r="54" spans="4:20" ht="24" x14ac:dyDescent="0.4">
      <c r="D54" s="578"/>
      <c r="E54" s="123"/>
      <c r="F54" s="578"/>
      <c r="G54" s="578"/>
      <c r="H54" s="578" t="e">
        <f>SUM(#REF!)</f>
        <v>#REF!</v>
      </c>
      <c r="I54" s="123"/>
      <c r="J54" s="576"/>
      <c r="K54" s="123"/>
      <c r="L54" s="576"/>
      <c r="M54" s="576"/>
      <c r="N54" s="576" t="e">
        <f>SUM(#REF!)</f>
        <v>#REF!</v>
      </c>
      <c r="P54" s="109" t="s">
        <v>68</v>
      </c>
      <c r="Q54" s="136">
        <f>IF('【要提出】職務経歴書(1)(2)(3)'!D53&gt;='【要提出】職務経歴書(1)(2)(3)'!D54,1,0)</f>
        <v>1</v>
      </c>
      <c r="S54" s="109" t="s">
        <v>67</v>
      </c>
      <c r="T54" s="125">
        <f>IF(AND(J53=1,L53=0),1,0)</f>
        <v>0</v>
      </c>
    </row>
    <row r="55" spans="4:20" ht="21" x14ac:dyDescent="0.4">
      <c r="D55" s="577" t="str">
        <f>IF('【要提出】職務経歴書(1)(2)(3)'!D56="","",VLOOKUP('【要提出】職務経歴書(1)(2)(3)'!C56,$B$46:$C$47,2,FALSE))</f>
        <v/>
      </c>
      <c r="E55" s="123"/>
      <c r="F55" s="577" t="str">
        <f>IF('【要提出】職務経歴書(1)(2)(3)'!D56="","",DATEDIF('【要提出】職務経歴書(1)(2)(3)'!D56,'【要提出】職務経歴書(1)(2)(3)'!D57+1,"Y"))</f>
        <v/>
      </c>
      <c r="G55" s="577" t="str">
        <f>IF('【要提出】職務経歴書(1)(2)(3)'!D56="","",DATEDIF('【要提出】職務経歴書(1)(2)(3)'!D56,'【要提出】職務経歴書(1)(2)(3)'!D57+1,"YＭ"))</f>
        <v/>
      </c>
      <c r="H55" s="577" t="str">
        <f>IF('【要提出】職務経歴書(1)(2)(3)'!D56="","",DATEDIF('【要提出】職務経歴書(1)(2)(3)'!D56,'【要提出】職務経歴書(1)(2)(3)'!D57+1,"MD"))</f>
        <v/>
      </c>
      <c r="I55" s="123"/>
      <c r="J55" s="123"/>
      <c r="K55" s="123"/>
      <c r="L55" s="123"/>
      <c r="M55" s="123"/>
      <c r="N55" s="123"/>
      <c r="P55" s="109" t="s">
        <v>136</v>
      </c>
      <c r="Q55" s="136">
        <f>IF(AND('【要提出】職務経歴書(1)(2)(3)'!F54=0,'【要提出】職務経歴書(1)(2)(3)'!G54=0,'【要提出】職務経歴書(1)(2)(3)'!H54&lt;30),1,0)</f>
        <v>0</v>
      </c>
    </row>
    <row r="56" spans="4:20" ht="21" x14ac:dyDescent="0.4">
      <c r="D56" s="578"/>
      <c r="E56" s="123"/>
      <c r="F56" s="578"/>
      <c r="G56" s="578"/>
      <c r="H56" s="578" t="e">
        <f>SUM(#REF!)</f>
        <v>#REF!</v>
      </c>
      <c r="I56" s="123"/>
      <c r="J56" s="123"/>
      <c r="K56" s="123"/>
      <c r="L56" s="123"/>
      <c r="M56" s="123"/>
      <c r="N56" s="123"/>
      <c r="P56" s="109" t="s">
        <v>68</v>
      </c>
      <c r="Q56" s="136">
        <f>IF('【要提出】職務経歴書(1)(2)(3)'!D55&gt;='【要提出】職務経歴書(1)(2)(3)'!D56,1,0)</f>
        <v>1</v>
      </c>
    </row>
    <row r="57" spans="4:20" ht="21" x14ac:dyDescent="0.15">
      <c r="D57" s="577" t="str">
        <f>IF('【要提出】職務経歴書(1)(2)(3)'!D58="","",VLOOKUP('【要提出】職務経歴書(1)(2)(3)'!C58,$B$46:$C$47,2,FALSE))</f>
        <v/>
      </c>
      <c r="E57" s="123"/>
      <c r="F57" s="577" t="str">
        <f>IF('【要提出】職務経歴書(1)(2)(3)'!D58="","",DATEDIF('【要提出】職務経歴書(1)(2)(3)'!D58,'【要提出】職務経歴書(1)(2)(3)'!D59+1,"Y"))</f>
        <v/>
      </c>
      <c r="G57" s="577" t="str">
        <f>IF('【要提出】職務経歴書(1)(2)(3)'!D58="","",DATEDIF('【要提出】職務経歴書(1)(2)(3)'!D58,'【要提出】職務経歴書(1)(2)(3)'!D59+1,"YＭ"))</f>
        <v/>
      </c>
      <c r="H57" s="577" t="str">
        <f>IF('【要提出】職務経歴書(1)(2)(3)'!D58="","",DATEDIF('【要提出】職務経歴書(1)(2)(3)'!D58,'【要提出】職務経歴書(1)(2)(3)'!D59+1,"MD"))</f>
        <v/>
      </c>
      <c r="I57" s="123"/>
      <c r="J57" s="128" t="s">
        <v>90</v>
      </c>
      <c r="K57" s="123"/>
      <c r="L57" s="128"/>
      <c r="M57" s="123"/>
      <c r="N57" s="123"/>
      <c r="P57" s="109" t="s">
        <v>136</v>
      </c>
      <c r="Q57" s="136">
        <f>IF(AND('【要提出】職務経歴書(1)(2)(3)'!F56=0,'【要提出】職務経歴書(1)(2)(3)'!G56=0,'【要提出】職務経歴書(1)(2)(3)'!H56&lt;30),1,0)</f>
        <v>0</v>
      </c>
      <c r="S57" s="121"/>
      <c r="T57" s="117" t="s">
        <v>95</v>
      </c>
    </row>
    <row r="58" spans="4:20" ht="24" x14ac:dyDescent="0.4">
      <c r="D58" s="578"/>
      <c r="E58" s="123"/>
      <c r="F58" s="578"/>
      <c r="G58" s="578"/>
      <c r="H58" s="578" t="e">
        <f>SUM(#REF!)</f>
        <v>#REF!</v>
      </c>
      <c r="I58" s="123"/>
      <c r="J58" s="576" t="str">
        <f>IF('【要提出】職務経歴書(1)(2)(3)'!AI58="","",VLOOKUP('【要提出】職務経歴書(1)(2)(3)'!AH58,$B$46:$C$47,2,FALSE))</f>
        <v/>
      </c>
      <c r="K58" s="123"/>
      <c r="L58" s="576" t="str">
        <f>IF('【要提出】職務経歴書(1)(2)(3)'!AI58="","",DATEDIF('【要提出】職務経歴書(1)(2)(3)'!AI58,'【要提出】職務経歴書(1)(2)(3)'!AI59+1,"Y"))</f>
        <v/>
      </c>
      <c r="M58" s="576" t="str">
        <f>IF('【要提出】職務経歴書(1)(2)(3)'!AI58="","",DATEDIF('【要提出】職務経歴書(1)(2)(3)'!AI58,'【要提出】職務経歴書(1)(2)(3)'!AI59+1,"YＭ"))</f>
        <v/>
      </c>
      <c r="N58" s="576" t="str">
        <f>IF('【要提出】職務経歴書(1)(2)(3)'!AI58="","",DATEDIF('【要提出】職務経歴書(1)(2)(3)'!AI58,'【要提出】職務経歴書(1)(2)(3)'!AI59+1,"MD"))</f>
        <v/>
      </c>
      <c r="P58" s="109" t="s">
        <v>68</v>
      </c>
      <c r="Q58" s="136">
        <f>IF('【要提出】職務経歴書(1)(2)(3)'!D57&gt;='【要提出】職務経歴書(1)(2)(3)'!D58,1,0)</f>
        <v>1</v>
      </c>
      <c r="S58" s="124" t="s">
        <v>66</v>
      </c>
      <c r="T58" s="125">
        <f>IF(AND(J58=1,'【要提出】職務経歴書(1)(2)(3)'!AI58&lt;$F$2),1,0)</f>
        <v>0</v>
      </c>
    </row>
    <row r="59" spans="4:20" ht="24" x14ac:dyDescent="0.4">
      <c r="D59" s="577" t="str">
        <f>IF('【要提出】職務経歴書(1)(2)(3)'!D60="","",VLOOKUP('【要提出】職務経歴書(1)(2)(3)'!C60,$B$46:$C$47,2,FALSE))</f>
        <v/>
      </c>
      <c r="E59" s="123"/>
      <c r="F59" s="577" t="str">
        <f>IF('【要提出】職務経歴書(1)(2)(3)'!D60="","",DATEDIF('【要提出】職務経歴書(1)(2)(3)'!D60,'【要提出】職務経歴書(1)(2)(3)'!D61+1,"Y"))</f>
        <v/>
      </c>
      <c r="G59" s="577" t="str">
        <f>IF('【要提出】職務経歴書(1)(2)(3)'!D60="","",DATEDIF('【要提出】職務経歴書(1)(2)(3)'!D60,'【要提出】職務経歴書(1)(2)(3)'!D61+1,"YＭ"))</f>
        <v/>
      </c>
      <c r="H59" s="577" t="str">
        <f>IF('【要提出】職務経歴書(1)(2)(3)'!D60="","",DATEDIF('【要提出】職務経歴書(1)(2)(3)'!D60,'【要提出】職務経歴書(1)(2)(3)'!D61+1,"MD"))</f>
        <v/>
      </c>
      <c r="I59" s="123"/>
      <c r="J59" s="576"/>
      <c r="K59" s="123"/>
      <c r="L59" s="576"/>
      <c r="M59" s="576"/>
      <c r="N59" s="576" t="e">
        <f>SUM(#REF!)</f>
        <v>#REF!</v>
      </c>
      <c r="P59" s="109" t="s">
        <v>136</v>
      </c>
      <c r="Q59" s="136">
        <f>IF(AND('【要提出】職務経歴書(1)(2)(3)'!F58=0,'【要提出】職務経歴書(1)(2)(3)'!G58=0,'【要提出】職務経歴書(1)(2)(3)'!H58&lt;30),1,0)</f>
        <v>0</v>
      </c>
      <c r="S59" s="109" t="s">
        <v>67</v>
      </c>
      <c r="T59" s="125">
        <f>IF(AND(J58=1,L58=0),1,0)</f>
        <v>0</v>
      </c>
    </row>
    <row r="60" spans="4:20" ht="24" x14ac:dyDescent="0.4">
      <c r="D60" s="578"/>
      <c r="E60" s="123"/>
      <c r="F60" s="578"/>
      <c r="G60" s="578"/>
      <c r="H60" s="578" t="e">
        <f>SUM(#REF!)</f>
        <v>#REF!</v>
      </c>
      <c r="I60" s="123"/>
      <c r="J60" s="576" t="str">
        <f>IF('【要提出】職務経歴書(1)(2)(3)'!AI60="","",VLOOKUP('【要提出】職務経歴書(1)(2)(3)'!AH60,$B$46:$C$47,2,FALSE))</f>
        <v/>
      </c>
      <c r="K60" s="123"/>
      <c r="L60" s="576" t="str">
        <f>IF('【要提出】職務経歴書(1)(2)(3)'!AI60="","",DATEDIF('【要提出】職務経歴書(1)(2)(3)'!AI60,'【要提出】職務経歴書(1)(2)(3)'!AI61+1,"Y"))</f>
        <v/>
      </c>
      <c r="M60" s="576" t="str">
        <f>IF('【要提出】職務経歴書(1)(2)(3)'!AI60="","",DATEDIF('【要提出】職務経歴書(1)(2)(3)'!AI60,'【要提出】職務経歴書(1)(2)(3)'!AI61+1,"YＭ"))</f>
        <v/>
      </c>
      <c r="N60" s="576" t="str">
        <f>IF('【要提出】職務経歴書(1)(2)(3)'!AI60="","",DATEDIF('【要提出】職務経歴書(1)(2)(3)'!AI60,'【要提出】職務経歴書(1)(2)(3)'!AI61+1,"MD"))</f>
        <v/>
      </c>
      <c r="P60" s="109" t="s">
        <v>68</v>
      </c>
      <c r="Q60" s="136">
        <f>IF('【要提出】職務経歴書(1)(2)(3)'!D59&gt;='【要提出】職務経歴書(1)(2)(3)'!D60,1,0)</f>
        <v>1</v>
      </c>
      <c r="S60" s="109" t="s">
        <v>68</v>
      </c>
      <c r="T60" s="125">
        <f>IF('【要提出】職務経歴書(1)(2)(3)'!AI59&gt;='【要提出】職務経歴書(1)(2)(3)'!AI60,1,0)</f>
        <v>1</v>
      </c>
    </row>
    <row r="61" spans="4:20" ht="24" x14ac:dyDescent="0.4">
      <c r="D61" s="577" t="str">
        <f>IF('【要提出】職務経歴書(1)(2)(3)'!D62="","",VLOOKUP('【要提出】職務経歴書(1)(2)(3)'!C62,$B$46:$C$47,2,FALSE))</f>
        <v/>
      </c>
      <c r="E61" s="123"/>
      <c r="F61" s="577" t="str">
        <f>IF('【要提出】職務経歴書(1)(2)(3)'!D62="","",DATEDIF('【要提出】職務経歴書(1)(2)(3)'!D62,'【要提出】職務経歴書(1)(2)(3)'!D63+1,"Y"))</f>
        <v/>
      </c>
      <c r="G61" s="577" t="str">
        <f>IF('【要提出】職務経歴書(1)(2)(3)'!D62="","",DATEDIF('【要提出】職務経歴書(1)(2)(3)'!D62,'【要提出】職務経歴書(1)(2)(3)'!D63+1,"YＭ"))</f>
        <v/>
      </c>
      <c r="H61" s="577" t="str">
        <f>IF('【要提出】職務経歴書(1)(2)(3)'!D62="","",DATEDIF('【要提出】職務経歴書(1)(2)(3)'!D62,'【要提出】職務経歴書(1)(2)(3)'!D63+1,"MD"))</f>
        <v/>
      </c>
      <c r="I61" s="123"/>
      <c r="J61" s="576"/>
      <c r="K61" s="123"/>
      <c r="L61" s="576"/>
      <c r="M61" s="576"/>
      <c r="N61" s="576" t="e">
        <f>SUM(#REF!)</f>
        <v>#REF!</v>
      </c>
      <c r="P61" s="109" t="s">
        <v>136</v>
      </c>
      <c r="Q61" s="136">
        <f>IF(AND('【要提出】職務経歴書(1)(2)(3)'!F60=0,'【要提出】職務経歴書(1)(2)(3)'!G60=0,'【要提出】職務経歴書(1)(2)(3)'!H60&lt;30),1,0)</f>
        <v>0</v>
      </c>
      <c r="S61" s="109" t="s">
        <v>67</v>
      </c>
      <c r="T61" s="125">
        <f>IF(AND(J60=1,L60=0),1,0)</f>
        <v>0</v>
      </c>
    </row>
    <row r="62" spans="4:20" ht="24" x14ac:dyDescent="0.4">
      <c r="D62" s="578"/>
      <c r="E62" s="123"/>
      <c r="F62" s="578"/>
      <c r="G62" s="578"/>
      <c r="H62" s="578" t="e">
        <f>SUM(#REF!)</f>
        <v>#REF!</v>
      </c>
      <c r="I62" s="123"/>
      <c r="J62" s="576" t="str">
        <f>IF('【要提出】職務経歴書(1)(2)(3)'!AI62="","",VLOOKUP('【要提出】職務経歴書(1)(2)(3)'!AH62,$B$46:$C$47,2,FALSE))</f>
        <v/>
      </c>
      <c r="K62" s="123"/>
      <c r="L62" s="576" t="str">
        <f>IF('【要提出】職務経歴書(1)(2)(3)'!AI62="","",DATEDIF('【要提出】職務経歴書(1)(2)(3)'!AI62,'【要提出】職務経歴書(1)(2)(3)'!AI63+1,"Y"))</f>
        <v/>
      </c>
      <c r="M62" s="576" t="str">
        <f>IF('【要提出】職務経歴書(1)(2)(3)'!AI62="","",DATEDIF('【要提出】職務経歴書(1)(2)(3)'!AI62,'【要提出】職務経歴書(1)(2)(3)'!AI63+1,"YＭ"))</f>
        <v/>
      </c>
      <c r="N62" s="576" t="str">
        <f>IF('【要提出】職務経歴書(1)(2)(3)'!AI62="","",DATEDIF('【要提出】職務経歴書(1)(2)(3)'!AI62,'【要提出】職務経歴書(1)(2)(3)'!AI63+1,"MD"))</f>
        <v/>
      </c>
      <c r="P62" s="109" t="s">
        <v>68</v>
      </c>
      <c r="Q62" s="136">
        <f>IF('【要提出】職務経歴書(1)(2)(3)'!D61&gt;='【要提出】職務経歴書(1)(2)(3)'!D62,1,0)</f>
        <v>1</v>
      </c>
      <c r="S62" s="109" t="s">
        <v>68</v>
      </c>
      <c r="T62" s="125">
        <f>IF('【要提出】職務経歴書(1)(2)(3)'!AI61&gt;='【要提出】職務経歴書(1)(2)(3)'!AI62,1,0)</f>
        <v>1</v>
      </c>
    </row>
    <row r="63" spans="4:20" ht="24" x14ac:dyDescent="0.4">
      <c r="D63" s="577" t="str">
        <f>IF('【要提出】職務経歴書(1)(2)(3)'!D64="","",VLOOKUP('【要提出】職務経歴書(1)(2)(3)'!C64,$B$46:$C$47,2,FALSE))</f>
        <v/>
      </c>
      <c r="E63" s="123"/>
      <c r="F63" s="577" t="str">
        <f>IF('【要提出】職務経歴書(1)(2)(3)'!D64="","",DATEDIF('【要提出】職務経歴書(1)(2)(3)'!D64,'【要提出】職務経歴書(1)(2)(3)'!D65+1,"Y"))</f>
        <v/>
      </c>
      <c r="G63" s="577" t="str">
        <f>IF('【要提出】職務経歴書(1)(2)(3)'!D64="","",DATEDIF('【要提出】職務経歴書(1)(2)(3)'!D64,'【要提出】職務経歴書(1)(2)(3)'!D65+1,"YＭ"))</f>
        <v/>
      </c>
      <c r="H63" s="577" t="str">
        <f>IF('【要提出】職務経歴書(1)(2)(3)'!D64="","",DATEDIF('【要提出】職務経歴書(1)(2)(3)'!D64,'【要提出】職務経歴書(1)(2)(3)'!D65+1,"MD"))</f>
        <v/>
      </c>
      <c r="I63" s="123"/>
      <c r="J63" s="576"/>
      <c r="K63" s="123"/>
      <c r="L63" s="576"/>
      <c r="M63" s="576"/>
      <c r="N63" s="576" t="e">
        <f>SUM(#REF!)</f>
        <v>#REF!</v>
      </c>
      <c r="P63" s="109" t="s">
        <v>136</v>
      </c>
      <c r="Q63" s="136">
        <f>IF(AND('【要提出】職務経歴書(1)(2)(3)'!F62=0,'【要提出】職務経歴書(1)(2)(3)'!G62=0,'【要提出】職務経歴書(1)(2)(3)'!H62&lt;30),1,0)</f>
        <v>0</v>
      </c>
      <c r="S63" s="109" t="s">
        <v>67</v>
      </c>
      <c r="T63" s="125">
        <f>IF(AND(J62=1,L62=0),1,0)</f>
        <v>0</v>
      </c>
    </row>
    <row r="64" spans="4:20" ht="24" x14ac:dyDescent="0.4">
      <c r="D64" s="578"/>
      <c r="E64" s="123"/>
      <c r="F64" s="578"/>
      <c r="G64" s="578"/>
      <c r="H64" s="578" t="e">
        <f>SUM(#REF!)</f>
        <v>#REF!</v>
      </c>
      <c r="I64" s="123"/>
      <c r="J64" s="576" t="str">
        <f>IF('【要提出】職務経歴書(1)(2)(3)'!AI64="","",VLOOKUP('【要提出】職務経歴書(1)(2)(3)'!AH64,$B$46:$C$47,2,FALSE))</f>
        <v/>
      </c>
      <c r="K64" s="123"/>
      <c r="L64" s="576" t="str">
        <f>IF('【要提出】職務経歴書(1)(2)(3)'!AI64="","",DATEDIF('【要提出】職務経歴書(1)(2)(3)'!AI64,'【要提出】職務経歴書(1)(2)(3)'!AI65+1,"Y"))</f>
        <v/>
      </c>
      <c r="M64" s="576" t="str">
        <f>IF('【要提出】職務経歴書(1)(2)(3)'!AI64="","",DATEDIF('【要提出】職務経歴書(1)(2)(3)'!AI64,'【要提出】職務経歴書(1)(2)(3)'!AI65+1,"YＭ"))</f>
        <v/>
      </c>
      <c r="N64" s="576" t="str">
        <f>IF('【要提出】職務経歴書(1)(2)(3)'!AI64="","",DATEDIF('【要提出】職務経歴書(1)(2)(3)'!AI64,'【要提出】職務経歴書(1)(2)(3)'!AI65+1,"MD"))</f>
        <v/>
      </c>
      <c r="P64" s="109" t="s">
        <v>68</v>
      </c>
      <c r="Q64" s="136">
        <f>IF('【要提出】職務経歴書(1)(2)(3)'!D63&gt;='【要提出】職務経歴書(1)(2)(3)'!D64,1,0)</f>
        <v>1</v>
      </c>
      <c r="S64" s="109" t="s">
        <v>68</v>
      </c>
      <c r="T64" s="125">
        <f>IF('【要提出】職務経歴書(1)(2)(3)'!AI63&gt;='【要提出】職務経歴書(1)(2)(3)'!AI64,1,0)</f>
        <v>1</v>
      </c>
    </row>
    <row r="65" spans="3:20" ht="24" x14ac:dyDescent="0.4">
      <c r="D65" s="577" t="str">
        <f>IF('【要提出】職務経歴書(1)(2)(3)'!D66="","",VLOOKUP('【要提出】職務経歴書(1)(2)(3)'!C66,$B$46:$C$47,2,FALSE))</f>
        <v/>
      </c>
      <c r="E65" s="123"/>
      <c r="F65" s="577" t="str">
        <f>IF('【要提出】職務経歴書(1)(2)(3)'!D66="","",DATEDIF('【要提出】職務経歴書(1)(2)(3)'!D66,'【要提出】職務経歴書(1)(2)(3)'!D67+1,"Y"))</f>
        <v/>
      </c>
      <c r="G65" s="577" t="str">
        <f>IF('【要提出】職務経歴書(1)(2)(3)'!D66="","",DATEDIF('【要提出】職務経歴書(1)(2)(3)'!D66,'【要提出】職務経歴書(1)(2)(3)'!D67+1,"YＭ"))</f>
        <v/>
      </c>
      <c r="H65" s="577" t="str">
        <f>IF('【要提出】職務経歴書(1)(2)(3)'!D66="","",DATEDIF('【要提出】職務経歴書(1)(2)(3)'!D66,'【要提出】職務経歴書(1)(2)(3)'!D67+1,"MD"))</f>
        <v/>
      </c>
      <c r="I65" s="123"/>
      <c r="J65" s="576"/>
      <c r="K65" s="123"/>
      <c r="L65" s="576"/>
      <c r="M65" s="576"/>
      <c r="N65" s="576" t="e">
        <f>SUM(#REF!)</f>
        <v>#REF!</v>
      </c>
      <c r="P65" s="109" t="s">
        <v>136</v>
      </c>
      <c r="Q65" s="136">
        <f>IF(AND('【要提出】職務経歴書(1)(2)(3)'!F64=0,'【要提出】職務経歴書(1)(2)(3)'!G64=0,'【要提出】職務経歴書(1)(2)(3)'!H64&lt;30),1,0)</f>
        <v>0</v>
      </c>
      <c r="S65" s="109" t="s">
        <v>67</v>
      </c>
      <c r="T65" s="125">
        <f>IF(AND(J64=1,L64=0),1,0)</f>
        <v>0</v>
      </c>
    </row>
    <row r="66" spans="3:20" ht="24" x14ac:dyDescent="0.4">
      <c r="D66" s="578"/>
      <c r="E66" s="123"/>
      <c r="F66" s="578"/>
      <c r="G66" s="578"/>
      <c r="H66" s="578" t="e">
        <f>SUM(#REF!)</f>
        <v>#REF!</v>
      </c>
      <c r="I66" s="123"/>
      <c r="J66" s="576" t="str">
        <f>IF('【要提出】職務経歴書(1)(2)(3)'!AI66="","",VLOOKUP('【要提出】職務経歴書(1)(2)(3)'!AH66,$B$46:$C$47,2,FALSE))</f>
        <v/>
      </c>
      <c r="K66" s="123"/>
      <c r="L66" s="576" t="str">
        <f>IF('【要提出】職務経歴書(1)(2)(3)'!AI66="","",DATEDIF('【要提出】職務経歴書(1)(2)(3)'!AI66,'【要提出】職務経歴書(1)(2)(3)'!AI67+1,"Y"))</f>
        <v/>
      </c>
      <c r="M66" s="576" t="str">
        <f>IF('【要提出】職務経歴書(1)(2)(3)'!AI66="","",DATEDIF('【要提出】職務経歴書(1)(2)(3)'!AI66,'【要提出】職務経歴書(1)(2)(3)'!AI67+1,"YＭ"))</f>
        <v/>
      </c>
      <c r="N66" s="576" t="str">
        <f>IF('【要提出】職務経歴書(1)(2)(3)'!AI66="","",DATEDIF('【要提出】職務経歴書(1)(2)(3)'!AI66,'【要提出】職務経歴書(1)(2)(3)'!AI67+1,"MD"))</f>
        <v/>
      </c>
      <c r="P66" s="109" t="s">
        <v>68</v>
      </c>
      <c r="Q66" s="136">
        <f>IF('【要提出】職務経歴書(1)(2)(3)'!D65&gt;='【要提出】職務経歴書(1)(2)(3)'!D66,1,0)</f>
        <v>1</v>
      </c>
      <c r="S66" s="109" t="s">
        <v>68</v>
      </c>
      <c r="T66" s="125">
        <f>IF('【要提出】職務経歴書(1)(2)(3)'!AI65&gt;='【要提出】職務経歴書(1)(2)(3)'!AI66,1,0)</f>
        <v>1</v>
      </c>
    </row>
    <row r="67" spans="3:20" ht="24" x14ac:dyDescent="0.4">
      <c r="D67" s="132"/>
      <c r="E67" s="133"/>
      <c r="F67" s="131"/>
      <c r="G67" s="131"/>
      <c r="H67" s="131"/>
      <c r="I67" s="123"/>
      <c r="J67" s="576"/>
      <c r="K67" s="123"/>
      <c r="L67" s="576"/>
      <c r="M67" s="576"/>
      <c r="N67" s="576" t="e">
        <f>SUM(#REF!)</f>
        <v>#REF!</v>
      </c>
      <c r="P67" s="109" t="s">
        <v>136</v>
      </c>
      <c r="Q67" s="136">
        <f>IF(AND('【要提出】職務経歴書(1)(2)(3)'!F66=0,'【要提出】職務経歴書(1)(2)(3)'!G66=0,'【要提出】職務経歴書(1)(2)(3)'!H66&lt;30),1,0)</f>
        <v>0</v>
      </c>
      <c r="S67" s="109" t="s">
        <v>67</v>
      </c>
      <c r="T67" s="125">
        <f>IF(AND(J66=1,L66=0),1,0)</f>
        <v>0</v>
      </c>
    </row>
    <row r="68" spans="3:20" ht="21" x14ac:dyDescent="0.4">
      <c r="D68" s="123"/>
      <c r="E68" s="123"/>
      <c r="F68" s="123"/>
      <c r="G68" s="123"/>
      <c r="H68" s="123"/>
      <c r="I68" s="123"/>
      <c r="J68" s="123"/>
      <c r="K68" s="123"/>
      <c r="L68" s="123"/>
      <c r="M68" s="123"/>
      <c r="N68" s="123"/>
    </row>
    <row r="69" spans="3:20" ht="21" x14ac:dyDescent="0.4">
      <c r="D69" s="123"/>
      <c r="E69" s="123"/>
      <c r="F69" s="123"/>
      <c r="G69" s="123"/>
      <c r="H69" s="123"/>
      <c r="I69" s="123"/>
      <c r="J69" s="123"/>
      <c r="K69" s="123"/>
      <c r="L69" s="123"/>
      <c r="M69" s="123"/>
      <c r="N69" s="123"/>
    </row>
    <row r="71" spans="3:20" ht="21.75" thickBot="1" x14ac:dyDescent="0.45">
      <c r="C71" s="109"/>
      <c r="D71" s="575" t="s">
        <v>47</v>
      </c>
      <c r="E71" s="575"/>
    </row>
    <row r="72" spans="3:20" ht="29.25" thickTop="1" x14ac:dyDescent="0.4">
      <c r="C72" s="137"/>
      <c r="D72" s="138" t="s">
        <v>7</v>
      </c>
      <c r="E72" s="139" t="s">
        <v>8</v>
      </c>
      <c r="F72" s="140" t="s">
        <v>9</v>
      </c>
      <c r="G72" s="139" t="s">
        <v>10</v>
      </c>
      <c r="H72" s="141" t="s">
        <v>11</v>
      </c>
      <c r="I72" s="139" t="s">
        <v>12</v>
      </c>
      <c r="J72" s="142" t="s">
        <v>13</v>
      </c>
    </row>
    <row r="73" spans="3:20" ht="24.75" thickBot="1" x14ac:dyDescent="0.45">
      <c r="C73" s="109"/>
      <c r="D73" s="143">
        <f>SUM('【要提出】職務経歴書(1)(2)(3)'!P16,'【要提出】職務経歴書(1)(2)(3)'!P29,'【要提出】職務経歴書(1)(2)(3)'!P42,'【要提出】職務経歴書(1)(2)(3)'!AJ16,'【要提出】職務経歴書(1)(2)(3)'!AJ29,'【要提出】職務経歴書(1)(2)(3)'!AJ42,'【要提出】職務経歴書(1)(2)(3)'!AJ55,'【要提出】職務経歴書(1)(2)(3)'!AJ68)</f>
        <v>0</v>
      </c>
      <c r="E73" s="144">
        <f>SUM('【要提出】職務経歴書(1)(2)(3)'!Q16,'【要提出】職務経歴書(1)(2)(3)'!Q29,'【要提出】職務経歴書(1)(2)(3)'!Q42,'【要提出】職務経歴書(1)(2)(3)'!AK16,'【要提出】職務経歴書(1)(2)(3)'!AK29,'【要提出】職務経歴書(1)(2)(3)'!AK42,'【要提出】職務経歴書(1)(2)(3)'!AK55,'【要提出】職務経歴書(1)(2)(3)'!AK68)</f>
        <v>0</v>
      </c>
      <c r="F73" s="145">
        <f>IF(E73=12,1,IF(E73&gt;12,INT(E73/12),0))</f>
        <v>0</v>
      </c>
      <c r="G73" s="146">
        <f>IF(E73&gt;12,MOD(E73,12),0)</f>
        <v>0</v>
      </c>
      <c r="H73" s="147">
        <f>SUM(('【要提出】職務経歴書(1)(2)(3)'!R16,'【要提出】職務経歴書(1)(2)(3)'!R29,'【要提出】職務経歴書(1)(2)(3)'!R42,'【要提出】職務経歴書(1)(2)(3)'!AL16,'【要提出】職務経歴書(1)(2)(3)'!AL29,'【要提出】職務経歴書(1)(2)(3)'!AL42,'【要提出】職務経歴書(1)(2)(3)'!AL55,'【要提出】職務経歴書(1)(2)(3)'!AL68))</f>
        <v>0</v>
      </c>
      <c r="I73" s="146">
        <f>IF(H73=30,1,IF(H73&gt;30,INT(H73/30),0))</f>
        <v>0</v>
      </c>
      <c r="J73" s="148">
        <f>IF(H73&gt;30,MOD(H73,30),0)</f>
        <v>0</v>
      </c>
    </row>
    <row r="74" spans="3:20" ht="29.25" thickTop="1" x14ac:dyDescent="0.4">
      <c r="C74" s="137"/>
      <c r="D74" s="149" t="s">
        <v>7</v>
      </c>
      <c r="E74" s="150" t="s">
        <v>14</v>
      </c>
      <c r="F74" s="151" t="s">
        <v>15</v>
      </c>
      <c r="G74" s="137"/>
      <c r="H74" s="137"/>
      <c r="I74" s="137"/>
      <c r="J74" s="137"/>
    </row>
    <row r="75" spans="3:20" ht="24.75" thickBot="1" x14ac:dyDescent="0.45">
      <c r="C75" s="109"/>
      <c r="D75" s="152">
        <f>D73+F73</f>
        <v>0</v>
      </c>
      <c r="E75" s="153">
        <f>IF(E73=12,G73+I73,IF(E73&gt;12,G73+I73,E73+I73))</f>
        <v>0</v>
      </c>
      <c r="F75" s="154">
        <f>IF(H73=30,J73,IF(H73&gt;30,J73,H73))</f>
        <v>0</v>
      </c>
      <c r="G75" s="137"/>
    </row>
    <row r="76" spans="3:20" ht="19.5" thickTop="1" x14ac:dyDescent="0.4">
      <c r="C76" s="109"/>
      <c r="D76" s="137"/>
      <c r="E76" s="137"/>
      <c r="F76" s="137"/>
      <c r="G76" s="137"/>
      <c r="H76" s="137"/>
      <c r="I76" s="137"/>
      <c r="J76" s="137"/>
    </row>
    <row r="77" spans="3:20" ht="21.75" thickBot="1" x14ac:dyDescent="0.45">
      <c r="C77" s="109"/>
      <c r="D77" s="155" t="s">
        <v>115</v>
      </c>
      <c r="E77" s="156"/>
      <c r="F77" s="156"/>
      <c r="G77" s="137"/>
      <c r="H77" s="137"/>
      <c r="I77" s="137"/>
      <c r="J77" s="137"/>
    </row>
    <row r="78" spans="3:20" ht="29.25" thickTop="1" x14ac:dyDescent="0.4">
      <c r="C78" s="137"/>
      <c r="D78" s="157" t="s">
        <v>128</v>
      </c>
      <c r="E78" s="158" t="s">
        <v>133</v>
      </c>
      <c r="F78" s="159" t="s">
        <v>129</v>
      </c>
      <c r="G78" s="159" t="s">
        <v>130</v>
      </c>
      <c r="H78" s="158" t="s">
        <v>134</v>
      </c>
      <c r="I78" s="159" t="s">
        <v>131</v>
      </c>
      <c r="J78" s="160" t="s">
        <v>132</v>
      </c>
    </row>
    <row r="79" spans="3:20" ht="24.75" thickBot="1" x14ac:dyDescent="0.45">
      <c r="C79" s="109"/>
      <c r="D79" s="161">
        <f>SUM('【要提出】職務経歴書(1)(2)(3)'!K16,'【要提出】職務経歴書(1)(2)(3)'!K29,'【要提出】職務経歴書(1)(2)(3)'!K42,'【要提出】職務経歴書(1)(2)(3)'!AE16,'【要提出】職務経歴書(1)(2)(3)'!AE29,'【要提出】職務経歴書(1)(2)(3)'!AE42,'【要提出】職務経歴書(1)(2)(3)'!AE55,'【要提出】職務経歴書(1)(2)(3)'!AE68)</f>
        <v>0</v>
      </c>
      <c r="E79" s="162">
        <f>SUM('【要提出】職務経歴書(1)(2)(3)'!L16,'【要提出】職務経歴書(1)(2)(3)'!L29,'【要提出】職務経歴書(1)(2)(3)'!L42,'【要提出】職務経歴書(1)(2)(3)'!AF16,'【要提出】職務経歴書(1)(2)(3)'!AF29,'【要提出】職務経歴書(1)(2)(3)'!AF42,'【要提出】職務経歴書(1)(2)(3)'!AF55,'【要提出】職務経歴書(1)(2)(3)'!AF68)</f>
        <v>0</v>
      </c>
      <c r="F79" s="145">
        <f>IF(E79=12,1,IF(E79&gt;12,INT(E79/12),0))</f>
        <v>0</v>
      </c>
      <c r="G79" s="146">
        <f>IF(E79&gt;12,MOD(E79,12),0)</f>
        <v>0</v>
      </c>
      <c r="H79" s="163">
        <f>SUM('【要提出】職務経歴書(1)(2)(3)'!M16,'【要提出】職務経歴書(1)(2)(3)'!M29,'【要提出】職務経歴書(1)(2)(3)'!M42,'【要提出】職務経歴書(1)(2)(3)'!AG16,'【要提出】職務経歴書(1)(2)(3)'!AG29,'【要提出】職務経歴書(1)(2)(3)'!AG42,'【要提出】職務経歴書(1)(2)(3)'!AG55,'【要提出】職務経歴書(1)(2)(3)'!AG68)</f>
        <v>0</v>
      </c>
      <c r="I79" s="146">
        <f>IF(H79=30,1,IF(H79&gt;30,INT(H79/30),0))</f>
        <v>0</v>
      </c>
      <c r="J79" s="148">
        <f>IF(H79&gt;30,MOD(H79,30),0)</f>
        <v>0</v>
      </c>
    </row>
    <row r="80" spans="3:20" ht="29.25" thickTop="1" x14ac:dyDescent="0.4">
      <c r="C80" s="137"/>
      <c r="D80" s="164" t="s">
        <v>128</v>
      </c>
      <c r="E80" s="165" t="s">
        <v>133</v>
      </c>
      <c r="F80" s="166" t="s">
        <v>134</v>
      </c>
      <c r="G80" s="137"/>
      <c r="H80" s="137"/>
      <c r="I80" s="137"/>
      <c r="J80" s="137"/>
    </row>
    <row r="81" spans="3:18" ht="24.75" thickBot="1" x14ac:dyDescent="0.45">
      <c r="C81" s="109"/>
      <c r="D81" s="152">
        <f>D79+F79</f>
        <v>0</v>
      </c>
      <c r="E81" s="167">
        <f>IF(E79=12,G79+I79,IF(E79&gt;12,G79+I79,E79+I79))</f>
        <v>0</v>
      </c>
      <c r="F81" s="168">
        <f>IF(H79=30,J79,IF(H79&gt;30,J79,H79))</f>
        <v>0</v>
      </c>
      <c r="G81" s="137"/>
      <c r="H81" s="137"/>
      <c r="I81" s="137"/>
      <c r="J81" s="137"/>
    </row>
    <row r="82" spans="3:18" ht="19.5" thickTop="1" x14ac:dyDescent="0.4">
      <c r="C82" s="109"/>
    </row>
    <row r="83" spans="3:18" ht="21.75" thickBot="1" x14ac:dyDescent="0.45">
      <c r="C83" s="109"/>
      <c r="D83" s="155" t="s">
        <v>116</v>
      </c>
      <c r="E83" s="156"/>
      <c r="F83" s="156"/>
      <c r="G83" s="137"/>
      <c r="H83" s="137"/>
      <c r="I83" s="137"/>
      <c r="J83" s="137"/>
    </row>
    <row r="84" spans="3:18" ht="29.25" thickTop="1" x14ac:dyDescent="0.4">
      <c r="C84" s="137"/>
      <c r="D84" s="157" t="s">
        <v>121</v>
      </c>
      <c r="E84" s="158" t="s">
        <v>126</v>
      </c>
      <c r="F84" s="159" t="s">
        <v>122</v>
      </c>
      <c r="G84" s="159" t="s">
        <v>123</v>
      </c>
      <c r="H84" s="158" t="s">
        <v>127</v>
      </c>
      <c r="I84" s="159" t="s">
        <v>124</v>
      </c>
      <c r="J84" s="160" t="s">
        <v>125</v>
      </c>
    </row>
    <row r="85" spans="3:18" ht="24.75" thickBot="1" x14ac:dyDescent="0.45">
      <c r="C85" s="109"/>
      <c r="D85" s="161">
        <f>'【要提出】職務経歴書(1)(2)(3)'!F68</f>
        <v>0</v>
      </c>
      <c r="E85" s="162">
        <f>'【要提出】職務経歴書(1)(2)(3)'!G68</f>
        <v>0</v>
      </c>
      <c r="F85" s="145">
        <f>IF(E85=12,1,IF(E85&gt;12,INT(E85/12),0))</f>
        <v>0</v>
      </c>
      <c r="G85" s="146">
        <f>IF(E85&gt;12,MOD(E85,12),0)</f>
        <v>0</v>
      </c>
      <c r="H85" s="163">
        <f>'【要提出】職務経歴書(1)(2)(3)'!H68</f>
        <v>0</v>
      </c>
      <c r="I85" s="146">
        <f>IF(H85=30,1,IF(H85&gt;30,INT(H85/30),0))</f>
        <v>0</v>
      </c>
      <c r="J85" s="148">
        <f>IF(H85&gt;30,MOD(H85,30),0)</f>
        <v>0</v>
      </c>
    </row>
    <row r="86" spans="3:18" ht="29.25" thickTop="1" x14ac:dyDescent="0.4">
      <c r="C86" s="109"/>
      <c r="D86" s="169" t="s">
        <v>121</v>
      </c>
      <c r="E86" s="170" t="s">
        <v>126</v>
      </c>
      <c r="F86" s="171" t="s">
        <v>127</v>
      </c>
      <c r="G86" s="137"/>
      <c r="H86" s="137"/>
      <c r="I86" s="137"/>
      <c r="J86" s="137"/>
    </row>
    <row r="87" spans="3:18" ht="24.75" thickBot="1" x14ac:dyDescent="0.45">
      <c r="C87" s="109"/>
      <c r="D87" s="152">
        <f>D85+F85</f>
        <v>0</v>
      </c>
      <c r="E87" s="167">
        <f>IF(E85=12,G85+I85,IF(E85&gt;12,G85+I85,E85+I85))</f>
        <v>0</v>
      </c>
      <c r="F87" s="168">
        <f>IF(H85=30,J85,IF(H85&gt;30,J85,H85))</f>
        <v>0</v>
      </c>
      <c r="G87" s="137"/>
      <c r="H87" s="137"/>
      <c r="I87" s="137"/>
      <c r="J87" s="137"/>
    </row>
    <row r="88" spans="3:18" ht="19.5" thickTop="1" x14ac:dyDescent="0.4">
      <c r="C88" s="109"/>
    </row>
    <row r="89" spans="3:18" ht="21" x14ac:dyDescent="0.4">
      <c r="C89" s="109"/>
      <c r="D89" s="155" t="s">
        <v>117</v>
      </c>
      <c r="E89" s="111"/>
      <c r="F89" s="111"/>
    </row>
    <row r="90" spans="3:18" x14ac:dyDescent="0.4">
      <c r="C90" s="172"/>
      <c r="D90" s="173" t="s">
        <v>118</v>
      </c>
      <c r="E90" s="173" t="s">
        <v>119</v>
      </c>
      <c r="F90" s="173" t="s">
        <v>120</v>
      </c>
      <c r="G90" s="172"/>
      <c r="H90" s="172"/>
      <c r="I90" s="172"/>
      <c r="J90" s="172"/>
    </row>
    <row r="91" spans="3:18" ht="24" x14ac:dyDescent="0.4">
      <c r="C91" s="109"/>
      <c r="D91" s="174">
        <f>IF(AND(F81&lt;F87,E81=E87),IF(E81&lt;E87,D81-1,D81)-D87-1,IF(E81&lt;E87,D81-1,D81)-D87)</f>
        <v>0</v>
      </c>
      <c r="E91" s="175">
        <f>IF(IF(F81&lt;F87,E81-1,E81)&lt;E87,12+IF(F81&lt;F87,E81-1,E81)-E87,IF(F81&lt;F87,E81-1,E81)-E87)</f>
        <v>0</v>
      </c>
      <c r="F91" s="176">
        <f>IF(F81&lt;F87,(30+F81)-F87,F81-F87)</f>
        <v>0</v>
      </c>
    </row>
    <row r="95" spans="3:18" x14ac:dyDescent="0.4">
      <c r="P95" s="137"/>
      <c r="Q95" s="137"/>
      <c r="R95" s="137"/>
    </row>
  </sheetData>
  <sheetProtection selectLockedCells="1" selectUnlockedCells="1"/>
  <mergeCells count="195">
    <mergeCell ref="L6:L7"/>
    <mergeCell ref="M6:M7"/>
    <mergeCell ref="N6:N7"/>
    <mergeCell ref="M10:M11"/>
    <mergeCell ref="N10:N11"/>
    <mergeCell ref="N14:N15"/>
    <mergeCell ref="D14:D15"/>
    <mergeCell ref="F14:F15"/>
    <mergeCell ref="M12:M13"/>
    <mergeCell ref="J10:J11"/>
    <mergeCell ref="L10:L11"/>
    <mergeCell ref="D12:D13"/>
    <mergeCell ref="N12:N13"/>
    <mergeCell ref="N8:N9"/>
    <mergeCell ref="D8:D9"/>
    <mergeCell ref="F8:F9"/>
    <mergeCell ref="G8:G9"/>
    <mergeCell ref="H8:H9"/>
    <mergeCell ref="J8:J9"/>
    <mergeCell ref="L8:L9"/>
    <mergeCell ref="M8:M9"/>
    <mergeCell ref="D6:D7"/>
    <mergeCell ref="F6:F7"/>
    <mergeCell ref="D10:D11"/>
    <mergeCell ref="F10:F11"/>
    <mergeCell ref="G10:G11"/>
    <mergeCell ref="H10:H11"/>
    <mergeCell ref="G6:G7"/>
    <mergeCell ref="H6:H7"/>
    <mergeCell ref="J6:J7"/>
    <mergeCell ref="F12:F13"/>
    <mergeCell ref="G12:G13"/>
    <mergeCell ref="H12:H13"/>
    <mergeCell ref="J12:J13"/>
    <mergeCell ref="L12:L13"/>
    <mergeCell ref="G14:G15"/>
    <mergeCell ref="H14:H15"/>
    <mergeCell ref="J14:J15"/>
    <mergeCell ref="L14:L15"/>
    <mergeCell ref="M14:M15"/>
    <mergeCell ref="J19:J20"/>
    <mergeCell ref="L19:L20"/>
    <mergeCell ref="M19:M20"/>
    <mergeCell ref="N19:N20"/>
    <mergeCell ref="D19:D20"/>
    <mergeCell ref="F19:F20"/>
    <mergeCell ref="G19:G20"/>
    <mergeCell ref="H19:H20"/>
    <mergeCell ref="D23:D24"/>
    <mergeCell ref="L23:L24"/>
    <mergeCell ref="J21:J22"/>
    <mergeCell ref="L21:L22"/>
    <mergeCell ref="M21:M22"/>
    <mergeCell ref="N21:N22"/>
    <mergeCell ref="D21:D22"/>
    <mergeCell ref="F21:F22"/>
    <mergeCell ref="G21:G22"/>
    <mergeCell ref="H21:H22"/>
    <mergeCell ref="D25:D26"/>
    <mergeCell ref="N27:N28"/>
    <mergeCell ref="D27:D28"/>
    <mergeCell ref="F27:F28"/>
    <mergeCell ref="M25:M26"/>
    <mergeCell ref="N25:N26"/>
    <mergeCell ref="M23:M24"/>
    <mergeCell ref="N23:N24"/>
    <mergeCell ref="F23:F24"/>
    <mergeCell ref="G23:G24"/>
    <mergeCell ref="H23:H24"/>
    <mergeCell ref="J23:J24"/>
    <mergeCell ref="F25:F26"/>
    <mergeCell ref="G25:G26"/>
    <mergeCell ref="H25:H26"/>
    <mergeCell ref="J25:J26"/>
    <mergeCell ref="L25:L26"/>
    <mergeCell ref="G27:G28"/>
    <mergeCell ref="H27:H28"/>
    <mergeCell ref="J27:J28"/>
    <mergeCell ref="L27:L28"/>
    <mergeCell ref="H34:H35"/>
    <mergeCell ref="J34:J35"/>
    <mergeCell ref="L34:L35"/>
    <mergeCell ref="M34:M35"/>
    <mergeCell ref="N34:N35"/>
    <mergeCell ref="D34:D35"/>
    <mergeCell ref="F34:F35"/>
    <mergeCell ref="G34:G35"/>
    <mergeCell ref="M27:M28"/>
    <mergeCell ref="J32:J33"/>
    <mergeCell ref="L32:L33"/>
    <mergeCell ref="M32:M33"/>
    <mergeCell ref="N32:N33"/>
    <mergeCell ref="D32:D33"/>
    <mergeCell ref="F32:F33"/>
    <mergeCell ref="G32:G33"/>
    <mergeCell ref="H32:H33"/>
    <mergeCell ref="J38:J39"/>
    <mergeCell ref="L38:L39"/>
    <mergeCell ref="M38:M39"/>
    <mergeCell ref="N38:N39"/>
    <mergeCell ref="D38:D39"/>
    <mergeCell ref="F38:F39"/>
    <mergeCell ref="G38:G39"/>
    <mergeCell ref="H38:H39"/>
    <mergeCell ref="L36:L37"/>
    <mergeCell ref="M36:M37"/>
    <mergeCell ref="N36:N37"/>
    <mergeCell ref="D36:D37"/>
    <mergeCell ref="F36:F37"/>
    <mergeCell ref="G36:G37"/>
    <mergeCell ref="H36:H37"/>
    <mergeCell ref="J36:J37"/>
    <mergeCell ref="N45:N46"/>
    <mergeCell ref="J47:J48"/>
    <mergeCell ref="B45:C45"/>
    <mergeCell ref="J45:J46"/>
    <mergeCell ref="L45:L46"/>
    <mergeCell ref="M45:M46"/>
    <mergeCell ref="M40:M41"/>
    <mergeCell ref="N40:N41"/>
    <mergeCell ref="D40:D41"/>
    <mergeCell ref="F40:F41"/>
    <mergeCell ref="G40:G41"/>
    <mergeCell ref="H40:H41"/>
    <mergeCell ref="J40:J41"/>
    <mergeCell ref="L40:L41"/>
    <mergeCell ref="L47:L48"/>
    <mergeCell ref="M47:M48"/>
    <mergeCell ref="N47:N48"/>
    <mergeCell ref="N53:N54"/>
    <mergeCell ref="D53:D54"/>
    <mergeCell ref="F53:F54"/>
    <mergeCell ref="G53:G54"/>
    <mergeCell ref="H53:H54"/>
    <mergeCell ref="J53:J54"/>
    <mergeCell ref="D51:D52"/>
    <mergeCell ref="D50:H50"/>
    <mergeCell ref="L53:L54"/>
    <mergeCell ref="M53:M54"/>
    <mergeCell ref="N49:N50"/>
    <mergeCell ref="J51:J52"/>
    <mergeCell ref="L51:L52"/>
    <mergeCell ref="M51:M52"/>
    <mergeCell ref="N51:N52"/>
    <mergeCell ref="F51:F52"/>
    <mergeCell ref="G51:G52"/>
    <mergeCell ref="H51:H52"/>
    <mergeCell ref="J49:J50"/>
    <mergeCell ref="L49:L50"/>
    <mergeCell ref="M49:M50"/>
    <mergeCell ref="N64:N65"/>
    <mergeCell ref="D65:D66"/>
    <mergeCell ref="N66:N67"/>
    <mergeCell ref="M66:M67"/>
    <mergeCell ref="F65:F66"/>
    <mergeCell ref="G65:G66"/>
    <mergeCell ref="G57:G58"/>
    <mergeCell ref="H57:H58"/>
    <mergeCell ref="F61:F62"/>
    <mergeCell ref="N60:N61"/>
    <mergeCell ref="L62:L63"/>
    <mergeCell ref="M62:M63"/>
    <mergeCell ref="N62:N63"/>
    <mergeCell ref="J58:J59"/>
    <mergeCell ref="L58:L59"/>
    <mergeCell ref="M58:M59"/>
    <mergeCell ref="N58:N59"/>
    <mergeCell ref="D59:D60"/>
    <mergeCell ref="F59:F60"/>
    <mergeCell ref="G59:G60"/>
    <mergeCell ref="H59:H60"/>
    <mergeCell ref="D57:D58"/>
    <mergeCell ref="F57:F58"/>
    <mergeCell ref="D71:E71"/>
    <mergeCell ref="J66:J67"/>
    <mergeCell ref="L66:L67"/>
    <mergeCell ref="D55:D56"/>
    <mergeCell ref="D61:D62"/>
    <mergeCell ref="H65:H66"/>
    <mergeCell ref="J62:J63"/>
    <mergeCell ref="M64:M65"/>
    <mergeCell ref="G61:G62"/>
    <mergeCell ref="H61:H62"/>
    <mergeCell ref="J60:J61"/>
    <mergeCell ref="L60:L61"/>
    <mergeCell ref="M60:M61"/>
    <mergeCell ref="J64:J65"/>
    <mergeCell ref="L64:L65"/>
    <mergeCell ref="D63:D64"/>
    <mergeCell ref="F63:F64"/>
    <mergeCell ref="G63:G64"/>
    <mergeCell ref="H63:H64"/>
    <mergeCell ref="F55:F56"/>
    <mergeCell ref="G55:G56"/>
    <mergeCell ref="H55:H5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入力方法等</vt:lpstr>
      <vt:lpstr>記載例</vt:lpstr>
      <vt:lpstr>【要提出】職務経歴書(1)(2)(3)</vt:lpstr>
      <vt:lpstr>【要提出】職務経歴書(4)</vt:lpstr>
      <vt:lpstr>Sheet1</vt:lpstr>
      <vt:lpstr>'【要提出】職務経歴書(1)(2)(3)'!Print_Area</vt:lpstr>
      <vt:lpstr>'【要提出】職務経歴書(4)'!Print_Area</vt:lpstr>
      <vt:lpstr>記載例!Print_Area</vt:lpstr>
      <vt:lpstr>入力方法等!Print_Area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藤田　智咲</cp:lastModifiedBy>
  <cp:lastPrinted>2025-04-22T08:13:04Z</cp:lastPrinted>
  <dcterms:created xsi:type="dcterms:W3CDTF">2022-12-19T04:45:39Z</dcterms:created>
  <dcterms:modified xsi:type="dcterms:W3CDTF">2025-04-23T02:52:48Z</dcterms:modified>
</cp:coreProperties>
</file>