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113" sheetId="10" r:id="rId1"/>
    <sheet name="114" sheetId="2" r:id="rId2"/>
    <sheet name="115" sheetId="3" r:id="rId3"/>
    <sheet name="116" sheetId="4" r:id="rId4"/>
    <sheet name="117" sheetId="5" r:id="rId5"/>
    <sheet name="118" sheetId="6" r:id="rId6"/>
    <sheet name="119" sheetId="7" r:id="rId7"/>
    <sheet name="120" sheetId="8" r:id="rId8"/>
    <sheet name="121" sheetId="9" r:id="rId9"/>
  </sheets>
  <definedNames>
    <definedName name="_xlnm.Print_Area" localSheetId="2">'115'!$A$1:$K$43</definedName>
    <definedName name="_xlnm.Print_Area" localSheetId="3">'116'!$A$1:$G$83</definedName>
    <definedName name="_xlnm.Print_Area" localSheetId="4">'117'!$A$1:$H$67</definedName>
    <definedName name="_xlnm.Print_Area" localSheetId="5">'118'!$A$1:$G$70</definedName>
    <definedName name="_xlnm.Print_Area" localSheetId="6">'119'!$A$1:$O$75</definedName>
    <definedName name="_xlnm.Print_Area" localSheetId="7">'120'!$A$1:$AD$65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3" i="9" l="1"/>
  <c r="D73" i="9"/>
  <c r="E72" i="9"/>
  <c r="D72" i="9"/>
  <c r="E71" i="9"/>
  <c r="D71" i="9"/>
  <c r="E70" i="9"/>
  <c r="D70" i="9"/>
  <c r="E69" i="9"/>
  <c r="D69" i="9"/>
  <c r="E68" i="9"/>
  <c r="D68" i="9"/>
  <c r="E67" i="9"/>
  <c r="D67" i="9"/>
  <c r="K66" i="9"/>
  <c r="J66" i="9"/>
  <c r="I66" i="9"/>
  <c r="H66" i="9"/>
  <c r="G66" i="9"/>
  <c r="F66" i="9"/>
  <c r="E66" i="9"/>
  <c r="D66" i="9"/>
  <c r="D60" i="9"/>
  <c r="D59" i="9"/>
  <c r="D58" i="9"/>
  <c r="D57" i="9"/>
  <c r="D56" i="9"/>
  <c r="D55" i="9"/>
  <c r="D54" i="9"/>
  <c r="H52" i="9"/>
  <c r="G52" i="9"/>
  <c r="F52" i="9"/>
  <c r="E52" i="9"/>
  <c r="C47" i="9"/>
  <c r="C36" i="9"/>
  <c r="C35" i="9"/>
  <c r="C33" i="9"/>
  <c r="C32" i="9"/>
  <c r="C30" i="9"/>
  <c r="C29" i="9"/>
  <c r="C28" i="9"/>
  <c r="C27" i="9"/>
  <c r="C26" i="9"/>
  <c r="C24" i="9"/>
  <c r="C23" i="9"/>
  <c r="C22" i="9"/>
  <c r="C21" i="9"/>
  <c r="C20" i="9"/>
  <c r="C19" i="9"/>
  <c r="C18" i="9"/>
  <c r="C17" i="9"/>
  <c r="C16" i="9"/>
  <c r="C15" i="9"/>
  <c r="C14" i="9"/>
  <c r="C13" i="9"/>
  <c r="C12" i="9"/>
  <c r="C11" i="9"/>
  <c r="C10" i="9"/>
  <c r="C9" i="9"/>
  <c r="C8" i="9"/>
  <c r="C7" i="9"/>
  <c r="Y63" i="8"/>
  <c r="Y62" i="8"/>
  <c r="Y61" i="8"/>
  <c r="Y60" i="8"/>
  <c r="Y59" i="8"/>
  <c r="Y58" i="8"/>
  <c r="Y57" i="8"/>
  <c r="V56" i="8"/>
  <c r="M56" i="8"/>
  <c r="J56" i="8"/>
  <c r="V55" i="8"/>
  <c r="S55" i="8"/>
  <c r="S56" i="8" s="1"/>
  <c r="P55" i="8"/>
  <c r="P56" i="8" s="1"/>
  <c r="M55" i="8"/>
  <c r="G55" i="8"/>
  <c r="Y55" i="8" s="1"/>
  <c r="AB52" i="8"/>
  <c r="Y41" i="8"/>
  <c r="V41" i="8"/>
  <c r="S41" i="8"/>
  <c r="P41" i="8"/>
  <c r="M41" i="8"/>
  <c r="AB30" i="8"/>
  <c r="Y30" i="8"/>
  <c r="V30" i="8"/>
  <c r="S30" i="8"/>
  <c r="P30" i="8"/>
  <c r="M30" i="8"/>
  <c r="AB27" i="8"/>
  <c r="Z3" i="8"/>
  <c r="U3" i="8"/>
  <c r="P3" i="8"/>
  <c r="K3" i="8"/>
  <c r="F3" i="8"/>
  <c r="G65" i="7"/>
  <c r="K58" i="7"/>
  <c r="K57" i="7"/>
  <c r="K56" i="7"/>
  <c r="K55" i="7"/>
  <c r="K54" i="7"/>
  <c r="K53" i="7"/>
  <c r="K52" i="7"/>
  <c r="I51" i="7"/>
  <c r="A64" i="7" s="1"/>
  <c r="J64" i="7" s="1"/>
  <c r="F51" i="7"/>
  <c r="C51" i="7"/>
  <c r="L50" i="7"/>
  <c r="L49" i="7"/>
  <c r="L48" i="7"/>
  <c r="L47" i="7"/>
  <c r="L46" i="7"/>
  <c r="L45" i="7"/>
  <c r="K35" i="7"/>
  <c r="K32" i="7"/>
  <c r="K31" i="7"/>
  <c r="N18" i="7"/>
  <c r="L18" i="7"/>
  <c r="J18" i="7"/>
  <c r="H18" i="7"/>
  <c r="F18" i="7"/>
  <c r="D18" i="7"/>
  <c r="N6" i="7"/>
  <c r="L6" i="7"/>
  <c r="J6" i="7"/>
  <c r="H6" i="7"/>
  <c r="F6" i="7"/>
  <c r="D6" i="7"/>
  <c r="G46" i="6"/>
  <c r="F46" i="6"/>
  <c r="E46" i="6"/>
  <c r="D46" i="6"/>
  <c r="C46" i="6"/>
  <c r="G44" i="6"/>
  <c r="E35" i="6"/>
  <c r="F30" i="6"/>
  <c r="F29" i="6"/>
  <c r="F28" i="6"/>
  <c r="F27" i="6"/>
  <c r="F26" i="6"/>
  <c r="F25" i="6"/>
  <c r="F24" i="6"/>
  <c r="E23" i="6"/>
  <c r="A34" i="6" s="1"/>
  <c r="F34" i="6" s="1"/>
  <c r="D23" i="6"/>
  <c r="C23" i="6"/>
  <c r="F22" i="6"/>
  <c r="F21" i="6"/>
  <c r="F19" i="6"/>
  <c r="F18" i="6"/>
  <c r="F17" i="6"/>
  <c r="F13" i="6"/>
  <c r="F11" i="6"/>
  <c r="F9" i="6"/>
  <c r="F7" i="6"/>
  <c r="F6" i="6"/>
  <c r="F4" i="6"/>
  <c r="F3" i="6"/>
  <c r="F63" i="5"/>
  <c r="D63" i="5"/>
  <c r="H44" i="5"/>
  <c r="F44" i="5"/>
  <c r="E44" i="5"/>
  <c r="D44" i="5"/>
  <c r="C44" i="5"/>
  <c r="F31" i="5"/>
  <c r="D31" i="5"/>
  <c r="G28" i="5"/>
  <c r="F42" i="5" s="1"/>
  <c r="H3" i="5"/>
  <c r="F3" i="5"/>
  <c r="E3" i="5"/>
  <c r="D3" i="5"/>
  <c r="C3" i="5"/>
  <c r="E74" i="4"/>
  <c r="F67" i="4"/>
  <c r="F66" i="4"/>
  <c r="F65" i="4"/>
  <c r="F64" i="4"/>
  <c r="F63" i="4"/>
  <c r="F62" i="4"/>
  <c r="F61" i="4"/>
  <c r="E60" i="4"/>
  <c r="A73" i="4" s="1"/>
  <c r="F73" i="4" s="1"/>
  <c r="D60" i="4"/>
  <c r="C60" i="4"/>
  <c r="F59" i="4"/>
  <c r="F58" i="4"/>
  <c r="F56" i="4"/>
  <c r="F55" i="4"/>
  <c r="F54" i="4"/>
  <c r="F41" i="4"/>
  <c r="F40" i="4"/>
  <c r="F36" i="4"/>
  <c r="F35" i="4"/>
  <c r="F34" i="4"/>
  <c r="F33" i="4"/>
  <c r="F32" i="4"/>
  <c r="F30" i="4"/>
  <c r="F29" i="4"/>
  <c r="F28" i="4"/>
  <c r="F27" i="4"/>
  <c r="F26" i="4"/>
  <c r="F25" i="4"/>
  <c r="F24" i="4"/>
  <c r="F23" i="4"/>
  <c r="F22" i="4"/>
  <c r="F21" i="4"/>
  <c r="F20" i="4"/>
  <c r="F19" i="4"/>
  <c r="F18" i="4"/>
  <c r="F17" i="4"/>
  <c r="F16" i="4"/>
  <c r="F15" i="4"/>
  <c r="F14" i="4"/>
  <c r="F13" i="4"/>
  <c r="F12" i="4"/>
  <c r="F11" i="4"/>
  <c r="F10" i="4"/>
  <c r="F9" i="4"/>
  <c r="F8" i="4"/>
  <c r="F7" i="4"/>
  <c r="F6" i="4"/>
  <c r="F5" i="4"/>
  <c r="E4" i="4"/>
  <c r="F4" i="4" s="1"/>
  <c r="D4" i="4"/>
  <c r="C4" i="4"/>
  <c r="J37" i="3"/>
  <c r="J36" i="3"/>
  <c r="J35" i="3"/>
  <c r="J34" i="3"/>
  <c r="H32" i="3"/>
  <c r="J32" i="3" s="1"/>
  <c r="F32" i="3"/>
  <c r="D32" i="3"/>
  <c r="I27" i="3"/>
  <c r="AC45" i="2"/>
  <c r="AC44" i="2"/>
  <c r="AC43" i="2"/>
  <c r="AC42" i="2"/>
  <c r="AC41" i="2"/>
  <c r="AC40" i="2"/>
  <c r="AC39" i="2"/>
  <c r="AC38" i="2"/>
  <c r="U38" i="2"/>
  <c r="M38" i="2"/>
  <c r="E38" i="2"/>
  <c r="AE35" i="2"/>
  <c r="A33" i="2"/>
  <c r="AE31" i="2"/>
  <c r="B29" i="2"/>
  <c r="B28" i="2"/>
  <c r="B27" i="2"/>
  <c r="B26" i="2"/>
  <c r="B25" i="2"/>
  <c r="B24" i="2"/>
  <c r="B23" i="2"/>
  <c r="AD21" i="2"/>
  <c r="W21" i="2"/>
  <c r="P21" i="2"/>
  <c r="I21" i="2"/>
  <c r="B7" i="2"/>
  <c r="B6" i="2"/>
  <c r="AD6" i="2" s="1"/>
  <c r="B5" i="2"/>
  <c r="AD5" i="2" s="1"/>
  <c r="B4" i="2"/>
  <c r="AD4" i="2" s="1"/>
  <c r="E53" i="9" l="1"/>
  <c r="F53" i="9"/>
  <c r="D52" i="9"/>
  <c r="L51" i="7"/>
  <c r="F23" i="6"/>
  <c r="F60" i="4"/>
  <c r="B21" i="2"/>
  <c r="P22" i="2" s="1"/>
  <c r="H53" i="9" l="1"/>
  <c r="D53" i="9"/>
  <c r="G53" i="9"/>
  <c r="I22" i="2"/>
  <c r="B22" i="2" s="1"/>
  <c r="AD22" i="2"/>
  <c r="W22" i="2"/>
</calcChain>
</file>

<file path=xl/sharedStrings.xml><?xml version="1.0" encoding="utf-8"?>
<sst xmlns="http://schemas.openxmlformats.org/spreadsheetml/2006/main" count="752" uniqueCount="362">
  <si>
    <t>１．妊娠届出数、年度別</t>
    <phoneticPr fontId="4"/>
  </si>
  <si>
    <t>平成元年度～令和２年度</t>
    <rPh sb="2" eb="3">
      <t>ゲン</t>
    </rPh>
    <rPh sb="6" eb="8">
      <t>レイワ</t>
    </rPh>
    <phoneticPr fontId="4"/>
  </si>
  <si>
    <t>総数</t>
  </si>
  <si>
    <t>結核に関する健康診断</t>
  </si>
  <si>
    <t>性病に関する健康診断</t>
  </si>
  <si>
    <t>受けた者</t>
  </si>
  <si>
    <t>受けない者</t>
  </si>
  <si>
    <t>平成元年度</t>
  </si>
  <si>
    <t>5年度</t>
  </si>
  <si>
    <t>10年度</t>
  </si>
  <si>
    <t>15年度</t>
  </si>
  <si>
    <t>20年度</t>
    <phoneticPr fontId="4"/>
  </si>
  <si>
    <t>25年度</t>
    <rPh sb="2" eb="4">
      <t>ネンド</t>
    </rPh>
    <phoneticPr fontId="4"/>
  </si>
  <si>
    <t>27年度</t>
    <rPh sb="2" eb="4">
      <t>ネンド</t>
    </rPh>
    <phoneticPr fontId="4"/>
  </si>
  <si>
    <t>28年度</t>
    <rPh sb="2" eb="4">
      <t>ネンド</t>
    </rPh>
    <phoneticPr fontId="4"/>
  </si>
  <si>
    <t>29年度</t>
    <rPh sb="2" eb="4">
      <t>ネンド</t>
    </rPh>
    <phoneticPr fontId="4"/>
  </si>
  <si>
    <t>30年度</t>
    <rPh sb="2" eb="4">
      <t>ネンド</t>
    </rPh>
    <phoneticPr fontId="4"/>
  </si>
  <si>
    <t>令和元年度</t>
    <rPh sb="0" eb="2">
      <t>レイワ</t>
    </rPh>
    <rPh sb="2" eb="3">
      <t>ガン</t>
    </rPh>
    <rPh sb="3" eb="5">
      <t>ネンド</t>
    </rPh>
    <phoneticPr fontId="4"/>
  </si>
  <si>
    <t>令和２年度</t>
    <rPh sb="0" eb="2">
      <t>レイワ</t>
    </rPh>
    <rPh sb="3" eb="5">
      <t>ネンド</t>
    </rPh>
    <phoneticPr fontId="4"/>
  </si>
  <si>
    <t>２．妊娠届出数・構成割合、妊娠週数・保健福祉センター別</t>
    <phoneticPr fontId="4"/>
  </si>
  <si>
    <t>令和２年度</t>
    <rPh sb="0" eb="2">
      <t>レイワ</t>
    </rPh>
    <phoneticPr fontId="4"/>
  </si>
  <si>
    <t>妊娠週数</t>
  </si>
  <si>
    <t>満11週以内</t>
  </si>
  <si>
    <t>満12～19週</t>
  </si>
  <si>
    <t>満20～27週</t>
  </si>
  <si>
    <t>満28週以上</t>
  </si>
  <si>
    <t>構成割合</t>
  </si>
  <si>
    <t>東</t>
  </si>
  <si>
    <t>博多</t>
  </si>
  <si>
    <t>中央</t>
  </si>
  <si>
    <t>南</t>
  </si>
  <si>
    <t>城南</t>
  </si>
  <si>
    <t>早良</t>
  </si>
  <si>
    <t>西</t>
  </si>
  <si>
    <t>３．母子健康手帳交付数、保健福祉センター別</t>
    <phoneticPr fontId="4"/>
  </si>
  <si>
    <t>４．マタニティスクール開設回数・受講者数､保健福祉センター別</t>
    <phoneticPr fontId="4"/>
  </si>
  <si>
    <t>開設回数</t>
  </si>
  <si>
    <t>受講者数</t>
  </si>
  <si>
    <t>１回平均
受講者数</t>
    <phoneticPr fontId="4"/>
  </si>
  <si>
    <t>実数</t>
  </si>
  <si>
    <t>延数</t>
  </si>
  <si>
    <t>５．妊婦健康診査</t>
    <phoneticPr fontId="4"/>
  </si>
  <si>
    <t>受診者数</t>
  </si>
  <si>
    <t>(延数）</t>
    <rPh sb="1" eb="2">
      <t>ノベ</t>
    </rPh>
    <rPh sb="2" eb="3">
      <t>スウ</t>
    </rPh>
    <phoneticPr fontId="4"/>
  </si>
  <si>
    <t>資料：こども発達支援課</t>
    <rPh sb="6" eb="8">
      <t>ハッタツ</t>
    </rPh>
    <rPh sb="8" eb="11">
      <t>シエンカ</t>
    </rPh>
    <phoneticPr fontId="4"/>
  </si>
  <si>
    <t>６．先天性代謝異常等検査、年度別</t>
    <phoneticPr fontId="4"/>
  </si>
  <si>
    <t>出生者概数</t>
  </si>
  <si>
    <t>受検者数</t>
  </si>
  <si>
    <t>要精密
（陽性）</t>
    <rPh sb="0" eb="1">
      <t>ヨウ</t>
    </rPh>
    <rPh sb="1" eb="3">
      <t>セイミツ</t>
    </rPh>
    <rPh sb="5" eb="7">
      <t>ヨウセイ</t>
    </rPh>
    <phoneticPr fontId="4"/>
  </si>
  <si>
    <t>備考</t>
  </si>
  <si>
    <t>クレチン症１人、ヒスチジン血症２人、ガラクトース血症２人</t>
  </si>
  <si>
    <t>５年度</t>
  </si>
  <si>
    <t>クレチン症６人、フェニールケトン尿症１人、ガラクトース血症１人、先天性副腎皮質過形成症１人</t>
  </si>
  <si>
    <t>クレチン症１４人、ホモシスチン尿症１人、ガラクトース血症２人、先天性副腎皮質過形成症２人</t>
  </si>
  <si>
    <t>クレチン症１３人、先天性副腎皮質過形成症３人</t>
  </si>
  <si>
    <t>20年度</t>
    <rPh sb="2" eb="4">
      <t>ネンド</t>
    </rPh>
    <phoneticPr fontId="4"/>
  </si>
  <si>
    <t>クレチン症１２人、先天性副腎皮質過形成症１人、ガラクトース血症１人</t>
    <rPh sb="29" eb="30">
      <t>ケツ</t>
    </rPh>
    <rPh sb="30" eb="31">
      <t>ショウ</t>
    </rPh>
    <rPh sb="32" eb="33">
      <t>ニン</t>
    </rPh>
    <phoneticPr fontId="4"/>
  </si>
  <si>
    <t>23年度</t>
    <rPh sb="2" eb="4">
      <t>ネンド</t>
    </rPh>
    <phoneticPr fontId="4"/>
  </si>
  <si>
    <t>クレチン症１３人、先天性副腎皮質過形成症１人、ガラクトース血症１人</t>
    <rPh sb="29" eb="30">
      <t>チ</t>
    </rPh>
    <rPh sb="30" eb="31">
      <t>ショウ</t>
    </rPh>
    <rPh sb="32" eb="33">
      <t>ニン</t>
    </rPh>
    <phoneticPr fontId="4"/>
  </si>
  <si>
    <t>24年度</t>
    <rPh sb="2" eb="4">
      <t>ネンド</t>
    </rPh>
    <phoneticPr fontId="4"/>
  </si>
  <si>
    <t>クレチン症１４人、先天性副腎皮質過形成症１人、ガラクトース血症１人</t>
  </si>
  <si>
    <t>クレチン症１４人、一過性高１７０ＨＰ血症１人、ビチオン血乏症１人、プロピオン酸血症１人、ＭＡＴ欠損症１人、グルタル酸尿症１人、βケトチオラーゼ欠損症１人</t>
    <rPh sb="4" eb="5">
      <t>ショウ</t>
    </rPh>
    <rPh sb="7" eb="8">
      <t>ニン</t>
    </rPh>
    <rPh sb="9" eb="10">
      <t>イチ</t>
    </rPh>
    <rPh sb="10" eb="11">
      <t>カ</t>
    </rPh>
    <rPh sb="11" eb="12">
      <t>セイ</t>
    </rPh>
    <rPh sb="12" eb="13">
      <t>タカ</t>
    </rPh>
    <rPh sb="18" eb="19">
      <t>チ</t>
    </rPh>
    <rPh sb="19" eb="20">
      <t>ショウ</t>
    </rPh>
    <rPh sb="21" eb="22">
      <t>ニン</t>
    </rPh>
    <rPh sb="27" eb="28">
      <t>チ</t>
    </rPh>
    <rPh sb="28" eb="29">
      <t>ボウ</t>
    </rPh>
    <rPh sb="29" eb="30">
      <t>ショウ</t>
    </rPh>
    <rPh sb="31" eb="32">
      <t>ニン</t>
    </rPh>
    <rPh sb="38" eb="39">
      <t>サン</t>
    </rPh>
    <rPh sb="39" eb="41">
      <t>ケッショウ</t>
    </rPh>
    <rPh sb="42" eb="43">
      <t>ニン</t>
    </rPh>
    <rPh sb="47" eb="50">
      <t>ケッソンショウ</t>
    </rPh>
    <rPh sb="51" eb="52">
      <t>ニン</t>
    </rPh>
    <rPh sb="57" eb="58">
      <t>サン</t>
    </rPh>
    <rPh sb="58" eb="59">
      <t>ニョウ</t>
    </rPh>
    <rPh sb="59" eb="60">
      <t>ショウ</t>
    </rPh>
    <rPh sb="61" eb="62">
      <t>ニン</t>
    </rPh>
    <rPh sb="71" eb="74">
      <t>ケッソンショウ</t>
    </rPh>
    <rPh sb="75" eb="76">
      <t>ニン</t>
    </rPh>
    <phoneticPr fontId="4"/>
  </si>
  <si>
    <t>26年度</t>
    <rPh sb="2" eb="4">
      <t>ネンド</t>
    </rPh>
    <phoneticPr fontId="4"/>
  </si>
  <si>
    <t>クレチン症８人、先天性副腎過形成１人、メチルマロン酸血症１人、三頭酵素欠損症１人、CPT-1欠損症１人</t>
    <rPh sb="3" eb="4">
      <t>ショウ</t>
    </rPh>
    <rPh sb="5" eb="6">
      <t>ニン</t>
    </rPh>
    <rPh sb="7" eb="10">
      <t>センテンセイ</t>
    </rPh>
    <rPh sb="10" eb="11">
      <t>フク</t>
    </rPh>
    <rPh sb="11" eb="12">
      <t>ジン</t>
    </rPh>
    <rPh sb="12" eb="13">
      <t>カ</t>
    </rPh>
    <rPh sb="13" eb="15">
      <t>ケイセイ</t>
    </rPh>
    <rPh sb="16" eb="17">
      <t>ニン</t>
    </rPh>
    <rPh sb="24" eb="25">
      <t>サン</t>
    </rPh>
    <rPh sb="25" eb="26">
      <t>チ</t>
    </rPh>
    <rPh sb="26" eb="27">
      <t>ショウ</t>
    </rPh>
    <rPh sb="28" eb="29">
      <t>ニン</t>
    </rPh>
    <rPh sb="30" eb="31">
      <t>サン</t>
    </rPh>
    <rPh sb="31" eb="32">
      <t>アタマ</t>
    </rPh>
    <rPh sb="32" eb="34">
      <t>コウソ</t>
    </rPh>
    <rPh sb="34" eb="35">
      <t>ケツ</t>
    </rPh>
    <rPh sb="35" eb="36">
      <t>ソン</t>
    </rPh>
    <rPh sb="36" eb="37">
      <t>ショウ</t>
    </rPh>
    <rPh sb="38" eb="39">
      <t>ニン</t>
    </rPh>
    <rPh sb="45" eb="46">
      <t>ケツ</t>
    </rPh>
    <rPh sb="46" eb="47">
      <t>ソン</t>
    </rPh>
    <rPh sb="47" eb="48">
      <t>ショウ</t>
    </rPh>
    <rPh sb="49" eb="50">
      <t>ニン</t>
    </rPh>
    <phoneticPr fontId="4"/>
  </si>
  <si>
    <t>クレチン症１３人、先天性副腎過形成１人、ホモシスチン尿症１人、メチルマロン酸血症１人、プロピオン酸血症１人、グルタル酸血症１型２人</t>
  </si>
  <si>
    <t>クレチン症１５人、先天性副腎過形成症２人、ガラクトース血症１人、シトルリン血症1型１人、アルギニノコハク酸尿症１人、メチルクロトニルグリシン尿症１人、ヒドロキシメチルグルタル酸血症１人、複合カルボキシラーゼ欠損症１人（重複あり）</t>
    <rPh sb="108" eb="110">
      <t>チョウフク</t>
    </rPh>
    <phoneticPr fontId="4"/>
  </si>
  <si>
    <t>クレチン症14人、先天性副腎過形成症3人、ガラクトース血症1人、フェニールケトン尿症１人、ホモシスチン尿症１人、メチルマロン酸血症２人、プロピオン酸血症２人、メチルクロトニルグリシン尿症２人、ヒドロキシメチルグルタル酸血症２人、複合カルボキシラーゼ欠損症２人（重複あり）</t>
    <rPh sb="128" eb="130">
      <t>ジュウフク</t>
    </rPh>
    <phoneticPr fontId="4"/>
  </si>
  <si>
    <t>クレチン症15人、先天性副腎過形成症５人、ガラクトース血症１人、シトルリン血症１型１人、アルギニノコハク酸尿症１人、メチルマロン酸血症２人、プロピオン酸血症２人、ＣＰＴ―２欠損症１人（重複あり）</t>
  </si>
  <si>
    <t>令和元年度</t>
    <rPh sb="0" eb="1">
      <t>レイワ</t>
    </rPh>
    <rPh sb="1" eb="2">
      <t>モト</t>
    </rPh>
    <rPh sb="2" eb="4">
      <t>ネンド</t>
    </rPh>
    <phoneticPr fontId="4"/>
  </si>
  <si>
    <t>クレチン症15人、先天性副腎過形成症2人、メチルマロン酸血症2人、プロピオン酸血症2人、グルタル酸血症1型1人、ＶＬＣＡＤ欠損症1人</t>
  </si>
  <si>
    <t>令和２年度</t>
    <rPh sb="0" eb="1">
      <t>レイワ</t>
    </rPh>
    <rPh sb="2" eb="4">
      <t>ネンド</t>
    </rPh>
    <phoneticPr fontId="4"/>
  </si>
  <si>
    <t>クレチン症16人、先天性副腎過形成症1人、イソ吉草酸血症1人</t>
    <rPh sb="28" eb="29">
      <t>リ</t>
    </rPh>
    <phoneticPr fontId="4"/>
  </si>
  <si>
    <t>７．乳幼児栄養食品給付状況</t>
    <phoneticPr fontId="4"/>
  </si>
  <si>
    <t>実人員</t>
  </si>
  <si>
    <t>延人員</t>
  </si>
  <si>
    <t>８．未熟児養育医療給付状況</t>
    <phoneticPr fontId="4"/>
  </si>
  <si>
    <t>給付実人員</t>
  </si>
  <si>
    <t>給付延件数</t>
  </si>
  <si>
    <t>給付日数</t>
  </si>
  <si>
    <t>総日数</t>
  </si>
  <si>
    <t>１人平均</t>
  </si>
  <si>
    <t>９．自立支援医療（育成医療）給付状況</t>
    <rPh sb="2" eb="4">
      <t>ジリツ</t>
    </rPh>
    <rPh sb="4" eb="6">
      <t>シエン</t>
    </rPh>
    <rPh sb="6" eb="8">
      <t>イリョウ</t>
    </rPh>
    <phoneticPr fontId="4"/>
  </si>
  <si>
    <t>病院</t>
  </si>
  <si>
    <t>一般障害</t>
  </si>
  <si>
    <t>心臓障害</t>
  </si>
  <si>
    <t>腎臓障害</t>
  </si>
  <si>
    <t>その他の内臓障害</t>
  </si>
  <si>
    <t>10．特定不妊治療費助成事業</t>
    <rPh sb="3" eb="5">
      <t>トクテイ</t>
    </rPh>
    <rPh sb="5" eb="7">
      <t>フニン</t>
    </rPh>
    <rPh sb="7" eb="9">
      <t>チリョウ</t>
    </rPh>
    <rPh sb="9" eb="10">
      <t>ヒ</t>
    </rPh>
    <rPh sb="10" eb="12">
      <t>ジョセイ</t>
    </rPh>
    <rPh sb="12" eb="14">
      <t>ジギョウ</t>
    </rPh>
    <phoneticPr fontId="4"/>
  </si>
  <si>
    <t>令和２年度</t>
  </si>
  <si>
    <t>実人員</t>
    <rPh sb="0" eb="1">
      <t>ジツ</t>
    </rPh>
    <rPh sb="1" eb="3">
      <t>ジンイン</t>
    </rPh>
    <phoneticPr fontId="4"/>
  </si>
  <si>
    <t>資料：こども発達支援課</t>
    <rPh sb="6" eb="8">
      <t>ハッタツ</t>
    </rPh>
    <rPh sb="8" eb="10">
      <t>シエン</t>
    </rPh>
    <phoneticPr fontId="4"/>
  </si>
  <si>
    <t>11．小児慢性特定疾病医療費助成事業</t>
    <rPh sb="9" eb="11">
      <t>シッペイ</t>
    </rPh>
    <rPh sb="11" eb="13">
      <t>イリョウ</t>
    </rPh>
    <rPh sb="13" eb="14">
      <t>ヒ</t>
    </rPh>
    <rPh sb="14" eb="16">
      <t>ジョセイ</t>
    </rPh>
    <rPh sb="16" eb="18">
      <t>ジギョウ</t>
    </rPh>
    <phoneticPr fontId="4"/>
  </si>
  <si>
    <t>令和２年度</t>
    <rPh sb="0" eb="2">
      <t>レイワ</t>
    </rPh>
    <rPh sb="3" eb="4">
      <t>ネン</t>
    </rPh>
    <rPh sb="4" eb="5">
      <t>ド</t>
    </rPh>
    <phoneticPr fontId="4"/>
  </si>
  <si>
    <t>病類</t>
  </si>
  <si>
    <t>１人平均</t>
    <rPh sb="1" eb="2">
      <t>ニン</t>
    </rPh>
    <phoneticPr fontId="4"/>
  </si>
  <si>
    <t>悪性新生物</t>
  </si>
  <si>
    <t>入院</t>
  </si>
  <si>
    <t>通院</t>
  </si>
  <si>
    <t>慢性腎疾患</t>
  </si>
  <si>
    <t>慢性呼吸器
疾患</t>
    <rPh sb="0" eb="2">
      <t>マンセイ</t>
    </rPh>
    <rPh sb="2" eb="5">
      <t>コキュウキ</t>
    </rPh>
    <rPh sb="6" eb="8">
      <t>シッカン</t>
    </rPh>
    <phoneticPr fontId="4"/>
  </si>
  <si>
    <t>慢性心疾患</t>
  </si>
  <si>
    <t>内分泌疾患</t>
  </si>
  <si>
    <t>膠原病</t>
  </si>
  <si>
    <t>糖尿病</t>
  </si>
  <si>
    <t>先天性
代謝異常</t>
    <phoneticPr fontId="4"/>
  </si>
  <si>
    <t>血液疾患</t>
    <rPh sb="0" eb="2">
      <t>ケツエキ</t>
    </rPh>
    <rPh sb="2" eb="4">
      <t>シッカン</t>
    </rPh>
    <phoneticPr fontId="4"/>
  </si>
  <si>
    <t>免疫疾患</t>
    <rPh sb="0" eb="2">
      <t>メンエキ</t>
    </rPh>
    <rPh sb="2" eb="4">
      <t>シッカン</t>
    </rPh>
    <phoneticPr fontId="4"/>
  </si>
  <si>
    <t>神経・筋疾患</t>
  </si>
  <si>
    <t>慢性消化器　疾患</t>
    <rPh sb="0" eb="2">
      <t>マンセイ</t>
    </rPh>
    <rPh sb="2" eb="5">
      <t>ショウカキ</t>
    </rPh>
    <rPh sb="6" eb="8">
      <t>シッカン</t>
    </rPh>
    <phoneticPr fontId="4"/>
  </si>
  <si>
    <t>染色体又は遺伝子に変化
を伴う症候群</t>
    <rPh sb="0" eb="3">
      <t>センショクタイ</t>
    </rPh>
    <rPh sb="3" eb="4">
      <t>マタ</t>
    </rPh>
    <rPh sb="5" eb="8">
      <t>イデンシ</t>
    </rPh>
    <rPh sb="9" eb="11">
      <t>ヘンカ</t>
    </rPh>
    <rPh sb="13" eb="14">
      <t>トモナ</t>
    </rPh>
    <rPh sb="15" eb="18">
      <t>ショウコウグン</t>
    </rPh>
    <phoneticPr fontId="4"/>
  </si>
  <si>
    <t>皮膚疾患</t>
    <rPh sb="0" eb="2">
      <t>ヒフ</t>
    </rPh>
    <rPh sb="2" eb="4">
      <t>シッカン</t>
    </rPh>
    <phoneticPr fontId="4"/>
  </si>
  <si>
    <t>-</t>
    <phoneticPr fontId="4"/>
  </si>
  <si>
    <t>骨系統疾患</t>
    <rPh sb="0" eb="1">
      <t>ホネ</t>
    </rPh>
    <rPh sb="1" eb="3">
      <t>ケイトウ</t>
    </rPh>
    <rPh sb="3" eb="5">
      <t>シッカン</t>
    </rPh>
    <phoneticPr fontId="4"/>
  </si>
  <si>
    <t>脈管系疾患</t>
    <rPh sb="0" eb="1">
      <t>ミャク</t>
    </rPh>
    <rPh sb="1" eb="2">
      <t>カン</t>
    </rPh>
    <rPh sb="2" eb="3">
      <t>ケイ</t>
    </rPh>
    <rPh sb="3" eb="5">
      <t>シッカン</t>
    </rPh>
    <phoneticPr fontId="4"/>
  </si>
  <si>
    <t>12．４か月児健診受診状況、年度・保健福祉センター別</t>
    <rPh sb="6" eb="7">
      <t>ジ</t>
    </rPh>
    <phoneticPr fontId="4"/>
  </si>
  <si>
    <t>平成元年度～令和２年度</t>
    <rPh sb="2" eb="3">
      <t>ガン</t>
    </rPh>
    <rPh sb="6" eb="8">
      <t>レイワ</t>
    </rPh>
    <rPh sb="9" eb="11">
      <t>ネンド</t>
    </rPh>
    <phoneticPr fontId="4"/>
  </si>
  <si>
    <t>回数</t>
  </si>
  <si>
    <t>対象者数</t>
  </si>
  <si>
    <t>受診者数</t>
    <phoneticPr fontId="4"/>
  </si>
  <si>
    <t>受診率</t>
  </si>
  <si>
    <t>5年度</t>
    <rPh sb="1" eb="3">
      <t>ネンド</t>
    </rPh>
    <phoneticPr fontId="4"/>
  </si>
  <si>
    <t>10年度</t>
    <rPh sb="2" eb="4">
      <t>ネンド</t>
    </rPh>
    <phoneticPr fontId="4"/>
  </si>
  <si>
    <t>15年度</t>
    <rPh sb="2" eb="4">
      <t>ネンド</t>
    </rPh>
    <phoneticPr fontId="4"/>
  </si>
  <si>
    <t>16年度</t>
    <rPh sb="2" eb="4">
      <t>ネンド</t>
    </rPh>
    <phoneticPr fontId="4"/>
  </si>
  <si>
    <t>17年度</t>
    <rPh sb="2" eb="4">
      <t>ネンド</t>
    </rPh>
    <phoneticPr fontId="4"/>
  </si>
  <si>
    <t>18年度</t>
    <rPh sb="2" eb="4">
      <t>ネンド</t>
    </rPh>
    <phoneticPr fontId="4"/>
  </si>
  <si>
    <t>19年度</t>
    <rPh sb="2" eb="4">
      <t>ネンド</t>
    </rPh>
    <phoneticPr fontId="4"/>
  </si>
  <si>
    <t>21年度</t>
    <rPh sb="2" eb="4">
      <t>ネンド</t>
    </rPh>
    <phoneticPr fontId="4"/>
  </si>
  <si>
    <t>22年度</t>
    <rPh sb="2" eb="4">
      <t>ネンド</t>
    </rPh>
    <phoneticPr fontId="4"/>
  </si>
  <si>
    <t>注）従来、各区保健福祉センター等で実施していたが、令和２年度は、新型コロナウイルス感染症拡大防止ため、暫定的に医療機関へ委託し実施。</t>
    <rPh sb="2" eb="4">
      <t>ジュウライ</t>
    </rPh>
    <rPh sb="17" eb="19">
      <t>ジッシ</t>
    </rPh>
    <phoneticPr fontId="4"/>
  </si>
  <si>
    <t>13．４か月児健診受診結果状況</t>
    <phoneticPr fontId="4"/>
  </si>
  <si>
    <t>異常なし</t>
  </si>
  <si>
    <t>異常あり</t>
  </si>
  <si>
    <t>不明</t>
    <rPh sb="0" eb="2">
      <t>フメイ</t>
    </rPh>
    <phoneticPr fontId="4"/>
  </si>
  <si>
    <t>異常あり（延数人員）</t>
    <rPh sb="6" eb="7">
      <t>スウ</t>
    </rPh>
    <rPh sb="7" eb="9">
      <t>ジンイン</t>
    </rPh>
    <phoneticPr fontId="4"/>
  </si>
  <si>
    <t>人</t>
    <rPh sb="0" eb="1">
      <t>ニン</t>
    </rPh>
    <phoneticPr fontId="4"/>
  </si>
  <si>
    <t>身体的発育上の所見</t>
  </si>
  <si>
    <t>先天性形態上の所見</t>
  </si>
  <si>
    <t>造血系</t>
  </si>
  <si>
    <t>神経系感覚器</t>
  </si>
  <si>
    <t>呼吸器系</t>
  </si>
  <si>
    <t>けいれんの既往</t>
  </si>
  <si>
    <t>循環器系</t>
  </si>
  <si>
    <t>発達上の所見</t>
  </si>
  <si>
    <t>消化器系</t>
  </si>
  <si>
    <t>先天性代謝性疾患</t>
  </si>
  <si>
    <t>泌尿器系</t>
  </si>
  <si>
    <t>2000g以下の低体重出産児</t>
  </si>
  <si>
    <t>皮膚</t>
  </si>
  <si>
    <t>育児上の所見</t>
    <rPh sb="0" eb="2">
      <t>イクジ</t>
    </rPh>
    <phoneticPr fontId="4"/>
  </si>
  <si>
    <t>股関節開排制限</t>
  </si>
  <si>
    <t>その他</t>
  </si>
  <si>
    <t>14．４か月児精密診査受診状況、要精密項目・保健福祉センター別</t>
    <phoneticPr fontId="4"/>
  </si>
  <si>
    <t>令和２年度</t>
    <rPh sb="0" eb="2">
      <t>レイワ</t>
    </rPh>
    <rPh sb="3" eb="5">
      <t>ネンド</t>
    </rPh>
    <rPh sb="4" eb="5">
      <t>ド</t>
    </rPh>
    <phoneticPr fontId="4"/>
  </si>
  <si>
    <t>要精密者数</t>
  </si>
  <si>
    <t>要観察</t>
  </si>
  <si>
    <t>要治療</t>
  </si>
  <si>
    <t>総数</t>
    <phoneticPr fontId="4"/>
  </si>
  <si>
    <t>要精密項目</t>
  </si>
  <si>
    <t>発育上の所見</t>
  </si>
  <si>
    <t>15．10か月児健診受診状況</t>
    <phoneticPr fontId="4"/>
  </si>
  <si>
    <t>診察所見</t>
  </si>
  <si>
    <t>異常なし（実人員）</t>
  </si>
  <si>
    <t>異常あり（実人員）</t>
  </si>
  <si>
    <t>不明(実人員）</t>
    <rPh sb="0" eb="2">
      <t>フメイ</t>
    </rPh>
    <rPh sb="3" eb="6">
      <t>ジツジンイン</t>
    </rPh>
    <phoneticPr fontId="4"/>
  </si>
  <si>
    <t>循環器系疾患</t>
  </si>
  <si>
    <t>精神発達障害</t>
  </si>
  <si>
    <t>呼吸器系疾患</t>
  </si>
  <si>
    <t>運動発達異常</t>
  </si>
  <si>
    <t>消化器系疾患</t>
  </si>
  <si>
    <t>神経系感覚器の異常</t>
  </si>
  <si>
    <t>泌尿器系疾患</t>
  </si>
  <si>
    <t>血液疾患</t>
  </si>
  <si>
    <t>先天性形態異常</t>
  </si>
  <si>
    <t>皮膚疾患</t>
  </si>
  <si>
    <t>歯の異常</t>
  </si>
  <si>
    <t>育児上の所見</t>
    <rPh sb="0" eb="2">
      <t>イクジ</t>
    </rPh>
    <rPh sb="2" eb="3">
      <t>ジョウ</t>
    </rPh>
    <rPh sb="4" eb="6">
      <t>ショケン</t>
    </rPh>
    <phoneticPr fontId="4"/>
  </si>
  <si>
    <t>斜頚</t>
  </si>
  <si>
    <t>その他</t>
    <rPh sb="2" eb="3">
      <t>タ</t>
    </rPh>
    <phoneticPr fontId="4"/>
  </si>
  <si>
    <t>16．10か月児健診精密診査受診状況</t>
    <phoneticPr fontId="4"/>
  </si>
  <si>
    <t>斜頚</t>
    <rPh sb="0" eb="2">
      <t>シャケイ</t>
    </rPh>
    <phoneticPr fontId="4"/>
  </si>
  <si>
    <t>歯の所見</t>
    <rPh sb="0" eb="1">
      <t>ハ</t>
    </rPh>
    <rPh sb="2" eb="4">
      <t>ショケン</t>
    </rPh>
    <phoneticPr fontId="4"/>
  </si>
  <si>
    <t>資料：こども発達支援課</t>
    <rPh sb="0" eb="2">
      <t>シリョウ</t>
    </rPh>
    <rPh sb="6" eb="8">
      <t>ハッタツ</t>
    </rPh>
    <rPh sb="8" eb="11">
      <t>シエンカ</t>
    </rPh>
    <phoneticPr fontId="4"/>
  </si>
  <si>
    <r>
      <t>17．１歳６か月児健診受診状況、年度・保健福祉センター別　 　　</t>
    </r>
    <r>
      <rPr>
        <sz val="11"/>
        <rFont val="ＭＳ 明朝"/>
        <family val="1"/>
        <charset val="128"/>
      </rPr>
      <t>平成元年度～平成15年度</t>
    </r>
    <phoneticPr fontId="4"/>
  </si>
  <si>
    <t>平成元年～令和２年度</t>
    <rPh sb="0" eb="2">
      <t>ヘイセイ</t>
    </rPh>
    <rPh sb="2" eb="3">
      <t>ガン</t>
    </rPh>
    <rPh sb="3" eb="4">
      <t>ネン</t>
    </rPh>
    <rPh sb="5" eb="7">
      <t>レイワ</t>
    </rPh>
    <rPh sb="8" eb="9">
      <t>ネン</t>
    </rPh>
    <rPh sb="9" eb="10">
      <t>ド</t>
    </rPh>
    <phoneticPr fontId="4"/>
  </si>
  <si>
    <t xml:space="preserve">     5年度</t>
    <rPh sb="6" eb="8">
      <t>ネンド</t>
    </rPh>
    <phoneticPr fontId="4"/>
  </si>
  <si>
    <t xml:space="preserve">    10年度</t>
    <rPh sb="6" eb="8">
      <t>ネンド</t>
    </rPh>
    <phoneticPr fontId="4"/>
  </si>
  <si>
    <t xml:space="preserve">    15年度</t>
    <rPh sb="6" eb="8">
      <t>ネンド</t>
    </rPh>
    <phoneticPr fontId="4"/>
  </si>
  <si>
    <t xml:space="preserve">    16年度</t>
    <rPh sb="6" eb="8">
      <t>ネンド</t>
    </rPh>
    <phoneticPr fontId="4"/>
  </si>
  <si>
    <t xml:space="preserve">    17年度</t>
    <rPh sb="6" eb="8">
      <t>ネンド</t>
    </rPh>
    <phoneticPr fontId="4"/>
  </si>
  <si>
    <t xml:space="preserve">    18年度</t>
    <rPh sb="6" eb="8">
      <t>ネンド</t>
    </rPh>
    <phoneticPr fontId="4"/>
  </si>
  <si>
    <t xml:space="preserve">    19年度</t>
    <rPh sb="6" eb="8">
      <t>ネンド</t>
    </rPh>
    <phoneticPr fontId="4"/>
  </si>
  <si>
    <t xml:space="preserve">    20年度</t>
    <rPh sb="6" eb="8">
      <t>ネンド</t>
    </rPh>
    <phoneticPr fontId="4"/>
  </si>
  <si>
    <t xml:space="preserve">    21年度</t>
    <rPh sb="6" eb="8">
      <t>ネンド</t>
    </rPh>
    <phoneticPr fontId="4"/>
  </si>
  <si>
    <t xml:space="preserve">    22年度</t>
    <rPh sb="6" eb="8">
      <t>ネンド</t>
    </rPh>
    <phoneticPr fontId="4"/>
  </si>
  <si>
    <t xml:space="preserve">    23年度</t>
    <rPh sb="6" eb="8">
      <t>ネンド</t>
    </rPh>
    <phoneticPr fontId="4"/>
  </si>
  <si>
    <t xml:space="preserve">    24年度</t>
    <rPh sb="6" eb="8">
      <t>ネンド</t>
    </rPh>
    <phoneticPr fontId="4"/>
  </si>
  <si>
    <t xml:space="preserve">    25年度</t>
    <rPh sb="6" eb="8">
      <t>ネンド</t>
    </rPh>
    <phoneticPr fontId="4"/>
  </si>
  <si>
    <t xml:space="preserve">    26年度</t>
    <rPh sb="6" eb="8">
      <t>ネンド</t>
    </rPh>
    <phoneticPr fontId="4"/>
  </si>
  <si>
    <t xml:space="preserve">    27年度</t>
    <rPh sb="6" eb="8">
      <t>ネンド</t>
    </rPh>
    <phoneticPr fontId="4"/>
  </si>
  <si>
    <t xml:space="preserve">    28年度</t>
    <rPh sb="6" eb="8">
      <t>ネンド</t>
    </rPh>
    <phoneticPr fontId="4"/>
  </si>
  <si>
    <t xml:space="preserve">    29年度</t>
    <rPh sb="6" eb="8">
      <t>ネンド</t>
    </rPh>
    <phoneticPr fontId="4"/>
  </si>
  <si>
    <t xml:space="preserve">    30年度</t>
    <rPh sb="6" eb="8">
      <t>ネンド</t>
    </rPh>
    <phoneticPr fontId="4"/>
  </si>
  <si>
    <t>注）注）従来、各区保健福祉センター等で実施していたが、令和２年度は、新型コロナウイルス感染症拡大防止ため、暫定的に医療機関へ委託し実施。</t>
    <phoneticPr fontId="4"/>
  </si>
  <si>
    <t>18．１歳６か月児健診受診結果状況</t>
    <phoneticPr fontId="4"/>
  </si>
  <si>
    <t>異常あり（延人員）</t>
  </si>
  <si>
    <t>19．１歳６か月児精密診査受診状況、要精密項目・保健福祉センター別</t>
    <phoneticPr fontId="4"/>
  </si>
  <si>
    <t>育児上の所見</t>
  </si>
  <si>
    <t>資料：こども発達支援課</t>
    <rPh sb="6" eb="8">
      <t>ハッタツ</t>
    </rPh>
    <rPh sb="8" eb="10">
      <t>シエン</t>
    </rPh>
    <rPh sb="10" eb="11">
      <t>カ</t>
    </rPh>
    <phoneticPr fontId="4"/>
  </si>
  <si>
    <t>20．１歳６か月児健診精神面精密検査結果状況</t>
    <phoneticPr fontId="4"/>
  </si>
  <si>
    <t>相　談</t>
    <phoneticPr fontId="4"/>
  </si>
  <si>
    <t>医療</t>
    <phoneticPr fontId="4"/>
  </si>
  <si>
    <t>集団遊</t>
    <phoneticPr fontId="4"/>
  </si>
  <si>
    <t>加療中</t>
  </si>
  <si>
    <t>助言のみ</t>
  </si>
  <si>
    <t>機関等</t>
  </si>
  <si>
    <t>戯療法</t>
  </si>
  <si>
    <t>（実数）</t>
    <rPh sb="1" eb="3">
      <t>ジッスウ</t>
    </rPh>
    <phoneticPr fontId="4"/>
  </si>
  <si>
    <t>精神遅滞</t>
  </si>
  <si>
    <t>コミュニケーション障害</t>
    <rPh sb="9" eb="11">
      <t>ショウガイ</t>
    </rPh>
    <phoneticPr fontId="4"/>
  </si>
  <si>
    <t>広汎性発達障害</t>
    <rPh sb="0" eb="3">
      <t>コウハンセイ</t>
    </rPh>
    <rPh sb="3" eb="5">
      <t>ハッタツ</t>
    </rPh>
    <rPh sb="5" eb="7">
      <t>ショウガイ</t>
    </rPh>
    <phoneticPr fontId="4"/>
  </si>
  <si>
    <t>注意欠陥・多動性障害</t>
    <rPh sb="0" eb="2">
      <t>チュウイ</t>
    </rPh>
    <rPh sb="2" eb="4">
      <t>ケッカン</t>
    </rPh>
    <rPh sb="5" eb="8">
      <t>タドウセイ</t>
    </rPh>
    <rPh sb="8" eb="10">
      <t>ショウガイ</t>
    </rPh>
    <phoneticPr fontId="4"/>
  </si>
  <si>
    <t>チック障害</t>
    <rPh sb="3" eb="5">
      <t>ショウガイ</t>
    </rPh>
    <phoneticPr fontId="4"/>
  </si>
  <si>
    <t>排泄障害</t>
    <rPh sb="0" eb="2">
      <t>ハイセツ</t>
    </rPh>
    <rPh sb="2" eb="4">
      <t>ショウガイ</t>
    </rPh>
    <phoneticPr fontId="4"/>
  </si>
  <si>
    <t>（延数）</t>
    <rPh sb="1" eb="2">
      <t>ノ</t>
    </rPh>
    <rPh sb="2" eb="3">
      <t>スウ</t>
    </rPh>
    <phoneticPr fontId="4"/>
  </si>
  <si>
    <t>21．３歳児健診受診状況、年度・保健福祉センター別</t>
    <rPh sb="4" eb="5">
      <t>サイ</t>
    </rPh>
    <rPh sb="5" eb="6">
      <t>ジ</t>
    </rPh>
    <rPh sb="6" eb="8">
      <t>ケンシン</t>
    </rPh>
    <rPh sb="8" eb="10">
      <t>ジュシン</t>
    </rPh>
    <rPh sb="10" eb="12">
      <t>ジョウキョウ</t>
    </rPh>
    <rPh sb="13" eb="15">
      <t>ネンド</t>
    </rPh>
    <rPh sb="16" eb="18">
      <t>ホケン</t>
    </rPh>
    <rPh sb="18" eb="20">
      <t>フクシ</t>
    </rPh>
    <rPh sb="24" eb="25">
      <t>ベツ</t>
    </rPh>
    <phoneticPr fontId="4"/>
  </si>
  <si>
    <t>平成元年度～令和２年度</t>
    <rPh sb="2" eb="3">
      <t>ガン</t>
    </rPh>
    <rPh sb="6" eb="8">
      <t>レイワ</t>
    </rPh>
    <phoneticPr fontId="4"/>
  </si>
  <si>
    <t>　   5年度</t>
    <rPh sb="5" eb="7">
      <t>ネンド</t>
    </rPh>
    <phoneticPr fontId="4"/>
  </si>
  <si>
    <t>博  多</t>
    <phoneticPr fontId="4"/>
  </si>
  <si>
    <t>中  央</t>
    <phoneticPr fontId="4"/>
  </si>
  <si>
    <t>城  南</t>
    <phoneticPr fontId="4"/>
  </si>
  <si>
    <t>早  良</t>
    <phoneticPr fontId="4"/>
  </si>
  <si>
    <t>注）東区保健福祉センター開設回数にはコミセンわじろ28回、なみきスクエア75回、博多区保健福祉センター開設回数にはさざんぴあ博多28回、早良区保健福祉センター開設回数には入部出張所9回、西区保健福祉センター開設回数にはさいとぴあ27回を含む。西区は転入等により受診者数が対象者数を上回っている。</t>
    <rPh sb="38" eb="39">
      <t>カイ</t>
    </rPh>
    <rPh sb="87" eb="90">
      <t>シュッチョウショ</t>
    </rPh>
    <rPh sb="121" eb="123">
      <t>ニシク</t>
    </rPh>
    <phoneticPr fontId="4"/>
  </si>
  <si>
    <t>22．３歳児健診受診結果状況</t>
    <phoneticPr fontId="4"/>
  </si>
  <si>
    <t>体格</t>
  </si>
  <si>
    <t>栄養状態</t>
  </si>
  <si>
    <t>尿の所見</t>
  </si>
  <si>
    <t>育児上の所見</t>
    <rPh sb="1" eb="2">
      <t>ジ</t>
    </rPh>
    <phoneticPr fontId="4"/>
  </si>
  <si>
    <t>23．３歳児精密診査受診状況、要精密項目・保健福祉センター別</t>
    <phoneticPr fontId="4"/>
  </si>
  <si>
    <t>要精密者数</t>
    <phoneticPr fontId="4"/>
  </si>
  <si>
    <t>異常なし</t>
    <phoneticPr fontId="4"/>
  </si>
  <si>
    <t>要観察</t>
    <phoneticPr fontId="4"/>
  </si>
  <si>
    <t>要治療</t>
    <phoneticPr fontId="4"/>
  </si>
  <si>
    <t>東</t>
    <phoneticPr fontId="4"/>
  </si>
  <si>
    <t>南</t>
    <phoneticPr fontId="4"/>
  </si>
  <si>
    <t>西</t>
    <phoneticPr fontId="4"/>
  </si>
  <si>
    <t>要精密項目</t>
    <phoneticPr fontId="4"/>
  </si>
  <si>
    <t>体格</t>
    <phoneticPr fontId="4"/>
  </si>
  <si>
    <t>栄養状態</t>
    <phoneticPr fontId="4"/>
  </si>
  <si>
    <t>造血系</t>
    <phoneticPr fontId="4"/>
  </si>
  <si>
    <t>呼吸器系</t>
    <phoneticPr fontId="4"/>
  </si>
  <si>
    <t>循環器系</t>
    <phoneticPr fontId="4"/>
  </si>
  <si>
    <t>消化器系</t>
    <phoneticPr fontId="4"/>
  </si>
  <si>
    <t>泌尿器系</t>
    <phoneticPr fontId="4"/>
  </si>
  <si>
    <t>皮膚</t>
    <phoneticPr fontId="4"/>
  </si>
  <si>
    <t>先天性形態上の所見</t>
    <phoneticPr fontId="4"/>
  </si>
  <si>
    <t>神経系感覚器</t>
    <phoneticPr fontId="4"/>
  </si>
  <si>
    <t>けいれんの既往</t>
    <phoneticPr fontId="4"/>
  </si>
  <si>
    <t>発達上の所見</t>
    <phoneticPr fontId="4"/>
  </si>
  <si>
    <t>尿の所見</t>
    <phoneticPr fontId="4"/>
  </si>
  <si>
    <t>育児上の所見</t>
    <phoneticPr fontId="4"/>
  </si>
  <si>
    <t>その他</t>
    <phoneticPr fontId="4"/>
  </si>
  <si>
    <t>24．３歳児健診精神面精密検査結果状況</t>
    <phoneticPr fontId="4"/>
  </si>
  <si>
    <t>相談助言のみ</t>
    <phoneticPr fontId="4"/>
  </si>
  <si>
    <t>医療機関等</t>
    <phoneticPr fontId="4"/>
  </si>
  <si>
    <t>集団遊戯療法</t>
    <phoneticPr fontId="4"/>
  </si>
  <si>
    <t>加療中</t>
    <phoneticPr fontId="4"/>
  </si>
  <si>
    <t>(実数)</t>
    <rPh sb="1" eb="3">
      <t>ジッスウ</t>
    </rPh>
    <phoneticPr fontId="4"/>
  </si>
  <si>
    <t>構成割合</t>
    <phoneticPr fontId="4"/>
  </si>
  <si>
    <t>異常あり</t>
    <phoneticPr fontId="4"/>
  </si>
  <si>
    <t>精神遅滞</t>
    <phoneticPr fontId="4"/>
  </si>
  <si>
    <t>(延数)</t>
    <rPh sb="1" eb="2">
      <t>ノ</t>
    </rPh>
    <rPh sb="2" eb="3">
      <t>スウ</t>
    </rPh>
    <phoneticPr fontId="4"/>
  </si>
  <si>
    <t>25．母子巡回健康相談実施状況、保健福祉センター別</t>
    <phoneticPr fontId="4"/>
  </si>
  <si>
    <t>稼働回数</t>
    <phoneticPr fontId="4"/>
  </si>
  <si>
    <t>相談者数</t>
    <phoneticPr fontId="4"/>
  </si>
  <si>
    <t>１回平均相談者数</t>
    <phoneticPr fontId="4"/>
  </si>
  <si>
    <t>乳児</t>
    <phoneticPr fontId="4"/>
  </si>
  <si>
    <t>幼児</t>
    <phoneticPr fontId="4"/>
  </si>
  <si>
    <t>妊産婦</t>
    <phoneticPr fontId="4"/>
  </si>
  <si>
    <t>構成割合(%)</t>
    <phoneticPr fontId="4"/>
  </si>
  <si>
    <t>　　　・</t>
    <phoneticPr fontId="4"/>
  </si>
  <si>
    <t>・</t>
    <phoneticPr fontId="4"/>
  </si>
  <si>
    <t>博多</t>
    <phoneticPr fontId="4"/>
  </si>
  <si>
    <t>中央</t>
    <phoneticPr fontId="4"/>
  </si>
  <si>
    <t>城南</t>
    <phoneticPr fontId="4"/>
  </si>
  <si>
    <t>早良</t>
    <phoneticPr fontId="4"/>
  </si>
  <si>
    <t>資料：こども発達支援課</t>
    <rPh sb="0" eb="2">
      <t>シリョウ</t>
    </rPh>
    <rPh sb="6" eb="8">
      <t>ハッタツ</t>
    </rPh>
    <rPh sb="8" eb="10">
      <t>シエン</t>
    </rPh>
    <rPh sb="10" eb="11">
      <t>カ</t>
    </rPh>
    <phoneticPr fontId="4"/>
  </si>
  <si>
    <t>２〕母体保護</t>
    <rPh sb="2" eb="4">
      <t>ボタイ</t>
    </rPh>
    <rPh sb="4" eb="6">
      <t>ホゴ</t>
    </rPh>
    <phoneticPr fontId="4"/>
  </si>
  <si>
    <t>　母体保護法は、不妊手術及び人工妊娠中絶に関する事項を定めること等により、母性の生命健康を保護することを目的としている。
　保健福祉センターにおける活動の中心は健全な家庭づくりにつながる計画出産のため、正しい知識と技術の普及に重点をおいている。</t>
    <rPh sb="1" eb="3">
      <t>ボタイ</t>
    </rPh>
    <rPh sb="3" eb="5">
      <t>ホゴ</t>
    </rPh>
    <rPh sb="5" eb="6">
      <t>ホウ</t>
    </rPh>
    <rPh sb="8" eb="10">
      <t>フニン</t>
    </rPh>
    <rPh sb="10" eb="12">
      <t>シュジュツ</t>
    </rPh>
    <rPh sb="12" eb="13">
      <t>オヨ</t>
    </rPh>
    <rPh sb="14" eb="16">
      <t>ジンコウ</t>
    </rPh>
    <rPh sb="16" eb="18">
      <t>ニンシン</t>
    </rPh>
    <rPh sb="18" eb="20">
      <t>チュウゼツ</t>
    </rPh>
    <rPh sb="21" eb="22">
      <t>カン</t>
    </rPh>
    <rPh sb="24" eb="26">
      <t>ジコウ</t>
    </rPh>
    <rPh sb="27" eb="28">
      <t>サダ</t>
    </rPh>
    <rPh sb="32" eb="33">
      <t>トウ</t>
    </rPh>
    <rPh sb="37" eb="39">
      <t>ボセイ</t>
    </rPh>
    <rPh sb="40" eb="42">
      <t>セイメイ</t>
    </rPh>
    <rPh sb="42" eb="44">
      <t>ケンコウ</t>
    </rPh>
    <rPh sb="45" eb="47">
      <t>ホゴ</t>
    </rPh>
    <rPh sb="52" eb="54">
      <t>モクテキ</t>
    </rPh>
    <rPh sb="62" eb="64">
      <t>ホケン</t>
    </rPh>
    <rPh sb="64" eb="66">
      <t>フクシ</t>
    </rPh>
    <rPh sb="74" eb="76">
      <t>カツドウ</t>
    </rPh>
    <rPh sb="77" eb="79">
      <t>チュウシン</t>
    </rPh>
    <rPh sb="80" eb="82">
      <t>ケンゼン</t>
    </rPh>
    <rPh sb="83" eb="85">
      <t>カテイ</t>
    </rPh>
    <rPh sb="93" eb="95">
      <t>ケイカク</t>
    </rPh>
    <rPh sb="95" eb="97">
      <t>シュッサン</t>
    </rPh>
    <rPh sb="101" eb="102">
      <t>セイ</t>
    </rPh>
    <rPh sb="104" eb="106">
      <t>チシキ</t>
    </rPh>
    <rPh sb="107" eb="109">
      <t>ギジュツ</t>
    </rPh>
    <rPh sb="110" eb="112">
      <t>フキュウ</t>
    </rPh>
    <rPh sb="113" eb="115">
      <t>ジュウテン</t>
    </rPh>
    <phoneticPr fontId="4"/>
  </si>
  <si>
    <t>１．個人別指導数(延数)、保健福祉センター・年度別</t>
    <phoneticPr fontId="4"/>
  </si>
  <si>
    <t>昭和55年度～令和２年度</t>
    <rPh sb="7" eb="9">
      <t>レイワ</t>
    </rPh>
    <phoneticPr fontId="4"/>
  </si>
  <si>
    <t>昭和55年度</t>
  </si>
  <si>
    <t>-</t>
  </si>
  <si>
    <t>56年度</t>
    <rPh sb="2" eb="4">
      <t>ネンド</t>
    </rPh>
    <phoneticPr fontId="4"/>
  </si>
  <si>
    <t>57年度</t>
    <rPh sb="2" eb="4">
      <t>ネンド</t>
    </rPh>
    <phoneticPr fontId="4"/>
  </si>
  <si>
    <t>58年度</t>
    <rPh sb="2" eb="4">
      <t>ネンド</t>
    </rPh>
    <phoneticPr fontId="4"/>
  </si>
  <si>
    <t>59年度</t>
    <rPh sb="2" eb="4">
      <t>ネンド</t>
    </rPh>
    <phoneticPr fontId="4"/>
  </si>
  <si>
    <t>60年度</t>
    <rPh sb="2" eb="4">
      <t>ネンド</t>
    </rPh>
    <phoneticPr fontId="4"/>
  </si>
  <si>
    <t>61年度</t>
    <rPh sb="2" eb="4">
      <t>ネンド</t>
    </rPh>
    <phoneticPr fontId="4"/>
  </si>
  <si>
    <t>62年度</t>
    <rPh sb="2" eb="4">
      <t>ネンド</t>
    </rPh>
    <phoneticPr fontId="4"/>
  </si>
  <si>
    <t>63年度</t>
    <rPh sb="2" eb="4">
      <t>ネンド</t>
    </rPh>
    <phoneticPr fontId="4"/>
  </si>
  <si>
    <t>2年度</t>
    <rPh sb="1" eb="3">
      <t>ネンド</t>
    </rPh>
    <phoneticPr fontId="4"/>
  </si>
  <si>
    <t>3年度</t>
    <rPh sb="1" eb="3">
      <t>ネンド</t>
    </rPh>
    <phoneticPr fontId="4"/>
  </si>
  <si>
    <t>4年度</t>
    <rPh sb="1" eb="3">
      <t>ネンド</t>
    </rPh>
    <phoneticPr fontId="4"/>
  </si>
  <si>
    <t>6年度</t>
    <rPh sb="1" eb="3">
      <t>ネンド</t>
    </rPh>
    <phoneticPr fontId="4"/>
  </si>
  <si>
    <t>7年度</t>
    <rPh sb="1" eb="3">
      <t>ネンド</t>
    </rPh>
    <phoneticPr fontId="4"/>
  </si>
  <si>
    <t>8年度</t>
    <rPh sb="1" eb="3">
      <t>ネンド</t>
    </rPh>
    <phoneticPr fontId="4"/>
  </si>
  <si>
    <t>9年度</t>
    <rPh sb="1" eb="3">
      <t>ネンド</t>
    </rPh>
    <phoneticPr fontId="4"/>
  </si>
  <si>
    <t>11年度</t>
    <rPh sb="2" eb="4">
      <t>ネンド</t>
    </rPh>
    <phoneticPr fontId="4"/>
  </si>
  <si>
    <t>12年度</t>
    <rPh sb="2" eb="4">
      <t>ネンド</t>
    </rPh>
    <phoneticPr fontId="4"/>
  </si>
  <si>
    <t>13年度</t>
    <rPh sb="2" eb="4">
      <t>ネンド</t>
    </rPh>
    <phoneticPr fontId="4"/>
  </si>
  <si>
    <t>14年度</t>
  </si>
  <si>
    <t>15年度</t>
    <phoneticPr fontId="4"/>
  </si>
  <si>
    <t>16年度</t>
    <phoneticPr fontId="4"/>
  </si>
  <si>
    <t>令和元年度</t>
    <phoneticPr fontId="4"/>
  </si>
  <si>
    <t>２．対象別個別指導数（延数）・構成割合、保健福祉センター別</t>
    <rPh sb="20" eb="22">
      <t>ホケン</t>
    </rPh>
    <phoneticPr fontId="4"/>
  </si>
  <si>
    <t>家庭訪問</t>
    <rPh sb="0" eb="2">
      <t>カテイ</t>
    </rPh>
    <rPh sb="2" eb="4">
      <t>ホウモン</t>
    </rPh>
    <phoneticPr fontId="4"/>
  </si>
  <si>
    <t>4か月児健診</t>
    <rPh sb="2" eb="3">
      <t>ゲツ</t>
    </rPh>
    <rPh sb="3" eb="4">
      <t>ジ</t>
    </rPh>
    <rPh sb="4" eb="6">
      <t>ケンシン</t>
    </rPh>
    <phoneticPr fontId="4"/>
  </si>
  <si>
    <t>妊婦健診</t>
    <rPh sb="0" eb="2">
      <t>ニンプ</t>
    </rPh>
    <rPh sb="2" eb="4">
      <t>ケンシン</t>
    </rPh>
    <phoneticPr fontId="4"/>
  </si>
  <si>
    <t>電話相談</t>
    <rPh sb="0" eb="2">
      <t>デンワ</t>
    </rPh>
    <rPh sb="2" eb="4">
      <t>ソウダン</t>
    </rPh>
    <phoneticPr fontId="4"/>
  </si>
  <si>
    <t>３．集団指導状況、保健福祉センター別</t>
    <phoneticPr fontId="4"/>
  </si>
  <si>
    <t>総数</t>
    <rPh sb="0" eb="2">
      <t>ソウスウ</t>
    </rPh>
    <phoneticPr fontId="4"/>
  </si>
  <si>
    <t>妊婦教室</t>
    <rPh sb="0" eb="2">
      <t>ニンプ</t>
    </rPh>
    <rPh sb="2" eb="4">
      <t>キョウシツ</t>
    </rPh>
    <phoneticPr fontId="4"/>
  </si>
  <si>
    <t>ティーンエイジャー教室</t>
    <rPh sb="9" eb="11">
      <t>キョウシツ</t>
    </rPh>
    <phoneticPr fontId="4"/>
  </si>
  <si>
    <t>回数</t>
    <rPh sb="0" eb="2">
      <t>カイスウ</t>
    </rPh>
    <phoneticPr fontId="4"/>
  </si>
  <si>
    <t>参加人員</t>
    <rPh sb="0" eb="2">
      <t>サンカ</t>
    </rPh>
    <rPh sb="2" eb="4">
      <t>ジンイン</t>
    </rPh>
    <phoneticPr fontId="4"/>
  </si>
  <si>
    <r>
      <t>延</t>
    </r>
    <r>
      <rPr>
        <sz val="11"/>
        <rFont val="游ゴシック"/>
        <family val="2"/>
        <scheme val="minor"/>
      </rPr>
      <t>べ件数</t>
    </r>
    <rPh sb="0" eb="1">
      <t>ノ</t>
    </rPh>
    <rPh sb="2" eb="4">
      <t>ケンスウ</t>
    </rPh>
    <phoneticPr fontId="4"/>
  </si>
  <si>
    <t>第３章　　保　健　指　導</t>
    <phoneticPr fontId="4"/>
  </si>
  <si>
    <t xml:space="preserve">１〕母子衛生 </t>
    <phoneticPr fontId="4"/>
  </si>
  <si>
    <t>　</t>
    <phoneticPr fontId="4"/>
  </si>
  <si>
    <t>母性及び乳幼児の健康の保持増進を図るため、健康診査、保健指導、医療措置などを行っている。</t>
    <phoneticPr fontId="4"/>
  </si>
  <si>
    <t>○</t>
    <phoneticPr fontId="4"/>
  </si>
  <si>
    <t>母子健康手帳交付</t>
    <phoneticPr fontId="4"/>
  </si>
  <si>
    <t>マタニティスクール</t>
    <phoneticPr fontId="4"/>
  </si>
  <si>
    <t>主として初妊婦を対象に、妊娠、出産、育児に関する教育と、先輩ママとの交流や、グループワーク等により妊婦同士の仲間づくりを実施している。</t>
    <phoneticPr fontId="4"/>
  </si>
  <si>
    <t>妊婦健康診査</t>
    <phoneticPr fontId="4"/>
  </si>
  <si>
    <t xml:space="preserve">妊婦と胎児の健康管理の充実を図るために、委託医療機関や助産所で健康診査を実施している。
平成21年度から公費助成の回数を14回に拡充している。
</t>
    <phoneticPr fontId="4"/>
  </si>
  <si>
    <t>先天性代謝異常等検査</t>
    <phoneticPr fontId="4"/>
  </si>
  <si>
    <t>フェニールケトン尿症等の先天性代謝異常及びクレチン症については、早期に発見し、早期治療による障がい発現の防止を図るため、全ての新生児について血液検査（タンデムマス法など）を委託し実施している。</t>
    <phoneticPr fontId="4"/>
  </si>
  <si>
    <t>４か月児健康診査</t>
    <phoneticPr fontId="4"/>
  </si>
  <si>
    <t>10か月児健康診査</t>
    <phoneticPr fontId="4"/>
  </si>
  <si>
    <t>中程度の脳障害、点頭てんかん等、異常の早期発見、早期療育を目的に医療機関に委託し実施している。受診は母子健康手帳に添付した受診票により行い無料。</t>
    <phoneticPr fontId="4"/>
  </si>
  <si>
    <t>１歳６か月児健康診査</t>
    <phoneticPr fontId="4"/>
  </si>
  <si>
    <t>３歳児健康診査</t>
    <phoneticPr fontId="4"/>
  </si>
  <si>
    <t>母子巡回健康相談</t>
    <phoneticPr fontId="4"/>
  </si>
  <si>
    <t>妊娠、出産、育児の不安や悩みを解消するため、保健師・助産師・栄養士・歯科衛生士が、市民の身近な場所で健康相談と健康教育を実施している。</t>
    <phoneticPr fontId="4"/>
  </si>
  <si>
    <t>乳幼児栄養食品支給</t>
    <phoneticPr fontId="4"/>
  </si>
  <si>
    <t>栄養の強化が必要な低所得世帯の乳幼児に粉乳を支給し、栄養摂取の援助を行っている。</t>
    <phoneticPr fontId="4"/>
  </si>
  <si>
    <t>未熟児養育医療給付</t>
    <phoneticPr fontId="4"/>
  </si>
  <si>
    <t>身体の発育が未熟なまま出生した未熟児に対し、指定養育医療機関において養育に必要な医療の給付を行っている。</t>
    <phoneticPr fontId="4"/>
  </si>
  <si>
    <t>自立支援医療（育成医療）給付</t>
    <phoneticPr fontId="4"/>
  </si>
  <si>
    <t>身体に障がいのある児童のうち、治療の必要な児童に対し、指定育成医療機関において生活能力を得るために必要な医療の給付を行っている。</t>
    <phoneticPr fontId="4"/>
  </si>
  <si>
    <t>結核児童療育医療給付</t>
    <phoneticPr fontId="4"/>
  </si>
  <si>
    <t>長期入院治療を要する結核にかかっている児童に対し、指定療育医療機関に入院させ、療育に必要な医療の給付を行い、併せて学習用品等の援助を行っている。</t>
    <phoneticPr fontId="4"/>
  </si>
  <si>
    <t>小児慢性特定疾病医療費助成事業</t>
    <phoneticPr fontId="4"/>
  </si>
  <si>
    <t>悪性新生物、内分泌疾患、糖尿病等の小児慢性疾病にり患している児童は、治療が長期にわたり、医療費も高額となるため、これに必要な医療費の助成を行い、併せて治療研究により医療の確立、普及促進を図っている。</t>
    <phoneticPr fontId="4"/>
  </si>
  <si>
    <t>特定不妊治療費助成事業</t>
    <phoneticPr fontId="4"/>
  </si>
  <si>
    <t>子どもを望む夫婦の経済的負担および精神的負担の軽減を図るために実施。</t>
    <phoneticPr fontId="4"/>
  </si>
  <si>
    <t>母子保健法第15条に基づく妊娠の届出をした者などに交付した。令和２年度の妊娠届出数は13,715人で、妊娠
19週以内の届出は99.1％であった。</t>
    <phoneticPr fontId="4"/>
  </si>
  <si>
    <t>乳児の発育に影響が大きい先天異常等、疾病の早期発見、早期治療を図るため各区保健福祉センター等で健康診査、保健指導を実施している。令和２年度は、新型コロナウイルス感染症拡大防止のため、暫定的に医療機関へ委託し実施。
なお、要精密者に対しては、専門医療機関への紹介状を交付。</t>
    <phoneticPr fontId="4"/>
  </si>
  <si>
    <t xml:space="preserve">心身障がいの早期発見、早期療育を図るため、歩行や言語等発達の標識が得易い１歳６か月の時期に各区保健福祉センター等で健康診査、歯科健康診査、保健指導を実施している。令和２年度は、新型コロナウイルス感染症拡大防止のため、暫定的に医療機関へ委託し実施。
なお、要精密者に対しては、専門医療機関への紹介状を交付。
</t>
    <phoneticPr fontId="4"/>
  </si>
  <si>
    <t>人格の基礎が形成されるといわれるこの時期に、身体面、精神心理面からの問題点を発見し、適切な指導と措置を行うため、各区保健福祉センター等で健康診査、歯科健康診査、保健指導を実施している。
なお、要精密者に対しては、専門医療機関への紹介状を交付。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</si>
</sst>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_ * #,##0.0_ ;_ * \-#,##0.0_ ;_ * &quot;-&quot;?_ ;_ @_ "/>
    <numFmt numFmtId="177" formatCode="#,##0.0;\-#,##0.0"/>
    <numFmt numFmtId="178" formatCode="#,##0_ "/>
    <numFmt numFmtId="179" formatCode="0.0_);[Red]\(0.0\)"/>
    <numFmt numFmtId="180" formatCode="0.0_ "/>
    <numFmt numFmtId="181" formatCode="0.0%"/>
    <numFmt numFmtId="182" formatCode="0.0"/>
    <numFmt numFmtId="183" formatCode="#,##0_);[Red]\(#,##0\)"/>
    <numFmt numFmtId="184" formatCode="#,##0.0_ "/>
  </numFmts>
  <fonts count="19" x14ac:knownFonts="1">
    <font>
      <sz val="11"/>
      <color theme="1"/>
      <name val="游ゴシック"/>
      <family val="2"/>
      <scheme val="minor"/>
    </font>
    <font>
      <sz val="14"/>
      <name val="ＭＳ 明朝"/>
      <family val="1"/>
      <charset val="128"/>
    </font>
    <font>
      <b/>
      <sz val="16"/>
      <name val="ＭＳ 明朝"/>
      <family val="1"/>
      <charset val="128"/>
    </font>
    <font>
      <sz val="6"/>
      <name val="游ゴシック"/>
      <family val="3"/>
      <charset val="128"/>
      <scheme val="minor"/>
    </font>
    <font>
      <sz val="7"/>
      <name val="ＭＳ 明朝"/>
      <family val="1"/>
      <charset val="128"/>
    </font>
    <font>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8"/>
      <name val="ＭＳ 明朝"/>
      <family val="1"/>
      <charset val="128"/>
    </font>
    <font>
      <u/>
      <sz val="14"/>
      <name val="Century"/>
      <family val="1"/>
    </font>
    <font>
      <sz val="11"/>
      <name val="ＭＳ Ｐゴシック"/>
      <family val="3"/>
      <charset val="128"/>
    </font>
    <font>
      <sz val="5"/>
      <name val="ＭＳ 明朝"/>
      <family val="1"/>
      <charset val="128"/>
    </font>
    <font>
      <sz val="10"/>
      <name val="ＭＳ 明朝"/>
      <family val="1"/>
      <charset val="128"/>
    </font>
    <font>
      <strike/>
      <sz val="10"/>
      <name val="ＭＳ 明朝"/>
      <family val="1"/>
      <charset val="128"/>
    </font>
    <font>
      <strike/>
      <sz val="14"/>
      <name val="ＭＳ 明朝"/>
      <family val="1"/>
      <charset val="128"/>
    </font>
    <font>
      <b/>
      <sz val="18"/>
      <name val="ＭＳ 明朝"/>
      <family val="1"/>
      <charset val="128"/>
    </font>
    <font>
      <sz val="11"/>
      <name val="游ゴシック"/>
      <family val="2"/>
      <scheme val="minor"/>
    </font>
    <font>
      <sz val="10.5"/>
      <name val="ＭＳ 明朝"/>
      <family val="1"/>
      <charset val="128"/>
    </font>
  </fonts>
  <fills count="2">
    <fill>
      <patternFill patternType="none"/>
    </fill>
    <fill>
      <patternFill patternType="gray125"/>
    </fill>
  </fills>
  <borders count="34">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1" fillId="0" borderId="0"/>
    <xf numFmtId="38" fontId="11" fillId="0" borderId="0" applyFont="0" applyFill="0" applyBorder="0" applyAlignment="0" applyProtection="0"/>
    <xf numFmtId="9" fontId="11" fillId="0" borderId="0" applyFont="0" applyFill="0" applyBorder="0" applyAlignment="0" applyProtection="0"/>
  </cellStyleXfs>
  <cellXfs count="641">
    <xf numFmtId="0" fontId="0" fillId="0" borderId="0" xfId="0"/>
    <xf numFmtId="0" fontId="1" fillId="0" borderId="1" xfId="1" applyFont="1" applyBorder="1"/>
    <xf numFmtId="0" fontId="1" fillId="0" borderId="0" xfId="1" applyFont="1"/>
    <xf numFmtId="0" fontId="6" fillId="0" borderId="2" xfId="1" applyFont="1" applyBorder="1"/>
    <xf numFmtId="0" fontId="6" fillId="0" borderId="8" xfId="1" applyFont="1" applyBorder="1"/>
    <xf numFmtId="0" fontId="6" fillId="0" borderId="13" xfId="1" applyFont="1" applyBorder="1" applyAlignment="1" applyProtection="1">
      <alignment horizontal="right"/>
    </xf>
    <xf numFmtId="0" fontId="6" fillId="0" borderId="16" xfId="1" applyFont="1" applyBorder="1" applyAlignment="1" applyProtection="1">
      <alignment horizontal="right"/>
    </xf>
    <xf numFmtId="0" fontId="7" fillId="0" borderId="0" xfId="1" applyFont="1"/>
    <xf numFmtId="41" fontId="6" fillId="0" borderId="0" xfId="1" applyNumberFormat="1" applyFont="1" applyBorder="1" applyAlignment="1" applyProtection="1"/>
    <xf numFmtId="0" fontId="7" fillId="0" borderId="0" xfId="1" applyFont="1" applyAlignment="1">
      <alignment horizontal="right"/>
    </xf>
    <xf numFmtId="0" fontId="1" fillId="0" borderId="4" xfId="1" applyFont="1" applyBorder="1"/>
    <xf numFmtId="37" fontId="1" fillId="0" borderId="4" xfId="1" applyNumberFormat="1" applyFont="1" applyBorder="1" applyProtection="1"/>
    <xf numFmtId="0" fontId="6" fillId="0" borderId="8" xfId="1" applyFont="1" applyBorder="1" applyAlignment="1">
      <alignment vertical="center"/>
    </xf>
    <xf numFmtId="0" fontId="1" fillId="0" borderId="0" xfId="1" applyFont="1" applyAlignment="1">
      <alignment vertical="center"/>
    </xf>
    <xf numFmtId="0" fontId="8" fillId="0" borderId="13" xfId="1" applyFont="1" applyBorder="1" applyAlignment="1" applyProtection="1">
      <alignment horizontal="distributed" vertical="distributed"/>
    </xf>
    <xf numFmtId="41" fontId="9" fillId="0" borderId="0" xfId="1" applyNumberFormat="1" applyFont="1"/>
    <xf numFmtId="0" fontId="6" fillId="0" borderId="16" xfId="1" applyFont="1" applyBorder="1" applyAlignment="1" applyProtection="1">
      <alignment horizontal="distributed" vertical="distributed"/>
    </xf>
    <xf numFmtId="0" fontId="6" fillId="0" borderId="22" xfId="1" applyFont="1" applyBorder="1" applyAlignment="1" applyProtection="1">
      <alignment horizontal="distributed" vertical="distributed"/>
    </xf>
    <xf numFmtId="41" fontId="1" fillId="0" borderId="4" xfId="1" applyNumberFormat="1" applyFont="1" applyBorder="1" applyAlignment="1">
      <alignment horizontal="center" vertical="center"/>
    </xf>
    <xf numFmtId="0" fontId="1" fillId="0" borderId="0" xfId="1" applyFont="1" applyBorder="1"/>
    <xf numFmtId="0" fontId="8" fillId="0" borderId="7" xfId="1" applyFont="1" applyBorder="1" applyAlignment="1" applyProtection="1">
      <alignment horizontal="center" vertical="center"/>
    </xf>
    <xf numFmtId="37" fontId="8" fillId="0" borderId="23" xfId="1" applyNumberFormat="1" applyFont="1" applyBorder="1" applyAlignment="1" applyProtection="1">
      <alignment horizontal="center"/>
    </xf>
    <xf numFmtId="37" fontId="9" fillId="0" borderId="0" xfId="1" applyNumberFormat="1" applyFont="1"/>
    <xf numFmtId="37" fontId="1" fillId="0" borderId="4" xfId="1" applyNumberFormat="1" applyFont="1" applyBorder="1" applyAlignment="1" applyProtection="1">
      <alignment horizontal="left"/>
    </xf>
    <xf numFmtId="0" fontId="6" fillId="0" borderId="4" xfId="1" applyFont="1" applyBorder="1"/>
    <xf numFmtId="0" fontId="6" fillId="0" borderId="10" xfId="1" applyFont="1" applyBorder="1"/>
    <xf numFmtId="41" fontId="1" fillId="0" borderId="4" xfId="1" applyNumberFormat="1" applyFont="1" applyBorder="1"/>
    <xf numFmtId="41" fontId="1" fillId="0" borderId="0" xfId="1" applyNumberFormat="1" applyFont="1"/>
    <xf numFmtId="0" fontId="1" fillId="0" borderId="6" xfId="1" applyFont="1" applyBorder="1"/>
    <xf numFmtId="37" fontId="6" fillId="0" borderId="5" xfId="1" applyNumberFormat="1" applyFont="1" applyBorder="1" applyAlignment="1" applyProtection="1">
      <alignment horizontal="center" vertical="center" wrapText="1"/>
    </xf>
    <xf numFmtId="37" fontId="6" fillId="0" borderId="5" xfId="1" applyNumberFormat="1" applyFont="1" applyBorder="1" applyAlignment="1" applyProtection="1">
      <alignment horizontal="center" vertical="center"/>
    </xf>
    <xf numFmtId="0" fontId="6" fillId="0" borderId="5" xfId="1" applyFont="1" applyBorder="1" applyAlignment="1" applyProtection="1">
      <alignment horizontal="center" vertical="center" wrapText="1"/>
    </xf>
    <xf numFmtId="0" fontId="1" fillId="0" borderId="12" xfId="1" applyFont="1" applyBorder="1"/>
    <xf numFmtId="37" fontId="5" fillId="0" borderId="11" xfId="1" applyNumberFormat="1" applyFont="1" applyBorder="1" applyAlignment="1" applyProtection="1">
      <alignment horizontal="center" vertical="center" wrapText="1"/>
    </xf>
    <xf numFmtId="37" fontId="6" fillId="0" borderId="12" xfId="1" applyNumberFormat="1" applyFont="1" applyBorder="1" applyAlignment="1" applyProtection="1">
      <alignment horizontal="center" vertical="center"/>
    </xf>
    <xf numFmtId="0" fontId="5" fillId="0" borderId="13" xfId="1" applyFont="1" applyBorder="1" applyAlignment="1" applyProtection="1">
      <alignment horizontal="center" vertical="center" wrapText="1"/>
    </xf>
    <xf numFmtId="0" fontId="1" fillId="0" borderId="17" xfId="1" applyFont="1" applyBorder="1" applyAlignment="1" applyProtection="1">
      <alignment horizontal="center" vertical="center"/>
    </xf>
    <xf numFmtId="0" fontId="1" fillId="0" borderId="0" xfId="1" applyFont="1" applyBorder="1" applyAlignment="1">
      <alignment horizontal="center" vertical="center"/>
    </xf>
    <xf numFmtId="0" fontId="6" fillId="0" borderId="16" xfId="1" applyFont="1" applyBorder="1" applyAlignment="1" applyProtection="1">
      <alignment horizontal="right" vertical="top"/>
    </xf>
    <xf numFmtId="37" fontId="6" fillId="0" borderId="17" xfId="1" applyNumberFormat="1" applyFont="1" applyBorder="1" applyAlignment="1" applyProtection="1">
      <alignment vertical="top"/>
    </xf>
    <xf numFmtId="37" fontId="6" fillId="0" borderId="0" xfId="1" applyNumberFormat="1" applyFont="1" applyBorder="1" applyAlignment="1" applyProtection="1">
      <alignment vertical="top"/>
    </xf>
    <xf numFmtId="0" fontId="6" fillId="0" borderId="16" xfId="1" applyFont="1" applyBorder="1" applyAlignment="1" applyProtection="1">
      <alignment vertical="top"/>
    </xf>
    <xf numFmtId="0" fontId="6" fillId="0" borderId="16" xfId="1" applyFont="1" applyFill="1" applyBorder="1" applyAlignment="1" applyProtection="1">
      <alignment horizontal="right" vertical="top"/>
    </xf>
    <xf numFmtId="37" fontId="6" fillId="0" borderId="17" xfId="1" applyNumberFormat="1" applyFont="1" applyFill="1" applyBorder="1" applyAlignment="1" applyProtection="1">
      <alignment vertical="top"/>
    </xf>
    <xf numFmtId="37" fontId="6" fillId="0" borderId="0" xfId="1" applyNumberFormat="1" applyFont="1" applyFill="1" applyBorder="1" applyAlignment="1" applyProtection="1">
      <alignment vertical="top"/>
    </xf>
    <xf numFmtId="0" fontId="6" fillId="0" borderId="16" xfId="1" applyFont="1" applyFill="1" applyBorder="1" applyAlignment="1" applyProtection="1">
      <alignment vertical="top"/>
    </xf>
    <xf numFmtId="0" fontId="6" fillId="0" borderId="16" xfId="1" quotePrefix="1" applyFont="1" applyFill="1" applyBorder="1" applyAlignment="1" applyProtection="1">
      <alignment horizontal="right" vertical="top"/>
    </xf>
    <xf numFmtId="0" fontId="6" fillId="0" borderId="8" xfId="1" quotePrefix="1" applyFont="1" applyFill="1" applyBorder="1" applyAlignment="1" applyProtection="1">
      <alignment horizontal="right" vertical="top"/>
    </xf>
    <xf numFmtId="37" fontId="6" fillId="0" borderId="10" xfId="1" applyNumberFormat="1" applyFont="1" applyFill="1" applyBorder="1" applyAlignment="1" applyProtection="1">
      <alignment vertical="top"/>
    </xf>
    <xf numFmtId="0" fontId="6" fillId="0" borderId="10" xfId="1" applyFont="1" applyFill="1" applyBorder="1" applyAlignment="1" applyProtection="1">
      <alignment vertical="top"/>
    </xf>
    <xf numFmtId="0" fontId="6" fillId="0" borderId="0" xfId="1" applyFont="1" applyFill="1" applyBorder="1" applyAlignment="1" applyProtection="1">
      <alignment horizontal="right" vertical="top"/>
    </xf>
    <xf numFmtId="177" fontId="6" fillId="0" borderId="0" xfId="1" applyNumberFormat="1" applyFont="1" applyFill="1" applyBorder="1" applyAlignment="1" applyProtection="1">
      <alignment vertical="top"/>
    </xf>
    <xf numFmtId="0" fontId="6" fillId="0" borderId="0" xfId="1" applyFont="1" applyFill="1" applyBorder="1" applyAlignment="1" applyProtection="1">
      <alignment vertical="top"/>
    </xf>
    <xf numFmtId="0" fontId="5" fillId="0" borderId="0" xfId="1" applyFont="1" applyBorder="1" applyAlignment="1" applyProtection="1">
      <alignment horizontal="left" vertical="top" wrapText="1"/>
    </xf>
    <xf numFmtId="0" fontId="5" fillId="0" borderId="0" xfId="1" applyFont="1" applyBorder="1" applyAlignment="1">
      <alignment horizontal="left" vertical="top" wrapText="1"/>
    </xf>
    <xf numFmtId="0" fontId="10" fillId="0" borderId="0" xfId="1" applyFont="1"/>
    <xf numFmtId="0" fontId="5" fillId="0" borderId="0" xfId="1" applyFont="1" applyBorder="1" applyAlignment="1" applyProtection="1">
      <alignment horizontal="right"/>
    </xf>
    <xf numFmtId="0" fontId="5" fillId="0" borderId="0" xfId="1" applyFont="1" applyBorder="1" applyAlignment="1" applyProtection="1"/>
    <xf numFmtId="41" fontId="8" fillId="0" borderId="17" xfId="1" applyNumberFormat="1" applyFont="1" applyBorder="1" applyProtection="1"/>
    <xf numFmtId="0" fontId="6" fillId="0" borderId="0" xfId="1" applyFont="1" applyBorder="1"/>
    <xf numFmtId="41" fontId="8" fillId="0" borderId="0" xfId="1" applyNumberFormat="1" applyFont="1" applyBorder="1" applyProtection="1"/>
    <xf numFmtId="179" fontId="8" fillId="0" borderId="0" xfId="1" applyNumberFormat="1" applyFont="1" applyBorder="1" applyAlignment="1" applyProtection="1">
      <alignment horizontal="right"/>
    </xf>
    <xf numFmtId="0" fontId="6" fillId="0" borderId="0" xfId="1" applyFont="1" applyBorder="1" applyAlignment="1">
      <alignment horizontal="right"/>
    </xf>
    <xf numFmtId="0" fontId="2" fillId="0" borderId="0" xfId="1" applyFont="1" applyBorder="1"/>
    <xf numFmtId="0" fontId="2" fillId="0" borderId="0" xfId="1" applyFont="1"/>
    <xf numFmtId="0" fontId="6" fillId="0" borderId="14" xfId="1" applyFont="1" applyBorder="1" applyAlignment="1" applyProtection="1">
      <alignment horizontal="center" vertical="center"/>
    </xf>
    <xf numFmtId="41" fontId="8" fillId="0" borderId="11" xfId="1" applyNumberFormat="1" applyFont="1" applyBorder="1" applyProtection="1"/>
    <xf numFmtId="41" fontId="8" fillId="0" borderId="12" xfId="1" applyNumberFormat="1" applyFont="1" applyBorder="1" applyProtection="1"/>
    <xf numFmtId="179" fontId="8" fillId="0" borderId="12" xfId="1" applyNumberFormat="1" applyFont="1" applyBorder="1" applyProtection="1"/>
    <xf numFmtId="0" fontId="6" fillId="0" borderId="9" xfId="1" applyFont="1" applyBorder="1" applyAlignment="1" applyProtection="1">
      <alignment horizontal="center" vertical="center"/>
    </xf>
    <xf numFmtId="41" fontId="6" fillId="0" borderId="17" xfId="1" applyNumberFormat="1" applyFont="1" applyBorder="1" applyProtection="1"/>
    <xf numFmtId="41" fontId="6" fillId="0" borderId="0" xfId="1" applyNumberFormat="1" applyFont="1" applyBorder="1" applyProtection="1"/>
    <xf numFmtId="179" fontId="6" fillId="0" borderId="0" xfId="1" applyNumberFormat="1" applyFont="1" applyBorder="1" applyAlignment="1" applyProtection="1">
      <alignment horizontal="right"/>
    </xf>
    <xf numFmtId="41" fontId="6" fillId="0" borderId="17" xfId="1" quotePrefix="1" applyNumberFormat="1" applyFont="1" applyBorder="1" applyAlignment="1" applyProtection="1">
      <alignment horizontal="right"/>
    </xf>
    <xf numFmtId="41" fontId="6" fillId="0" borderId="0" xfId="1" applyNumberFormat="1" applyFont="1" applyBorder="1" applyAlignment="1" applyProtection="1">
      <alignment horizontal="right"/>
    </xf>
    <xf numFmtId="0" fontId="6" fillId="0" borderId="28" xfId="1" applyFont="1" applyBorder="1" applyAlignment="1" applyProtection="1">
      <alignment horizontal="center" vertical="center"/>
    </xf>
    <xf numFmtId="0" fontId="6" fillId="0" borderId="27" xfId="1" applyFont="1" applyBorder="1" applyAlignment="1" applyProtection="1">
      <alignment horizontal="center" vertical="center"/>
    </xf>
    <xf numFmtId="0" fontId="6" fillId="0" borderId="21" xfId="1" applyFont="1" applyBorder="1" applyAlignment="1" applyProtection="1">
      <alignment horizontal="center" vertical="center"/>
    </xf>
    <xf numFmtId="0" fontId="6" fillId="0" borderId="29" xfId="1" applyFont="1" applyBorder="1" applyAlignment="1" applyProtection="1">
      <alignment horizontal="center" vertical="center"/>
    </xf>
    <xf numFmtId="41" fontId="6" fillId="0" borderId="18" xfId="1" applyNumberFormat="1" applyFont="1" applyBorder="1" applyProtection="1"/>
    <xf numFmtId="41" fontId="6" fillId="0" borderId="1" xfId="1" applyNumberFormat="1" applyFont="1" applyBorder="1" applyProtection="1"/>
    <xf numFmtId="179" fontId="6" fillId="0" borderId="1" xfId="1" applyNumberFormat="1" applyFont="1" applyBorder="1" applyAlignment="1" applyProtection="1">
      <alignment horizontal="right"/>
    </xf>
    <xf numFmtId="0" fontId="6" fillId="0" borderId="6" xfId="1" applyFont="1" applyBorder="1"/>
    <xf numFmtId="0" fontId="6" fillId="0" borderId="7" xfId="1" applyFont="1" applyBorder="1"/>
    <xf numFmtId="0" fontId="6" fillId="0" borderId="5" xfId="1" applyFont="1" applyBorder="1" applyAlignment="1" applyProtection="1">
      <alignment horizontal="center" vertical="center"/>
    </xf>
    <xf numFmtId="41" fontId="6" fillId="0" borderId="11" xfId="1" applyNumberFormat="1" applyFont="1" applyBorder="1" applyProtection="1"/>
    <xf numFmtId="41" fontId="6" fillId="0" borderId="12" xfId="1" applyNumberFormat="1" applyFont="1" applyBorder="1" applyProtection="1"/>
    <xf numFmtId="179" fontId="6" fillId="0" borderId="12" xfId="1" applyNumberFormat="1" applyFont="1" applyBorder="1" applyProtection="1"/>
    <xf numFmtId="179" fontId="6" fillId="0" borderId="0" xfId="1" applyNumberFormat="1" applyFont="1" applyBorder="1" applyProtection="1"/>
    <xf numFmtId="41" fontId="6" fillId="0" borderId="0" xfId="1" applyNumberFormat="1" applyFont="1"/>
    <xf numFmtId="41" fontId="6" fillId="0" borderId="17" xfId="1" applyNumberFormat="1" applyFont="1" applyBorder="1" applyAlignment="1" applyProtection="1">
      <alignment horizontal="right"/>
    </xf>
    <xf numFmtId="176" fontId="6" fillId="0" borderId="0" xfId="1" applyNumberFormat="1" applyFont="1" applyBorder="1" applyProtection="1"/>
    <xf numFmtId="180" fontId="6" fillId="0" borderId="0" xfId="3" applyNumberFormat="1" applyFont="1" applyBorder="1" applyProtection="1"/>
    <xf numFmtId="180" fontId="8" fillId="0" borderId="0" xfId="3" applyNumberFormat="1" applyFont="1" applyBorder="1" applyProtection="1"/>
    <xf numFmtId="179" fontId="6" fillId="0" borderId="1" xfId="1" applyNumberFormat="1" applyFont="1" applyBorder="1" applyProtection="1"/>
    <xf numFmtId="37" fontId="1" fillId="0" borderId="0" xfId="1" applyNumberFormat="1" applyFont="1" applyBorder="1" applyProtection="1"/>
    <xf numFmtId="0" fontId="5" fillId="0" borderId="1" xfId="1" applyFont="1" applyBorder="1" applyAlignment="1" applyProtection="1">
      <alignment horizontal="right"/>
    </xf>
    <xf numFmtId="0" fontId="6" fillId="0" borderId="20" xfId="1" applyFont="1" applyBorder="1" applyAlignment="1" applyProtection="1">
      <alignment horizontal="center"/>
    </xf>
    <xf numFmtId="0" fontId="6" fillId="0" borderId="6" xfId="1" applyFont="1" applyBorder="1" applyAlignment="1" applyProtection="1">
      <alignment horizontal="center"/>
    </xf>
    <xf numFmtId="41" fontId="6" fillId="0" borderId="27" xfId="1" applyNumberFormat="1" applyFont="1" applyBorder="1" applyAlignment="1" applyProtection="1"/>
    <xf numFmtId="41" fontId="6" fillId="0" borderId="15" xfId="1" applyNumberFormat="1" applyFont="1" applyBorder="1" applyAlignment="1" applyProtection="1"/>
    <xf numFmtId="0" fontId="6" fillId="0" borderId="15" xfId="1" applyFont="1" applyBorder="1" applyAlignment="1" applyProtection="1"/>
    <xf numFmtId="37" fontId="6" fillId="0" borderId="15" xfId="1" applyNumberFormat="1" applyFont="1" applyBorder="1" applyAlignment="1" applyProtection="1">
      <alignment horizontal="center"/>
    </xf>
    <xf numFmtId="0" fontId="6" fillId="0" borderId="15" xfId="1" applyFont="1" applyBorder="1"/>
    <xf numFmtId="41" fontId="6" fillId="0" borderId="30" xfId="1" applyNumberFormat="1" applyFont="1" applyBorder="1" applyProtection="1"/>
    <xf numFmtId="41" fontId="1" fillId="0" borderId="0" xfId="1" applyNumberFormat="1" applyFont="1" applyBorder="1"/>
    <xf numFmtId="41" fontId="6" fillId="0" borderId="31" xfId="1" applyNumberFormat="1" applyFont="1" applyBorder="1" applyProtection="1"/>
    <xf numFmtId="37" fontId="5" fillId="0" borderId="0" xfId="1" applyNumberFormat="1" applyFont="1" applyBorder="1" applyAlignment="1" applyProtection="1">
      <alignment horizontal="right"/>
    </xf>
    <xf numFmtId="41" fontId="13" fillId="0" borderId="0" xfId="1" applyNumberFormat="1" applyFont="1"/>
    <xf numFmtId="0" fontId="6" fillId="0" borderId="6" xfId="1" applyFont="1" applyBorder="1" applyAlignment="1">
      <alignment vertical="center"/>
    </xf>
    <xf numFmtId="0" fontId="6" fillId="0" borderId="7" xfId="1" applyFont="1" applyBorder="1" applyAlignment="1">
      <alignment vertical="center"/>
    </xf>
    <xf numFmtId="0" fontId="6" fillId="0" borderId="20" xfId="1" applyFont="1" applyBorder="1" applyAlignment="1" applyProtection="1">
      <alignment horizontal="center" vertical="center"/>
    </xf>
    <xf numFmtId="0" fontId="1" fillId="0" borderId="0" xfId="1" applyFont="1" applyBorder="1" applyAlignment="1">
      <alignment vertical="center"/>
    </xf>
    <xf numFmtId="0" fontId="7" fillId="0" borderId="0" xfId="1" applyFont="1" applyBorder="1"/>
    <xf numFmtId="41" fontId="6" fillId="0" borderId="9" xfId="1" applyNumberFormat="1" applyFont="1" applyBorder="1" applyProtection="1"/>
    <xf numFmtId="41" fontId="6" fillId="0" borderId="10" xfId="1" applyNumberFormat="1" applyFont="1" applyBorder="1" applyProtection="1"/>
    <xf numFmtId="41" fontId="6" fillId="0" borderId="12" xfId="1" applyNumberFormat="1" applyFont="1" applyBorder="1" applyAlignment="1" applyProtection="1">
      <alignment horizontal="left"/>
    </xf>
    <xf numFmtId="41" fontId="6" fillId="0" borderId="0" xfId="1" applyNumberFormat="1" applyFont="1" applyBorder="1" applyAlignment="1" applyProtection="1">
      <alignment horizontal="left"/>
    </xf>
    <xf numFmtId="0" fontId="1" fillId="0" borderId="4" xfId="1" applyFont="1" applyBorder="1" applyAlignment="1" applyProtection="1">
      <alignment vertical="center" textRotation="255"/>
    </xf>
    <xf numFmtId="37" fontId="1" fillId="0" borderId="0" xfId="1" applyNumberFormat="1" applyFont="1" applyBorder="1" applyAlignment="1" applyProtection="1">
      <alignment horizontal="left"/>
    </xf>
    <xf numFmtId="0" fontId="6" fillId="0" borderId="0" xfId="1" applyFont="1"/>
    <xf numFmtId="0" fontId="6" fillId="0" borderId="27" xfId="1" applyFont="1" applyBorder="1" applyAlignment="1" applyProtection="1"/>
    <xf numFmtId="0" fontId="6" fillId="0" borderId="14" xfId="1" applyFont="1" applyBorder="1" applyAlignment="1" applyProtection="1">
      <alignment horizontal="center"/>
    </xf>
    <xf numFmtId="37" fontId="6" fillId="0" borderId="27" xfId="1" applyNumberFormat="1" applyFont="1" applyBorder="1" applyProtection="1"/>
    <xf numFmtId="181" fontId="6" fillId="0" borderId="27" xfId="1" applyNumberFormat="1" applyFont="1" applyBorder="1" applyAlignment="1" applyProtection="1">
      <alignment horizontal="right"/>
    </xf>
    <xf numFmtId="37" fontId="6" fillId="0" borderId="27" xfId="1" applyNumberFormat="1" applyFont="1" applyBorder="1" applyAlignment="1" applyProtection="1"/>
    <xf numFmtId="0" fontId="6" fillId="0" borderId="28" xfId="1" applyFont="1" applyBorder="1" applyProtection="1"/>
    <xf numFmtId="0" fontId="6" fillId="0" borderId="11" xfId="1" applyFont="1" applyBorder="1" applyProtection="1"/>
    <xf numFmtId="0" fontId="6" fillId="0" borderId="30" xfId="1" applyFont="1" applyBorder="1" applyProtection="1"/>
    <xf numFmtId="0" fontId="6" fillId="0" borderId="17" xfId="1" applyFont="1" applyBorder="1" applyProtection="1"/>
    <xf numFmtId="0" fontId="6" fillId="0" borderId="17" xfId="1" applyFont="1" applyFill="1" applyBorder="1" applyProtection="1"/>
    <xf numFmtId="0" fontId="6" fillId="0" borderId="17" xfId="1" applyFont="1" applyBorder="1" applyAlignment="1" applyProtection="1">
      <alignment horizontal="right"/>
    </xf>
    <xf numFmtId="0" fontId="6" fillId="0" borderId="31" xfId="1" applyFont="1" applyBorder="1" applyProtection="1"/>
    <xf numFmtId="0" fontId="1" fillId="0" borderId="18" xfId="1" applyFont="1" applyBorder="1" applyAlignment="1">
      <alignment horizontal="distributed" vertical="distributed" indent="1"/>
    </xf>
    <xf numFmtId="0" fontId="1" fillId="0" borderId="1" xfId="1" applyFont="1" applyBorder="1" applyAlignment="1">
      <alignment horizontal="distributed" vertical="distributed" indent="1"/>
    </xf>
    <xf numFmtId="0" fontId="1" fillId="0" borderId="22" xfId="1" applyFont="1" applyBorder="1" applyAlignment="1">
      <alignment horizontal="distributed" vertical="distributed" indent="1"/>
    </xf>
    <xf numFmtId="0" fontId="1" fillId="0" borderId="18" xfId="1" applyFont="1" applyBorder="1"/>
    <xf numFmtId="41" fontId="6" fillId="0" borderId="12" xfId="1" applyNumberFormat="1" applyFont="1" applyBorder="1" applyAlignment="1" applyProtection="1"/>
    <xf numFmtId="41" fontId="6" fillId="0" borderId="1" xfId="1" applyNumberFormat="1" applyFont="1" applyBorder="1" applyAlignment="1" applyProtection="1"/>
    <xf numFmtId="0" fontId="6" fillId="0" borderId="5" xfId="1" applyFont="1" applyBorder="1" applyAlignment="1" applyProtection="1">
      <alignment horizontal="center"/>
    </xf>
    <xf numFmtId="0" fontId="1" fillId="0" borderId="0" xfId="1" applyFont="1" applyBorder="1" applyAlignment="1">
      <alignment horizontal="center"/>
    </xf>
    <xf numFmtId="0" fontId="1" fillId="0" borderId="0" xfId="1" applyFont="1" applyAlignment="1">
      <alignment horizontal="center"/>
    </xf>
    <xf numFmtId="177" fontId="6" fillId="0" borderId="12" xfId="1" applyNumberFormat="1" applyFont="1" applyBorder="1" applyProtection="1"/>
    <xf numFmtId="177" fontId="6" fillId="0" borderId="0" xfId="1" applyNumberFormat="1" applyFont="1" applyBorder="1" applyProtection="1"/>
    <xf numFmtId="37" fontId="7" fillId="0" borderId="0" xfId="1" applyNumberFormat="1" applyFont="1" applyBorder="1" applyProtection="1"/>
    <xf numFmtId="177" fontId="8" fillId="0" borderId="0" xfId="1" applyNumberFormat="1" applyFont="1" applyBorder="1" applyProtection="1"/>
    <xf numFmtId="177" fontId="6" fillId="0" borderId="1" xfId="1" applyNumberFormat="1" applyFont="1" applyBorder="1" applyProtection="1"/>
    <xf numFmtId="37" fontId="6" fillId="0" borderId="14" xfId="1" applyNumberFormat="1" applyFont="1" applyBorder="1" applyAlignment="1" applyProtection="1"/>
    <xf numFmtId="37" fontId="6" fillId="0" borderId="28" xfId="1" applyNumberFormat="1" applyFont="1" applyBorder="1" applyProtection="1"/>
    <xf numFmtId="37" fontId="6" fillId="0" borderId="11" xfId="1" applyNumberFormat="1" applyFont="1" applyBorder="1" applyProtection="1"/>
    <xf numFmtId="37" fontId="6" fillId="0" borderId="30" xfId="1" applyNumberFormat="1" applyFont="1" applyBorder="1" applyProtection="1"/>
    <xf numFmtId="37" fontId="6" fillId="0" borderId="17" xfId="1" applyNumberFormat="1" applyFont="1" applyBorder="1" applyProtection="1"/>
    <xf numFmtId="37" fontId="6" fillId="0" borderId="31" xfId="1" applyNumberFormat="1" applyFont="1" applyBorder="1" applyProtection="1"/>
    <xf numFmtId="37" fontId="6" fillId="0" borderId="18" xfId="1" applyNumberFormat="1" applyFont="1" applyBorder="1" applyProtection="1"/>
    <xf numFmtId="0" fontId="2" fillId="0" borderId="0" xfId="1" applyFont="1" applyBorder="1" applyAlignment="1" applyProtection="1"/>
    <xf numFmtId="0" fontId="6" fillId="0" borderId="6" xfId="1" applyFont="1" applyBorder="1" applyAlignment="1">
      <alignment horizontal="center" vertical="center"/>
    </xf>
    <xf numFmtId="0" fontId="1" fillId="0" borderId="0" xfId="1" applyFont="1" applyBorder="1" applyAlignment="1" applyProtection="1">
      <alignment vertical="center"/>
    </xf>
    <xf numFmtId="41" fontId="7" fillId="0" borderId="0" xfId="1" applyNumberFormat="1" applyFont="1" applyBorder="1" applyAlignment="1" applyProtection="1"/>
    <xf numFmtId="0" fontId="6" fillId="0" borderId="16" xfId="1" applyFont="1" applyBorder="1"/>
    <xf numFmtId="41" fontId="1" fillId="0" borderId="0" xfId="1" applyNumberFormat="1" applyFont="1" applyBorder="1" applyProtection="1"/>
    <xf numFmtId="41" fontId="1" fillId="0" borderId="0" xfId="1" applyNumberFormat="1" applyFont="1" applyBorder="1" applyAlignment="1" applyProtection="1"/>
    <xf numFmtId="41" fontId="6" fillId="0" borderId="10" xfId="1" applyNumberFormat="1" applyFont="1" applyBorder="1" applyAlignment="1" applyProtection="1"/>
    <xf numFmtId="41" fontId="6" fillId="0" borderId="11" xfId="1" applyNumberFormat="1" applyFont="1" applyBorder="1" applyAlignment="1" applyProtection="1"/>
    <xf numFmtId="41" fontId="6" fillId="0" borderId="12" xfId="1" applyNumberFormat="1" applyFont="1" applyBorder="1" applyAlignment="1" applyProtection="1">
      <alignment horizontal="right"/>
    </xf>
    <xf numFmtId="41" fontId="6" fillId="0" borderId="17" xfId="1" applyNumberFormat="1" applyFont="1" applyBorder="1" applyAlignment="1" applyProtection="1"/>
    <xf numFmtId="41" fontId="6" fillId="0" borderId="18" xfId="1" applyNumberFormat="1" applyFont="1" applyBorder="1" applyAlignment="1" applyProtection="1"/>
    <xf numFmtId="41" fontId="6" fillId="0" borderId="1" xfId="1" applyNumberFormat="1" applyFont="1" applyBorder="1" applyAlignment="1" applyProtection="1">
      <alignment horizontal="right"/>
    </xf>
    <xf numFmtId="0" fontId="1" fillId="0" borderId="0" xfId="1" applyFont="1" applyFill="1" applyBorder="1"/>
    <xf numFmtId="0" fontId="1" fillId="0" borderId="0" xfId="1" applyFont="1" applyFill="1"/>
    <xf numFmtId="41" fontId="8" fillId="0" borderId="17" xfId="1" applyNumberFormat="1" applyFont="1" applyFill="1" applyBorder="1" applyAlignment="1" applyProtection="1"/>
    <xf numFmtId="41" fontId="8" fillId="0" borderId="0" xfId="1" applyNumberFormat="1" applyFont="1" applyFill="1" applyBorder="1" applyAlignment="1" applyProtection="1"/>
    <xf numFmtId="41" fontId="1" fillId="0" borderId="0" xfId="1" applyNumberFormat="1" applyFont="1" applyFill="1"/>
    <xf numFmtId="41" fontId="6" fillId="0" borderId="17" xfId="1" applyNumberFormat="1" applyFont="1" applyFill="1" applyBorder="1" applyAlignment="1" applyProtection="1"/>
    <xf numFmtId="41" fontId="6" fillId="0" borderId="0" xfId="1" applyNumberFormat="1" applyFont="1" applyFill="1" applyBorder="1" applyAlignment="1" applyProtection="1"/>
    <xf numFmtId="41" fontId="6" fillId="0" borderId="0" xfId="1" applyNumberFormat="1" applyFont="1" applyFill="1" applyAlignment="1"/>
    <xf numFmtId="37" fontId="6" fillId="0" borderId="0" xfId="1" applyNumberFormat="1" applyFont="1" applyFill="1" applyBorder="1" applyProtection="1"/>
    <xf numFmtId="0" fontId="6" fillId="0" borderId="0" xfId="1" applyFont="1" applyFill="1" applyBorder="1"/>
    <xf numFmtId="37" fontId="6" fillId="0" borderId="0" xfId="1" applyNumberFormat="1" applyFont="1" applyFill="1" applyBorder="1" applyAlignment="1" applyProtection="1">
      <alignment horizontal="left"/>
    </xf>
    <xf numFmtId="41" fontId="6" fillId="0" borderId="18" xfId="1" applyNumberFormat="1" applyFont="1" applyFill="1" applyBorder="1" applyAlignment="1" applyProtection="1"/>
    <xf numFmtId="41" fontId="6" fillId="0" borderId="1" xfId="1" applyNumberFormat="1" applyFont="1" applyFill="1" applyBorder="1" applyAlignment="1" applyProtection="1"/>
    <xf numFmtId="37" fontId="1" fillId="0" borderId="0" xfId="1" applyNumberFormat="1" applyFont="1" applyFill="1" applyBorder="1" applyProtection="1"/>
    <xf numFmtId="0" fontId="5" fillId="0" borderId="0" xfId="1" applyFont="1" applyFill="1" applyBorder="1" applyAlignment="1" applyProtection="1"/>
    <xf numFmtId="0" fontId="6" fillId="0" borderId="6" xfId="1" applyFont="1" applyFill="1" applyBorder="1" applyAlignment="1">
      <alignment horizontal="left"/>
    </xf>
    <xf numFmtId="0" fontId="7" fillId="0" borderId="0" xfId="1" applyFont="1" applyFill="1"/>
    <xf numFmtId="37" fontId="6" fillId="0" borderId="0" xfId="1" applyNumberFormat="1" applyFont="1" applyFill="1" applyBorder="1" applyAlignment="1" applyProtection="1">
      <alignment horizontal="center"/>
    </xf>
    <xf numFmtId="177" fontId="6" fillId="0" borderId="0" xfId="1" applyNumberFormat="1" applyFont="1" applyFill="1" applyBorder="1" applyAlignment="1" applyProtection="1">
      <alignment horizontal="center"/>
    </xf>
    <xf numFmtId="37" fontId="6" fillId="0" borderId="0" xfId="1" applyNumberFormat="1" applyFont="1" applyFill="1" applyBorder="1" applyAlignment="1" applyProtection="1">
      <alignment horizontal="right"/>
    </xf>
    <xf numFmtId="0" fontId="14" fillId="0" borderId="0" xfId="1" applyFont="1" applyFill="1"/>
    <xf numFmtId="0" fontId="15" fillId="0" borderId="0" xfId="1" applyFont="1" applyFill="1"/>
    <xf numFmtId="37" fontId="1" fillId="0" borderId="0" xfId="1" applyNumberFormat="1" applyFont="1" applyFill="1"/>
    <xf numFmtId="37" fontId="8" fillId="0" borderId="0" xfId="1" applyNumberFormat="1" applyFont="1" applyFill="1" applyBorder="1" applyAlignment="1" applyProtection="1">
      <alignment horizontal="center"/>
    </xf>
    <xf numFmtId="177" fontId="8" fillId="0" borderId="0" xfId="1" applyNumberFormat="1" applyFont="1" applyFill="1" applyBorder="1" applyAlignment="1" applyProtection="1">
      <alignment horizontal="center"/>
    </xf>
    <xf numFmtId="37" fontId="6" fillId="0" borderId="0" xfId="1" applyNumberFormat="1" applyFont="1" applyFill="1" applyBorder="1" applyAlignment="1" applyProtection="1"/>
    <xf numFmtId="37" fontId="6" fillId="0" borderId="1" xfId="1" applyNumberFormat="1" applyFont="1" applyFill="1" applyBorder="1" applyAlignment="1" applyProtection="1"/>
    <xf numFmtId="0" fontId="1" fillId="0" borderId="1" xfId="1" applyFont="1" applyFill="1" applyBorder="1"/>
    <xf numFmtId="37" fontId="6" fillId="0" borderId="15" xfId="1" applyNumberFormat="1" applyFont="1" applyFill="1" applyBorder="1" applyAlignment="1" applyProtection="1">
      <alignment horizontal="left"/>
    </xf>
    <xf numFmtId="0" fontId="6" fillId="0" borderId="18" xfId="1" applyFont="1" applyFill="1" applyBorder="1" applyAlignment="1">
      <alignment horizontal="distributed" vertical="distributed" indent="1"/>
    </xf>
    <xf numFmtId="0" fontId="6" fillId="0" borderId="1" xfId="1" applyFont="1" applyFill="1" applyBorder="1" applyAlignment="1">
      <alignment horizontal="distributed" vertical="distributed" indent="1"/>
    </xf>
    <xf numFmtId="0" fontId="5" fillId="0" borderId="1" xfId="1" applyFont="1" applyFill="1" applyBorder="1" applyAlignment="1" applyProtection="1"/>
    <xf numFmtId="0" fontId="1" fillId="0" borderId="6" xfId="1" applyFont="1" applyFill="1" applyBorder="1"/>
    <xf numFmtId="0" fontId="1" fillId="0" borderId="4" xfId="1" applyFont="1" applyFill="1" applyBorder="1"/>
    <xf numFmtId="37" fontId="1" fillId="0" borderId="4" xfId="1" applyNumberFormat="1" applyFont="1" applyFill="1" applyBorder="1" applyProtection="1"/>
    <xf numFmtId="0" fontId="1" fillId="0" borderId="0" xfId="1" applyFont="1" applyFill="1" applyAlignment="1"/>
    <xf numFmtId="0" fontId="6" fillId="0" borderId="4" xfId="1" applyFont="1" applyFill="1" applyBorder="1"/>
    <xf numFmtId="0" fontId="6" fillId="0" borderId="10" xfId="1" applyFont="1" applyFill="1" applyBorder="1"/>
    <xf numFmtId="0" fontId="6" fillId="0" borderId="0" xfId="1" applyFont="1" applyFill="1" applyBorder="1" applyAlignment="1" applyProtection="1">
      <alignment horizontal="distributed" indent="1"/>
    </xf>
    <xf numFmtId="0" fontId="1" fillId="0" borderId="0" xfId="1" applyFont="1" applyFill="1" applyBorder="1" applyAlignment="1">
      <alignment horizontal="distributed" indent="1"/>
    </xf>
    <xf numFmtId="41" fontId="6" fillId="0" borderId="0" xfId="1" applyNumberFormat="1" applyFont="1" applyFill="1" applyBorder="1" applyAlignment="1" applyProtection="1">
      <alignment horizontal="center"/>
    </xf>
    <xf numFmtId="177" fontId="6" fillId="0" borderId="0" xfId="1" applyNumberFormat="1" applyFont="1" applyFill="1" applyBorder="1" applyAlignment="1" applyProtection="1">
      <alignment horizontal="right"/>
    </xf>
    <xf numFmtId="177" fontId="1" fillId="0" borderId="0" xfId="1" applyNumberFormat="1" applyFont="1" applyBorder="1" applyProtection="1"/>
    <xf numFmtId="0" fontId="16" fillId="0" borderId="0" xfId="1" applyFont="1" applyBorder="1" applyAlignment="1">
      <alignment horizontal="left"/>
    </xf>
    <xf numFmtId="0" fontId="1" fillId="0" borderId="5" xfId="1" applyFont="1" applyBorder="1" applyAlignment="1" applyProtection="1">
      <alignment horizontal="center"/>
    </xf>
    <xf numFmtId="41" fontId="6" fillId="0" borderId="11" xfId="1" applyNumberFormat="1" applyFont="1" applyBorder="1" applyAlignment="1" applyProtection="1">
      <alignment horizontal="right"/>
    </xf>
    <xf numFmtId="0" fontId="6" fillId="0" borderId="0" xfId="1" applyFont="1" applyBorder="1" applyAlignment="1" applyProtection="1">
      <alignment horizontal="right"/>
    </xf>
    <xf numFmtId="0" fontId="6" fillId="0" borderId="16" xfId="1" applyFont="1" applyBorder="1" applyAlignment="1">
      <alignment horizontal="right"/>
    </xf>
    <xf numFmtId="41" fontId="6" fillId="0" borderId="18" xfId="1" applyNumberFormat="1" applyFont="1" applyBorder="1" applyAlignment="1" applyProtection="1">
      <alignment horizontal="right"/>
    </xf>
    <xf numFmtId="0" fontId="7" fillId="0" borderId="32" xfId="1" applyFont="1" applyBorder="1"/>
    <xf numFmtId="0" fontId="8" fillId="0" borderId="33" xfId="1" applyFont="1" applyBorder="1" applyAlignment="1">
      <alignment horizontal="right"/>
    </xf>
    <xf numFmtId="41" fontId="8" fillId="0" borderId="32" xfId="1" applyNumberFormat="1" applyFont="1" applyBorder="1" applyAlignment="1" applyProtection="1">
      <alignment horizontal="right"/>
    </xf>
    <xf numFmtId="41" fontId="7" fillId="0" borderId="0" xfId="1" applyNumberFormat="1" applyFont="1"/>
    <xf numFmtId="0" fontId="1" fillId="0" borderId="20" xfId="1" applyFont="1" applyBorder="1" applyAlignment="1" applyProtection="1">
      <alignment horizontal="center" shrinkToFit="1"/>
    </xf>
    <xf numFmtId="0" fontId="1" fillId="0" borderId="5" xfId="1" applyFont="1" applyFill="1" applyBorder="1" applyAlignment="1" applyProtection="1">
      <alignment horizontal="center" shrinkToFit="1"/>
    </xf>
    <xf numFmtId="0" fontId="1" fillId="0" borderId="0" xfId="1" applyFont="1" applyBorder="1" applyAlignment="1" applyProtection="1"/>
    <xf numFmtId="41" fontId="8" fillId="0" borderId="11" xfId="1" applyNumberFormat="1" applyFont="1" applyBorder="1" applyAlignment="1" applyProtection="1"/>
    <xf numFmtId="176" fontId="6" fillId="0" borderId="17" xfId="1" applyNumberFormat="1" applyFont="1" applyBorder="1" applyAlignment="1" applyProtection="1"/>
    <xf numFmtId="41" fontId="6" fillId="0" borderId="0" xfId="1" applyNumberFormat="1" applyFont="1" applyFill="1" applyBorder="1"/>
    <xf numFmtId="0" fontId="2" fillId="0" borderId="0" xfId="1" applyFont="1" applyBorder="1" applyAlignment="1" applyProtection="1">
      <alignment horizontal="left"/>
    </xf>
    <xf numFmtId="0" fontId="1" fillId="0" borderId="2" xfId="1" applyFont="1" applyBorder="1"/>
    <xf numFmtId="0" fontId="1" fillId="0" borderId="10" xfId="1" applyFont="1" applyBorder="1"/>
    <xf numFmtId="0" fontId="1" fillId="0" borderId="8" xfId="1" applyFont="1" applyBorder="1"/>
    <xf numFmtId="0" fontId="1" fillId="0" borderId="27" xfId="1" applyFont="1" applyBorder="1" applyAlignment="1" applyProtection="1">
      <alignment horizontal="center"/>
    </xf>
    <xf numFmtId="41" fontId="8" fillId="0" borderId="12" xfId="1" applyNumberFormat="1" applyFont="1" applyBorder="1" applyAlignment="1" applyProtection="1"/>
    <xf numFmtId="41" fontId="6" fillId="0" borderId="0" xfId="1" applyNumberFormat="1" applyFont="1" applyBorder="1" applyAlignment="1" applyProtection="1">
      <alignment horizontal="center"/>
    </xf>
    <xf numFmtId="41" fontId="6" fillId="0" borderId="1" xfId="1" applyNumberFormat="1" applyFont="1" applyBorder="1" applyAlignment="1" applyProtection="1">
      <alignment horizontal="center"/>
    </xf>
    <xf numFmtId="0" fontId="5" fillId="0" borderId="0" xfId="1" applyFont="1" applyBorder="1"/>
    <xf numFmtId="0" fontId="1" fillId="0" borderId="0" xfId="1"/>
    <xf numFmtId="0" fontId="18" fillId="0" borderId="0" xfId="1" applyFont="1" applyAlignment="1">
      <alignment horizontal="center" vertical="center"/>
    </xf>
    <xf numFmtId="0" fontId="18" fillId="0" borderId="0" xfId="1" applyFont="1"/>
    <xf numFmtId="0" fontId="18" fillId="0" borderId="0" xfId="1" applyFont="1" applyAlignment="1">
      <alignment horizontal="left" vertical="center"/>
    </xf>
    <xf numFmtId="0" fontId="18" fillId="0" borderId="0" xfId="1" applyFont="1" applyAlignment="1">
      <alignment horizontal="center" vertical="center" wrapText="1"/>
    </xf>
    <xf numFmtId="0" fontId="18" fillId="0" borderId="0" xfId="1" applyFont="1" applyAlignment="1">
      <alignment horizontal="center" vertical="top"/>
    </xf>
    <xf numFmtId="0" fontId="18" fillId="0" borderId="0" xfId="1" applyFont="1" applyAlignment="1">
      <alignment vertical="top"/>
    </xf>
    <xf numFmtId="0" fontId="1" fillId="0" borderId="0" xfId="1" applyAlignment="1">
      <alignment horizontal="center" vertical="center"/>
    </xf>
    <xf numFmtId="0" fontId="18" fillId="0" borderId="0" xfId="1" applyFont="1" applyAlignment="1">
      <alignment horizontal="left" vertical="top" wrapText="1"/>
    </xf>
    <xf numFmtId="0" fontId="2" fillId="0" borderId="0" xfId="1" applyFont="1" applyAlignment="1">
      <alignment horizontal="center" vertical="center"/>
    </xf>
    <xf numFmtId="0" fontId="6" fillId="0" borderId="0" xfId="1" applyFont="1" applyAlignment="1">
      <alignment horizontal="left"/>
    </xf>
    <xf numFmtId="0" fontId="2" fillId="0" borderId="1" xfId="1" applyFont="1" applyBorder="1" applyAlignment="1" applyProtection="1">
      <alignment horizontal="left"/>
    </xf>
    <xf numFmtId="37" fontId="5" fillId="0" borderId="1" xfId="1" applyNumberFormat="1" applyFont="1" applyBorder="1" applyAlignment="1" applyProtection="1">
      <alignment horizontal="right"/>
    </xf>
    <xf numFmtId="0" fontId="6" fillId="0" borderId="6" xfId="1" applyFont="1" applyBorder="1" applyAlignment="1" applyProtection="1">
      <alignment horizontal="center"/>
    </xf>
    <xf numFmtId="37" fontId="6" fillId="0" borderId="24" xfId="1" applyNumberFormat="1" applyFont="1" applyBorder="1" applyAlignment="1" applyProtection="1">
      <alignment horizontal="right"/>
    </xf>
    <xf numFmtId="37" fontId="6" fillId="0" borderId="24" xfId="1" applyNumberFormat="1" applyFont="1" applyBorder="1" applyAlignment="1" applyProtection="1">
      <alignment horizontal="left"/>
    </xf>
    <xf numFmtId="0" fontId="5" fillId="0" borderId="0" xfId="1" applyFont="1" applyBorder="1" applyAlignment="1" applyProtection="1">
      <alignment horizontal="right"/>
    </xf>
    <xf numFmtId="0" fontId="6" fillId="0" borderId="0" xfId="1" applyFont="1" applyBorder="1" applyAlignment="1" applyProtection="1">
      <alignment horizontal="center"/>
    </xf>
    <xf numFmtId="0" fontId="6" fillId="0" borderId="16" xfId="1" applyFont="1" applyBorder="1" applyAlignment="1" applyProtection="1">
      <alignment horizontal="center"/>
    </xf>
    <xf numFmtId="41" fontId="6" fillId="0" borderId="17" xfId="1" applyNumberFormat="1" applyFont="1" applyBorder="1" applyAlignment="1" applyProtection="1">
      <alignment horizontal="center"/>
    </xf>
    <xf numFmtId="41" fontId="6" fillId="0" borderId="0" xfId="1" applyNumberFormat="1" applyFont="1" applyBorder="1" applyAlignment="1" applyProtection="1">
      <alignment horizontal="center"/>
    </xf>
    <xf numFmtId="41" fontId="6" fillId="0" borderId="16" xfId="1" applyNumberFormat="1" applyFont="1" applyBorder="1" applyAlignment="1" applyProtection="1">
      <alignment horizontal="center"/>
    </xf>
    <xf numFmtId="176" fontId="6" fillId="0" borderId="17" xfId="1" applyNumberFormat="1" applyFont="1" applyBorder="1" applyAlignment="1" applyProtection="1">
      <alignment horizontal="center"/>
    </xf>
    <xf numFmtId="176" fontId="6" fillId="0" borderId="0" xfId="1" applyNumberFormat="1" applyFont="1" applyBorder="1" applyAlignment="1" applyProtection="1">
      <alignment horizontal="center"/>
    </xf>
    <xf numFmtId="0" fontId="6" fillId="0" borderId="1" xfId="1" applyFont="1" applyBorder="1" applyAlignment="1" applyProtection="1">
      <alignment horizontal="center"/>
    </xf>
    <xf numFmtId="0" fontId="6" fillId="0" borderId="22" xfId="1" applyFont="1" applyBorder="1" applyAlignment="1" applyProtection="1">
      <alignment horizontal="center"/>
    </xf>
    <xf numFmtId="41" fontId="6" fillId="0" borderId="18" xfId="1" applyNumberFormat="1" applyFont="1" applyBorder="1" applyAlignment="1" applyProtection="1">
      <alignment horizontal="center"/>
    </xf>
    <xf numFmtId="41" fontId="6" fillId="0" borderId="1" xfId="1" applyNumberFormat="1" applyFont="1" applyBorder="1" applyAlignment="1" applyProtection="1">
      <alignment horizontal="center"/>
    </xf>
    <xf numFmtId="41" fontId="6" fillId="0" borderId="22" xfId="1" applyNumberFormat="1" applyFont="1" applyBorder="1" applyAlignment="1" applyProtection="1">
      <alignment horizontal="center"/>
    </xf>
    <xf numFmtId="176" fontId="6" fillId="0" borderId="18" xfId="1" applyNumberFormat="1" applyFont="1" applyBorder="1" applyAlignment="1" applyProtection="1">
      <alignment horizontal="center"/>
    </xf>
    <xf numFmtId="176" fontId="6" fillId="0" borderId="1" xfId="1" applyNumberFormat="1" applyFont="1" applyBorder="1" applyAlignment="1" applyProtection="1">
      <alignment horizontal="center"/>
    </xf>
    <xf numFmtId="0" fontId="8" fillId="0" borderId="12" xfId="1" applyFont="1" applyBorder="1" applyAlignment="1" applyProtection="1">
      <alignment horizontal="center"/>
    </xf>
    <xf numFmtId="0" fontId="8" fillId="0" borderId="13" xfId="1" applyFont="1" applyBorder="1" applyAlignment="1" applyProtection="1">
      <alignment horizontal="center"/>
    </xf>
    <xf numFmtId="41" fontId="8" fillId="0" borderId="11" xfId="1" applyNumberFormat="1" applyFont="1" applyBorder="1" applyAlignment="1" applyProtection="1">
      <alignment horizontal="center"/>
    </xf>
    <xf numFmtId="41" fontId="8" fillId="0" borderId="12" xfId="1" applyNumberFormat="1" applyFont="1" applyBorder="1" applyAlignment="1" applyProtection="1">
      <alignment horizontal="center"/>
    </xf>
    <xf numFmtId="41" fontId="8" fillId="0" borderId="13" xfId="1" applyNumberFormat="1" applyFont="1" applyBorder="1" applyAlignment="1" applyProtection="1">
      <alignment horizontal="center"/>
    </xf>
    <xf numFmtId="176" fontId="8" fillId="0" borderId="17" xfId="1" applyNumberFormat="1" applyFont="1" applyBorder="1" applyAlignment="1" applyProtection="1">
      <alignment horizontal="center"/>
    </xf>
    <xf numFmtId="176" fontId="8" fillId="0" borderId="0" xfId="1" applyNumberFormat="1" applyFont="1" applyBorder="1" applyAlignment="1" applyProtection="1">
      <alignment horizontal="center"/>
    </xf>
    <xf numFmtId="0" fontId="2" fillId="0" borderId="0" xfId="1" applyFont="1" applyBorder="1" applyAlignment="1" applyProtection="1">
      <alignment horizontal="left"/>
    </xf>
    <xf numFmtId="0" fontId="6" fillId="0" borderId="5"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0" borderId="14" xfId="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25"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9" xfId="1" applyFont="1" applyBorder="1" applyAlignment="1" applyProtection="1">
      <alignment horizontal="center" vertical="center"/>
    </xf>
    <xf numFmtId="0" fontId="6" fillId="0" borderId="10" xfId="1" applyFont="1" applyBorder="1" applyAlignment="1" applyProtection="1">
      <alignment horizontal="center" vertical="center"/>
    </xf>
    <xf numFmtId="37" fontId="6" fillId="0" borderId="24" xfId="1" applyNumberFormat="1" applyFont="1" applyBorder="1" applyAlignment="1" applyProtection="1">
      <alignment horizontal="center"/>
    </xf>
    <xf numFmtId="41" fontId="8" fillId="0" borderId="17" xfId="1" applyNumberFormat="1" applyFont="1" applyBorder="1" applyAlignment="1" applyProtection="1">
      <alignment horizontal="center"/>
    </xf>
    <xf numFmtId="41" fontId="8" fillId="0" borderId="0" xfId="1" applyNumberFormat="1" applyFont="1" applyBorder="1" applyAlignment="1" applyProtection="1">
      <alignment horizontal="center"/>
    </xf>
    <xf numFmtId="41" fontId="8" fillId="0" borderId="16" xfId="1" applyNumberFormat="1" applyFont="1" applyBorder="1" applyAlignment="1" applyProtection="1">
      <alignment horizontal="center"/>
    </xf>
    <xf numFmtId="176" fontId="6" fillId="0" borderId="16" xfId="1" applyNumberFormat="1" applyFont="1" applyBorder="1" applyAlignment="1" applyProtection="1">
      <alignment horizontal="center"/>
    </xf>
    <xf numFmtId="37" fontId="5" fillId="0" borderId="4" xfId="1" applyNumberFormat="1" applyFont="1" applyBorder="1" applyAlignment="1" applyProtection="1">
      <alignment horizontal="right"/>
    </xf>
    <xf numFmtId="0" fontId="5" fillId="0" borderId="1" xfId="1" applyFont="1" applyBorder="1" applyAlignment="1" applyProtection="1">
      <alignment horizontal="right"/>
    </xf>
    <xf numFmtId="0" fontId="6" fillId="0" borderId="19" xfId="1" applyFont="1" applyBorder="1" applyAlignment="1" applyProtection="1">
      <alignment horizontal="center" vertical="center"/>
    </xf>
    <xf numFmtId="0" fontId="6" fillId="0" borderId="21" xfId="1" applyFont="1" applyBorder="1" applyAlignment="1" applyProtection="1">
      <alignment horizontal="center" vertical="center"/>
    </xf>
    <xf numFmtId="0" fontId="6" fillId="0" borderId="20" xfId="1" applyFont="1" applyBorder="1" applyAlignment="1" applyProtection="1">
      <alignment horizontal="center"/>
    </xf>
    <xf numFmtId="0" fontId="6" fillId="0" borderId="5" xfId="1" applyFont="1" applyBorder="1" applyAlignment="1" applyProtection="1">
      <alignment horizontal="center"/>
    </xf>
    <xf numFmtId="0" fontId="1" fillId="0" borderId="0" xfId="1" applyFont="1" applyAlignment="1"/>
    <xf numFmtId="41" fontId="8" fillId="0" borderId="18" xfId="1" applyNumberFormat="1" applyFont="1" applyBorder="1" applyAlignment="1" applyProtection="1">
      <alignment horizontal="center"/>
    </xf>
    <xf numFmtId="41" fontId="8" fillId="0" borderId="1" xfId="1" applyNumberFormat="1" applyFont="1" applyBorder="1" applyAlignment="1" applyProtection="1">
      <alignment horizontal="center"/>
    </xf>
    <xf numFmtId="41" fontId="6" fillId="0" borderId="11" xfId="1" applyNumberFormat="1" applyFont="1" applyBorder="1" applyAlignment="1" applyProtection="1">
      <alignment horizontal="center"/>
    </xf>
    <xf numFmtId="41" fontId="6" fillId="0" borderId="12" xfId="1" applyNumberFormat="1" applyFont="1" applyBorder="1" applyAlignment="1" applyProtection="1">
      <alignment horizontal="center"/>
    </xf>
    <xf numFmtId="0" fontId="6" fillId="0" borderId="2"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13" xfId="1" applyFont="1" applyBorder="1" applyAlignment="1" applyProtection="1">
      <alignment horizontal="center" vertical="center"/>
    </xf>
    <xf numFmtId="37" fontId="5" fillId="0" borderId="0" xfId="1" applyNumberFormat="1" applyFont="1" applyBorder="1" applyAlignment="1" applyProtection="1">
      <alignment horizontal="right"/>
    </xf>
    <xf numFmtId="0" fontId="1" fillId="0" borderId="4" xfId="1" applyFont="1" applyBorder="1" applyAlignment="1">
      <alignment horizontal="center"/>
    </xf>
    <xf numFmtId="0" fontId="1" fillId="0" borderId="2" xfId="1" applyFont="1" applyBorder="1" applyAlignment="1">
      <alignment horizontal="center"/>
    </xf>
    <xf numFmtId="0" fontId="1" fillId="0" borderId="10" xfId="1" applyFont="1" applyBorder="1" applyAlignment="1">
      <alignment horizontal="center"/>
    </xf>
    <xf numFmtId="0" fontId="1" fillId="0" borderId="8" xfId="1" applyFont="1" applyBorder="1" applyAlignment="1">
      <alignment horizontal="center"/>
    </xf>
    <xf numFmtId="0" fontId="1" fillId="0" borderId="3" xfId="1" applyFont="1" applyBorder="1" applyAlignment="1">
      <alignment horizontal="center"/>
    </xf>
    <xf numFmtId="0" fontId="1" fillId="0" borderId="9" xfId="1" applyFont="1" applyBorder="1" applyAlignment="1">
      <alignment horizontal="center"/>
    </xf>
    <xf numFmtId="0" fontId="1" fillId="0" borderId="0" xfId="1" applyFont="1" applyBorder="1" applyAlignment="1">
      <alignment horizontal="center"/>
    </xf>
    <xf numFmtId="0" fontId="1" fillId="0" borderId="0" xfId="1" quotePrefix="1" applyFont="1" applyBorder="1" applyAlignment="1">
      <alignment horizontal="center"/>
    </xf>
    <xf numFmtId="38" fontId="17" fillId="0" borderId="24" xfId="2" applyFont="1" applyBorder="1" applyAlignment="1">
      <alignment horizontal="center"/>
    </xf>
    <xf numFmtId="38" fontId="17" fillId="0" borderId="23" xfId="2" applyFont="1" applyBorder="1" applyAlignment="1">
      <alignment horizontal="center"/>
    </xf>
    <xf numFmtId="38" fontId="17" fillId="0" borderId="26" xfId="2" applyFont="1" applyBorder="1" applyAlignment="1">
      <alignment horizontal="center"/>
    </xf>
    <xf numFmtId="37" fontId="5" fillId="0" borderId="0" xfId="1" applyNumberFormat="1" applyFont="1" applyBorder="1" applyAlignment="1" applyProtection="1">
      <alignment horizontal="center"/>
    </xf>
    <xf numFmtId="0" fontId="6" fillId="0" borderId="0" xfId="1" applyFont="1" applyBorder="1" applyAlignment="1" applyProtection="1">
      <alignment horizontal="distributed"/>
    </xf>
    <xf numFmtId="0" fontId="6" fillId="0" borderId="16" xfId="1" applyFont="1" applyBorder="1" applyAlignment="1" applyProtection="1">
      <alignment horizontal="distributed"/>
    </xf>
    <xf numFmtId="179" fontId="6" fillId="0" borderId="0" xfId="1" applyNumberFormat="1" applyFont="1" applyBorder="1" applyAlignment="1" applyProtection="1">
      <alignment horizontal="right"/>
    </xf>
    <xf numFmtId="0" fontId="6" fillId="0" borderId="1" xfId="1" applyFont="1" applyBorder="1" applyAlignment="1" applyProtection="1">
      <alignment horizontal="distributed"/>
    </xf>
    <xf numFmtId="0" fontId="6" fillId="0" borderId="22" xfId="1" applyFont="1" applyBorder="1" applyAlignment="1" applyProtection="1">
      <alignment horizontal="distributed"/>
    </xf>
    <xf numFmtId="179" fontId="6" fillId="0" borderId="1" xfId="1" applyNumberFormat="1" applyFont="1" applyBorder="1" applyAlignment="1" applyProtection="1">
      <alignment horizontal="right"/>
    </xf>
    <xf numFmtId="0" fontId="8" fillId="0" borderId="0" xfId="1" applyFont="1" applyBorder="1" applyAlignment="1" applyProtection="1">
      <alignment horizontal="center"/>
    </xf>
    <xf numFmtId="0" fontId="8" fillId="0" borderId="16" xfId="1" applyFont="1" applyBorder="1" applyAlignment="1" applyProtection="1">
      <alignment horizontal="center"/>
    </xf>
    <xf numFmtId="0" fontId="6" fillId="0" borderId="20" xfId="1" applyFont="1" applyBorder="1" applyAlignment="1" applyProtection="1">
      <alignment horizontal="center" vertical="center"/>
    </xf>
    <xf numFmtId="0" fontId="6" fillId="0" borderId="27" xfId="1" applyFont="1" applyBorder="1" applyAlignment="1" applyProtection="1">
      <alignment horizontal="center" vertical="center"/>
    </xf>
    <xf numFmtId="0" fontId="8" fillId="0" borderId="12" xfId="1" applyFont="1" applyBorder="1" applyAlignment="1" applyProtection="1">
      <alignment horizontal="distributed"/>
    </xf>
    <xf numFmtId="0" fontId="8" fillId="0" borderId="13" xfId="1" applyFont="1" applyBorder="1" applyAlignment="1" applyProtection="1">
      <alignment horizontal="distributed"/>
    </xf>
    <xf numFmtId="179" fontId="8" fillId="0" borderId="0" xfId="1" applyNumberFormat="1" applyFont="1" applyBorder="1" applyAlignment="1" applyProtection="1">
      <alignment horizontal="right"/>
    </xf>
    <xf numFmtId="178" fontId="6" fillId="0" borderId="24" xfId="1" applyNumberFormat="1" applyFont="1" applyBorder="1" applyAlignment="1" applyProtection="1">
      <alignment horizontal="center"/>
    </xf>
    <xf numFmtId="179" fontId="6" fillId="0" borderId="24" xfId="1" applyNumberFormat="1" applyFont="1" applyBorder="1" applyAlignment="1" applyProtection="1">
      <alignment horizontal="center"/>
    </xf>
    <xf numFmtId="0" fontId="6" fillId="0" borderId="15" xfId="1" applyFont="1" applyBorder="1" applyAlignment="1">
      <alignment horizontal="center" vertical="center"/>
    </xf>
    <xf numFmtId="0" fontId="6" fillId="0" borderId="25" xfId="1" applyFont="1" applyBorder="1" applyAlignment="1">
      <alignment horizontal="center" vertical="center"/>
    </xf>
    <xf numFmtId="37" fontId="6" fillId="0" borderId="23" xfId="1" applyNumberFormat="1" applyFont="1" applyBorder="1" applyAlignment="1" applyProtection="1">
      <alignment horizontal="center"/>
    </xf>
    <xf numFmtId="37" fontId="6" fillId="0" borderId="26" xfId="1" applyNumberFormat="1" applyFont="1" applyBorder="1" applyAlignment="1" applyProtection="1">
      <alignment horizontal="center"/>
    </xf>
    <xf numFmtId="0" fontId="5" fillId="0" borderId="17" xfId="1" quotePrefix="1" applyFont="1" applyBorder="1" applyAlignment="1" applyProtection="1">
      <alignment horizontal="left" vertical="top" wrapText="1"/>
    </xf>
    <xf numFmtId="0" fontId="5" fillId="0" borderId="0" xfId="1" quotePrefix="1" applyFont="1" applyBorder="1" applyAlignment="1" applyProtection="1">
      <alignment horizontal="left" vertical="top" wrapText="1"/>
    </xf>
    <xf numFmtId="0" fontId="5" fillId="0" borderId="9" xfId="1" quotePrefix="1" applyFont="1" applyBorder="1" applyAlignment="1" applyProtection="1">
      <alignment horizontal="left" vertical="top" wrapText="1"/>
    </xf>
    <xf numFmtId="0" fontId="5" fillId="0" borderId="10" xfId="1" quotePrefix="1" applyFont="1" applyBorder="1" applyAlignment="1" applyProtection="1">
      <alignment horizontal="left" vertical="top" wrapText="1"/>
    </xf>
    <xf numFmtId="0" fontId="6" fillId="0" borderId="5" xfId="1" applyFont="1" applyBorder="1" applyAlignment="1" applyProtection="1">
      <alignment horizontal="right" vertical="center"/>
    </xf>
    <xf numFmtId="0" fontId="6" fillId="0" borderId="6" xfId="1" applyFont="1" applyBorder="1" applyAlignment="1" applyProtection="1">
      <alignment horizontal="right" vertical="center"/>
    </xf>
    <xf numFmtId="0" fontId="6" fillId="0" borderId="6" xfId="1" applyFont="1" applyBorder="1" applyAlignment="1" applyProtection="1">
      <alignment horizontal="left" vertical="center"/>
    </xf>
    <xf numFmtId="0" fontId="5" fillId="0" borderId="1" xfId="1" quotePrefix="1" applyFont="1" applyBorder="1" applyAlignment="1" applyProtection="1">
      <alignment horizontal="right"/>
    </xf>
    <xf numFmtId="0" fontId="5" fillId="0" borderId="17" xfId="1" applyFont="1" applyBorder="1" applyAlignment="1" applyProtection="1">
      <alignment horizontal="left" vertical="top" wrapText="1"/>
    </xf>
    <xf numFmtId="0" fontId="5" fillId="0" borderId="0" xfId="1" applyFont="1" applyBorder="1" applyAlignment="1" applyProtection="1">
      <alignment horizontal="left" vertical="top" wrapText="1"/>
    </xf>
    <xf numFmtId="0" fontId="6" fillId="0" borderId="0" xfId="1" applyFont="1" applyBorder="1" applyAlignment="1" applyProtection="1">
      <alignment horizontal="distributed" vertical="distributed" indent="1"/>
    </xf>
    <xf numFmtId="0" fontId="6" fillId="0" borderId="16" xfId="1" applyFont="1" applyBorder="1" applyAlignment="1" applyProtection="1">
      <alignment horizontal="distributed" vertical="distributed" indent="1"/>
    </xf>
    <xf numFmtId="0" fontId="6" fillId="0" borderId="17" xfId="1" applyFont="1" applyBorder="1" applyAlignment="1" applyProtection="1">
      <alignment horizontal="distributed" vertical="distributed"/>
    </xf>
    <xf numFmtId="0" fontId="6" fillId="0" borderId="0" xfId="1" applyFont="1" applyAlignment="1">
      <alignment horizontal="distributed" vertical="distributed"/>
    </xf>
    <xf numFmtId="0" fontId="6" fillId="0" borderId="1" xfId="1" applyFont="1" applyBorder="1" applyAlignment="1" applyProtection="1">
      <alignment horizontal="distributed" vertical="distributed" indent="1"/>
    </xf>
    <xf numFmtId="0" fontId="6" fillId="0" borderId="22" xfId="1" applyFont="1" applyBorder="1" applyAlignment="1" applyProtection="1">
      <alignment horizontal="distributed" vertical="distributed" indent="1"/>
    </xf>
    <xf numFmtId="0" fontId="6" fillId="0" borderId="18" xfId="1" applyFont="1" applyBorder="1" applyAlignment="1" applyProtection="1">
      <alignment horizontal="distributed" vertical="distributed"/>
    </xf>
    <xf numFmtId="0" fontId="6" fillId="0" borderId="1" xfId="1" applyFont="1" applyBorder="1" applyAlignment="1">
      <alignment horizontal="distributed" vertical="distributed"/>
    </xf>
    <xf numFmtId="0" fontId="5" fillId="0" borderId="4" xfId="1" applyFont="1" applyBorder="1" applyAlignment="1" applyProtection="1">
      <alignment horizontal="left" vertical="top" wrapText="1"/>
    </xf>
    <xf numFmtId="0" fontId="6" fillId="0" borderId="7" xfId="1" applyFont="1" applyBorder="1" applyAlignment="1" applyProtection="1">
      <alignment horizontal="center"/>
    </xf>
    <xf numFmtId="41" fontId="6" fillId="0" borderId="15" xfId="1" applyNumberFormat="1" applyFont="1" applyBorder="1" applyAlignment="1" applyProtection="1"/>
    <xf numFmtId="41" fontId="6" fillId="0" borderId="25" xfId="1" applyNumberFormat="1" applyFont="1" applyBorder="1" applyAlignment="1" applyProtection="1"/>
    <xf numFmtId="41" fontId="6" fillId="0" borderId="14" xfId="1" applyNumberFormat="1" applyFont="1" applyBorder="1" applyAlignment="1" applyProtection="1">
      <alignment horizontal="center"/>
    </xf>
    <xf numFmtId="41" fontId="6" fillId="0" borderId="15" xfId="1" applyNumberFormat="1" applyFont="1" applyBorder="1" applyAlignment="1" applyProtection="1">
      <alignment horizontal="center"/>
    </xf>
    <xf numFmtId="0" fontId="6" fillId="0" borderId="15" xfId="1" applyFont="1" applyBorder="1" applyAlignment="1" applyProtection="1">
      <alignment horizontal="right"/>
    </xf>
    <xf numFmtId="0" fontId="6" fillId="0" borderId="12" xfId="1" applyFont="1" applyBorder="1" applyAlignment="1" applyProtection="1">
      <alignment horizontal="distributed" vertical="distributed" indent="1"/>
    </xf>
    <xf numFmtId="0" fontId="6" fillId="0" borderId="11" xfId="1" applyFont="1" applyBorder="1" applyAlignment="1" applyProtection="1">
      <alignment horizontal="distributed" vertical="distributed"/>
    </xf>
    <xf numFmtId="0" fontId="6" fillId="0" borderId="12" xfId="1" applyFont="1" applyBorder="1" applyAlignment="1" applyProtection="1">
      <alignment horizontal="distributed" vertical="distributed"/>
    </xf>
    <xf numFmtId="0" fontId="6" fillId="0" borderId="1" xfId="1" applyFont="1" applyBorder="1" applyAlignment="1" applyProtection="1">
      <alignment horizontal="distributed" indent="1"/>
    </xf>
    <xf numFmtId="0" fontId="6" fillId="0" borderId="22" xfId="1" applyFont="1" applyBorder="1" applyAlignment="1" applyProtection="1">
      <alignment horizontal="distributed" indent="1"/>
    </xf>
    <xf numFmtId="0" fontId="6" fillId="0" borderId="0" xfId="1" applyFont="1" applyBorder="1" applyAlignment="1" applyProtection="1">
      <alignment horizontal="right" indent="1"/>
    </xf>
    <xf numFmtId="0" fontId="6" fillId="0" borderId="16" xfId="1" applyFont="1" applyBorder="1" applyAlignment="1" applyProtection="1">
      <alignment horizontal="right" indent="1"/>
    </xf>
    <xf numFmtId="0" fontId="8" fillId="0" borderId="0" xfId="1" applyFont="1" applyBorder="1" applyAlignment="1" applyProtection="1">
      <alignment horizontal="right" indent="1"/>
    </xf>
    <xf numFmtId="0" fontId="8" fillId="0" borderId="16" xfId="1" applyFont="1" applyBorder="1" applyAlignment="1" applyProtection="1">
      <alignment horizontal="right" indent="1"/>
    </xf>
    <xf numFmtId="0" fontId="6" fillId="0" borderId="0" xfId="1" applyFont="1" applyBorder="1" applyAlignment="1" applyProtection="1">
      <alignment horizontal="distributed" indent="1"/>
    </xf>
    <xf numFmtId="0" fontId="6" fillId="0" borderId="16" xfId="1" applyFont="1" applyBorder="1" applyAlignment="1" applyProtection="1">
      <alignment horizontal="distributed" indent="1"/>
    </xf>
    <xf numFmtId="0" fontId="6" fillId="0" borderId="13" xfId="1" applyFont="1" applyBorder="1" applyAlignment="1">
      <alignment horizontal="center" vertical="center" wrapText="1"/>
    </xf>
    <xf numFmtId="0" fontId="1" fillId="0" borderId="16" xfId="1" applyFont="1" applyBorder="1" applyAlignment="1"/>
    <xf numFmtId="0" fontId="12" fillId="0" borderId="13"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8" xfId="1" applyFont="1" applyBorder="1" applyAlignment="1" applyProtection="1">
      <alignment horizontal="center" vertical="center" wrapText="1"/>
    </xf>
    <xf numFmtId="0" fontId="1" fillId="0" borderId="22" xfId="1" applyFont="1" applyBorder="1" applyAlignment="1"/>
    <xf numFmtId="0" fontId="6" fillId="0" borderId="0" xfId="1" applyFont="1" applyBorder="1" applyAlignment="1">
      <alignment horizontal="left"/>
    </xf>
    <xf numFmtId="0" fontId="5" fillId="0" borderId="0" xfId="1" applyFont="1" applyBorder="1" applyAlignment="1" applyProtection="1">
      <alignment horizontal="left"/>
    </xf>
    <xf numFmtId="0" fontId="6" fillId="0" borderId="12" xfId="1" applyFont="1" applyBorder="1" applyAlignment="1" applyProtection="1">
      <alignment horizontal="right" indent="1"/>
    </xf>
    <xf numFmtId="0" fontId="6" fillId="0" borderId="13" xfId="1" applyFont="1" applyBorder="1" applyAlignment="1" applyProtection="1">
      <alignment horizontal="right" indent="1"/>
    </xf>
    <xf numFmtId="0" fontId="1" fillId="0" borderId="8" xfId="1" applyFont="1" applyBorder="1" applyAlignment="1">
      <alignment horizontal="center" vertical="center"/>
    </xf>
    <xf numFmtId="0" fontId="8" fillId="0" borderId="15" xfId="1" applyFont="1" applyBorder="1" applyAlignment="1" applyProtection="1">
      <alignment horizontal="center" vertical="center"/>
    </xf>
    <xf numFmtId="0" fontId="8" fillId="0" borderId="25" xfId="1" applyFont="1" applyBorder="1" applyAlignment="1" applyProtection="1">
      <alignment horizontal="center" vertical="center"/>
    </xf>
    <xf numFmtId="0" fontId="6" fillId="0" borderId="8" xfId="1" applyFont="1" applyBorder="1" applyAlignment="1">
      <alignment horizontal="center" vertical="center" wrapText="1"/>
    </xf>
    <xf numFmtId="0" fontId="6" fillId="0" borderId="1" xfId="1" applyFont="1" applyBorder="1" applyAlignment="1" applyProtection="1">
      <alignment horizontal="right"/>
    </xf>
    <xf numFmtId="0" fontId="6" fillId="0" borderId="19" xfId="1" applyFont="1" applyBorder="1" applyAlignment="1" applyProtection="1">
      <alignment horizontal="center" vertical="center" wrapText="1"/>
    </xf>
    <xf numFmtId="0" fontId="6" fillId="0" borderId="21" xfId="1" applyFont="1" applyBorder="1" applyAlignment="1">
      <alignment horizontal="center" vertical="center" wrapText="1"/>
    </xf>
    <xf numFmtId="0" fontId="5" fillId="0" borderId="0" xfId="1" applyFont="1" applyBorder="1" applyAlignment="1">
      <alignment horizontal="right"/>
    </xf>
    <xf numFmtId="0" fontId="6" fillId="0" borderId="14" xfId="1" applyFont="1" applyBorder="1" applyAlignment="1" applyProtection="1">
      <alignment horizontal="distributed" vertical="distributed"/>
    </xf>
    <xf numFmtId="0" fontId="6" fillId="0" borderId="25" xfId="1" applyFont="1" applyBorder="1" applyAlignment="1" applyProtection="1">
      <alignment horizontal="distributed" vertical="distributed"/>
    </xf>
    <xf numFmtId="0" fontId="6" fillId="0" borderId="26" xfId="1" applyFont="1" applyBorder="1" applyAlignment="1" applyProtection="1">
      <alignment horizontal="distributed" vertical="distributed"/>
    </xf>
    <xf numFmtId="0" fontId="6" fillId="0" borderId="23" xfId="1" applyFont="1" applyBorder="1" applyAlignment="1" applyProtection="1">
      <alignment horizontal="distributed" vertical="distributed"/>
    </xf>
    <xf numFmtId="0" fontId="6" fillId="0" borderId="10" xfId="1" applyFont="1" applyBorder="1" applyAlignment="1" applyProtection="1">
      <alignment horizontal="center"/>
    </xf>
    <xf numFmtId="0" fontId="6" fillId="0" borderId="8" xfId="1" applyFont="1" applyBorder="1" applyAlignment="1" applyProtection="1">
      <alignment horizontal="center"/>
    </xf>
    <xf numFmtId="41" fontId="6" fillId="0" borderId="10" xfId="1" applyNumberFormat="1" applyFont="1" applyBorder="1" applyAlignment="1" applyProtection="1">
      <alignment horizontal="center"/>
    </xf>
    <xf numFmtId="0" fontId="6" fillId="0" borderId="13" xfId="1" applyFont="1" applyBorder="1" applyAlignment="1" applyProtection="1">
      <alignment horizontal="center" vertical="center" textRotation="255"/>
    </xf>
    <xf numFmtId="0" fontId="6" fillId="0" borderId="16" xfId="1" applyFont="1" applyBorder="1" applyAlignment="1" applyProtection="1">
      <alignment horizontal="center" vertical="center" textRotation="255"/>
    </xf>
    <xf numFmtId="0" fontId="6" fillId="0" borderId="22" xfId="1" applyFont="1" applyBorder="1" applyAlignment="1" applyProtection="1">
      <alignment horizontal="center" vertical="center" textRotation="255"/>
    </xf>
    <xf numFmtId="0" fontId="6" fillId="0" borderId="17" xfId="1" applyFont="1" applyBorder="1" applyAlignment="1" applyProtection="1">
      <alignment horizontal="distributed" vertical="distributed" indent="1"/>
    </xf>
    <xf numFmtId="0" fontId="6" fillId="0" borderId="13" xfId="1" applyFont="1" applyBorder="1" applyAlignment="1" applyProtection="1">
      <alignment horizontal="distributed" vertical="distributed" indent="1"/>
    </xf>
    <xf numFmtId="0" fontId="6" fillId="0" borderId="11" xfId="1" applyFont="1" applyBorder="1" applyAlignment="1" applyProtection="1">
      <alignment horizontal="distributed" vertical="distributed" indent="1"/>
    </xf>
    <xf numFmtId="0" fontId="6" fillId="0" borderId="4" xfId="1" applyFont="1" applyBorder="1" applyAlignment="1" applyProtection="1">
      <alignment horizontal="center" vertical="center" wrapText="1"/>
    </xf>
    <xf numFmtId="0" fontId="6" fillId="0" borderId="2" xfId="1" applyFont="1" applyBorder="1" applyAlignment="1">
      <alignment horizontal="center" vertical="center" wrapText="1"/>
    </xf>
    <xf numFmtId="0" fontId="6" fillId="0" borderId="0"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20" xfId="1" applyFont="1" applyBorder="1" applyAlignment="1" applyProtection="1">
      <alignment horizontal="center" vertical="center" wrapText="1"/>
    </xf>
    <xf numFmtId="0" fontId="6" fillId="0" borderId="27" xfId="1" applyFont="1" applyBorder="1" applyAlignment="1">
      <alignment horizontal="center" vertical="center" wrapText="1"/>
    </xf>
    <xf numFmtId="0" fontId="6" fillId="0" borderId="14" xfId="1" applyFont="1" applyBorder="1" applyAlignment="1" applyProtection="1">
      <alignment horizontal="center"/>
    </xf>
    <xf numFmtId="0" fontId="6" fillId="0" borderId="25" xfId="1" applyFont="1" applyBorder="1" applyAlignment="1" applyProtection="1">
      <alignment horizontal="center"/>
    </xf>
    <xf numFmtId="37" fontId="6" fillId="0" borderId="15" xfId="1" applyNumberFormat="1" applyFont="1" applyBorder="1" applyAlignment="1" applyProtection="1">
      <alignment horizontal="center"/>
    </xf>
    <xf numFmtId="37" fontId="6" fillId="0" borderId="25" xfId="1" applyNumberFormat="1" applyFont="1" applyBorder="1" applyAlignment="1" applyProtection="1">
      <alignment horizontal="center"/>
    </xf>
    <xf numFmtId="37" fontId="6" fillId="0" borderId="14" xfId="1" applyNumberFormat="1" applyFont="1" applyBorder="1" applyAlignment="1" applyProtection="1">
      <alignment horizontal="right"/>
    </xf>
    <xf numFmtId="37" fontId="6" fillId="0" borderId="25" xfId="1" applyNumberFormat="1" applyFont="1" applyBorder="1" applyAlignment="1" applyProtection="1">
      <alignment horizontal="right"/>
    </xf>
    <xf numFmtId="0" fontId="6" fillId="0" borderId="16" xfId="1" applyFont="1" applyBorder="1" applyAlignment="1" applyProtection="1">
      <alignment horizontal="distributed" vertical="distributed"/>
    </xf>
    <xf numFmtId="0" fontId="6" fillId="0" borderId="13" xfId="1" applyFont="1" applyBorder="1" applyAlignment="1" applyProtection="1">
      <alignment horizontal="distributed" vertical="distributed"/>
    </xf>
    <xf numFmtId="37" fontId="6" fillId="0" borderId="0" xfId="1" applyNumberFormat="1" applyFont="1" applyBorder="1" applyAlignment="1" applyProtection="1">
      <alignment horizontal="distributed" vertical="distributed" indent="1"/>
    </xf>
    <xf numFmtId="37" fontId="6" fillId="0" borderId="16" xfId="1" applyNumberFormat="1" applyFont="1" applyBorder="1" applyAlignment="1" applyProtection="1">
      <alignment horizontal="distributed" vertical="distributed" indent="1"/>
    </xf>
    <xf numFmtId="37" fontId="6" fillId="0" borderId="17" xfId="1" applyNumberFormat="1" applyFont="1" applyBorder="1" applyAlignment="1" applyProtection="1">
      <alignment horizontal="distributed" vertical="distributed" indent="1"/>
    </xf>
    <xf numFmtId="37" fontId="6" fillId="0" borderId="1" xfId="1" applyNumberFormat="1" applyFont="1" applyBorder="1" applyAlignment="1" applyProtection="1">
      <alignment horizontal="distributed" vertical="distributed" indent="1"/>
    </xf>
    <xf numFmtId="37" fontId="6" fillId="0" borderId="22" xfId="1" applyNumberFormat="1" applyFont="1" applyBorder="1" applyAlignment="1" applyProtection="1">
      <alignment horizontal="distributed" vertical="distributed" indent="1"/>
    </xf>
    <xf numFmtId="37" fontId="6" fillId="0" borderId="18" xfId="1" applyNumberFormat="1" applyFont="1" applyBorder="1" applyAlignment="1" applyProtection="1">
      <alignment horizontal="distributed" vertical="distributed" indent="1"/>
    </xf>
    <xf numFmtId="0" fontId="6" fillId="0" borderId="15" xfId="1" applyFont="1" applyBorder="1" applyAlignment="1">
      <alignment horizontal="left"/>
    </xf>
    <xf numFmtId="37" fontId="6" fillId="0" borderId="11" xfId="1" applyNumberFormat="1" applyFont="1" applyBorder="1" applyAlignment="1" applyProtection="1">
      <alignment horizontal="distributed" vertical="distributed" indent="1"/>
    </xf>
    <xf numFmtId="0" fontId="5" fillId="0" borderId="0" xfId="1" applyFont="1" applyBorder="1" applyAlignment="1" applyProtection="1">
      <alignment horizontal="left" vertical="top"/>
    </xf>
    <xf numFmtId="37" fontId="6" fillId="0" borderId="10" xfId="1" applyNumberFormat="1" applyFont="1" applyBorder="1" applyAlignment="1" applyProtection="1">
      <alignment horizontal="center"/>
    </xf>
    <xf numFmtId="37" fontId="6" fillId="0" borderId="8" xfId="1" applyNumberFormat="1" applyFont="1" applyBorder="1" applyAlignment="1" applyProtection="1">
      <alignment horizontal="center"/>
    </xf>
    <xf numFmtId="37" fontId="6" fillId="0" borderId="9" xfId="1" applyNumberFormat="1" applyFont="1" applyBorder="1" applyAlignment="1" applyProtection="1">
      <alignment horizontal="center"/>
    </xf>
    <xf numFmtId="0" fontId="7" fillId="0" borderId="16" xfId="1" applyFont="1" applyBorder="1" applyAlignment="1">
      <alignment horizontal="center"/>
    </xf>
    <xf numFmtId="0" fontId="6" fillId="0" borderId="12" xfId="1" applyFont="1" applyBorder="1" applyAlignment="1" applyProtection="1">
      <alignment horizontal="center"/>
    </xf>
    <xf numFmtId="0" fontId="6" fillId="0" borderId="13" xfId="1" applyFont="1" applyBorder="1" applyAlignment="1" applyProtection="1">
      <alignment horizontal="center"/>
    </xf>
    <xf numFmtId="0" fontId="6" fillId="0" borderId="1" xfId="1" applyFont="1" applyFill="1" applyBorder="1" applyAlignment="1" applyProtection="1">
      <alignment horizontal="distributed" vertical="distributed" indent="1"/>
    </xf>
    <xf numFmtId="0" fontId="1" fillId="0" borderId="1" xfId="1" applyFont="1" applyFill="1" applyBorder="1" applyAlignment="1">
      <alignment horizontal="distributed" vertical="distributed" indent="1"/>
    </xf>
    <xf numFmtId="0" fontId="6" fillId="0" borderId="18" xfId="1" applyFont="1" applyFill="1" applyBorder="1" applyAlignment="1" applyProtection="1">
      <alignment horizontal="right"/>
    </xf>
    <xf numFmtId="0" fontId="6" fillId="0" borderId="1" xfId="1" applyFont="1" applyFill="1" applyBorder="1" applyAlignment="1" applyProtection="1">
      <alignment horizontal="right"/>
    </xf>
    <xf numFmtId="0" fontId="6" fillId="0" borderId="22" xfId="1" applyFont="1" applyFill="1" applyBorder="1" applyAlignment="1" applyProtection="1">
      <alignment horizontal="right"/>
    </xf>
    <xf numFmtId="183" fontId="6" fillId="0" borderId="18" xfId="1" applyNumberFormat="1" applyFont="1" applyFill="1" applyBorder="1" applyAlignment="1" applyProtection="1">
      <alignment horizontal="right"/>
    </xf>
    <xf numFmtId="183" fontId="6" fillId="0" borderId="1" xfId="1" applyNumberFormat="1" applyFont="1" applyFill="1" applyBorder="1" applyAlignment="1" applyProtection="1">
      <alignment horizontal="right"/>
    </xf>
    <xf numFmtId="0" fontId="5" fillId="0" borderId="0" xfId="1" applyFont="1" applyFill="1" applyAlignment="1">
      <alignment horizontal="right"/>
    </xf>
    <xf numFmtId="0" fontId="6" fillId="0" borderId="0" xfId="1" applyFont="1" applyFill="1" applyBorder="1" applyAlignment="1" applyProtection="1">
      <alignment horizontal="distributed" vertical="distributed" indent="1"/>
    </xf>
    <xf numFmtId="0" fontId="1" fillId="0" borderId="0" xfId="1" applyFont="1" applyFill="1" applyAlignment="1">
      <alignment horizontal="distributed" vertical="distributed" indent="1"/>
    </xf>
    <xf numFmtId="3" fontId="6" fillId="0" borderId="17" xfId="1" applyNumberFormat="1" applyFont="1" applyFill="1" applyBorder="1" applyAlignment="1" applyProtection="1">
      <alignment horizontal="right"/>
    </xf>
    <xf numFmtId="0" fontId="6" fillId="0" borderId="0" xfId="1" applyFont="1" applyFill="1" applyBorder="1" applyAlignment="1" applyProtection="1">
      <alignment horizontal="right"/>
    </xf>
    <xf numFmtId="0" fontId="6" fillId="0" borderId="16" xfId="1" applyFont="1" applyFill="1" applyBorder="1" applyAlignment="1" applyProtection="1">
      <alignment horizontal="right"/>
    </xf>
    <xf numFmtId="0" fontId="6" fillId="0" borderId="17" xfId="1" applyFont="1" applyFill="1" applyBorder="1" applyAlignment="1" applyProtection="1">
      <alignment horizontal="distributed" vertical="distributed" indent="1"/>
    </xf>
    <xf numFmtId="183" fontId="6" fillId="0" borderId="17" xfId="1" applyNumberFormat="1" applyFont="1" applyFill="1" applyBorder="1" applyAlignment="1" applyProtection="1">
      <alignment horizontal="right"/>
    </xf>
    <xf numFmtId="183" fontId="6" fillId="0" borderId="0" xfId="1" applyNumberFormat="1" applyFont="1" applyFill="1" applyBorder="1" applyAlignment="1" applyProtection="1">
      <alignment horizontal="right"/>
    </xf>
    <xf numFmtId="0" fontId="6" fillId="0" borderId="17" xfId="1" applyFont="1" applyFill="1" applyBorder="1" applyAlignment="1" applyProtection="1">
      <alignment horizontal="right"/>
    </xf>
    <xf numFmtId="37" fontId="6" fillId="0" borderId="15" xfId="1" applyNumberFormat="1" applyFont="1" applyFill="1" applyBorder="1" applyAlignment="1" applyProtection="1">
      <alignment horizontal="center"/>
    </xf>
    <xf numFmtId="37" fontId="6" fillId="0" borderId="14" xfId="1" applyNumberFormat="1" applyFont="1" applyFill="1" applyBorder="1" applyAlignment="1" applyProtection="1">
      <alignment horizontal="center"/>
    </xf>
    <xf numFmtId="0" fontId="6" fillId="0" borderId="15" xfId="1" applyFont="1" applyFill="1" applyBorder="1" applyAlignment="1" applyProtection="1">
      <alignment horizontal="right"/>
    </xf>
    <xf numFmtId="0" fontId="6" fillId="0" borderId="12" xfId="1" applyFont="1" applyFill="1" applyBorder="1" applyAlignment="1" applyProtection="1">
      <alignment horizontal="distributed" vertical="distributed" indent="1"/>
    </xf>
    <xf numFmtId="0" fontId="6" fillId="0" borderId="11" xfId="1" applyFont="1" applyFill="1" applyBorder="1" applyAlignment="1" applyProtection="1">
      <alignment horizontal="right"/>
    </xf>
    <xf numFmtId="0" fontId="6" fillId="0" borderId="12" xfId="1" applyFont="1" applyFill="1" applyBorder="1" applyAlignment="1" applyProtection="1">
      <alignment horizontal="right"/>
    </xf>
    <xf numFmtId="0" fontId="6" fillId="0" borderId="13" xfId="1" applyFont="1" applyFill="1" applyBorder="1" applyAlignment="1" applyProtection="1">
      <alignment horizontal="right"/>
    </xf>
    <xf numFmtId="0" fontId="6" fillId="0" borderId="11" xfId="1" applyFont="1" applyFill="1" applyBorder="1" applyAlignment="1" applyProtection="1">
      <alignment horizontal="distributed" vertical="distributed" indent="1"/>
    </xf>
    <xf numFmtId="183" fontId="6" fillId="0" borderId="11" xfId="1" applyNumberFormat="1" applyFont="1" applyFill="1" applyBorder="1" applyAlignment="1" applyProtection="1">
      <alignment horizontal="right"/>
    </xf>
    <xf numFmtId="183" fontId="6" fillId="0" borderId="12" xfId="1" applyNumberFormat="1" applyFont="1" applyFill="1" applyBorder="1" applyAlignment="1" applyProtection="1">
      <alignment horizontal="right"/>
    </xf>
    <xf numFmtId="0" fontId="5" fillId="0" borderId="0" xfId="1" applyFont="1" applyFill="1" applyBorder="1" applyAlignment="1" applyProtection="1">
      <alignment horizontal="left" vertical="top" wrapText="1"/>
    </xf>
    <xf numFmtId="0" fontId="2" fillId="0" borderId="1" xfId="1" applyFont="1" applyFill="1" applyBorder="1" applyAlignment="1" applyProtection="1">
      <alignment horizontal="left"/>
    </xf>
    <xf numFmtId="0" fontId="5" fillId="0" borderId="1" xfId="1" applyFont="1" applyFill="1" applyBorder="1" applyAlignment="1" applyProtection="1">
      <alignment horizontal="right"/>
    </xf>
    <xf numFmtId="0" fontId="6" fillId="0" borderId="6" xfId="1" applyFont="1" applyFill="1" applyBorder="1" applyAlignment="1" applyProtection="1">
      <alignment horizontal="center"/>
    </xf>
    <xf numFmtId="0" fontId="6" fillId="0" borderId="5" xfId="1" applyFont="1" applyFill="1" applyBorder="1" applyAlignment="1" applyProtection="1">
      <alignment horizontal="center"/>
    </xf>
    <xf numFmtId="0" fontId="6" fillId="0" borderId="7" xfId="1" applyFont="1" applyFill="1" applyBorder="1" applyAlignment="1" applyProtection="1">
      <alignment horizontal="center"/>
    </xf>
    <xf numFmtId="0" fontId="6" fillId="0" borderId="0" xfId="1" applyFont="1" applyFill="1" applyBorder="1" applyAlignment="1" applyProtection="1">
      <alignment horizontal="center" vertical="distributed"/>
    </xf>
    <xf numFmtId="0" fontId="6" fillId="0" borderId="16" xfId="1" applyFont="1" applyFill="1" applyBorder="1" applyAlignment="1" applyProtection="1">
      <alignment horizontal="center" vertical="distributed"/>
    </xf>
    <xf numFmtId="37" fontId="6" fillId="0" borderId="17" xfId="1" applyNumberFormat="1" applyFont="1" applyFill="1" applyBorder="1" applyAlignment="1" applyProtection="1">
      <alignment horizontal="center"/>
    </xf>
    <xf numFmtId="37" fontId="6" fillId="0" borderId="0" xfId="1" applyNumberFormat="1" applyFont="1" applyFill="1" applyBorder="1" applyAlignment="1" applyProtection="1">
      <alignment horizontal="center"/>
    </xf>
    <xf numFmtId="177" fontId="6" fillId="0" borderId="0" xfId="1" applyNumberFormat="1" applyFont="1" applyFill="1" applyBorder="1" applyAlignment="1" applyProtection="1">
      <alignment horizontal="center"/>
    </xf>
    <xf numFmtId="0" fontId="6" fillId="0" borderId="1" xfId="1" applyFont="1" applyFill="1" applyBorder="1" applyAlignment="1" applyProtection="1">
      <alignment horizontal="center" vertical="distributed"/>
    </xf>
    <xf numFmtId="0" fontId="6" fillId="0" borderId="22" xfId="1" applyFont="1" applyFill="1" applyBorder="1" applyAlignment="1" applyProtection="1">
      <alignment horizontal="center" vertical="distributed"/>
    </xf>
    <xf numFmtId="37" fontId="6" fillId="0" borderId="18" xfId="1" applyNumberFormat="1" applyFont="1" applyFill="1" applyBorder="1" applyAlignment="1" applyProtection="1">
      <alignment horizontal="center"/>
    </xf>
    <xf numFmtId="37" fontId="6" fillId="0" borderId="1" xfId="1" applyNumberFormat="1" applyFont="1" applyFill="1" applyBorder="1" applyAlignment="1" applyProtection="1">
      <alignment horizontal="center"/>
    </xf>
    <xf numFmtId="177" fontId="6" fillId="0" borderId="1" xfId="1" applyNumberFormat="1" applyFont="1" applyFill="1" applyBorder="1" applyAlignment="1" applyProtection="1">
      <alignment horizontal="center"/>
    </xf>
    <xf numFmtId="0" fontId="8" fillId="0" borderId="0" xfId="1" applyFont="1" applyFill="1" applyBorder="1" applyAlignment="1" applyProtection="1">
      <alignment horizontal="center"/>
    </xf>
    <xf numFmtId="0" fontId="8" fillId="0" borderId="16" xfId="1" applyFont="1" applyFill="1" applyBorder="1" applyAlignment="1" applyProtection="1">
      <alignment horizontal="center"/>
    </xf>
    <xf numFmtId="37" fontId="8" fillId="0" borderId="17" xfId="1" applyNumberFormat="1" applyFont="1" applyFill="1" applyBorder="1" applyAlignment="1" applyProtection="1">
      <alignment horizontal="center"/>
    </xf>
    <xf numFmtId="0" fontId="7" fillId="0" borderId="0" xfId="1" applyFont="1" applyFill="1" applyAlignment="1">
      <alignment horizontal="center"/>
    </xf>
    <xf numFmtId="0" fontId="6" fillId="0" borderId="0" xfId="1" applyFont="1" applyFill="1" applyBorder="1" applyAlignment="1" applyProtection="1">
      <alignment horizontal="center"/>
    </xf>
    <xf numFmtId="0" fontId="6" fillId="0" borderId="16" xfId="1" applyFont="1" applyFill="1" applyBorder="1" applyAlignment="1" applyProtection="1">
      <alignment horizontal="center"/>
    </xf>
    <xf numFmtId="0" fontId="1" fillId="0" borderId="0" xfId="1" applyFont="1" applyFill="1" applyAlignment="1">
      <alignment horizontal="center"/>
    </xf>
    <xf numFmtId="0" fontId="6" fillId="0" borderId="12" xfId="1" applyFont="1" applyFill="1" applyBorder="1" applyAlignment="1" applyProtection="1">
      <alignment horizontal="center"/>
    </xf>
    <xf numFmtId="0" fontId="6" fillId="0" borderId="13" xfId="1" applyFont="1" applyFill="1" applyBorder="1" applyAlignment="1" applyProtection="1">
      <alignment horizontal="center"/>
    </xf>
    <xf numFmtId="177" fontId="6" fillId="0" borderId="12" xfId="1" applyNumberFormat="1" applyFont="1" applyFill="1" applyBorder="1" applyAlignment="1" applyProtection="1">
      <alignment horizontal="center"/>
    </xf>
    <xf numFmtId="0" fontId="2" fillId="0" borderId="1" xfId="1" applyFont="1" applyFill="1" applyBorder="1" applyAlignment="1">
      <alignment horizontal="left"/>
    </xf>
    <xf numFmtId="0" fontId="6" fillId="0" borderId="0" xfId="1" applyFont="1" applyFill="1" applyBorder="1" applyAlignment="1" applyProtection="1">
      <alignment horizontal="distributed" vertical="center" indent="1"/>
    </xf>
    <xf numFmtId="0" fontId="6" fillId="0" borderId="16" xfId="1" applyFont="1" applyFill="1" applyBorder="1" applyAlignment="1" applyProtection="1">
      <alignment horizontal="distributed" vertical="center" indent="1"/>
    </xf>
    <xf numFmtId="0" fontId="13" fillId="0" borderId="0" xfId="1" applyFont="1" applyFill="1" applyBorder="1" applyAlignment="1" applyProtection="1">
      <alignment horizontal="distributed" vertical="center" indent="1"/>
    </xf>
    <xf numFmtId="0" fontId="13" fillId="0" borderId="16" xfId="1" applyFont="1" applyFill="1" applyBorder="1" applyAlignment="1" applyProtection="1">
      <alignment horizontal="distributed" vertical="center" indent="1"/>
    </xf>
    <xf numFmtId="0" fontId="6" fillId="0" borderId="1" xfId="1" applyFont="1" applyFill="1" applyBorder="1" applyAlignment="1" applyProtection="1">
      <alignment horizontal="distributed" vertical="center" indent="1"/>
    </xf>
    <xf numFmtId="0" fontId="6" fillId="0" borderId="22" xfId="1" applyFont="1" applyFill="1" applyBorder="1" applyAlignment="1" applyProtection="1">
      <alignment horizontal="distributed" vertical="center" indent="1"/>
    </xf>
    <xf numFmtId="177" fontId="6" fillId="0" borderId="0" xfId="1" applyNumberFormat="1" applyFont="1" applyFill="1" applyBorder="1" applyAlignment="1" applyProtection="1"/>
    <xf numFmtId="0" fontId="6" fillId="0" borderId="0" xfId="1" applyFont="1" applyFill="1" applyBorder="1" applyAlignment="1" applyProtection="1">
      <alignment horizontal="distributed" vertical="distributed"/>
    </xf>
    <xf numFmtId="0" fontId="6" fillId="0" borderId="16" xfId="1" applyFont="1" applyFill="1" applyBorder="1" applyAlignment="1" applyProtection="1">
      <alignment horizontal="distributed" vertical="distributed"/>
    </xf>
    <xf numFmtId="0" fontId="8" fillId="0" borderId="0" xfId="1" applyFont="1" applyFill="1" applyBorder="1" applyAlignment="1" applyProtection="1">
      <alignment horizontal="distributed" vertical="distributed"/>
    </xf>
    <xf numFmtId="0" fontId="8" fillId="0" borderId="16" xfId="1" applyFont="1" applyFill="1" applyBorder="1" applyAlignment="1" applyProtection="1">
      <alignment horizontal="distributed" vertical="distributed"/>
    </xf>
    <xf numFmtId="0" fontId="6" fillId="0" borderId="12" xfId="1" applyFont="1" applyFill="1" applyBorder="1" applyAlignment="1">
      <alignment horizontal="distributed" justifyLastLine="1"/>
    </xf>
    <xf numFmtId="0" fontId="6" fillId="0" borderId="13" xfId="1" applyFont="1" applyFill="1" applyBorder="1" applyAlignment="1">
      <alignment horizontal="distributed" justifyLastLine="1"/>
    </xf>
    <xf numFmtId="182" fontId="6" fillId="0" borderId="0" xfId="1" applyNumberFormat="1" applyFont="1" applyFill="1" applyBorder="1" applyAlignment="1" applyProtection="1"/>
    <xf numFmtId="41" fontId="6" fillId="0" borderId="17" xfId="1" applyNumberFormat="1" applyFont="1" applyFill="1" applyBorder="1" applyAlignment="1" applyProtection="1">
      <alignment horizontal="center"/>
    </xf>
    <xf numFmtId="41" fontId="6" fillId="0" borderId="0" xfId="1" applyNumberFormat="1" applyFont="1" applyFill="1" applyBorder="1" applyAlignment="1" applyProtection="1">
      <alignment horizontal="center"/>
    </xf>
    <xf numFmtId="0" fontId="2" fillId="0" borderId="0" xfId="1" applyFont="1" applyFill="1" applyBorder="1" applyAlignment="1" applyProtection="1">
      <alignment horizontal="left"/>
    </xf>
    <xf numFmtId="0" fontId="5" fillId="0" borderId="0" xfId="1" applyFont="1" applyFill="1" applyBorder="1" applyAlignment="1" applyProtection="1">
      <alignment horizontal="right"/>
    </xf>
    <xf numFmtId="0" fontId="6" fillId="0" borderId="4" xfId="1" applyFont="1" applyFill="1" applyBorder="1" applyAlignment="1">
      <alignment horizontal="center"/>
    </xf>
    <xf numFmtId="0" fontId="6" fillId="0" borderId="2" xfId="1" applyFont="1" applyFill="1" applyBorder="1" applyAlignment="1">
      <alignment horizontal="center"/>
    </xf>
    <xf numFmtId="0" fontId="6" fillId="0" borderId="0" xfId="1" applyFont="1" applyFill="1" applyBorder="1" applyAlignment="1">
      <alignment horizontal="center"/>
    </xf>
    <xf numFmtId="0" fontId="6" fillId="0" borderId="16" xfId="1" applyFont="1" applyFill="1" applyBorder="1" applyAlignment="1">
      <alignment horizontal="center"/>
    </xf>
    <xf numFmtId="0" fontId="6" fillId="0" borderId="3"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6" fillId="0" borderId="9" xfId="1" applyFont="1" applyFill="1" applyBorder="1" applyAlignment="1" applyProtection="1">
      <alignment horizontal="center" vertical="center"/>
    </xf>
    <xf numFmtId="0" fontId="6" fillId="0" borderId="8" xfId="1" applyFont="1" applyFill="1" applyBorder="1" applyAlignment="1" applyProtection="1">
      <alignment horizontal="center" vertical="center"/>
    </xf>
    <xf numFmtId="0" fontId="6" fillId="0" borderId="3" xfId="1" applyFont="1" applyFill="1" applyBorder="1" applyAlignment="1" applyProtection="1">
      <alignment horizontal="distributed" justifyLastLine="1"/>
    </xf>
    <xf numFmtId="0" fontId="6" fillId="0" borderId="2" xfId="1" applyFont="1" applyFill="1" applyBorder="1" applyAlignment="1" applyProtection="1">
      <alignment horizontal="distributed" justifyLastLine="1"/>
    </xf>
    <xf numFmtId="0" fontId="6" fillId="0" borderId="2"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9" xfId="1" applyFont="1" applyFill="1" applyBorder="1" applyAlignment="1">
      <alignment horizontal="center" vertical="top"/>
    </xf>
    <xf numFmtId="0" fontId="6" fillId="0" borderId="8" xfId="1" applyFont="1" applyFill="1" applyBorder="1" applyAlignment="1">
      <alignment horizontal="center" vertical="top"/>
    </xf>
    <xf numFmtId="0" fontId="6" fillId="0" borderId="9" xfId="1" applyFont="1" applyFill="1" applyBorder="1" applyAlignment="1">
      <alignment horizontal="distributed" vertical="top" justifyLastLine="1"/>
    </xf>
    <xf numFmtId="0" fontId="6" fillId="0" borderId="8" xfId="1" applyFont="1" applyFill="1" applyBorder="1" applyAlignment="1">
      <alignment horizontal="distributed" vertical="top" justifyLastLine="1"/>
    </xf>
    <xf numFmtId="41" fontId="6" fillId="0" borderId="1" xfId="1" applyNumberFormat="1" applyFont="1" applyFill="1" applyBorder="1" applyAlignment="1" applyProtection="1">
      <alignment horizontal="center"/>
    </xf>
    <xf numFmtId="0" fontId="6" fillId="0" borderId="1" xfId="1" applyFont="1" applyFill="1" applyBorder="1" applyAlignment="1" applyProtection="1">
      <alignment horizontal="distributed" indent="1"/>
    </xf>
    <xf numFmtId="0" fontId="1" fillId="0" borderId="1" xfId="1" applyFont="1" applyFill="1" applyBorder="1" applyAlignment="1">
      <alignment horizontal="distributed" indent="1"/>
    </xf>
    <xf numFmtId="0" fontId="1" fillId="0" borderId="22" xfId="1" applyFont="1" applyFill="1" applyBorder="1" applyAlignment="1">
      <alignment horizontal="distributed" indent="1"/>
    </xf>
    <xf numFmtId="41" fontId="6" fillId="0" borderId="18" xfId="1" applyNumberFormat="1" applyFont="1" applyFill="1" applyBorder="1" applyAlignment="1" applyProtection="1">
      <alignment horizontal="center"/>
    </xf>
    <xf numFmtId="0" fontId="6" fillId="0" borderId="0" xfId="1" applyFont="1" applyFill="1" applyBorder="1" applyAlignment="1" applyProtection="1">
      <alignment horizontal="distributed" indent="1"/>
    </xf>
    <xf numFmtId="0" fontId="1" fillId="0" borderId="0" xfId="1" applyFont="1" applyFill="1" applyAlignment="1">
      <alignment horizontal="distributed" indent="1"/>
    </xf>
    <xf numFmtId="0" fontId="1" fillId="0" borderId="16" xfId="1" applyFont="1" applyFill="1" applyBorder="1" applyAlignment="1">
      <alignment horizontal="distributed" indent="1"/>
    </xf>
    <xf numFmtId="0" fontId="8" fillId="0" borderId="0" xfId="1" applyFont="1" applyFill="1" applyBorder="1" applyAlignment="1" applyProtection="1">
      <alignment horizontal="distributed" indent="1"/>
    </xf>
    <xf numFmtId="0" fontId="8" fillId="0" borderId="16" xfId="1" applyFont="1" applyFill="1" applyBorder="1" applyAlignment="1" applyProtection="1">
      <alignment horizontal="distributed" indent="1"/>
    </xf>
    <xf numFmtId="41" fontId="8" fillId="0" borderId="11" xfId="1" applyNumberFormat="1" applyFont="1" applyFill="1" applyBorder="1" applyAlignment="1" applyProtection="1">
      <alignment horizontal="center"/>
    </xf>
    <xf numFmtId="41" fontId="8" fillId="0" borderId="12" xfId="1" applyNumberFormat="1" applyFont="1" applyFill="1" applyBorder="1" applyAlignment="1" applyProtection="1">
      <alignment horizontal="center"/>
    </xf>
    <xf numFmtId="177" fontId="8" fillId="0" borderId="0" xfId="1" applyNumberFormat="1" applyFont="1" applyFill="1" applyBorder="1" applyAlignment="1" applyProtection="1">
      <alignment horizontal="center"/>
    </xf>
    <xf numFmtId="0" fontId="6" fillId="0" borderId="16" xfId="1" applyFont="1" applyFill="1" applyBorder="1" applyAlignment="1" applyProtection="1">
      <alignment horizontal="distributed" indent="1"/>
    </xf>
    <xf numFmtId="177" fontId="6" fillId="0" borderId="0" xfId="1" applyNumberFormat="1" applyFont="1" applyFill="1" applyBorder="1" applyAlignment="1" applyProtection="1">
      <alignment horizontal="right"/>
    </xf>
    <xf numFmtId="41" fontId="1" fillId="0" borderId="1" xfId="1" applyNumberFormat="1" applyFont="1" applyFill="1" applyBorder="1" applyAlignment="1" applyProtection="1">
      <alignment horizontal="center"/>
    </xf>
    <xf numFmtId="37" fontId="5" fillId="0" borderId="0" xfId="1" applyNumberFormat="1" applyFont="1" applyFill="1" applyBorder="1" applyAlignment="1" applyProtection="1">
      <alignment horizontal="right"/>
    </xf>
    <xf numFmtId="0" fontId="5" fillId="0" borderId="1" xfId="1" applyFont="1" applyFill="1" applyBorder="1" applyAlignment="1">
      <alignment horizontal="right"/>
    </xf>
    <xf numFmtId="0" fontId="6" fillId="0" borderId="4"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6" fillId="0" borderId="6" xfId="1" applyFont="1" applyFill="1" applyBorder="1" applyAlignment="1">
      <alignment horizontal="center"/>
    </xf>
    <xf numFmtId="0" fontId="6" fillId="0" borderId="7" xfId="1" applyFont="1" applyFill="1" applyBorder="1" applyAlignment="1">
      <alignment horizontal="center"/>
    </xf>
    <xf numFmtId="0" fontId="6" fillId="0" borderId="3"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9" xfId="1" applyFont="1" applyFill="1" applyBorder="1" applyAlignment="1" applyProtection="1">
      <alignment horizontal="center" vertical="center" wrapText="1"/>
    </xf>
    <xf numFmtId="0" fontId="6" fillId="0" borderId="10" xfId="1" applyFont="1" applyFill="1" applyBorder="1" applyAlignment="1" applyProtection="1">
      <alignment horizontal="center" vertical="center" wrapText="1"/>
    </xf>
    <xf numFmtId="0" fontId="6" fillId="0" borderId="27" xfId="1" applyFont="1" applyFill="1" applyBorder="1" applyAlignment="1" applyProtection="1">
      <alignment horizontal="center" vertical="center"/>
    </xf>
    <xf numFmtId="0" fontId="6" fillId="0" borderId="1" xfId="1" applyNumberFormat="1" applyFont="1" applyFill="1" applyBorder="1" applyAlignment="1" applyProtection="1">
      <alignment horizontal="distributed" vertical="distributed" indent="2"/>
    </xf>
    <xf numFmtId="0" fontId="1" fillId="0" borderId="1" xfId="1" applyFont="1" applyFill="1" applyBorder="1" applyAlignment="1">
      <alignment horizontal="distributed" vertical="distributed" indent="2"/>
    </xf>
    <xf numFmtId="41" fontId="1" fillId="0" borderId="18" xfId="1" applyNumberFormat="1" applyFont="1" applyFill="1" applyBorder="1" applyAlignment="1" applyProtection="1">
      <alignment horizontal="center"/>
    </xf>
    <xf numFmtId="41" fontId="1" fillId="0" borderId="0" xfId="1" applyNumberFormat="1" applyFont="1" applyFill="1" applyBorder="1" applyAlignment="1" applyProtection="1">
      <alignment horizontal="center"/>
    </xf>
    <xf numFmtId="0" fontId="6" fillId="0" borderId="0" xfId="1" applyNumberFormat="1" applyFont="1" applyFill="1" applyBorder="1" applyAlignment="1" applyProtection="1">
      <alignment horizontal="distributed" vertical="distributed" indent="2"/>
    </xf>
    <xf numFmtId="0" fontId="1" fillId="0" borderId="0" xfId="1" applyFont="1" applyFill="1" applyBorder="1" applyAlignment="1">
      <alignment horizontal="distributed" vertical="distributed" indent="2"/>
    </xf>
    <xf numFmtId="41" fontId="1" fillId="0" borderId="17" xfId="1" applyNumberFormat="1" applyFont="1" applyFill="1" applyBorder="1" applyAlignment="1" applyProtection="1">
      <alignment horizontal="center"/>
    </xf>
    <xf numFmtId="0" fontId="13" fillId="0" borderId="0" xfId="1" applyNumberFormat="1" applyFont="1" applyFill="1" applyBorder="1" applyAlignment="1" applyProtection="1">
      <alignment horizontal="distributed" vertical="distributed" indent="2"/>
    </xf>
    <xf numFmtId="0" fontId="13" fillId="0" borderId="0" xfId="1" applyFont="1" applyFill="1" applyBorder="1" applyAlignment="1">
      <alignment horizontal="distributed" vertical="distributed" indent="2"/>
    </xf>
    <xf numFmtId="0" fontId="6" fillId="0" borderId="0" xfId="1" applyNumberFormat="1" applyFont="1" applyFill="1" applyBorder="1" applyAlignment="1" applyProtection="1">
      <alignment horizontal="distributed" vertical="distributed" indent="1"/>
    </xf>
    <xf numFmtId="0" fontId="1" fillId="0" borderId="0" xfId="1" applyFont="1" applyFill="1" applyBorder="1" applyAlignment="1">
      <alignment horizontal="distributed" vertical="distributed" indent="1"/>
    </xf>
    <xf numFmtId="182" fontId="1" fillId="0" borderId="17" xfId="1" applyNumberFormat="1" applyFont="1" applyFill="1" applyBorder="1" applyAlignment="1" applyProtection="1"/>
    <xf numFmtId="182" fontId="1" fillId="0" borderId="0" xfId="1" applyNumberFormat="1" applyFont="1" applyFill="1" applyBorder="1" applyAlignment="1" applyProtection="1"/>
    <xf numFmtId="179" fontId="1" fillId="0" borderId="0" xfId="1" applyNumberFormat="1" applyFont="1" applyFill="1" applyBorder="1" applyAlignment="1" applyProtection="1"/>
    <xf numFmtId="179" fontId="1" fillId="0" borderId="0" xfId="1" applyNumberFormat="1" applyFont="1" applyFill="1" applyBorder="1" applyAlignment="1" applyProtection="1">
      <alignment horizontal="right"/>
    </xf>
    <xf numFmtId="0" fontId="6" fillId="0" borderId="13" xfId="1" applyNumberFormat="1" applyFont="1" applyFill="1" applyBorder="1" applyAlignment="1" applyProtection="1">
      <alignment horizontal="center" vertical="center" textRotation="255"/>
    </xf>
    <xf numFmtId="0" fontId="6" fillId="0" borderId="16" xfId="1" applyNumberFormat="1" applyFont="1" applyFill="1" applyBorder="1" applyAlignment="1" applyProtection="1">
      <alignment horizontal="center" vertical="center" textRotation="255"/>
    </xf>
    <xf numFmtId="0" fontId="6" fillId="0" borderId="22" xfId="1" applyNumberFormat="1" applyFont="1" applyFill="1" applyBorder="1" applyAlignment="1" applyProtection="1">
      <alignment horizontal="center" vertical="center" textRotation="255"/>
    </xf>
    <xf numFmtId="0" fontId="8" fillId="0" borderId="0" xfId="1" applyNumberFormat="1" applyFont="1" applyFill="1" applyBorder="1" applyAlignment="1" applyProtection="1">
      <alignment horizontal="distributed" vertical="distributed" indent="1"/>
    </xf>
    <xf numFmtId="41" fontId="7" fillId="0" borderId="17" xfId="1" applyNumberFormat="1" applyFont="1" applyFill="1" applyBorder="1" applyAlignment="1" applyProtection="1">
      <alignment horizontal="center"/>
    </xf>
    <xf numFmtId="41" fontId="7" fillId="0" borderId="0" xfId="1" applyNumberFormat="1" applyFont="1" applyFill="1" applyBorder="1" applyAlignment="1" applyProtection="1">
      <alignment horizontal="center"/>
    </xf>
    <xf numFmtId="0" fontId="6" fillId="0" borderId="9" xfId="1" applyNumberFormat="1" applyFont="1" applyFill="1" applyBorder="1" applyAlignment="1" applyProtection="1">
      <alignment horizontal="distributed" vertical="distributed" indent="2"/>
    </xf>
    <xf numFmtId="0" fontId="1" fillId="0" borderId="10" xfId="1" applyFont="1" applyFill="1" applyBorder="1" applyAlignment="1">
      <alignment horizontal="distributed" vertical="distributed" indent="2"/>
    </xf>
    <xf numFmtId="0" fontId="1" fillId="0" borderId="8" xfId="1" applyFont="1" applyFill="1" applyBorder="1" applyAlignment="1">
      <alignment horizontal="distributed" vertical="distributed" indent="2"/>
    </xf>
    <xf numFmtId="0" fontId="6" fillId="0" borderId="13" xfId="1" applyFont="1" applyFill="1" applyBorder="1" applyAlignment="1">
      <alignment horizontal="center" vertical="center" textRotation="255"/>
    </xf>
    <xf numFmtId="0" fontId="6" fillId="0" borderId="16" xfId="1" applyFont="1" applyFill="1" applyBorder="1" applyAlignment="1">
      <alignment horizontal="center" vertical="center" textRotation="255"/>
    </xf>
    <xf numFmtId="0" fontId="6" fillId="0" borderId="8" xfId="1" applyFont="1" applyFill="1" applyBorder="1" applyAlignment="1">
      <alignment horizontal="center" vertical="center" textRotation="255"/>
    </xf>
    <xf numFmtId="0" fontId="6" fillId="0" borderId="17" xfId="1" applyNumberFormat="1" applyFont="1" applyFill="1" applyBorder="1" applyAlignment="1" applyProtection="1">
      <alignment horizontal="distributed" vertical="distributed" indent="2"/>
    </xf>
    <xf numFmtId="0" fontId="1" fillId="0" borderId="16" xfId="1" applyFont="1" applyFill="1" applyBorder="1" applyAlignment="1">
      <alignment horizontal="distributed" vertical="distributed" indent="2"/>
    </xf>
    <xf numFmtId="0" fontId="13" fillId="0" borderId="17" xfId="1" applyNumberFormat="1" applyFont="1" applyFill="1" applyBorder="1" applyAlignment="1" applyProtection="1">
      <alignment horizontal="distributed" vertical="distributed" indent="2"/>
    </xf>
    <xf numFmtId="0" fontId="13" fillId="0" borderId="16" xfId="1" applyFont="1" applyFill="1" applyBorder="1" applyAlignment="1">
      <alignment horizontal="distributed" vertical="distributed" indent="2"/>
    </xf>
    <xf numFmtId="0" fontId="6" fillId="0" borderId="17" xfId="1" applyNumberFormat="1" applyFont="1" applyFill="1" applyBorder="1" applyAlignment="1" applyProtection="1">
      <alignment horizontal="distributed" vertical="distributed" indent="1"/>
    </xf>
    <xf numFmtId="0" fontId="1" fillId="0" borderId="16" xfId="1" applyFont="1" applyFill="1" applyBorder="1" applyAlignment="1">
      <alignment horizontal="distributed" vertical="distributed" indent="1"/>
    </xf>
    <xf numFmtId="41" fontId="7" fillId="0" borderId="12" xfId="1" applyNumberFormat="1" applyFont="1" applyFill="1" applyBorder="1" applyAlignment="1" applyProtection="1">
      <alignment horizontal="center"/>
    </xf>
    <xf numFmtId="184" fontId="1" fillId="0" borderId="0" xfId="1" applyNumberFormat="1" applyFont="1" applyFill="1" applyBorder="1" applyAlignment="1" applyProtection="1"/>
    <xf numFmtId="184" fontId="1" fillId="0" borderId="0" xfId="1" applyNumberFormat="1" applyFont="1" applyFill="1" applyBorder="1" applyAlignment="1" applyProtection="1">
      <alignment horizontal="right"/>
    </xf>
    <xf numFmtId="0" fontId="8" fillId="0" borderId="11" xfId="1" applyNumberFormat="1" applyFont="1" applyFill="1" applyBorder="1" applyAlignment="1" applyProtection="1">
      <alignment horizontal="distributed" vertical="distributed" indent="1"/>
    </xf>
    <xf numFmtId="0" fontId="8" fillId="0" borderId="12" xfId="1" applyNumberFormat="1" applyFont="1" applyFill="1" applyBorder="1" applyAlignment="1" applyProtection="1">
      <alignment horizontal="distributed" vertical="distributed" indent="1"/>
    </xf>
    <xf numFmtId="0" fontId="8" fillId="0" borderId="13" xfId="1" applyNumberFormat="1" applyFont="1" applyFill="1" applyBorder="1" applyAlignment="1" applyProtection="1">
      <alignment horizontal="distributed" vertical="distributed" indent="1"/>
    </xf>
    <xf numFmtId="41" fontId="7" fillId="0" borderId="11" xfId="1" applyNumberFormat="1" applyFont="1" applyFill="1" applyBorder="1" applyAlignment="1" applyProtection="1">
      <alignment horizontal="center"/>
    </xf>
    <xf numFmtId="0" fontId="1" fillId="0" borderId="4" xfId="1" applyFont="1" applyFill="1" applyBorder="1" applyAlignment="1">
      <alignment horizontal="center"/>
    </xf>
    <xf numFmtId="0" fontId="1" fillId="0" borderId="2" xfId="1" applyFont="1" applyFill="1" applyBorder="1" applyAlignment="1">
      <alignment horizontal="center"/>
    </xf>
    <xf numFmtId="0" fontId="13" fillId="0" borderId="3" xfId="1" applyFont="1" applyFill="1" applyBorder="1" applyAlignment="1" applyProtection="1">
      <alignment horizontal="center" vertical="center" wrapText="1"/>
    </xf>
    <xf numFmtId="0" fontId="13" fillId="0" borderId="4" xfId="1" applyFont="1" applyFill="1" applyBorder="1" applyAlignment="1" applyProtection="1">
      <alignment horizontal="center" vertical="center" wrapText="1"/>
    </xf>
    <xf numFmtId="0" fontId="13" fillId="0" borderId="2" xfId="1" applyFont="1" applyFill="1" applyBorder="1" applyAlignment="1" applyProtection="1">
      <alignment horizontal="center" vertical="center" wrapText="1"/>
    </xf>
    <xf numFmtId="0" fontId="13" fillId="0" borderId="3" xfId="1" applyFont="1" applyFill="1" applyBorder="1" applyAlignment="1" applyProtection="1">
      <alignment horizontal="center" vertical="center"/>
    </xf>
    <xf numFmtId="0" fontId="13" fillId="0" borderId="4" xfId="1" applyFont="1" applyFill="1" applyBorder="1" applyAlignment="1" applyProtection="1">
      <alignment horizontal="center" vertical="center"/>
    </xf>
    <xf numFmtId="0" fontId="13" fillId="0" borderId="2" xfId="1" applyFont="1" applyFill="1" applyBorder="1" applyAlignment="1" applyProtection="1">
      <alignment horizontal="center" vertical="center"/>
    </xf>
    <xf numFmtId="0" fontId="6" fillId="0" borderId="16" xfId="1" applyFont="1" applyFill="1" applyBorder="1" applyAlignment="1" applyProtection="1">
      <alignment horizontal="distributed" vertical="distributed" indent="1"/>
    </xf>
    <xf numFmtId="0" fontId="6" fillId="0" borderId="18" xfId="1" applyFont="1" applyFill="1" applyBorder="1" applyAlignment="1" applyProtection="1">
      <alignment horizontal="distributed" vertical="distributed" indent="1"/>
    </xf>
    <xf numFmtId="0" fontId="6" fillId="0" borderId="22" xfId="1" applyFont="1" applyFill="1" applyBorder="1" applyAlignment="1" applyProtection="1">
      <alignment horizontal="distributed" vertical="distributed" indent="1"/>
    </xf>
    <xf numFmtId="0" fontId="6" fillId="0" borderId="12" xfId="1" applyFont="1" applyFill="1" applyBorder="1" applyAlignment="1" applyProtection="1">
      <alignment horizontal="center" vertical="center" textRotation="255"/>
    </xf>
    <xf numFmtId="0" fontId="6" fillId="0" borderId="13" xfId="1" applyFont="1" applyFill="1" applyBorder="1" applyAlignment="1" applyProtection="1">
      <alignment horizontal="center" vertical="center" textRotation="255"/>
    </xf>
    <xf numFmtId="0" fontId="6" fillId="0" borderId="0" xfId="1" applyFont="1" applyFill="1" applyBorder="1" applyAlignment="1" applyProtection="1">
      <alignment horizontal="center" vertical="center" textRotation="255"/>
    </xf>
    <xf numFmtId="0" fontId="6" fillId="0" borderId="16" xfId="1" applyFont="1" applyFill="1" applyBorder="1" applyAlignment="1" applyProtection="1">
      <alignment horizontal="center" vertical="center" textRotation="255"/>
    </xf>
    <xf numFmtId="0" fontId="6" fillId="0" borderId="1" xfId="1" applyFont="1" applyFill="1" applyBorder="1" applyAlignment="1" applyProtection="1">
      <alignment horizontal="center" vertical="center" textRotation="255"/>
    </xf>
    <xf numFmtId="0" fontId="6" fillId="0" borderId="22" xfId="1" applyFont="1" applyFill="1" applyBorder="1" applyAlignment="1" applyProtection="1">
      <alignment horizontal="center" vertical="center" textRotation="255"/>
    </xf>
    <xf numFmtId="0" fontId="6" fillId="0" borderId="13" xfId="1" applyFont="1" applyFill="1" applyBorder="1" applyAlignment="1" applyProtection="1">
      <alignment horizontal="distributed" vertical="distributed" indent="1"/>
    </xf>
    <xf numFmtId="41" fontId="6" fillId="0" borderId="11" xfId="1" applyNumberFormat="1" applyFont="1" applyFill="1" applyBorder="1" applyAlignment="1" applyProtection="1">
      <alignment horizontal="center"/>
    </xf>
    <xf numFmtId="41" fontId="6" fillId="0" borderId="12" xfId="1" applyNumberFormat="1" applyFont="1" applyFill="1" applyBorder="1" applyAlignment="1" applyProtection="1">
      <alignment horizontal="center"/>
    </xf>
    <xf numFmtId="0" fontId="6" fillId="0" borderId="10" xfId="1" applyFont="1" applyFill="1" applyBorder="1" applyAlignment="1" applyProtection="1">
      <alignment horizontal="center"/>
    </xf>
    <xf numFmtId="0" fontId="6" fillId="0" borderId="8" xfId="1" applyFont="1" applyFill="1" applyBorder="1" applyAlignment="1" applyProtection="1">
      <alignment horizontal="center"/>
    </xf>
    <xf numFmtId="41" fontId="6" fillId="0" borderId="9" xfId="1" applyNumberFormat="1" applyFont="1" applyFill="1" applyBorder="1" applyAlignment="1" applyProtection="1">
      <alignment horizontal="center"/>
    </xf>
    <xf numFmtId="41" fontId="6" fillId="0" borderId="10" xfId="1" applyNumberFormat="1" applyFont="1" applyFill="1" applyBorder="1" applyAlignment="1" applyProtection="1">
      <alignment horizontal="center"/>
    </xf>
    <xf numFmtId="41" fontId="6" fillId="0" borderId="0" xfId="1" applyNumberFormat="1" applyFont="1" applyFill="1" applyBorder="1" applyAlignment="1" applyProtection="1">
      <alignment horizontal="right"/>
    </xf>
    <xf numFmtId="0" fontId="1" fillId="0" borderId="5" xfId="1" applyFont="1" applyFill="1" applyBorder="1" applyAlignment="1" applyProtection="1">
      <alignment horizontal="center"/>
    </xf>
    <xf numFmtId="0" fontId="1" fillId="0" borderId="6" xfId="1" applyFont="1" applyFill="1" applyBorder="1" applyAlignment="1" applyProtection="1">
      <alignment horizontal="center"/>
    </xf>
    <xf numFmtId="0" fontId="1" fillId="0" borderId="7" xfId="1" applyFont="1" applyFill="1" applyBorder="1" applyAlignment="1" applyProtection="1">
      <alignment horizontal="center"/>
    </xf>
    <xf numFmtId="0" fontId="1" fillId="0" borderId="0" xfId="1" applyFont="1" applyBorder="1" applyAlignment="1" applyProtection="1">
      <alignment horizontal="distributed" justifyLastLine="1"/>
    </xf>
    <xf numFmtId="0" fontId="1" fillId="0" borderId="16" xfId="1" applyFont="1" applyBorder="1" applyAlignment="1" applyProtection="1">
      <alignment horizontal="distributed" justifyLastLine="1"/>
    </xf>
    <xf numFmtId="0" fontId="1" fillId="0" borderId="1" xfId="1" applyFont="1" applyBorder="1" applyAlignment="1" applyProtection="1">
      <alignment horizontal="distributed" justifyLastLine="1"/>
    </xf>
    <xf numFmtId="0" fontId="1" fillId="0" borderId="22" xfId="1" applyFont="1" applyBorder="1" applyAlignment="1" applyProtection="1">
      <alignment horizontal="distributed" justifyLastLine="1"/>
    </xf>
    <xf numFmtId="0" fontId="7" fillId="0" borderId="12" xfId="1" applyFont="1" applyBorder="1" applyAlignment="1" applyProtection="1">
      <alignment horizontal="center" justifyLastLine="1"/>
    </xf>
    <xf numFmtId="0" fontId="7" fillId="0" borderId="13" xfId="1" applyFont="1" applyBorder="1" applyAlignment="1" applyProtection="1">
      <alignment horizontal="center" justifyLastLine="1"/>
    </xf>
    <xf numFmtId="0" fontId="1" fillId="0" borderId="3" xfId="1" applyFont="1" applyBorder="1" applyAlignment="1" applyProtection="1">
      <alignment horizontal="center" vertical="center"/>
    </xf>
    <xf numFmtId="0" fontId="1" fillId="0" borderId="2" xfId="1" applyFont="1" applyBorder="1" applyAlignment="1" applyProtection="1">
      <alignment horizontal="center" vertical="center"/>
    </xf>
    <xf numFmtId="0" fontId="1" fillId="0" borderId="20" xfId="1" applyFont="1" applyBorder="1" applyAlignment="1" applyProtection="1">
      <alignment horizontal="center" shrinkToFit="1"/>
    </xf>
    <xf numFmtId="0" fontId="1" fillId="0" borderId="5" xfId="1" applyFont="1" applyBorder="1" applyAlignment="1" applyProtection="1">
      <alignment horizontal="center" shrinkToFit="1"/>
    </xf>
    <xf numFmtId="0" fontId="7" fillId="0" borderId="0" xfId="1" applyFont="1" applyBorder="1" applyAlignment="1" applyProtection="1">
      <alignment horizontal="center" justifyLastLine="1"/>
    </xf>
    <xf numFmtId="0" fontId="7" fillId="0" borderId="16" xfId="1" applyFont="1" applyBorder="1" applyAlignment="1" applyProtection="1">
      <alignment horizontal="center" justifyLastLine="1"/>
    </xf>
    <xf numFmtId="0" fontId="1" fillId="0" borderId="0" xfId="1" applyFont="1" applyBorder="1" applyAlignment="1" applyProtection="1">
      <alignment horizontal="center" justifyLastLine="1"/>
    </xf>
    <xf numFmtId="0" fontId="1" fillId="0" borderId="16" xfId="1" applyFont="1" applyBorder="1" applyAlignment="1" applyProtection="1">
      <alignment horizontal="center" justifyLastLine="1"/>
    </xf>
    <xf numFmtId="0" fontId="6" fillId="0" borderId="0" xfId="1" applyFont="1" applyBorder="1" applyAlignment="1" applyProtection="1">
      <alignment horizontal="right"/>
    </xf>
    <xf numFmtId="0" fontId="6" fillId="0" borderId="16" xfId="1" applyFont="1" applyBorder="1" applyAlignment="1" applyProtection="1">
      <alignment horizontal="right"/>
    </xf>
    <xf numFmtId="0" fontId="6" fillId="0" borderId="16" xfId="1" applyFont="1" applyBorder="1" applyAlignment="1">
      <alignment horizontal="right"/>
    </xf>
    <xf numFmtId="0" fontId="16" fillId="0" borderId="0" xfId="1" applyFont="1" applyBorder="1" applyAlignment="1">
      <alignment horizontal="left"/>
    </xf>
    <xf numFmtId="0" fontId="1" fillId="0" borderId="0" xfId="1" applyFont="1" applyBorder="1" applyAlignment="1">
      <alignment horizontal="left" vertical="top" wrapText="1"/>
    </xf>
    <xf numFmtId="0" fontId="1" fillId="0" borderId="6" xfId="1" applyFont="1" applyBorder="1" applyAlignment="1">
      <alignment horizontal="center"/>
    </xf>
    <xf numFmtId="0" fontId="1" fillId="0" borderId="7" xfId="1" applyFont="1" applyBorder="1" applyAlignment="1">
      <alignment horizontal="center"/>
    </xf>
  </cellXfs>
  <cellStyles count="4">
    <cellStyle name="パーセント 2" xfId="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tabSelected="1" topLeftCell="A33" zoomScale="85" zoomScaleNormal="85" workbookViewId="0">
      <selection activeCell="B49" sqref="B49"/>
    </sheetView>
  </sheetViews>
  <sheetFormatPr defaultRowHeight="17.25" x14ac:dyDescent="0.2"/>
  <cols>
    <col min="1" max="1" width="3.5" style="242" customWidth="1"/>
    <col min="2" max="7" width="16.25" style="235" customWidth="1"/>
    <col min="8" max="8" width="13.5" style="235" customWidth="1"/>
    <col min="9" max="256" width="9" style="235"/>
    <col min="257" max="257" width="3.5" style="235" customWidth="1"/>
    <col min="258" max="263" width="16.25" style="235" customWidth="1"/>
    <col min="264" max="264" width="13.5" style="235" customWidth="1"/>
    <col min="265" max="512" width="9" style="235"/>
    <col min="513" max="513" width="3.5" style="235" customWidth="1"/>
    <col min="514" max="519" width="16.25" style="235" customWidth="1"/>
    <col min="520" max="520" width="13.5" style="235" customWidth="1"/>
    <col min="521" max="768" width="9" style="235"/>
    <col min="769" max="769" width="3.5" style="235" customWidth="1"/>
    <col min="770" max="775" width="16.25" style="235" customWidth="1"/>
    <col min="776" max="776" width="13.5" style="235" customWidth="1"/>
    <col min="777" max="1024" width="9" style="235"/>
    <col min="1025" max="1025" width="3.5" style="235" customWidth="1"/>
    <col min="1026" max="1031" width="16.25" style="235" customWidth="1"/>
    <col min="1032" max="1032" width="13.5" style="235" customWidth="1"/>
    <col min="1033" max="1280" width="9" style="235"/>
    <col min="1281" max="1281" width="3.5" style="235" customWidth="1"/>
    <col min="1282" max="1287" width="16.25" style="235" customWidth="1"/>
    <col min="1288" max="1288" width="13.5" style="235" customWidth="1"/>
    <col min="1289" max="1536" width="9" style="235"/>
    <col min="1537" max="1537" width="3.5" style="235" customWidth="1"/>
    <col min="1538" max="1543" width="16.25" style="235" customWidth="1"/>
    <col min="1544" max="1544" width="13.5" style="235" customWidth="1"/>
    <col min="1545" max="1792" width="9" style="235"/>
    <col min="1793" max="1793" width="3.5" style="235" customWidth="1"/>
    <col min="1794" max="1799" width="16.25" style="235" customWidth="1"/>
    <col min="1800" max="1800" width="13.5" style="235" customWidth="1"/>
    <col min="1801" max="2048" width="9" style="235"/>
    <col min="2049" max="2049" width="3.5" style="235" customWidth="1"/>
    <col min="2050" max="2055" width="16.25" style="235" customWidth="1"/>
    <col min="2056" max="2056" width="13.5" style="235" customWidth="1"/>
    <col min="2057" max="2304" width="9" style="235"/>
    <col min="2305" max="2305" width="3.5" style="235" customWidth="1"/>
    <col min="2306" max="2311" width="16.25" style="235" customWidth="1"/>
    <col min="2312" max="2312" width="13.5" style="235" customWidth="1"/>
    <col min="2313" max="2560" width="9" style="235"/>
    <col min="2561" max="2561" width="3.5" style="235" customWidth="1"/>
    <col min="2562" max="2567" width="16.25" style="235" customWidth="1"/>
    <col min="2568" max="2568" width="13.5" style="235" customWidth="1"/>
    <col min="2569" max="2816" width="9" style="235"/>
    <col min="2817" max="2817" width="3.5" style="235" customWidth="1"/>
    <col min="2818" max="2823" width="16.25" style="235" customWidth="1"/>
    <col min="2824" max="2824" width="13.5" style="235" customWidth="1"/>
    <col min="2825" max="3072" width="9" style="235"/>
    <col min="3073" max="3073" width="3.5" style="235" customWidth="1"/>
    <col min="3074" max="3079" width="16.25" style="235" customWidth="1"/>
    <col min="3080" max="3080" width="13.5" style="235" customWidth="1"/>
    <col min="3081" max="3328" width="9" style="235"/>
    <col min="3329" max="3329" width="3.5" style="235" customWidth="1"/>
    <col min="3330" max="3335" width="16.25" style="235" customWidth="1"/>
    <col min="3336" max="3336" width="13.5" style="235" customWidth="1"/>
    <col min="3337" max="3584" width="9" style="235"/>
    <col min="3585" max="3585" width="3.5" style="235" customWidth="1"/>
    <col min="3586" max="3591" width="16.25" style="235" customWidth="1"/>
    <col min="3592" max="3592" width="13.5" style="235" customWidth="1"/>
    <col min="3593" max="3840" width="9" style="235"/>
    <col min="3841" max="3841" width="3.5" style="235" customWidth="1"/>
    <col min="3842" max="3847" width="16.25" style="235" customWidth="1"/>
    <col min="3848" max="3848" width="13.5" style="235" customWidth="1"/>
    <col min="3849" max="4096" width="9" style="235"/>
    <col min="4097" max="4097" width="3.5" style="235" customWidth="1"/>
    <col min="4098" max="4103" width="16.25" style="235" customWidth="1"/>
    <col min="4104" max="4104" width="13.5" style="235" customWidth="1"/>
    <col min="4105" max="4352" width="9" style="235"/>
    <col min="4353" max="4353" width="3.5" style="235" customWidth="1"/>
    <col min="4354" max="4359" width="16.25" style="235" customWidth="1"/>
    <col min="4360" max="4360" width="13.5" style="235" customWidth="1"/>
    <col min="4361" max="4608" width="9" style="235"/>
    <col min="4609" max="4609" width="3.5" style="235" customWidth="1"/>
    <col min="4610" max="4615" width="16.25" style="235" customWidth="1"/>
    <col min="4616" max="4616" width="13.5" style="235" customWidth="1"/>
    <col min="4617" max="4864" width="9" style="235"/>
    <col min="4865" max="4865" width="3.5" style="235" customWidth="1"/>
    <col min="4866" max="4871" width="16.25" style="235" customWidth="1"/>
    <col min="4872" max="4872" width="13.5" style="235" customWidth="1"/>
    <col min="4873" max="5120" width="9" style="235"/>
    <col min="5121" max="5121" width="3.5" style="235" customWidth="1"/>
    <col min="5122" max="5127" width="16.25" style="235" customWidth="1"/>
    <col min="5128" max="5128" width="13.5" style="235" customWidth="1"/>
    <col min="5129" max="5376" width="9" style="235"/>
    <col min="5377" max="5377" width="3.5" style="235" customWidth="1"/>
    <col min="5378" max="5383" width="16.25" style="235" customWidth="1"/>
    <col min="5384" max="5384" width="13.5" style="235" customWidth="1"/>
    <col min="5385" max="5632" width="9" style="235"/>
    <col min="5633" max="5633" width="3.5" style="235" customWidth="1"/>
    <col min="5634" max="5639" width="16.25" style="235" customWidth="1"/>
    <col min="5640" max="5640" width="13.5" style="235" customWidth="1"/>
    <col min="5641" max="5888" width="9" style="235"/>
    <col min="5889" max="5889" width="3.5" style="235" customWidth="1"/>
    <col min="5890" max="5895" width="16.25" style="235" customWidth="1"/>
    <col min="5896" max="5896" width="13.5" style="235" customWidth="1"/>
    <col min="5897" max="6144" width="9" style="235"/>
    <col min="6145" max="6145" width="3.5" style="235" customWidth="1"/>
    <col min="6146" max="6151" width="16.25" style="235" customWidth="1"/>
    <col min="6152" max="6152" width="13.5" style="235" customWidth="1"/>
    <col min="6153" max="6400" width="9" style="235"/>
    <col min="6401" max="6401" width="3.5" style="235" customWidth="1"/>
    <col min="6402" max="6407" width="16.25" style="235" customWidth="1"/>
    <col min="6408" max="6408" width="13.5" style="235" customWidth="1"/>
    <col min="6409" max="6656" width="9" style="235"/>
    <col min="6657" max="6657" width="3.5" style="235" customWidth="1"/>
    <col min="6658" max="6663" width="16.25" style="235" customWidth="1"/>
    <col min="6664" max="6664" width="13.5" style="235" customWidth="1"/>
    <col min="6665" max="6912" width="9" style="235"/>
    <col min="6913" max="6913" width="3.5" style="235" customWidth="1"/>
    <col min="6914" max="6919" width="16.25" style="235" customWidth="1"/>
    <col min="6920" max="6920" width="13.5" style="235" customWidth="1"/>
    <col min="6921" max="7168" width="9" style="235"/>
    <col min="7169" max="7169" width="3.5" style="235" customWidth="1"/>
    <col min="7170" max="7175" width="16.25" style="235" customWidth="1"/>
    <col min="7176" max="7176" width="13.5" style="235" customWidth="1"/>
    <col min="7177" max="7424" width="9" style="235"/>
    <col min="7425" max="7425" width="3.5" style="235" customWidth="1"/>
    <col min="7426" max="7431" width="16.25" style="235" customWidth="1"/>
    <col min="7432" max="7432" width="13.5" style="235" customWidth="1"/>
    <col min="7433" max="7680" width="9" style="235"/>
    <col min="7681" max="7681" width="3.5" style="235" customWidth="1"/>
    <col min="7682" max="7687" width="16.25" style="235" customWidth="1"/>
    <col min="7688" max="7688" width="13.5" style="235" customWidth="1"/>
    <col min="7689" max="7936" width="9" style="235"/>
    <col min="7937" max="7937" width="3.5" style="235" customWidth="1"/>
    <col min="7938" max="7943" width="16.25" style="235" customWidth="1"/>
    <col min="7944" max="7944" width="13.5" style="235" customWidth="1"/>
    <col min="7945" max="8192" width="9" style="235"/>
    <col min="8193" max="8193" width="3.5" style="235" customWidth="1"/>
    <col min="8194" max="8199" width="16.25" style="235" customWidth="1"/>
    <col min="8200" max="8200" width="13.5" style="235" customWidth="1"/>
    <col min="8201" max="8448" width="9" style="235"/>
    <col min="8449" max="8449" width="3.5" style="235" customWidth="1"/>
    <col min="8450" max="8455" width="16.25" style="235" customWidth="1"/>
    <col min="8456" max="8456" width="13.5" style="235" customWidth="1"/>
    <col min="8457" max="8704" width="9" style="235"/>
    <col min="8705" max="8705" width="3.5" style="235" customWidth="1"/>
    <col min="8706" max="8711" width="16.25" style="235" customWidth="1"/>
    <col min="8712" max="8712" width="13.5" style="235" customWidth="1"/>
    <col min="8713" max="8960" width="9" style="235"/>
    <col min="8961" max="8961" width="3.5" style="235" customWidth="1"/>
    <col min="8962" max="8967" width="16.25" style="235" customWidth="1"/>
    <col min="8968" max="8968" width="13.5" style="235" customWidth="1"/>
    <col min="8969" max="9216" width="9" style="235"/>
    <col min="9217" max="9217" width="3.5" style="235" customWidth="1"/>
    <col min="9218" max="9223" width="16.25" style="235" customWidth="1"/>
    <col min="9224" max="9224" width="13.5" style="235" customWidth="1"/>
    <col min="9225" max="9472" width="9" style="235"/>
    <col min="9473" max="9473" width="3.5" style="235" customWidth="1"/>
    <col min="9474" max="9479" width="16.25" style="235" customWidth="1"/>
    <col min="9480" max="9480" width="13.5" style="235" customWidth="1"/>
    <col min="9481" max="9728" width="9" style="235"/>
    <col min="9729" max="9729" width="3.5" style="235" customWidth="1"/>
    <col min="9730" max="9735" width="16.25" style="235" customWidth="1"/>
    <col min="9736" max="9736" width="13.5" style="235" customWidth="1"/>
    <col min="9737" max="9984" width="9" style="235"/>
    <col min="9985" max="9985" width="3.5" style="235" customWidth="1"/>
    <col min="9986" max="9991" width="16.25" style="235" customWidth="1"/>
    <col min="9992" max="9992" width="13.5" style="235" customWidth="1"/>
    <col min="9993" max="10240" width="9" style="235"/>
    <col min="10241" max="10241" width="3.5" style="235" customWidth="1"/>
    <col min="10242" max="10247" width="16.25" style="235" customWidth="1"/>
    <col min="10248" max="10248" width="13.5" style="235" customWidth="1"/>
    <col min="10249" max="10496" width="9" style="235"/>
    <col min="10497" max="10497" width="3.5" style="235" customWidth="1"/>
    <col min="10498" max="10503" width="16.25" style="235" customWidth="1"/>
    <col min="10504" max="10504" width="13.5" style="235" customWidth="1"/>
    <col min="10505" max="10752" width="9" style="235"/>
    <col min="10753" max="10753" width="3.5" style="235" customWidth="1"/>
    <col min="10754" max="10759" width="16.25" style="235" customWidth="1"/>
    <col min="10760" max="10760" width="13.5" style="235" customWidth="1"/>
    <col min="10761" max="11008" width="9" style="235"/>
    <col min="11009" max="11009" width="3.5" style="235" customWidth="1"/>
    <col min="11010" max="11015" width="16.25" style="235" customWidth="1"/>
    <col min="11016" max="11016" width="13.5" style="235" customWidth="1"/>
    <col min="11017" max="11264" width="9" style="235"/>
    <col min="11265" max="11265" width="3.5" style="235" customWidth="1"/>
    <col min="11266" max="11271" width="16.25" style="235" customWidth="1"/>
    <col min="11272" max="11272" width="13.5" style="235" customWidth="1"/>
    <col min="11273" max="11520" width="9" style="235"/>
    <col min="11521" max="11521" width="3.5" style="235" customWidth="1"/>
    <col min="11522" max="11527" width="16.25" style="235" customWidth="1"/>
    <col min="11528" max="11528" width="13.5" style="235" customWidth="1"/>
    <col min="11529" max="11776" width="9" style="235"/>
    <col min="11777" max="11777" width="3.5" style="235" customWidth="1"/>
    <col min="11778" max="11783" width="16.25" style="235" customWidth="1"/>
    <col min="11784" max="11784" width="13.5" style="235" customWidth="1"/>
    <col min="11785" max="12032" width="9" style="235"/>
    <col min="12033" max="12033" width="3.5" style="235" customWidth="1"/>
    <col min="12034" max="12039" width="16.25" style="235" customWidth="1"/>
    <col min="12040" max="12040" width="13.5" style="235" customWidth="1"/>
    <col min="12041" max="12288" width="9" style="235"/>
    <col min="12289" max="12289" width="3.5" style="235" customWidth="1"/>
    <col min="12290" max="12295" width="16.25" style="235" customWidth="1"/>
    <col min="12296" max="12296" width="13.5" style="235" customWidth="1"/>
    <col min="12297" max="12544" width="9" style="235"/>
    <col min="12545" max="12545" width="3.5" style="235" customWidth="1"/>
    <col min="12546" max="12551" width="16.25" style="235" customWidth="1"/>
    <col min="12552" max="12552" width="13.5" style="235" customWidth="1"/>
    <col min="12553" max="12800" width="9" style="235"/>
    <col min="12801" max="12801" width="3.5" style="235" customWidth="1"/>
    <col min="12802" max="12807" width="16.25" style="235" customWidth="1"/>
    <col min="12808" max="12808" width="13.5" style="235" customWidth="1"/>
    <col min="12809" max="13056" width="9" style="235"/>
    <col min="13057" max="13057" width="3.5" style="235" customWidth="1"/>
    <col min="13058" max="13063" width="16.25" style="235" customWidth="1"/>
    <col min="13064" max="13064" width="13.5" style="235" customWidth="1"/>
    <col min="13065" max="13312" width="9" style="235"/>
    <col min="13313" max="13313" width="3.5" style="235" customWidth="1"/>
    <col min="13314" max="13319" width="16.25" style="235" customWidth="1"/>
    <col min="13320" max="13320" width="13.5" style="235" customWidth="1"/>
    <col min="13321" max="13568" width="9" style="235"/>
    <col min="13569" max="13569" width="3.5" style="235" customWidth="1"/>
    <col min="13570" max="13575" width="16.25" style="235" customWidth="1"/>
    <col min="13576" max="13576" width="13.5" style="235" customWidth="1"/>
    <col min="13577" max="13824" width="9" style="235"/>
    <col min="13825" max="13825" width="3.5" style="235" customWidth="1"/>
    <col min="13826" max="13831" width="16.25" style="235" customWidth="1"/>
    <col min="13832" max="13832" width="13.5" style="235" customWidth="1"/>
    <col min="13833" max="14080" width="9" style="235"/>
    <col min="14081" max="14081" width="3.5" style="235" customWidth="1"/>
    <col min="14082" max="14087" width="16.25" style="235" customWidth="1"/>
    <col min="14088" max="14088" width="13.5" style="235" customWidth="1"/>
    <col min="14089" max="14336" width="9" style="235"/>
    <col min="14337" max="14337" width="3.5" style="235" customWidth="1"/>
    <col min="14338" max="14343" width="16.25" style="235" customWidth="1"/>
    <col min="14344" max="14344" width="13.5" style="235" customWidth="1"/>
    <col min="14345" max="14592" width="9" style="235"/>
    <col min="14593" max="14593" width="3.5" style="235" customWidth="1"/>
    <col min="14594" max="14599" width="16.25" style="235" customWidth="1"/>
    <col min="14600" max="14600" width="13.5" style="235" customWidth="1"/>
    <col min="14601" max="14848" width="9" style="235"/>
    <col min="14849" max="14849" width="3.5" style="235" customWidth="1"/>
    <col min="14850" max="14855" width="16.25" style="235" customWidth="1"/>
    <col min="14856" max="14856" width="13.5" style="235" customWidth="1"/>
    <col min="14857" max="15104" width="9" style="235"/>
    <col min="15105" max="15105" width="3.5" style="235" customWidth="1"/>
    <col min="15106" max="15111" width="16.25" style="235" customWidth="1"/>
    <col min="15112" max="15112" width="13.5" style="235" customWidth="1"/>
    <col min="15113" max="15360" width="9" style="235"/>
    <col min="15361" max="15361" width="3.5" style="235" customWidth="1"/>
    <col min="15362" max="15367" width="16.25" style="235" customWidth="1"/>
    <col min="15368" max="15368" width="13.5" style="235" customWidth="1"/>
    <col min="15369" max="15616" width="9" style="235"/>
    <col min="15617" max="15617" width="3.5" style="235" customWidth="1"/>
    <col min="15618" max="15623" width="16.25" style="235" customWidth="1"/>
    <col min="15624" max="15624" width="13.5" style="235" customWidth="1"/>
    <col min="15625" max="15872" width="9" style="235"/>
    <col min="15873" max="15873" width="3.5" style="235" customWidth="1"/>
    <col min="15874" max="15879" width="16.25" style="235" customWidth="1"/>
    <col min="15880" max="15880" width="13.5" style="235" customWidth="1"/>
    <col min="15881" max="16128" width="9" style="235"/>
    <col min="16129" max="16129" width="3.5" style="235" customWidth="1"/>
    <col min="16130" max="16135" width="16.25" style="235" customWidth="1"/>
    <col min="16136" max="16136" width="13.5" style="235" customWidth="1"/>
    <col min="16137" max="16384" width="9" style="235"/>
  </cols>
  <sheetData>
    <row r="1" spans="1:7" ht="22.5" customHeight="1" x14ac:dyDescent="0.2">
      <c r="A1" s="244" t="s">
        <v>327</v>
      </c>
      <c r="B1" s="244"/>
      <c r="C1" s="244"/>
      <c r="D1" s="244"/>
      <c r="E1" s="244"/>
      <c r="F1" s="244"/>
      <c r="G1" s="244"/>
    </row>
    <row r="2" spans="1:7" s="120" customFormat="1" ht="21.95" customHeight="1" x14ac:dyDescent="0.15">
      <c r="A2" s="245" t="s">
        <v>328</v>
      </c>
      <c r="B2" s="245"/>
    </row>
    <row r="3" spans="1:7" s="237" customFormat="1" ht="19.5" customHeight="1" x14ac:dyDescent="0.15">
      <c r="A3" s="236" t="s">
        <v>329</v>
      </c>
      <c r="B3" s="237" t="s">
        <v>330</v>
      </c>
    </row>
    <row r="4" spans="1:7" s="238" customFormat="1" ht="19.5" customHeight="1" x14ac:dyDescent="0.4">
      <c r="A4" s="236" t="s">
        <v>331</v>
      </c>
      <c r="B4" s="238" t="s">
        <v>332</v>
      </c>
    </row>
    <row r="5" spans="1:7" s="237" customFormat="1" ht="19.5" customHeight="1" x14ac:dyDescent="0.15">
      <c r="A5" s="239"/>
      <c r="B5" s="243" t="s">
        <v>358</v>
      </c>
      <c r="C5" s="243"/>
      <c r="D5" s="243"/>
      <c r="E5" s="243"/>
      <c r="F5" s="243"/>
      <c r="G5" s="243"/>
    </row>
    <row r="6" spans="1:7" s="237" customFormat="1" ht="19.5" customHeight="1" x14ac:dyDescent="0.15">
      <c r="A6" s="239"/>
      <c r="B6" s="243"/>
      <c r="C6" s="243"/>
      <c r="D6" s="243"/>
      <c r="E6" s="243"/>
      <c r="F6" s="243"/>
      <c r="G6" s="243"/>
    </row>
    <row r="7" spans="1:7" s="238" customFormat="1" ht="19.5" customHeight="1" x14ac:dyDescent="0.4">
      <c r="A7" s="236" t="s">
        <v>331</v>
      </c>
      <c r="B7" s="238" t="s">
        <v>333</v>
      </c>
    </row>
    <row r="8" spans="1:7" s="237" customFormat="1" ht="19.5" customHeight="1" x14ac:dyDescent="0.15">
      <c r="A8" s="236"/>
      <c r="B8" s="243" t="s">
        <v>334</v>
      </c>
      <c r="C8" s="243"/>
      <c r="D8" s="243"/>
      <c r="E8" s="243"/>
      <c r="F8" s="243"/>
      <c r="G8" s="243"/>
    </row>
    <row r="9" spans="1:7" s="237" customFormat="1" ht="19.5" customHeight="1" x14ac:dyDescent="0.15">
      <c r="A9" s="236"/>
      <c r="B9" s="243"/>
      <c r="C9" s="243"/>
      <c r="D9" s="243"/>
      <c r="E9" s="243"/>
      <c r="F9" s="243"/>
      <c r="G9" s="243"/>
    </row>
    <row r="10" spans="1:7" s="238" customFormat="1" ht="19.5" customHeight="1" x14ac:dyDescent="0.4">
      <c r="A10" s="236" t="s">
        <v>331</v>
      </c>
      <c r="B10" s="238" t="s">
        <v>335</v>
      </c>
    </row>
    <row r="11" spans="1:7" s="237" customFormat="1" ht="19.5" customHeight="1" x14ac:dyDescent="0.15">
      <c r="A11" s="236"/>
      <c r="B11" s="243" t="s">
        <v>336</v>
      </c>
      <c r="C11" s="243"/>
      <c r="D11" s="243"/>
      <c r="E11" s="243"/>
      <c r="F11" s="243"/>
      <c r="G11" s="243"/>
    </row>
    <row r="12" spans="1:7" s="237" customFormat="1" ht="19.5" customHeight="1" x14ac:dyDescent="0.15">
      <c r="A12" s="239"/>
      <c r="B12" s="243"/>
      <c r="C12" s="243"/>
      <c r="D12" s="243"/>
      <c r="E12" s="243"/>
      <c r="F12" s="243"/>
      <c r="G12" s="243"/>
    </row>
    <row r="13" spans="1:7" s="238" customFormat="1" ht="19.5" customHeight="1" x14ac:dyDescent="0.4">
      <c r="A13" s="236" t="s">
        <v>331</v>
      </c>
      <c r="B13" s="238" t="s">
        <v>337</v>
      </c>
    </row>
    <row r="14" spans="1:7" s="237" customFormat="1" ht="19.5" customHeight="1" x14ac:dyDescent="0.15">
      <c r="A14" s="236"/>
      <c r="B14" s="243" t="s">
        <v>338</v>
      </c>
      <c r="C14" s="243"/>
      <c r="D14" s="243"/>
      <c r="E14" s="243"/>
      <c r="F14" s="243"/>
      <c r="G14" s="243"/>
    </row>
    <row r="15" spans="1:7" s="237" customFormat="1" ht="27.2" customHeight="1" x14ac:dyDescent="0.15">
      <c r="A15" s="236"/>
      <c r="B15" s="243"/>
      <c r="C15" s="243"/>
      <c r="D15" s="243"/>
      <c r="E15" s="243"/>
      <c r="F15" s="243"/>
      <c r="G15" s="243"/>
    </row>
    <row r="16" spans="1:7" s="238" customFormat="1" ht="19.5" customHeight="1" x14ac:dyDescent="0.4">
      <c r="A16" s="236" t="s">
        <v>331</v>
      </c>
      <c r="B16" s="238" t="s">
        <v>339</v>
      </c>
    </row>
    <row r="17" spans="1:7" s="237" customFormat="1" ht="19.5" customHeight="1" x14ac:dyDescent="0.15">
      <c r="A17" s="236"/>
      <c r="B17" s="243" t="s">
        <v>359</v>
      </c>
      <c r="C17" s="243"/>
      <c r="D17" s="243"/>
      <c r="E17" s="243"/>
      <c r="F17" s="243"/>
      <c r="G17" s="243"/>
    </row>
    <row r="18" spans="1:7" s="237" customFormat="1" ht="27.2" customHeight="1" x14ac:dyDescent="0.15">
      <c r="A18" s="236"/>
      <c r="B18" s="243"/>
      <c r="C18" s="243"/>
      <c r="D18" s="243"/>
      <c r="E18" s="243"/>
      <c r="F18" s="243"/>
      <c r="G18" s="243"/>
    </row>
    <row r="19" spans="1:7" s="238" customFormat="1" ht="19.5" customHeight="1" x14ac:dyDescent="0.4">
      <c r="A19" s="236" t="s">
        <v>331</v>
      </c>
      <c r="B19" s="238" t="s">
        <v>340</v>
      </c>
    </row>
    <row r="20" spans="1:7" s="237" customFormat="1" ht="19.5" customHeight="1" x14ac:dyDescent="0.15">
      <c r="A20" s="236"/>
      <c r="B20" s="243" t="s">
        <v>341</v>
      </c>
      <c r="C20" s="243"/>
      <c r="D20" s="243"/>
      <c r="E20" s="243"/>
      <c r="F20" s="243"/>
      <c r="G20" s="243"/>
    </row>
    <row r="21" spans="1:7" s="237" customFormat="1" ht="19.5" customHeight="1" x14ac:dyDescent="0.15">
      <c r="A21" s="236"/>
      <c r="B21" s="243"/>
      <c r="C21" s="243"/>
      <c r="D21" s="243"/>
      <c r="E21" s="243"/>
      <c r="F21" s="243"/>
      <c r="G21" s="243"/>
    </row>
    <row r="22" spans="1:7" s="238" customFormat="1" ht="19.5" customHeight="1" x14ac:dyDescent="0.4">
      <c r="A22" s="236" t="s">
        <v>331</v>
      </c>
      <c r="B22" s="238" t="s">
        <v>342</v>
      </c>
    </row>
    <row r="23" spans="1:7" s="237" customFormat="1" ht="19.5" customHeight="1" x14ac:dyDescent="0.15">
      <c r="A23" s="236"/>
      <c r="B23" s="243" t="s">
        <v>360</v>
      </c>
      <c r="C23" s="243"/>
      <c r="D23" s="243"/>
      <c r="E23" s="243"/>
      <c r="F23" s="243"/>
      <c r="G23" s="243"/>
    </row>
    <row r="24" spans="1:7" s="237" customFormat="1" ht="19.5" customHeight="1" x14ac:dyDescent="0.15">
      <c r="A24" s="236"/>
      <c r="B24" s="243"/>
      <c r="C24" s="243"/>
      <c r="D24" s="243"/>
      <c r="E24" s="243"/>
      <c r="F24" s="243"/>
      <c r="G24" s="243"/>
    </row>
    <row r="25" spans="1:7" s="237" customFormat="1" ht="27.2" customHeight="1" x14ac:dyDescent="0.15">
      <c r="A25" s="236"/>
      <c r="B25" s="243"/>
      <c r="C25" s="243"/>
      <c r="D25" s="243"/>
      <c r="E25" s="243"/>
      <c r="F25" s="243"/>
      <c r="G25" s="243"/>
    </row>
    <row r="26" spans="1:7" s="238" customFormat="1" ht="19.5" customHeight="1" x14ac:dyDescent="0.4">
      <c r="A26" s="236" t="s">
        <v>331</v>
      </c>
      <c r="B26" s="238" t="s">
        <v>343</v>
      </c>
    </row>
    <row r="27" spans="1:7" s="237" customFormat="1" ht="19.5" customHeight="1" x14ac:dyDescent="0.15">
      <c r="A27" s="236"/>
      <c r="B27" s="243" t="s">
        <v>361</v>
      </c>
      <c r="C27" s="243"/>
      <c r="D27" s="243"/>
      <c r="E27" s="243"/>
      <c r="F27" s="243"/>
      <c r="G27" s="243"/>
    </row>
    <row r="28" spans="1:7" s="237" customFormat="1" ht="19.5" customHeight="1" x14ac:dyDescent="0.15">
      <c r="A28" s="236"/>
      <c r="B28" s="243"/>
      <c r="C28" s="243"/>
      <c r="D28" s="243"/>
      <c r="E28" s="243"/>
      <c r="F28" s="243"/>
      <c r="G28" s="243"/>
    </row>
    <row r="29" spans="1:7" s="237" customFormat="1" ht="27.2" customHeight="1" x14ac:dyDescent="0.15">
      <c r="A29" s="239"/>
      <c r="B29" s="243"/>
      <c r="C29" s="243"/>
      <c r="D29" s="243"/>
      <c r="E29" s="243"/>
      <c r="F29" s="243"/>
      <c r="G29" s="243"/>
    </row>
    <row r="30" spans="1:7" s="238" customFormat="1" ht="19.5" customHeight="1" x14ac:dyDescent="0.4">
      <c r="A30" s="236" t="s">
        <v>331</v>
      </c>
      <c r="B30" s="238" t="s">
        <v>344</v>
      </c>
    </row>
    <row r="31" spans="1:7" s="237" customFormat="1" ht="19.5" customHeight="1" x14ac:dyDescent="0.15">
      <c r="A31" s="236"/>
      <c r="B31" s="243" t="s">
        <v>345</v>
      </c>
      <c r="C31" s="243"/>
      <c r="D31" s="243"/>
      <c r="E31" s="243"/>
      <c r="F31" s="243"/>
      <c r="G31" s="243"/>
    </row>
    <row r="32" spans="1:7" s="237" customFormat="1" ht="19.5" customHeight="1" x14ac:dyDescent="0.15">
      <c r="A32" s="236"/>
      <c r="B32" s="243"/>
      <c r="C32" s="243"/>
      <c r="D32" s="243"/>
      <c r="E32" s="243"/>
      <c r="F32" s="243"/>
      <c r="G32" s="243"/>
    </row>
    <row r="33" spans="1:7" s="238" customFormat="1" ht="19.5" customHeight="1" x14ac:dyDescent="0.4">
      <c r="A33" s="236" t="s">
        <v>331</v>
      </c>
      <c r="B33" s="238" t="s">
        <v>346</v>
      </c>
    </row>
    <row r="34" spans="1:7" s="241" customFormat="1" ht="27.2" customHeight="1" x14ac:dyDescent="0.4">
      <c r="A34" s="240"/>
      <c r="B34" s="241" t="s">
        <v>347</v>
      </c>
    </row>
    <row r="35" spans="1:7" s="238" customFormat="1" ht="19.5" customHeight="1" x14ac:dyDescent="0.4">
      <c r="A35" s="236" t="s">
        <v>331</v>
      </c>
      <c r="B35" s="238" t="s">
        <v>348</v>
      </c>
    </row>
    <row r="36" spans="1:7" s="237" customFormat="1" ht="19.5" customHeight="1" x14ac:dyDescent="0.15">
      <c r="A36" s="236"/>
      <c r="B36" s="243" t="s">
        <v>349</v>
      </c>
      <c r="C36" s="243"/>
      <c r="D36" s="243"/>
      <c r="E36" s="243"/>
      <c r="F36" s="243"/>
      <c r="G36" s="243"/>
    </row>
    <row r="37" spans="1:7" s="237" customFormat="1" ht="19.5" customHeight="1" x14ac:dyDescent="0.15">
      <c r="A37" s="236"/>
      <c r="B37" s="243"/>
      <c r="C37" s="243"/>
      <c r="D37" s="243"/>
      <c r="E37" s="243"/>
      <c r="F37" s="243"/>
      <c r="G37" s="243"/>
    </row>
    <row r="38" spans="1:7" s="238" customFormat="1" ht="19.5" customHeight="1" x14ac:dyDescent="0.4">
      <c r="A38" s="236" t="s">
        <v>331</v>
      </c>
      <c r="B38" s="238" t="s">
        <v>350</v>
      </c>
    </row>
    <row r="39" spans="1:7" s="237" customFormat="1" ht="19.5" customHeight="1" x14ac:dyDescent="0.15">
      <c r="A39" s="236"/>
      <c r="B39" s="243" t="s">
        <v>351</v>
      </c>
      <c r="C39" s="243"/>
      <c r="D39" s="243"/>
      <c r="E39" s="243"/>
      <c r="F39" s="243"/>
      <c r="G39" s="243"/>
    </row>
    <row r="40" spans="1:7" s="237" customFormat="1" ht="19.5" customHeight="1" x14ac:dyDescent="0.15">
      <c r="A40" s="236"/>
      <c r="B40" s="243"/>
      <c r="C40" s="243"/>
      <c r="D40" s="243"/>
      <c r="E40" s="243"/>
      <c r="F40" s="243"/>
      <c r="G40" s="243"/>
    </row>
    <row r="41" spans="1:7" s="238" customFormat="1" ht="19.5" customHeight="1" x14ac:dyDescent="0.4">
      <c r="A41" s="236" t="s">
        <v>331</v>
      </c>
      <c r="B41" s="238" t="s">
        <v>352</v>
      </c>
    </row>
    <row r="42" spans="1:7" s="237" customFormat="1" ht="19.5" customHeight="1" x14ac:dyDescent="0.15">
      <c r="A42" s="236"/>
      <c r="B42" s="243" t="s">
        <v>353</v>
      </c>
      <c r="C42" s="243"/>
      <c r="D42" s="243"/>
      <c r="E42" s="243"/>
      <c r="F42" s="243"/>
      <c r="G42" s="243"/>
    </row>
    <row r="43" spans="1:7" s="237" customFormat="1" ht="19.5" customHeight="1" x14ac:dyDescent="0.15">
      <c r="A43" s="236"/>
      <c r="B43" s="243"/>
      <c r="C43" s="243"/>
      <c r="D43" s="243"/>
      <c r="E43" s="243"/>
      <c r="F43" s="243"/>
      <c r="G43" s="243"/>
    </row>
    <row r="44" spans="1:7" s="238" customFormat="1" ht="19.5" customHeight="1" x14ac:dyDescent="0.4">
      <c r="A44" s="236" t="s">
        <v>331</v>
      </c>
      <c r="B44" s="238" t="s">
        <v>354</v>
      </c>
    </row>
    <row r="45" spans="1:7" s="237" customFormat="1" ht="19.5" customHeight="1" x14ac:dyDescent="0.15">
      <c r="A45" s="236"/>
      <c r="B45" s="243" t="s">
        <v>355</v>
      </c>
      <c r="C45" s="243"/>
      <c r="D45" s="243"/>
      <c r="E45" s="243"/>
      <c r="F45" s="243"/>
      <c r="G45" s="243"/>
    </row>
    <row r="46" spans="1:7" s="237" customFormat="1" ht="27.2" customHeight="1" x14ac:dyDescent="0.15">
      <c r="A46" s="236"/>
      <c r="B46" s="243"/>
      <c r="C46" s="243"/>
      <c r="D46" s="243"/>
      <c r="E46" s="243"/>
      <c r="F46" s="243"/>
      <c r="G46" s="243"/>
    </row>
    <row r="47" spans="1:7" s="238" customFormat="1" ht="19.5" customHeight="1" x14ac:dyDescent="0.4">
      <c r="A47" s="236" t="s">
        <v>331</v>
      </c>
      <c r="B47" s="238" t="s">
        <v>356</v>
      </c>
    </row>
    <row r="48" spans="1:7" s="241" customFormat="1" ht="19.5" customHeight="1" x14ac:dyDescent="0.4">
      <c r="A48" s="240"/>
      <c r="B48" s="241" t="s">
        <v>357</v>
      </c>
    </row>
    <row r="49" spans="1:1" s="237" customFormat="1" ht="19.5" customHeight="1" x14ac:dyDescent="0.15">
      <c r="A49" s="236"/>
    </row>
  </sheetData>
  <mergeCells count="15">
    <mergeCell ref="B14:G15"/>
    <mergeCell ref="A1:G1"/>
    <mergeCell ref="A2:B2"/>
    <mergeCell ref="B5:G6"/>
    <mergeCell ref="B8:G9"/>
    <mergeCell ref="B11:G12"/>
    <mergeCell ref="B39:G40"/>
    <mergeCell ref="B42:G43"/>
    <mergeCell ref="B45:G46"/>
    <mergeCell ref="B17:G18"/>
    <mergeCell ref="B20:G21"/>
    <mergeCell ref="B23:G25"/>
    <mergeCell ref="B27:G29"/>
    <mergeCell ref="B31:G32"/>
    <mergeCell ref="B36:G37"/>
  </mergeCells>
  <phoneticPr fontId="3"/>
  <pageMargins left="0.7" right="0.7" top="0.75" bottom="0.75" header="0.3" footer="0.3"/>
  <pageSetup paperSize="9" scale="7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K52"/>
  <sheetViews>
    <sheetView showGridLines="0" zoomScale="80" zoomScaleNormal="80" workbookViewId="0">
      <selection activeCell="A48" sqref="A48:L48"/>
    </sheetView>
  </sheetViews>
  <sheetFormatPr defaultRowHeight="17.25" x14ac:dyDescent="0.2"/>
  <cols>
    <col min="1" max="1" width="15" style="2" customWidth="1"/>
    <col min="2" max="36" width="3.125" style="2" customWidth="1"/>
    <col min="37" max="37" width="12.75" style="2" bestFit="1" customWidth="1"/>
    <col min="38" max="256" width="9" style="2"/>
    <col min="257" max="257" width="15" style="2" customWidth="1"/>
    <col min="258" max="292" width="3.125" style="2" customWidth="1"/>
    <col min="293" max="293" width="12.75" style="2" bestFit="1" customWidth="1"/>
    <col min="294" max="512" width="9" style="2"/>
    <col min="513" max="513" width="15" style="2" customWidth="1"/>
    <col min="514" max="548" width="3.125" style="2" customWidth="1"/>
    <col min="549" max="549" width="12.75" style="2" bestFit="1" customWidth="1"/>
    <col min="550" max="768" width="9" style="2"/>
    <col min="769" max="769" width="15" style="2" customWidth="1"/>
    <col min="770" max="804" width="3.125" style="2" customWidth="1"/>
    <col min="805" max="805" width="12.75" style="2" bestFit="1" customWidth="1"/>
    <col min="806" max="1024" width="9" style="2"/>
    <col min="1025" max="1025" width="15" style="2" customWidth="1"/>
    <col min="1026" max="1060" width="3.125" style="2" customWidth="1"/>
    <col min="1061" max="1061" width="12.75" style="2" bestFit="1" customWidth="1"/>
    <col min="1062" max="1280" width="9" style="2"/>
    <col min="1281" max="1281" width="15" style="2" customWidth="1"/>
    <col min="1282" max="1316" width="3.125" style="2" customWidth="1"/>
    <col min="1317" max="1317" width="12.75" style="2" bestFit="1" customWidth="1"/>
    <col min="1318" max="1536" width="9" style="2"/>
    <col min="1537" max="1537" width="15" style="2" customWidth="1"/>
    <col min="1538" max="1572" width="3.125" style="2" customWidth="1"/>
    <col min="1573" max="1573" width="12.75" style="2" bestFit="1" customWidth="1"/>
    <col min="1574" max="1792" width="9" style="2"/>
    <col min="1793" max="1793" width="15" style="2" customWidth="1"/>
    <col min="1794" max="1828" width="3.125" style="2" customWidth="1"/>
    <col min="1829" max="1829" width="12.75" style="2" bestFit="1" customWidth="1"/>
    <col min="1830" max="2048" width="9" style="2"/>
    <col min="2049" max="2049" width="15" style="2" customWidth="1"/>
    <col min="2050" max="2084" width="3.125" style="2" customWidth="1"/>
    <col min="2085" max="2085" width="12.75" style="2" bestFit="1" customWidth="1"/>
    <col min="2086" max="2304" width="9" style="2"/>
    <col min="2305" max="2305" width="15" style="2" customWidth="1"/>
    <col min="2306" max="2340" width="3.125" style="2" customWidth="1"/>
    <col min="2341" max="2341" width="12.75" style="2" bestFit="1" customWidth="1"/>
    <col min="2342" max="2560" width="9" style="2"/>
    <col min="2561" max="2561" width="15" style="2" customWidth="1"/>
    <col min="2562" max="2596" width="3.125" style="2" customWidth="1"/>
    <col min="2597" max="2597" width="12.75" style="2" bestFit="1" customWidth="1"/>
    <col min="2598" max="2816" width="9" style="2"/>
    <col min="2817" max="2817" width="15" style="2" customWidth="1"/>
    <col min="2818" max="2852" width="3.125" style="2" customWidth="1"/>
    <col min="2853" max="2853" width="12.75" style="2" bestFit="1" customWidth="1"/>
    <col min="2854" max="3072" width="9" style="2"/>
    <col min="3073" max="3073" width="15" style="2" customWidth="1"/>
    <col min="3074" max="3108" width="3.125" style="2" customWidth="1"/>
    <col min="3109" max="3109" width="12.75" style="2" bestFit="1" customWidth="1"/>
    <col min="3110" max="3328" width="9" style="2"/>
    <col min="3329" max="3329" width="15" style="2" customWidth="1"/>
    <col min="3330" max="3364" width="3.125" style="2" customWidth="1"/>
    <col min="3365" max="3365" width="12.75" style="2" bestFit="1" customWidth="1"/>
    <col min="3366" max="3584" width="9" style="2"/>
    <col min="3585" max="3585" width="15" style="2" customWidth="1"/>
    <col min="3586" max="3620" width="3.125" style="2" customWidth="1"/>
    <col min="3621" max="3621" width="12.75" style="2" bestFit="1" customWidth="1"/>
    <col min="3622" max="3840" width="9" style="2"/>
    <col min="3841" max="3841" width="15" style="2" customWidth="1"/>
    <col min="3842" max="3876" width="3.125" style="2" customWidth="1"/>
    <col min="3877" max="3877" width="12.75" style="2" bestFit="1" customWidth="1"/>
    <col min="3878" max="4096" width="9" style="2"/>
    <col min="4097" max="4097" width="15" style="2" customWidth="1"/>
    <col min="4098" max="4132" width="3.125" style="2" customWidth="1"/>
    <col min="4133" max="4133" width="12.75" style="2" bestFit="1" customWidth="1"/>
    <col min="4134" max="4352" width="9" style="2"/>
    <col min="4353" max="4353" width="15" style="2" customWidth="1"/>
    <col min="4354" max="4388" width="3.125" style="2" customWidth="1"/>
    <col min="4389" max="4389" width="12.75" style="2" bestFit="1" customWidth="1"/>
    <col min="4390" max="4608" width="9" style="2"/>
    <col min="4609" max="4609" width="15" style="2" customWidth="1"/>
    <col min="4610" max="4644" width="3.125" style="2" customWidth="1"/>
    <col min="4645" max="4645" width="12.75" style="2" bestFit="1" customWidth="1"/>
    <col min="4646" max="4864" width="9" style="2"/>
    <col min="4865" max="4865" width="15" style="2" customWidth="1"/>
    <col min="4866" max="4900" width="3.125" style="2" customWidth="1"/>
    <col min="4901" max="4901" width="12.75" style="2" bestFit="1" customWidth="1"/>
    <col min="4902" max="5120" width="9" style="2"/>
    <col min="5121" max="5121" width="15" style="2" customWidth="1"/>
    <col min="5122" max="5156" width="3.125" style="2" customWidth="1"/>
    <col min="5157" max="5157" width="12.75" style="2" bestFit="1" customWidth="1"/>
    <col min="5158" max="5376" width="9" style="2"/>
    <col min="5377" max="5377" width="15" style="2" customWidth="1"/>
    <col min="5378" max="5412" width="3.125" style="2" customWidth="1"/>
    <col min="5413" max="5413" width="12.75" style="2" bestFit="1" customWidth="1"/>
    <col min="5414" max="5632" width="9" style="2"/>
    <col min="5633" max="5633" width="15" style="2" customWidth="1"/>
    <col min="5634" max="5668" width="3.125" style="2" customWidth="1"/>
    <col min="5669" max="5669" width="12.75" style="2" bestFit="1" customWidth="1"/>
    <col min="5670" max="5888" width="9" style="2"/>
    <col min="5889" max="5889" width="15" style="2" customWidth="1"/>
    <col min="5890" max="5924" width="3.125" style="2" customWidth="1"/>
    <col min="5925" max="5925" width="12.75" style="2" bestFit="1" customWidth="1"/>
    <col min="5926" max="6144" width="9" style="2"/>
    <col min="6145" max="6145" width="15" style="2" customWidth="1"/>
    <col min="6146" max="6180" width="3.125" style="2" customWidth="1"/>
    <col min="6181" max="6181" width="12.75" style="2" bestFit="1" customWidth="1"/>
    <col min="6182" max="6400" width="9" style="2"/>
    <col min="6401" max="6401" width="15" style="2" customWidth="1"/>
    <col min="6402" max="6436" width="3.125" style="2" customWidth="1"/>
    <col min="6437" max="6437" width="12.75" style="2" bestFit="1" customWidth="1"/>
    <col min="6438" max="6656" width="9" style="2"/>
    <col min="6657" max="6657" width="15" style="2" customWidth="1"/>
    <col min="6658" max="6692" width="3.125" style="2" customWidth="1"/>
    <col min="6693" max="6693" width="12.75" style="2" bestFit="1" customWidth="1"/>
    <col min="6694" max="6912" width="9" style="2"/>
    <col min="6913" max="6913" width="15" style="2" customWidth="1"/>
    <col min="6914" max="6948" width="3.125" style="2" customWidth="1"/>
    <col min="6949" max="6949" width="12.75" style="2" bestFit="1" customWidth="1"/>
    <col min="6950" max="7168" width="9" style="2"/>
    <col min="7169" max="7169" width="15" style="2" customWidth="1"/>
    <col min="7170" max="7204" width="3.125" style="2" customWidth="1"/>
    <col min="7205" max="7205" width="12.75" style="2" bestFit="1" customWidth="1"/>
    <col min="7206" max="7424" width="9" style="2"/>
    <col min="7425" max="7425" width="15" style="2" customWidth="1"/>
    <col min="7426" max="7460" width="3.125" style="2" customWidth="1"/>
    <col min="7461" max="7461" width="12.75" style="2" bestFit="1" customWidth="1"/>
    <col min="7462" max="7680" width="9" style="2"/>
    <col min="7681" max="7681" width="15" style="2" customWidth="1"/>
    <col min="7682" max="7716" width="3.125" style="2" customWidth="1"/>
    <col min="7717" max="7717" width="12.75" style="2" bestFit="1" customWidth="1"/>
    <col min="7718" max="7936" width="9" style="2"/>
    <col min="7937" max="7937" width="15" style="2" customWidth="1"/>
    <col min="7938" max="7972" width="3.125" style="2" customWidth="1"/>
    <col min="7973" max="7973" width="12.75" style="2" bestFit="1" customWidth="1"/>
    <col min="7974" max="8192" width="9" style="2"/>
    <col min="8193" max="8193" width="15" style="2" customWidth="1"/>
    <col min="8194" max="8228" width="3.125" style="2" customWidth="1"/>
    <col min="8229" max="8229" width="12.75" style="2" bestFit="1" customWidth="1"/>
    <col min="8230" max="8448" width="9" style="2"/>
    <col min="8449" max="8449" width="15" style="2" customWidth="1"/>
    <col min="8450" max="8484" width="3.125" style="2" customWidth="1"/>
    <col min="8485" max="8485" width="12.75" style="2" bestFit="1" customWidth="1"/>
    <col min="8486" max="8704" width="9" style="2"/>
    <col min="8705" max="8705" width="15" style="2" customWidth="1"/>
    <col min="8706" max="8740" width="3.125" style="2" customWidth="1"/>
    <col min="8741" max="8741" width="12.75" style="2" bestFit="1" customWidth="1"/>
    <col min="8742" max="8960" width="9" style="2"/>
    <col min="8961" max="8961" width="15" style="2" customWidth="1"/>
    <col min="8962" max="8996" width="3.125" style="2" customWidth="1"/>
    <col min="8997" max="8997" width="12.75" style="2" bestFit="1" customWidth="1"/>
    <col min="8998" max="9216" width="9" style="2"/>
    <col min="9217" max="9217" width="15" style="2" customWidth="1"/>
    <col min="9218" max="9252" width="3.125" style="2" customWidth="1"/>
    <col min="9253" max="9253" width="12.75" style="2" bestFit="1" customWidth="1"/>
    <col min="9254" max="9472" width="9" style="2"/>
    <col min="9473" max="9473" width="15" style="2" customWidth="1"/>
    <col min="9474" max="9508" width="3.125" style="2" customWidth="1"/>
    <col min="9509" max="9509" width="12.75" style="2" bestFit="1" customWidth="1"/>
    <col min="9510" max="9728" width="9" style="2"/>
    <col min="9729" max="9729" width="15" style="2" customWidth="1"/>
    <col min="9730" max="9764" width="3.125" style="2" customWidth="1"/>
    <col min="9765" max="9765" width="12.75" style="2" bestFit="1" customWidth="1"/>
    <col min="9766" max="9984" width="9" style="2"/>
    <col min="9985" max="9985" width="15" style="2" customWidth="1"/>
    <col min="9986" max="10020" width="3.125" style="2" customWidth="1"/>
    <col min="10021" max="10021" width="12.75" style="2" bestFit="1" customWidth="1"/>
    <col min="10022" max="10240" width="9" style="2"/>
    <col min="10241" max="10241" width="15" style="2" customWidth="1"/>
    <col min="10242" max="10276" width="3.125" style="2" customWidth="1"/>
    <col min="10277" max="10277" width="12.75" style="2" bestFit="1" customWidth="1"/>
    <col min="10278" max="10496" width="9" style="2"/>
    <col min="10497" max="10497" width="15" style="2" customWidth="1"/>
    <col min="10498" max="10532" width="3.125" style="2" customWidth="1"/>
    <col min="10533" max="10533" width="12.75" style="2" bestFit="1" customWidth="1"/>
    <col min="10534" max="10752" width="9" style="2"/>
    <col min="10753" max="10753" width="15" style="2" customWidth="1"/>
    <col min="10754" max="10788" width="3.125" style="2" customWidth="1"/>
    <col min="10789" max="10789" width="12.75" style="2" bestFit="1" customWidth="1"/>
    <col min="10790" max="11008" width="9" style="2"/>
    <col min="11009" max="11009" width="15" style="2" customWidth="1"/>
    <col min="11010" max="11044" width="3.125" style="2" customWidth="1"/>
    <col min="11045" max="11045" width="12.75" style="2" bestFit="1" customWidth="1"/>
    <col min="11046" max="11264" width="9" style="2"/>
    <col min="11265" max="11265" width="15" style="2" customWidth="1"/>
    <col min="11266" max="11300" width="3.125" style="2" customWidth="1"/>
    <col min="11301" max="11301" width="12.75" style="2" bestFit="1" customWidth="1"/>
    <col min="11302" max="11520" width="9" style="2"/>
    <col min="11521" max="11521" width="15" style="2" customWidth="1"/>
    <col min="11522" max="11556" width="3.125" style="2" customWidth="1"/>
    <col min="11557" max="11557" width="12.75" style="2" bestFit="1" customWidth="1"/>
    <col min="11558" max="11776" width="9" style="2"/>
    <col min="11777" max="11777" width="15" style="2" customWidth="1"/>
    <col min="11778" max="11812" width="3.125" style="2" customWidth="1"/>
    <col min="11813" max="11813" width="12.75" style="2" bestFit="1" customWidth="1"/>
    <col min="11814" max="12032" width="9" style="2"/>
    <col min="12033" max="12033" width="15" style="2" customWidth="1"/>
    <col min="12034" max="12068" width="3.125" style="2" customWidth="1"/>
    <col min="12069" max="12069" width="12.75" style="2" bestFit="1" customWidth="1"/>
    <col min="12070" max="12288" width="9" style="2"/>
    <col min="12289" max="12289" width="15" style="2" customWidth="1"/>
    <col min="12290" max="12324" width="3.125" style="2" customWidth="1"/>
    <col min="12325" max="12325" width="12.75" style="2" bestFit="1" customWidth="1"/>
    <col min="12326" max="12544" width="9" style="2"/>
    <col min="12545" max="12545" width="15" style="2" customWidth="1"/>
    <col min="12546" max="12580" width="3.125" style="2" customWidth="1"/>
    <col min="12581" max="12581" width="12.75" style="2" bestFit="1" customWidth="1"/>
    <col min="12582" max="12800" width="9" style="2"/>
    <col min="12801" max="12801" width="15" style="2" customWidth="1"/>
    <col min="12802" max="12836" width="3.125" style="2" customWidth="1"/>
    <col min="12837" max="12837" width="12.75" style="2" bestFit="1" customWidth="1"/>
    <col min="12838" max="13056" width="9" style="2"/>
    <col min="13057" max="13057" width="15" style="2" customWidth="1"/>
    <col min="13058" max="13092" width="3.125" style="2" customWidth="1"/>
    <col min="13093" max="13093" width="12.75" style="2" bestFit="1" customWidth="1"/>
    <col min="13094" max="13312" width="9" style="2"/>
    <col min="13313" max="13313" width="15" style="2" customWidth="1"/>
    <col min="13314" max="13348" width="3.125" style="2" customWidth="1"/>
    <col min="13349" max="13349" width="12.75" style="2" bestFit="1" customWidth="1"/>
    <col min="13350" max="13568" width="9" style="2"/>
    <col min="13569" max="13569" width="15" style="2" customWidth="1"/>
    <col min="13570" max="13604" width="3.125" style="2" customWidth="1"/>
    <col min="13605" max="13605" width="12.75" style="2" bestFit="1" customWidth="1"/>
    <col min="13606" max="13824" width="9" style="2"/>
    <col min="13825" max="13825" width="15" style="2" customWidth="1"/>
    <col min="13826" max="13860" width="3.125" style="2" customWidth="1"/>
    <col min="13861" max="13861" width="12.75" style="2" bestFit="1" customWidth="1"/>
    <col min="13862" max="14080" width="9" style="2"/>
    <col min="14081" max="14081" width="15" style="2" customWidth="1"/>
    <col min="14082" max="14116" width="3.125" style="2" customWidth="1"/>
    <col min="14117" max="14117" width="12.75" style="2" bestFit="1" customWidth="1"/>
    <col min="14118" max="14336" width="9" style="2"/>
    <col min="14337" max="14337" width="15" style="2" customWidth="1"/>
    <col min="14338" max="14372" width="3.125" style="2" customWidth="1"/>
    <col min="14373" max="14373" width="12.75" style="2" bestFit="1" customWidth="1"/>
    <col min="14374" max="14592" width="9" style="2"/>
    <col min="14593" max="14593" width="15" style="2" customWidth="1"/>
    <col min="14594" max="14628" width="3.125" style="2" customWidth="1"/>
    <col min="14629" max="14629" width="12.75" style="2" bestFit="1" customWidth="1"/>
    <col min="14630" max="14848" width="9" style="2"/>
    <col min="14849" max="14849" width="15" style="2" customWidth="1"/>
    <col min="14850" max="14884" width="3.125" style="2" customWidth="1"/>
    <col min="14885" max="14885" width="12.75" style="2" bestFit="1" customWidth="1"/>
    <col min="14886" max="15104" width="9" style="2"/>
    <col min="15105" max="15105" width="15" style="2" customWidth="1"/>
    <col min="15106" max="15140" width="3.125" style="2" customWidth="1"/>
    <col min="15141" max="15141" width="12.75" style="2" bestFit="1" customWidth="1"/>
    <col min="15142" max="15360" width="9" style="2"/>
    <col min="15361" max="15361" width="15" style="2" customWidth="1"/>
    <col min="15362" max="15396" width="3.125" style="2" customWidth="1"/>
    <col min="15397" max="15397" width="12.75" style="2" bestFit="1" customWidth="1"/>
    <col min="15398" max="15616" width="9" style="2"/>
    <col min="15617" max="15617" width="15" style="2" customWidth="1"/>
    <col min="15618" max="15652" width="3.125" style="2" customWidth="1"/>
    <col min="15653" max="15653" width="12.75" style="2" bestFit="1" customWidth="1"/>
    <col min="15654" max="15872" width="9" style="2"/>
    <col min="15873" max="15873" width="15" style="2" customWidth="1"/>
    <col min="15874" max="15908" width="3.125" style="2" customWidth="1"/>
    <col min="15909" max="15909" width="12.75" style="2" bestFit="1" customWidth="1"/>
    <col min="15910" max="16128" width="9" style="2"/>
    <col min="16129" max="16129" width="15" style="2" customWidth="1"/>
    <col min="16130" max="16164" width="3.125" style="2" customWidth="1"/>
    <col min="16165" max="16165" width="12.75" style="2" bestFit="1" customWidth="1"/>
    <col min="16166" max="16384" width="9" style="2"/>
  </cols>
  <sheetData>
    <row r="1" spans="1:37" ht="22.5" customHeight="1" thickBot="1" x14ac:dyDescent="0.25">
      <c r="A1" s="246" t="s">
        <v>0</v>
      </c>
      <c r="B1" s="246"/>
      <c r="C1" s="246"/>
      <c r="D1" s="246"/>
      <c r="E1" s="246"/>
      <c r="F1" s="246"/>
      <c r="G1" s="246"/>
      <c r="H1" s="246"/>
      <c r="I1" s="246"/>
      <c r="J1" s="246"/>
      <c r="K1" s="246"/>
      <c r="L1" s="246"/>
      <c r="M1" s="246"/>
      <c r="N1" s="246"/>
      <c r="O1" s="246"/>
      <c r="P1" s="246"/>
      <c r="Q1" s="246"/>
      <c r="R1" s="246"/>
      <c r="S1" s="246"/>
      <c r="T1" s="246"/>
      <c r="U1" s="246"/>
      <c r="V1" s="246"/>
      <c r="W1" s="1"/>
      <c r="X1" s="1"/>
      <c r="Y1" s="1"/>
      <c r="Z1" s="290" t="s">
        <v>1</v>
      </c>
      <c r="AA1" s="290"/>
      <c r="AB1" s="290"/>
      <c r="AC1" s="290"/>
      <c r="AD1" s="290"/>
      <c r="AE1" s="290"/>
      <c r="AF1" s="290"/>
      <c r="AG1" s="290"/>
      <c r="AH1" s="290"/>
      <c r="AI1" s="290"/>
      <c r="AJ1" s="290"/>
    </row>
    <row r="2" spans="1:37" ht="20.25" customHeight="1" x14ac:dyDescent="0.2">
      <c r="A2" s="3"/>
      <c r="B2" s="280" t="s">
        <v>2</v>
      </c>
      <c r="C2" s="281"/>
      <c r="D2" s="281"/>
      <c r="E2" s="281"/>
      <c r="F2" s="281"/>
      <c r="G2" s="281"/>
      <c r="H2" s="300"/>
      <c r="I2" s="274" t="s">
        <v>3</v>
      </c>
      <c r="J2" s="275"/>
      <c r="K2" s="275"/>
      <c r="L2" s="275"/>
      <c r="M2" s="275"/>
      <c r="N2" s="275"/>
      <c r="O2" s="275"/>
      <c r="P2" s="275"/>
      <c r="Q2" s="275"/>
      <c r="R2" s="275"/>
      <c r="S2" s="275"/>
      <c r="T2" s="275"/>
      <c r="U2" s="275"/>
      <c r="V2" s="276"/>
      <c r="W2" s="280" t="s">
        <v>4</v>
      </c>
      <c r="X2" s="281"/>
      <c r="Y2" s="281"/>
      <c r="Z2" s="281"/>
      <c r="AA2" s="281"/>
      <c r="AB2" s="281"/>
      <c r="AC2" s="281"/>
      <c r="AD2" s="281"/>
      <c r="AE2" s="281"/>
      <c r="AF2" s="281"/>
      <c r="AG2" s="281"/>
      <c r="AH2" s="281"/>
      <c r="AI2" s="281"/>
      <c r="AJ2" s="281"/>
    </row>
    <row r="3" spans="1:37" ht="20.25" customHeight="1" x14ac:dyDescent="0.2">
      <c r="A3" s="4"/>
      <c r="B3" s="282"/>
      <c r="C3" s="283"/>
      <c r="D3" s="283"/>
      <c r="E3" s="283"/>
      <c r="F3" s="283"/>
      <c r="G3" s="283"/>
      <c r="H3" s="301"/>
      <c r="I3" s="302" t="s">
        <v>5</v>
      </c>
      <c r="J3" s="303"/>
      <c r="K3" s="303"/>
      <c r="L3" s="303"/>
      <c r="M3" s="303"/>
      <c r="N3" s="303"/>
      <c r="O3" s="304"/>
      <c r="P3" s="302" t="s">
        <v>6</v>
      </c>
      <c r="Q3" s="303"/>
      <c r="R3" s="303"/>
      <c r="S3" s="303"/>
      <c r="T3" s="303"/>
      <c r="U3" s="303"/>
      <c r="V3" s="304"/>
      <c r="W3" s="302" t="s">
        <v>5</v>
      </c>
      <c r="X3" s="303"/>
      <c r="Y3" s="303"/>
      <c r="Z3" s="303"/>
      <c r="AA3" s="303"/>
      <c r="AB3" s="303"/>
      <c r="AC3" s="304"/>
      <c r="AD3" s="277" t="s">
        <v>6</v>
      </c>
      <c r="AE3" s="278"/>
      <c r="AF3" s="278"/>
      <c r="AG3" s="278"/>
      <c r="AH3" s="278"/>
      <c r="AI3" s="278"/>
      <c r="AJ3" s="278"/>
    </row>
    <row r="4" spans="1:37" ht="17.25" customHeight="1" x14ac:dyDescent="0.2">
      <c r="A4" s="5" t="s">
        <v>7</v>
      </c>
      <c r="B4" s="298">
        <f>SUM(I4:P4)</f>
        <v>14069</v>
      </c>
      <c r="C4" s="299"/>
      <c r="D4" s="299"/>
      <c r="E4" s="299"/>
      <c r="F4" s="299"/>
      <c r="G4" s="299"/>
      <c r="H4" s="299"/>
      <c r="I4" s="299">
        <v>3613</v>
      </c>
      <c r="J4" s="299"/>
      <c r="K4" s="299"/>
      <c r="L4" s="299"/>
      <c r="M4" s="299"/>
      <c r="N4" s="299"/>
      <c r="O4" s="299"/>
      <c r="P4" s="299">
        <v>10456</v>
      </c>
      <c r="Q4" s="299"/>
      <c r="R4" s="299"/>
      <c r="S4" s="299"/>
      <c r="T4" s="299"/>
      <c r="U4" s="299"/>
      <c r="V4" s="299"/>
      <c r="W4" s="299">
        <v>13518</v>
      </c>
      <c r="X4" s="299"/>
      <c r="Y4" s="299"/>
      <c r="Z4" s="299"/>
      <c r="AA4" s="299"/>
      <c r="AB4" s="299"/>
      <c r="AC4" s="299"/>
      <c r="AD4" s="299">
        <f>B4-W4</f>
        <v>551</v>
      </c>
      <c r="AE4" s="299"/>
      <c r="AF4" s="299"/>
      <c r="AG4" s="299"/>
      <c r="AH4" s="299"/>
      <c r="AI4" s="299"/>
      <c r="AJ4" s="299"/>
    </row>
    <row r="5" spans="1:37" ht="17.25" customHeight="1" x14ac:dyDescent="0.2">
      <c r="A5" s="6" t="s">
        <v>8</v>
      </c>
      <c r="B5" s="254">
        <f>SUM(I5:P5)</f>
        <v>13991</v>
      </c>
      <c r="C5" s="255"/>
      <c r="D5" s="255"/>
      <c r="E5" s="255"/>
      <c r="F5" s="255"/>
      <c r="G5" s="255"/>
      <c r="H5" s="255"/>
      <c r="I5" s="255">
        <v>1010</v>
      </c>
      <c r="J5" s="255"/>
      <c r="K5" s="255"/>
      <c r="L5" s="255"/>
      <c r="M5" s="255"/>
      <c r="N5" s="255"/>
      <c r="O5" s="255"/>
      <c r="P5" s="255">
        <v>12981</v>
      </c>
      <c r="Q5" s="255"/>
      <c r="R5" s="255"/>
      <c r="S5" s="255"/>
      <c r="T5" s="255"/>
      <c r="U5" s="255"/>
      <c r="V5" s="255"/>
      <c r="W5" s="255">
        <v>13320</v>
      </c>
      <c r="X5" s="255"/>
      <c r="Y5" s="255"/>
      <c r="Z5" s="255"/>
      <c r="AA5" s="255"/>
      <c r="AB5" s="255"/>
      <c r="AC5" s="255"/>
      <c r="AD5" s="255">
        <f>B5-W5</f>
        <v>671</v>
      </c>
      <c r="AE5" s="255"/>
      <c r="AF5" s="255"/>
      <c r="AG5" s="255"/>
      <c r="AH5" s="255"/>
      <c r="AI5" s="255"/>
      <c r="AJ5" s="255"/>
    </row>
    <row r="6" spans="1:37" ht="17.25" customHeight="1" x14ac:dyDescent="0.2">
      <c r="A6" s="6" t="s">
        <v>9</v>
      </c>
      <c r="B6" s="254">
        <f>SUM(I6:P6)</f>
        <v>13615</v>
      </c>
      <c r="C6" s="255"/>
      <c r="D6" s="255"/>
      <c r="E6" s="255"/>
      <c r="F6" s="255"/>
      <c r="G6" s="255"/>
      <c r="H6" s="255"/>
      <c r="I6" s="255">
        <v>913</v>
      </c>
      <c r="J6" s="255"/>
      <c r="K6" s="255"/>
      <c r="L6" s="255"/>
      <c r="M6" s="255"/>
      <c r="N6" s="255"/>
      <c r="O6" s="255"/>
      <c r="P6" s="255">
        <v>12702</v>
      </c>
      <c r="Q6" s="255"/>
      <c r="R6" s="255"/>
      <c r="S6" s="255"/>
      <c r="T6" s="255"/>
      <c r="U6" s="255"/>
      <c r="V6" s="255"/>
      <c r="W6" s="255">
        <v>12906</v>
      </c>
      <c r="X6" s="255"/>
      <c r="Y6" s="255"/>
      <c r="Z6" s="255"/>
      <c r="AA6" s="255"/>
      <c r="AB6" s="255"/>
      <c r="AC6" s="255"/>
      <c r="AD6" s="255">
        <f>B6-W6</f>
        <v>709</v>
      </c>
      <c r="AE6" s="255"/>
      <c r="AF6" s="255"/>
      <c r="AG6" s="255"/>
      <c r="AH6" s="255"/>
      <c r="AI6" s="255"/>
      <c r="AJ6" s="255"/>
    </row>
    <row r="7" spans="1:37" s="7" customFormat="1" ht="17.25" customHeight="1" x14ac:dyDescent="0.2">
      <c r="A7" s="6" t="s">
        <v>10</v>
      </c>
      <c r="B7" s="254">
        <f>SUM(I7:P7)</f>
        <v>13423</v>
      </c>
      <c r="C7" s="255"/>
      <c r="D7" s="255"/>
      <c r="E7" s="255"/>
      <c r="F7" s="255"/>
      <c r="G7" s="255"/>
      <c r="H7" s="255"/>
      <c r="I7" s="255">
        <v>548</v>
      </c>
      <c r="J7" s="255"/>
      <c r="K7" s="255"/>
      <c r="L7" s="255"/>
      <c r="M7" s="255"/>
      <c r="N7" s="255"/>
      <c r="O7" s="255"/>
      <c r="P7" s="255">
        <v>12875</v>
      </c>
      <c r="Q7" s="255"/>
      <c r="R7" s="255"/>
      <c r="S7" s="255"/>
      <c r="T7" s="255"/>
      <c r="U7" s="255"/>
      <c r="V7" s="255"/>
      <c r="W7" s="255">
        <v>12774</v>
      </c>
      <c r="X7" s="255"/>
      <c r="Y7" s="255"/>
      <c r="Z7" s="255"/>
      <c r="AA7" s="255"/>
      <c r="AB7" s="255"/>
      <c r="AC7" s="255"/>
      <c r="AD7" s="255">
        <v>679</v>
      </c>
      <c r="AE7" s="255"/>
      <c r="AF7" s="255"/>
      <c r="AG7" s="255"/>
      <c r="AH7" s="255"/>
      <c r="AI7" s="255"/>
      <c r="AJ7" s="255"/>
      <c r="AK7" s="2"/>
    </row>
    <row r="8" spans="1:37" s="7" customFormat="1" ht="17.25" customHeight="1" x14ac:dyDescent="0.2">
      <c r="A8" s="6" t="s">
        <v>11</v>
      </c>
      <c r="B8" s="254">
        <v>14495</v>
      </c>
      <c r="C8" s="255"/>
      <c r="D8" s="255"/>
      <c r="E8" s="255"/>
      <c r="F8" s="255"/>
      <c r="G8" s="255"/>
      <c r="H8" s="255"/>
      <c r="I8" s="255">
        <v>628</v>
      </c>
      <c r="J8" s="255"/>
      <c r="K8" s="255"/>
      <c r="L8" s="255"/>
      <c r="M8" s="255"/>
      <c r="N8" s="255"/>
      <c r="O8" s="255"/>
      <c r="P8" s="255">
        <v>13867</v>
      </c>
      <c r="Q8" s="255"/>
      <c r="R8" s="255"/>
      <c r="S8" s="255"/>
      <c r="T8" s="255"/>
      <c r="U8" s="255"/>
      <c r="V8" s="255"/>
      <c r="W8" s="255">
        <v>13307</v>
      </c>
      <c r="X8" s="255"/>
      <c r="Y8" s="255"/>
      <c r="Z8" s="255"/>
      <c r="AA8" s="255"/>
      <c r="AB8" s="255"/>
      <c r="AC8" s="255"/>
      <c r="AD8" s="8"/>
      <c r="AE8" s="255">
        <v>1188</v>
      </c>
      <c r="AF8" s="295"/>
      <c r="AG8" s="295"/>
      <c r="AH8" s="295"/>
      <c r="AI8" s="295"/>
      <c r="AJ8" s="295"/>
      <c r="AK8" s="2"/>
    </row>
    <row r="9" spans="1:37" s="7" customFormat="1" ht="17.25" customHeight="1" x14ac:dyDescent="0.2">
      <c r="A9" s="6" t="s">
        <v>12</v>
      </c>
      <c r="B9" s="254">
        <v>15488</v>
      </c>
      <c r="C9" s="255"/>
      <c r="D9" s="255"/>
      <c r="E9" s="255"/>
      <c r="F9" s="255"/>
      <c r="G9" s="255"/>
      <c r="H9" s="255"/>
      <c r="I9" s="8"/>
      <c r="J9" s="8"/>
      <c r="K9" s="8"/>
      <c r="L9" s="8"/>
      <c r="M9" s="8"/>
      <c r="N9" s="255">
        <v>59</v>
      </c>
      <c r="O9" s="255"/>
      <c r="P9" s="255">
        <v>15429</v>
      </c>
      <c r="Q9" s="255"/>
      <c r="R9" s="255"/>
      <c r="S9" s="255"/>
      <c r="T9" s="255"/>
      <c r="U9" s="255"/>
      <c r="V9" s="255"/>
      <c r="W9" s="255">
        <v>14116</v>
      </c>
      <c r="X9" s="255"/>
      <c r="Y9" s="255"/>
      <c r="Z9" s="255"/>
      <c r="AA9" s="255"/>
      <c r="AB9" s="255"/>
      <c r="AC9" s="255"/>
      <c r="AD9" s="8"/>
      <c r="AE9" s="255">
        <v>1372</v>
      </c>
      <c r="AF9" s="295"/>
      <c r="AG9" s="295"/>
      <c r="AH9" s="295"/>
      <c r="AI9" s="295"/>
      <c r="AJ9" s="295"/>
      <c r="AK9" s="2"/>
    </row>
    <row r="10" spans="1:37" s="7" customFormat="1" ht="17.25" customHeight="1" x14ac:dyDescent="0.2">
      <c r="A10" s="6" t="s">
        <v>13</v>
      </c>
      <c r="B10" s="254">
        <v>15672</v>
      </c>
      <c r="C10" s="255"/>
      <c r="D10" s="255"/>
      <c r="E10" s="255"/>
      <c r="F10" s="255"/>
      <c r="G10" s="255"/>
      <c r="H10" s="255"/>
      <c r="I10" s="255">
        <v>54</v>
      </c>
      <c r="J10" s="255"/>
      <c r="K10" s="255"/>
      <c r="L10" s="255"/>
      <c r="M10" s="255"/>
      <c r="N10" s="255"/>
      <c r="O10" s="255"/>
      <c r="P10" s="255">
        <v>15618</v>
      </c>
      <c r="Q10" s="255"/>
      <c r="R10" s="255"/>
      <c r="S10" s="255"/>
      <c r="T10" s="255"/>
      <c r="U10" s="255"/>
      <c r="V10" s="255"/>
      <c r="W10" s="255">
        <v>13055</v>
      </c>
      <c r="X10" s="255"/>
      <c r="Y10" s="255"/>
      <c r="Z10" s="255"/>
      <c r="AA10" s="255"/>
      <c r="AB10" s="255"/>
      <c r="AC10" s="255"/>
      <c r="AD10" s="255">
        <v>2617</v>
      </c>
      <c r="AE10" s="255"/>
      <c r="AF10" s="255"/>
      <c r="AG10" s="255"/>
      <c r="AH10" s="255"/>
      <c r="AI10" s="255"/>
      <c r="AJ10" s="255"/>
      <c r="AK10" s="8"/>
    </row>
    <row r="11" spans="1:37" s="7" customFormat="1" ht="17.25" customHeight="1" x14ac:dyDescent="0.2">
      <c r="A11" s="6" t="s">
        <v>14</v>
      </c>
      <c r="B11" s="254">
        <v>15288</v>
      </c>
      <c r="C11" s="255"/>
      <c r="D11" s="255"/>
      <c r="E11" s="255"/>
      <c r="F11" s="255"/>
      <c r="G11" s="255"/>
      <c r="H11" s="255"/>
      <c r="I11" s="255">
        <v>94</v>
      </c>
      <c r="J11" s="255"/>
      <c r="K11" s="255"/>
      <c r="L11" s="255"/>
      <c r="M11" s="255"/>
      <c r="N11" s="255"/>
      <c r="O11" s="255"/>
      <c r="P11" s="255">
        <v>15194</v>
      </c>
      <c r="Q11" s="255"/>
      <c r="R11" s="255"/>
      <c r="S11" s="255"/>
      <c r="T11" s="255"/>
      <c r="U11" s="255"/>
      <c r="V11" s="255"/>
      <c r="W11" s="255">
        <v>13869</v>
      </c>
      <c r="X11" s="255"/>
      <c r="Y11" s="255"/>
      <c r="Z11" s="255"/>
      <c r="AA11" s="255"/>
      <c r="AB11" s="255"/>
      <c r="AC11" s="255"/>
      <c r="AD11" s="255">
        <v>1419</v>
      </c>
      <c r="AE11" s="255"/>
      <c r="AF11" s="255"/>
      <c r="AG11" s="255"/>
      <c r="AH11" s="255"/>
      <c r="AI11" s="255"/>
      <c r="AJ11" s="255"/>
      <c r="AK11" s="8"/>
    </row>
    <row r="12" spans="1:37" s="7" customFormat="1" ht="17.25" customHeight="1" x14ac:dyDescent="0.2">
      <c r="A12" s="6" t="s">
        <v>15</v>
      </c>
      <c r="B12" s="254">
        <v>15263</v>
      </c>
      <c r="C12" s="255"/>
      <c r="D12" s="255"/>
      <c r="E12" s="255"/>
      <c r="F12" s="255"/>
      <c r="G12" s="255"/>
      <c r="H12" s="255"/>
      <c r="I12" s="255">
        <v>161</v>
      </c>
      <c r="J12" s="255"/>
      <c r="K12" s="255"/>
      <c r="L12" s="255"/>
      <c r="M12" s="255"/>
      <c r="N12" s="255"/>
      <c r="O12" s="255"/>
      <c r="P12" s="255">
        <v>15102</v>
      </c>
      <c r="Q12" s="255"/>
      <c r="R12" s="255"/>
      <c r="S12" s="255"/>
      <c r="T12" s="255"/>
      <c r="U12" s="255"/>
      <c r="V12" s="255"/>
      <c r="W12" s="255">
        <v>5955</v>
      </c>
      <c r="X12" s="255"/>
      <c r="Y12" s="255"/>
      <c r="Z12" s="255"/>
      <c r="AA12" s="255"/>
      <c r="AB12" s="255"/>
      <c r="AC12" s="255"/>
      <c r="AD12" s="255">
        <v>9308</v>
      </c>
      <c r="AE12" s="255"/>
      <c r="AF12" s="255"/>
      <c r="AG12" s="255"/>
      <c r="AH12" s="255"/>
      <c r="AI12" s="255"/>
      <c r="AJ12" s="255"/>
      <c r="AK12" s="8"/>
    </row>
    <row r="13" spans="1:37" s="7" customFormat="1" ht="17.25" customHeight="1" x14ac:dyDescent="0.2">
      <c r="A13" s="6" t="s">
        <v>16</v>
      </c>
      <c r="B13" s="254">
        <v>14499</v>
      </c>
      <c r="C13" s="255"/>
      <c r="D13" s="255"/>
      <c r="E13" s="255"/>
      <c r="F13" s="255"/>
      <c r="G13" s="255"/>
      <c r="H13" s="255"/>
      <c r="I13" s="8"/>
      <c r="J13" s="8"/>
      <c r="K13" s="8"/>
      <c r="L13" s="8"/>
      <c r="M13" s="8"/>
      <c r="N13" s="255">
        <v>323</v>
      </c>
      <c r="O13" s="255"/>
      <c r="P13" s="255">
        <v>14176</v>
      </c>
      <c r="Q13" s="255"/>
      <c r="R13" s="255"/>
      <c r="S13" s="255"/>
      <c r="T13" s="255"/>
      <c r="U13" s="255"/>
      <c r="V13" s="255"/>
      <c r="W13" s="255">
        <v>2463</v>
      </c>
      <c r="X13" s="255"/>
      <c r="Y13" s="255"/>
      <c r="Z13" s="255"/>
      <c r="AA13" s="255"/>
      <c r="AB13" s="255"/>
      <c r="AC13" s="255"/>
      <c r="AD13" s="8"/>
      <c r="AE13" s="255">
        <v>12036</v>
      </c>
      <c r="AF13" s="255"/>
      <c r="AG13" s="255"/>
      <c r="AH13" s="255"/>
      <c r="AI13" s="255"/>
      <c r="AJ13" s="255"/>
      <c r="AK13" s="8"/>
    </row>
    <row r="14" spans="1:37" s="7" customFormat="1" ht="17.25" customHeight="1" x14ac:dyDescent="0.2">
      <c r="A14" s="6" t="s">
        <v>17</v>
      </c>
      <c r="B14" s="254">
        <v>14404</v>
      </c>
      <c r="C14" s="255"/>
      <c r="D14" s="255"/>
      <c r="E14" s="255"/>
      <c r="F14" s="255"/>
      <c r="G14" s="255"/>
      <c r="H14" s="255"/>
      <c r="I14" s="255">
        <v>307</v>
      </c>
      <c r="J14" s="255"/>
      <c r="K14" s="255"/>
      <c r="L14" s="255"/>
      <c r="M14" s="255"/>
      <c r="N14" s="255"/>
      <c r="O14" s="255"/>
      <c r="P14" s="255">
        <v>14097</v>
      </c>
      <c r="Q14" s="255"/>
      <c r="R14" s="255"/>
      <c r="S14" s="255"/>
      <c r="T14" s="255"/>
      <c r="U14" s="255"/>
      <c r="V14" s="255"/>
      <c r="W14" s="255">
        <v>2185</v>
      </c>
      <c r="X14" s="255"/>
      <c r="Y14" s="255"/>
      <c r="Z14" s="255"/>
      <c r="AA14" s="255"/>
      <c r="AB14" s="255"/>
      <c r="AC14" s="255"/>
      <c r="AD14" s="8"/>
      <c r="AE14" s="255">
        <v>12219</v>
      </c>
      <c r="AF14" s="295"/>
      <c r="AG14" s="295"/>
      <c r="AH14" s="295"/>
      <c r="AI14" s="295"/>
      <c r="AJ14" s="295"/>
      <c r="AK14" s="8"/>
    </row>
    <row r="15" spans="1:37" s="7" customFormat="1" ht="9.9499999999999993" customHeight="1" x14ac:dyDescent="0.2">
      <c r="A15" s="6"/>
      <c r="B15" s="285">
        <v>13715</v>
      </c>
      <c r="C15" s="286"/>
      <c r="D15" s="286"/>
      <c r="E15" s="286"/>
      <c r="F15" s="286"/>
      <c r="G15" s="286"/>
      <c r="H15" s="286"/>
      <c r="I15" s="286">
        <v>217</v>
      </c>
      <c r="J15" s="286"/>
      <c r="K15" s="286"/>
      <c r="L15" s="286"/>
      <c r="M15" s="286"/>
      <c r="N15" s="286"/>
      <c r="O15" s="286"/>
      <c r="P15" s="286">
        <v>13498</v>
      </c>
      <c r="Q15" s="286"/>
      <c r="R15" s="286"/>
      <c r="S15" s="286"/>
      <c r="T15" s="286"/>
      <c r="U15" s="286"/>
      <c r="V15" s="286"/>
      <c r="W15" s="286">
        <v>1536</v>
      </c>
      <c r="X15" s="286"/>
      <c r="Y15" s="286"/>
      <c r="Z15" s="286"/>
      <c r="AA15" s="286"/>
      <c r="AB15" s="286"/>
      <c r="AC15" s="286"/>
      <c r="AD15" s="286">
        <v>12179</v>
      </c>
      <c r="AE15" s="286"/>
      <c r="AF15" s="286"/>
      <c r="AG15" s="286"/>
      <c r="AH15" s="286"/>
      <c r="AI15" s="286"/>
      <c r="AJ15" s="286"/>
      <c r="AK15" s="2"/>
    </row>
    <row r="16" spans="1:37" s="7" customFormat="1" ht="16.5" customHeight="1" thickBot="1" x14ac:dyDescent="0.25">
      <c r="A16" s="9" t="s">
        <v>18</v>
      </c>
      <c r="B16" s="296"/>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
    </row>
    <row r="17" spans="1:37" ht="15.4" customHeight="1" x14ac:dyDescent="0.2">
      <c r="A17" s="10"/>
      <c r="B17" s="10"/>
      <c r="C17" s="10"/>
      <c r="D17" s="10"/>
      <c r="E17" s="10"/>
      <c r="F17" s="10"/>
      <c r="G17" s="10"/>
      <c r="H17" s="10"/>
      <c r="I17" s="11"/>
      <c r="J17" s="11"/>
      <c r="K17" s="11"/>
      <c r="L17" s="11"/>
      <c r="M17" s="11"/>
      <c r="N17" s="11"/>
      <c r="O17" s="11"/>
      <c r="P17" s="11"/>
      <c r="Q17" s="11"/>
      <c r="R17" s="11"/>
      <c r="S17" s="11"/>
      <c r="T17" s="11"/>
      <c r="U17" s="11"/>
      <c r="V17" s="11"/>
      <c r="W17" s="11"/>
      <c r="X17" s="11"/>
      <c r="Y17" s="11"/>
      <c r="Z17" s="289"/>
      <c r="AA17" s="289"/>
      <c r="AB17" s="289"/>
      <c r="AC17" s="289"/>
      <c r="AD17" s="289"/>
      <c r="AE17" s="289"/>
      <c r="AF17" s="289"/>
      <c r="AG17" s="289"/>
      <c r="AH17" s="289"/>
      <c r="AI17" s="289"/>
      <c r="AJ17" s="289"/>
    </row>
    <row r="18" spans="1:37" ht="22.5" customHeight="1" thickBot="1" x14ac:dyDescent="0.25">
      <c r="A18" s="273" t="s">
        <v>19</v>
      </c>
      <c r="B18" s="273"/>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90" t="s">
        <v>20</v>
      </c>
      <c r="AF18" s="290"/>
      <c r="AG18" s="290"/>
      <c r="AH18" s="290"/>
      <c r="AI18" s="290"/>
      <c r="AJ18" s="290"/>
    </row>
    <row r="19" spans="1:37" x14ac:dyDescent="0.2">
      <c r="A19" s="3"/>
      <c r="B19" s="291" t="s">
        <v>2</v>
      </c>
      <c r="C19" s="291"/>
      <c r="D19" s="291"/>
      <c r="E19" s="291"/>
      <c r="F19" s="291"/>
      <c r="G19" s="291"/>
      <c r="H19" s="291"/>
      <c r="I19" s="293" t="s">
        <v>21</v>
      </c>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4"/>
    </row>
    <row r="20" spans="1:37" s="13" customFormat="1" ht="19.5" customHeight="1" x14ac:dyDescent="0.4">
      <c r="A20" s="12"/>
      <c r="B20" s="292"/>
      <c r="C20" s="292"/>
      <c r="D20" s="292"/>
      <c r="E20" s="292"/>
      <c r="F20" s="292"/>
      <c r="G20" s="292"/>
      <c r="H20" s="292"/>
      <c r="I20" s="292" t="s">
        <v>22</v>
      </c>
      <c r="J20" s="292"/>
      <c r="K20" s="292"/>
      <c r="L20" s="292"/>
      <c r="M20" s="292"/>
      <c r="N20" s="292"/>
      <c r="O20" s="292"/>
      <c r="P20" s="292" t="s">
        <v>23</v>
      </c>
      <c r="Q20" s="292"/>
      <c r="R20" s="292"/>
      <c r="S20" s="292"/>
      <c r="T20" s="292"/>
      <c r="U20" s="292"/>
      <c r="V20" s="292"/>
      <c r="W20" s="292" t="s">
        <v>24</v>
      </c>
      <c r="X20" s="292"/>
      <c r="Y20" s="292"/>
      <c r="Z20" s="292"/>
      <c r="AA20" s="292"/>
      <c r="AB20" s="292"/>
      <c r="AC20" s="292"/>
      <c r="AD20" s="292" t="s">
        <v>25</v>
      </c>
      <c r="AE20" s="292"/>
      <c r="AF20" s="292"/>
      <c r="AG20" s="292"/>
      <c r="AH20" s="292"/>
      <c r="AI20" s="292"/>
      <c r="AJ20" s="282"/>
    </row>
    <row r="21" spans="1:37" s="7" customFormat="1" ht="21.4" customHeight="1" x14ac:dyDescent="0.2">
      <c r="A21" s="14" t="s">
        <v>2</v>
      </c>
      <c r="B21" s="285">
        <f>SUM(I21:AJ21)</f>
        <v>13715</v>
      </c>
      <c r="C21" s="286"/>
      <c r="D21" s="286"/>
      <c r="E21" s="286"/>
      <c r="F21" s="286"/>
      <c r="G21" s="286"/>
      <c r="H21" s="287"/>
      <c r="I21" s="285">
        <f>SUM(I23:O29)</f>
        <v>12617</v>
      </c>
      <c r="J21" s="286"/>
      <c r="K21" s="286"/>
      <c r="L21" s="286"/>
      <c r="M21" s="286"/>
      <c r="N21" s="286"/>
      <c r="O21" s="287"/>
      <c r="P21" s="285">
        <f>SUM(P23:V29)</f>
        <v>976</v>
      </c>
      <c r="Q21" s="286"/>
      <c r="R21" s="286"/>
      <c r="S21" s="286"/>
      <c r="T21" s="286"/>
      <c r="U21" s="286"/>
      <c r="V21" s="287"/>
      <c r="W21" s="285">
        <f>SUM(W23:AC29)</f>
        <v>78</v>
      </c>
      <c r="X21" s="286"/>
      <c r="Y21" s="286"/>
      <c r="Z21" s="286"/>
      <c r="AA21" s="286"/>
      <c r="AB21" s="286"/>
      <c r="AC21" s="287"/>
      <c r="AD21" s="268">
        <f>SUM(AD23:AJ29)</f>
        <v>44</v>
      </c>
      <c r="AE21" s="269"/>
      <c r="AF21" s="269"/>
      <c r="AG21" s="269"/>
      <c r="AH21" s="269"/>
      <c r="AI21" s="269"/>
      <c r="AJ21" s="269"/>
      <c r="AK21" s="15"/>
    </row>
    <row r="22" spans="1:37" ht="21.4" customHeight="1" x14ac:dyDescent="0.2">
      <c r="A22" s="16" t="s">
        <v>26</v>
      </c>
      <c r="B22" s="257">
        <f>SUM(I22:AJ22)</f>
        <v>99.899999999999991</v>
      </c>
      <c r="C22" s="258"/>
      <c r="D22" s="258"/>
      <c r="E22" s="258"/>
      <c r="F22" s="258"/>
      <c r="G22" s="258"/>
      <c r="H22" s="288"/>
      <c r="I22" s="257">
        <f>ROUNDUP(I21/B21,3)*100</f>
        <v>92</v>
      </c>
      <c r="J22" s="258"/>
      <c r="K22" s="258"/>
      <c r="L22" s="258"/>
      <c r="M22" s="258"/>
      <c r="N22" s="258"/>
      <c r="O22" s="288"/>
      <c r="P22" s="257">
        <f>ROUND(P21/B21,3)*100</f>
        <v>7.1</v>
      </c>
      <c r="Q22" s="258"/>
      <c r="R22" s="258"/>
      <c r="S22" s="258"/>
      <c r="T22" s="258"/>
      <c r="U22" s="258"/>
      <c r="V22" s="288"/>
      <c r="W22" s="257">
        <f>ROUNDDOWN(W21/B21,3)*100</f>
        <v>0.5</v>
      </c>
      <c r="X22" s="258"/>
      <c r="Y22" s="258"/>
      <c r="Z22" s="258"/>
      <c r="AA22" s="258"/>
      <c r="AB22" s="258"/>
      <c r="AC22" s="288"/>
      <c r="AD22" s="257">
        <f>ROUND(AD21/B21,3)*100</f>
        <v>0.3</v>
      </c>
      <c r="AE22" s="258"/>
      <c r="AF22" s="258"/>
      <c r="AG22" s="258"/>
      <c r="AH22" s="258"/>
      <c r="AI22" s="258"/>
      <c r="AJ22" s="258"/>
      <c r="AK22" s="15"/>
    </row>
    <row r="23" spans="1:37" ht="21.4" customHeight="1" x14ac:dyDescent="0.2">
      <c r="A23" s="16" t="s">
        <v>27</v>
      </c>
      <c r="B23" s="254">
        <f>SUM(I23:AJ23)</f>
        <v>2771</v>
      </c>
      <c r="C23" s="255"/>
      <c r="D23" s="255"/>
      <c r="E23" s="255"/>
      <c r="F23" s="255"/>
      <c r="G23" s="255"/>
      <c r="H23" s="256"/>
      <c r="I23" s="254">
        <v>2628</v>
      </c>
      <c r="J23" s="255"/>
      <c r="K23" s="255"/>
      <c r="L23" s="255"/>
      <c r="M23" s="255"/>
      <c r="N23" s="255"/>
      <c r="O23" s="256"/>
      <c r="P23" s="254">
        <v>120</v>
      </c>
      <c r="Q23" s="255"/>
      <c r="R23" s="255"/>
      <c r="S23" s="255"/>
      <c r="T23" s="255"/>
      <c r="U23" s="255"/>
      <c r="V23" s="256"/>
      <c r="W23" s="254">
        <v>14</v>
      </c>
      <c r="X23" s="255"/>
      <c r="Y23" s="255"/>
      <c r="Z23" s="255"/>
      <c r="AA23" s="255"/>
      <c r="AB23" s="255"/>
      <c r="AC23" s="256"/>
      <c r="AD23" s="254">
        <v>9</v>
      </c>
      <c r="AE23" s="255"/>
      <c r="AF23" s="255"/>
      <c r="AG23" s="255"/>
      <c r="AH23" s="255"/>
      <c r="AI23" s="255"/>
      <c r="AJ23" s="255"/>
      <c r="AK23" s="15"/>
    </row>
    <row r="24" spans="1:37" ht="21.4" customHeight="1" x14ac:dyDescent="0.2">
      <c r="A24" s="16" t="s">
        <v>28</v>
      </c>
      <c r="B24" s="254">
        <f t="shared" ref="B24:B29" si="0">SUM(I24:AJ24)</f>
        <v>2658</v>
      </c>
      <c r="C24" s="255"/>
      <c r="D24" s="255"/>
      <c r="E24" s="255"/>
      <c r="F24" s="255"/>
      <c r="G24" s="255"/>
      <c r="H24" s="256"/>
      <c r="I24" s="254">
        <v>2464</v>
      </c>
      <c r="J24" s="255"/>
      <c r="K24" s="255"/>
      <c r="L24" s="255"/>
      <c r="M24" s="255"/>
      <c r="N24" s="255"/>
      <c r="O24" s="256"/>
      <c r="P24" s="254">
        <v>168</v>
      </c>
      <c r="Q24" s="255"/>
      <c r="R24" s="255"/>
      <c r="S24" s="255"/>
      <c r="T24" s="255"/>
      <c r="U24" s="255"/>
      <c r="V24" s="256"/>
      <c r="W24" s="254">
        <v>20</v>
      </c>
      <c r="X24" s="255"/>
      <c r="Y24" s="255"/>
      <c r="Z24" s="255"/>
      <c r="AA24" s="255"/>
      <c r="AB24" s="255"/>
      <c r="AC24" s="256"/>
      <c r="AD24" s="254">
        <v>6</v>
      </c>
      <c r="AE24" s="255"/>
      <c r="AF24" s="255"/>
      <c r="AG24" s="255"/>
      <c r="AH24" s="255"/>
      <c r="AI24" s="255"/>
      <c r="AJ24" s="255"/>
      <c r="AK24" s="15"/>
    </row>
    <row r="25" spans="1:37" ht="21.4" customHeight="1" x14ac:dyDescent="0.2">
      <c r="A25" s="16" t="s">
        <v>29</v>
      </c>
      <c r="B25" s="254">
        <f t="shared" si="0"/>
        <v>1866</v>
      </c>
      <c r="C25" s="255"/>
      <c r="D25" s="255"/>
      <c r="E25" s="255"/>
      <c r="F25" s="255"/>
      <c r="G25" s="255"/>
      <c r="H25" s="256"/>
      <c r="I25" s="254">
        <v>1712</v>
      </c>
      <c r="J25" s="255"/>
      <c r="K25" s="255"/>
      <c r="L25" s="255"/>
      <c r="M25" s="255"/>
      <c r="N25" s="255"/>
      <c r="O25" s="256"/>
      <c r="P25" s="254">
        <v>137</v>
      </c>
      <c r="Q25" s="255"/>
      <c r="R25" s="255"/>
      <c r="S25" s="255"/>
      <c r="T25" s="255"/>
      <c r="U25" s="255"/>
      <c r="V25" s="256"/>
      <c r="W25" s="254">
        <v>9</v>
      </c>
      <c r="X25" s="255"/>
      <c r="Y25" s="255"/>
      <c r="Z25" s="255"/>
      <c r="AA25" s="255"/>
      <c r="AB25" s="255"/>
      <c r="AC25" s="256"/>
      <c r="AD25" s="254">
        <v>8</v>
      </c>
      <c r="AE25" s="255"/>
      <c r="AF25" s="255"/>
      <c r="AG25" s="255"/>
      <c r="AH25" s="255"/>
      <c r="AI25" s="255"/>
      <c r="AJ25" s="255"/>
      <c r="AK25" s="15"/>
    </row>
    <row r="26" spans="1:37" ht="21.4" customHeight="1" x14ac:dyDescent="0.2">
      <c r="A26" s="16" t="s">
        <v>30</v>
      </c>
      <c r="B26" s="254">
        <f t="shared" si="0"/>
        <v>2134</v>
      </c>
      <c r="C26" s="255"/>
      <c r="D26" s="255"/>
      <c r="E26" s="255"/>
      <c r="F26" s="255"/>
      <c r="G26" s="255"/>
      <c r="H26" s="256"/>
      <c r="I26" s="254">
        <v>1857</v>
      </c>
      <c r="J26" s="255"/>
      <c r="K26" s="255"/>
      <c r="L26" s="255"/>
      <c r="M26" s="255"/>
      <c r="N26" s="255"/>
      <c r="O26" s="256"/>
      <c r="P26" s="254">
        <v>257</v>
      </c>
      <c r="Q26" s="255"/>
      <c r="R26" s="255"/>
      <c r="S26" s="255"/>
      <c r="T26" s="255"/>
      <c r="U26" s="255"/>
      <c r="V26" s="256"/>
      <c r="W26" s="254">
        <v>10</v>
      </c>
      <c r="X26" s="255"/>
      <c r="Y26" s="255"/>
      <c r="Z26" s="255"/>
      <c r="AA26" s="255"/>
      <c r="AB26" s="255"/>
      <c r="AC26" s="256"/>
      <c r="AD26" s="254">
        <v>10</v>
      </c>
      <c r="AE26" s="255"/>
      <c r="AF26" s="255"/>
      <c r="AG26" s="255"/>
      <c r="AH26" s="255"/>
      <c r="AI26" s="255"/>
      <c r="AJ26" s="255"/>
      <c r="AK26" s="15"/>
    </row>
    <row r="27" spans="1:37" ht="21.4" customHeight="1" x14ac:dyDescent="0.2">
      <c r="A27" s="16" t="s">
        <v>31</v>
      </c>
      <c r="B27" s="254">
        <f t="shared" si="0"/>
        <v>934</v>
      </c>
      <c r="C27" s="255"/>
      <c r="D27" s="255"/>
      <c r="E27" s="255"/>
      <c r="F27" s="255"/>
      <c r="G27" s="255"/>
      <c r="H27" s="256"/>
      <c r="I27" s="254">
        <v>848</v>
      </c>
      <c r="J27" s="255"/>
      <c r="K27" s="255"/>
      <c r="L27" s="255"/>
      <c r="M27" s="255"/>
      <c r="N27" s="255"/>
      <c r="O27" s="256"/>
      <c r="P27" s="254">
        <v>76</v>
      </c>
      <c r="Q27" s="255"/>
      <c r="R27" s="255"/>
      <c r="S27" s="255"/>
      <c r="T27" s="255"/>
      <c r="U27" s="255"/>
      <c r="V27" s="256"/>
      <c r="W27" s="254">
        <v>6</v>
      </c>
      <c r="X27" s="255"/>
      <c r="Y27" s="255"/>
      <c r="Z27" s="255"/>
      <c r="AA27" s="255"/>
      <c r="AB27" s="255"/>
      <c r="AC27" s="256"/>
      <c r="AD27" s="254">
        <v>4</v>
      </c>
      <c r="AE27" s="255"/>
      <c r="AF27" s="255"/>
      <c r="AG27" s="255"/>
      <c r="AH27" s="255"/>
      <c r="AI27" s="255"/>
      <c r="AJ27" s="255"/>
      <c r="AK27" s="15"/>
    </row>
    <row r="28" spans="1:37" ht="21.4" customHeight="1" x14ac:dyDescent="0.2">
      <c r="A28" s="16" t="s">
        <v>32</v>
      </c>
      <c r="B28" s="254">
        <f t="shared" si="0"/>
        <v>1638</v>
      </c>
      <c r="C28" s="255"/>
      <c r="D28" s="255"/>
      <c r="E28" s="255"/>
      <c r="F28" s="255"/>
      <c r="G28" s="255"/>
      <c r="H28" s="256"/>
      <c r="I28" s="254">
        <v>1505</v>
      </c>
      <c r="J28" s="255"/>
      <c r="K28" s="255"/>
      <c r="L28" s="255"/>
      <c r="M28" s="255"/>
      <c r="N28" s="255"/>
      <c r="O28" s="256"/>
      <c r="P28" s="254">
        <v>119</v>
      </c>
      <c r="Q28" s="255"/>
      <c r="R28" s="255"/>
      <c r="S28" s="255"/>
      <c r="T28" s="255"/>
      <c r="U28" s="255"/>
      <c r="V28" s="256"/>
      <c r="W28" s="254">
        <v>11</v>
      </c>
      <c r="X28" s="255"/>
      <c r="Y28" s="255"/>
      <c r="Z28" s="255"/>
      <c r="AA28" s="255"/>
      <c r="AB28" s="255"/>
      <c r="AC28" s="256"/>
      <c r="AD28" s="254">
        <v>3</v>
      </c>
      <c r="AE28" s="255"/>
      <c r="AF28" s="255"/>
      <c r="AG28" s="255"/>
      <c r="AH28" s="255"/>
      <c r="AI28" s="255"/>
      <c r="AJ28" s="255"/>
      <c r="AK28" s="15"/>
    </row>
    <row r="29" spans="1:37" ht="21.4" customHeight="1" thickBot="1" x14ac:dyDescent="0.25">
      <c r="A29" s="17" t="s">
        <v>33</v>
      </c>
      <c r="B29" s="254">
        <f t="shared" si="0"/>
        <v>1714</v>
      </c>
      <c r="C29" s="255"/>
      <c r="D29" s="255"/>
      <c r="E29" s="255"/>
      <c r="F29" s="255"/>
      <c r="G29" s="255"/>
      <c r="H29" s="256"/>
      <c r="I29" s="261">
        <v>1603</v>
      </c>
      <c r="J29" s="262"/>
      <c r="K29" s="262"/>
      <c r="L29" s="262"/>
      <c r="M29" s="262"/>
      <c r="N29" s="262"/>
      <c r="O29" s="263"/>
      <c r="P29" s="261">
        <v>99</v>
      </c>
      <c r="Q29" s="262"/>
      <c r="R29" s="262"/>
      <c r="S29" s="262"/>
      <c r="T29" s="262"/>
      <c r="U29" s="262"/>
      <c r="V29" s="263"/>
      <c r="W29" s="261">
        <v>8</v>
      </c>
      <c r="X29" s="262"/>
      <c r="Y29" s="262"/>
      <c r="Z29" s="262"/>
      <c r="AA29" s="262"/>
      <c r="AB29" s="262"/>
      <c r="AC29" s="263"/>
      <c r="AD29" s="261">
        <v>4</v>
      </c>
      <c r="AE29" s="262"/>
      <c r="AF29" s="262"/>
      <c r="AG29" s="262"/>
      <c r="AH29" s="262"/>
      <c r="AI29" s="262"/>
      <c r="AJ29" s="262"/>
      <c r="AK29" s="15"/>
    </row>
    <row r="30" spans="1:37" ht="20.25" customHeight="1" x14ac:dyDescent="0.2">
      <c r="A30" s="10"/>
      <c r="B30" s="10"/>
      <c r="C30" s="10"/>
      <c r="D30" s="10"/>
      <c r="E30" s="10"/>
      <c r="F30" s="10"/>
      <c r="G30" s="18"/>
      <c r="H30" s="10"/>
      <c r="I30" s="10"/>
      <c r="J30" s="10"/>
      <c r="K30" s="10"/>
      <c r="L30" s="10"/>
      <c r="M30" s="10"/>
      <c r="N30" s="10"/>
      <c r="O30" s="10"/>
      <c r="P30" s="10"/>
      <c r="Q30" s="10"/>
      <c r="R30" s="10"/>
      <c r="S30" s="10"/>
      <c r="T30" s="10"/>
      <c r="U30" s="10"/>
      <c r="V30" s="10"/>
      <c r="W30" s="11"/>
      <c r="X30" s="10"/>
      <c r="Y30" s="10"/>
      <c r="Z30" s="10"/>
      <c r="AA30" s="10"/>
      <c r="AB30" s="11"/>
      <c r="AC30" s="11"/>
      <c r="AD30" s="10"/>
      <c r="AE30" s="11"/>
      <c r="AF30" s="10"/>
      <c r="AG30" s="10"/>
      <c r="AH30" s="10"/>
      <c r="AI30" s="10"/>
      <c r="AJ30" s="19"/>
    </row>
    <row r="31" spans="1:37" ht="22.5" customHeight="1" thickBot="1" x14ac:dyDescent="0.25">
      <c r="A31" s="273" t="s">
        <v>34</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19"/>
      <c r="AD31" s="19"/>
      <c r="AE31" s="251" t="str">
        <f>+AE18</f>
        <v>令和２年度</v>
      </c>
      <c r="AF31" s="251"/>
      <c r="AG31" s="251"/>
      <c r="AH31" s="251"/>
      <c r="AI31" s="251"/>
      <c r="AJ31" s="251"/>
    </row>
    <row r="32" spans="1:37" s="13" customFormat="1" ht="21.95" customHeight="1" x14ac:dyDescent="0.4">
      <c r="A32" s="20" t="s">
        <v>2</v>
      </c>
      <c r="B32" s="275" t="s">
        <v>27</v>
      </c>
      <c r="C32" s="275"/>
      <c r="D32" s="275"/>
      <c r="E32" s="275"/>
      <c r="F32" s="275"/>
      <c r="G32" s="275" t="s">
        <v>28</v>
      </c>
      <c r="H32" s="275"/>
      <c r="I32" s="275"/>
      <c r="J32" s="275"/>
      <c r="K32" s="275"/>
      <c r="L32" s="275" t="s">
        <v>29</v>
      </c>
      <c r="M32" s="275"/>
      <c r="N32" s="275"/>
      <c r="O32" s="275"/>
      <c r="P32" s="275"/>
      <c r="Q32" s="275" t="s">
        <v>30</v>
      </c>
      <c r="R32" s="275"/>
      <c r="S32" s="275"/>
      <c r="T32" s="275"/>
      <c r="U32" s="275"/>
      <c r="V32" s="275" t="s">
        <v>31</v>
      </c>
      <c r="W32" s="275"/>
      <c r="X32" s="275"/>
      <c r="Y32" s="275"/>
      <c r="Z32" s="275"/>
      <c r="AA32" s="275" t="s">
        <v>32</v>
      </c>
      <c r="AB32" s="275"/>
      <c r="AC32" s="275"/>
      <c r="AD32" s="275"/>
      <c r="AE32" s="275"/>
      <c r="AF32" s="275" t="s">
        <v>33</v>
      </c>
      <c r="AG32" s="275"/>
      <c r="AH32" s="275"/>
      <c r="AI32" s="275"/>
      <c r="AJ32" s="275"/>
    </row>
    <row r="33" spans="1:37" ht="21.95" customHeight="1" thickBot="1" x14ac:dyDescent="0.25">
      <c r="A33" s="21">
        <f>SUM(B33:AJ33)</f>
        <v>14141</v>
      </c>
      <c r="B33" s="284">
        <v>2878</v>
      </c>
      <c r="C33" s="284"/>
      <c r="D33" s="284"/>
      <c r="E33" s="284"/>
      <c r="F33" s="284"/>
      <c r="G33" s="284">
        <v>2716</v>
      </c>
      <c r="H33" s="284"/>
      <c r="I33" s="284"/>
      <c r="J33" s="284"/>
      <c r="K33" s="284"/>
      <c r="L33" s="284">
        <v>1923</v>
      </c>
      <c r="M33" s="284"/>
      <c r="N33" s="284"/>
      <c r="O33" s="284"/>
      <c r="P33" s="284"/>
      <c r="Q33" s="284">
        <v>2194</v>
      </c>
      <c r="R33" s="284"/>
      <c r="S33" s="284"/>
      <c r="T33" s="284"/>
      <c r="U33" s="284"/>
      <c r="V33" s="284">
        <v>970</v>
      </c>
      <c r="W33" s="284"/>
      <c r="X33" s="284"/>
      <c r="Y33" s="284"/>
      <c r="Z33" s="284"/>
      <c r="AA33" s="284">
        <v>1690</v>
      </c>
      <c r="AB33" s="284"/>
      <c r="AC33" s="284"/>
      <c r="AD33" s="284"/>
      <c r="AE33" s="284"/>
      <c r="AF33" s="284">
        <v>1770</v>
      </c>
      <c r="AG33" s="284"/>
      <c r="AH33" s="284"/>
      <c r="AI33" s="284"/>
      <c r="AJ33" s="284"/>
      <c r="AK33" s="22"/>
    </row>
    <row r="34" spans="1:37" ht="20.25" customHeight="1" x14ac:dyDescent="0.2">
      <c r="A34" s="10"/>
      <c r="B34" s="10"/>
      <c r="C34" s="10"/>
      <c r="D34" s="10"/>
      <c r="E34" s="10"/>
      <c r="F34" s="10"/>
      <c r="G34" s="10"/>
      <c r="H34" s="10"/>
      <c r="I34" s="10"/>
      <c r="J34" s="11"/>
      <c r="K34" s="11"/>
      <c r="L34" s="11"/>
      <c r="M34" s="10"/>
      <c r="N34" s="10"/>
      <c r="O34" s="10"/>
      <c r="P34" s="10"/>
      <c r="Q34" s="11"/>
      <c r="R34" s="10"/>
      <c r="S34" s="10"/>
      <c r="T34" s="10"/>
      <c r="U34" s="10"/>
      <c r="V34" s="11"/>
      <c r="W34" s="10"/>
      <c r="X34" s="10"/>
      <c r="Y34" s="11"/>
      <c r="Z34" s="10"/>
      <c r="AA34" s="11"/>
      <c r="AB34" s="10"/>
      <c r="AC34" s="10"/>
      <c r="AD34" s="10"/>
      <c r="AE34" s="10"/>
      <c r="AF34" s="23"/>
      <c r="AG34" s="10"/>
      <c r="AH34" s="10"/>
      <c r="AI34" s="10"/>
      <c r="AJ34" s="19"/>
    </row>
    <row r="35" spans="1:37" ht="22.5" customHeight="1" thickBot="1" x14ac:dyDescent="0.25">
      <c r="A35" s="273" t="s">
        <v>35</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51" t="str">
        <f>+AE18</f>
        <v>令和２年度</v>
      </c>
      <c r="AF35" s="251"/>
      <c r="AG35" s="251"/>
      <c r="AH35" s="251"/>
      <c r="AI35" s="251"/>
      <c r="AJ35" s="251"/>
    </row>
    <row r="36" spans="1:37" ht="19.5" customHeight="1" x14ac:dyDescent="0.2">
      <c r="A36" s="24"/>
      <c r="B36" s="24"/>
      <c r="C36" s="24"/>
      <c r="D36" s="24"/>
      <c r="E36" s="274" t="s">
        <v>36</v>
      </c>
      <c r="F36" s="275"/>
      <c r="G36" s="275"/>
      <c r="H36" s="275"/>
      <c r="I36" s="275"/>
      <c r="J36" s="275"/>
      <c r="K36" s="275"/>
      <c r="L36" s="276"/>
      <c r="M36" s="274" t="s">
        <v>37</v>
      </c>
      <c r="N36" s="275"/>
      <c r="O36" s="275"/>
      <c r="P36" s="275"/>
      <c r="Q36" s="275"/>
      <c r="R36" s="275"/>
      <c r="S36" s="275"/>
      <c r="T36" s="275"/>
      <c r="U36" s="275"/>
      <c r="V36" s="275"/>
      <c r="W36" s="275"/>
      <c r="X36" s="275"/>
      <c r="Y36" s="275"/>
      <c r="Z36" s="275"/>
      <c r="AA36" s="275"/>
      <c r="AB36" s="276"/>
      <c r="AC36" s="280" t="s">
        <v>38</v>
      </c>
      <c r="AD36" s="281"/>
      <c r="AE36" s="281"/>
      <c r="AF36" s="281"/>
      <c r="AG36" s="281"/>
      <c r="AH36" s="281"/>
      <c r="AI36" s="281"/>
      <c r="AJ36" s="281"/>
    </row>
    <row r="37" spans="1:37" ht="19.5" customHeight="1" x14ac:dyDescent="0.2">
      <c r="A37" s="25"/>
      <c r="B37" s="25"/>
      <c r="C37" s="25"/>
      <c r="D37" s="25"/>
      <c r="E37" s="277"/>
      <c r="F37" s="278"/>
      <c r="G37" s="278"/>
      <c r="H37" s="278"/>
      <c r="I37" s="278"/>
      <c r="J37" s="278"/>
      <c r="K37" s="278"/>
      <c r="L37" s="279"/>
      <c r="M37" s="277" t="s">
        <v>39</v>
      </c>
      <c r="N37" s="278"/>
      <c r="O37" s="278"/>
      <c r="P37" s="278"/>
      <c r="Q37" s="278"/>
      <c r="R37" s="278"/>
      <c r="S37" s="278"/>
      <c r="T37" s="279"/>
      <c r="U37" s="277" t="s">
        <v>40</v>
      </c>
      <c r="V37" s="278"/>
      <c r="W37" s="278"/>
      <c r="X37" s="278"/>
      <c r="Y37" s="278"/>
      <c r="Z37" s="278"/>
      <c r="AA37" s="278"/>
      <c r="AB37" s="279"/>
      <c r="AC37" s="282"/>
      <c r="AD37" s="283"/>
      <c r="AE37" s="283"/>
      <c r="AF37" s="283"/>
      <c r="AG37" s="283"/>
      <c r="AH37" s="283"/>
      <c r="AI37" s="283"/>
      <c r="AJ37" s="283"/>
    </row>
    <row r="38" spans="1:37" s="7" customFormat="1" ht="19.5" customHeight="1" x14ac:dyDescent="0.2">
      <c r="A38" s="266" t="s">
        <v>2</v>
      </c>
      <c r="B38" s="266"/>
      <c r="C38" s="266"/>
      <c r="D38" s="267"/>
      <c r="E38" s="268">
        <f>SUM(E39:L45)</f>
        <v>165</v>
      </c>
      <c r="F38" s="269"/>
      <c r="G38" s="269"/>
      <c r="H38" s="269"/>
      <c r="I38" s="269"/>
      <c r="J38" s="269"/>
      <c r="K38" s="269"/>
      <c r="L38" s="270"/>
      <c r="M38" s="268">
        <f>SUM(M39:T45)</f>
        <v>804</v>
      </c>
      <c r="N38" s="269"/>
      <c r="O38" s="269"/>
      <c r="P38" s="269"/>
      <c r="Q38" s="269"/>
      <c r="R38" s="269"/>
      <c r="S38" s="269"/>
      <c r="T38" s="270"/>
      <c r="U38" s="268">
        <f>SUM(U39:AB45)</f>
        <v>1681</v>
      </c>
      <c r="V38" s="269"/>
      <c r="W38" s="269"/>
      <c r="X38" s="269"/>
      <c r="Y38" s="269"/>
      <c r="Z38" s="269"/>
      <c r="AA38" s="269"/>
      <c r="AB38" s="270"/>
      <c r="AC38" s="271">
        <f>U38/E38</f>
        <v>10.187878787878788</v>
      </c>
      <c r="AD38" s="272"/>
      <c r="AE38" s="272"/>
      <c r="AF38" s="272"/>
      <c r="AG38" s="272"/>
      <c r="AH38" s="272"/>
      <c r="AI38" s="272"/>
      <c r="AJ38" s="272"/>
      <c r="AK38" s="2"/>
    </row>
    <row r="39" spans="1:37" ht="19.5" customHeight="1" x14ac:dyDescent="0.2">
      <c r="A39" s="252" t="s">
        <v>27</v>
      </c>
      <c r="B39" s="252"/>
      <c r="C39" s="252"/>
      <c r="D39" s="253"/>
      <c r="E39" s="254">
        <v>18</v>
      </c>
      <c r="F39" s="255"/>
      <c r="G39" s="255"/>
      <c r="H39" s="255"/>
      <c r="I39" s="255"/>
      <c r="J39" s="255"/>
      <c r="K39" s="255"/>
      <c r="L39" s="256"/>
      <c r="M39" s="254">
        <v>24</v>
      </c>
      <c r="N39" s="255"/>
      <c r="O39" s="255"/>
      <c r="P39" s="255"/>
      <c r="Q39" s="255"/>
      <c r="R39" s="255"/>
      <c r="S39" s="255"/>
      <c r="T39" s="256"/>
      <c r="U39" s="254">
        <v>24</v>
      </c>
      <c r="V39" s="255"/>
      <c r="W39" s="255"/>
      <c r="X39" s="255"/>
      <c r="Y39" s="255"/>
      <c r="Z39" s="255"/>
      <c r="AA39" s="255"/>
      <c r="AB39" s="256"/>
      <c r="AC39" s="257">
        <f>U39/E39</f>
        <v>1.3333333333333333</v>
      </c>
      <c r="AD39" s="258"/>
      <c r="AE39" s="258"/>
      <c r="AF39" s="258"/>
      <c r="AG39" s="258"/>
      <c r="AH39" s="258"/>
      <c r="AI39" s="258"/>
      <c r="AJ39" s="258"/>
    </row>
    <row r="40" spans="1:37" ht="19.5" customHeight="1" x14ac:dyDescent="0.2">
      <c r="A40" s="252" t="s">
        <v>28</v>
      </c>
      <c r="B40" s="252"/>
      <c r="C40" s="252"/>
      <c r="D40" s="253"/>
      <c r="E40" s="254">
        <v>32</v>
      </c>
      <c r="F40" s="255"/>
      <c r="G40" s="255"/>
      <c r="H40" s="255"/>
      <c r="I40" s="255"/>
      <c r="J40" s="255"/>
      <c r="K40" s="255"/>
      <c r="L40" s="256"/>
      <c r="M40" s="254">
        <v>170</v>
      </c>
      <c r="N40" s="255"/>
      <c r="O40" s="255"/>
      <c r="P40" s="255"/>
      <c r="Q40" s="255"/>
      <c r="R40" s="255"/>
      <c r="S40" s="255"/>
      <c r="T40" s="256"/>
      <c r="U40" s="254">
        <v>417</v>
      </c>
      <c r="V40" s="255"/>
      <c r="W40" s="255"/>
      <c r="X40" s="255"/>
      <c r="Y40" s="255"/>
      <c r="Z40" s="255"/>
      <c r="AA40" s="255"/>
      <c r="AB40" s="256"/>
      <c r="AC40" s="257">
        <f t="shared" ref="AC40:AC45" si="1">U40/E40</f>
        <v>13.03125</v>
      </c>
      <c r="AD40" s="258"/>
      <c r="AE40" s="258"/>
      <c r="AF40" s="258"/>
      <c r="AG40" s="258"/>
      <c r="AH40" s="258"/>
      <c r="AI40" s="258"/>
      <c r="AJ40" s="258"/>
    </row>
    <row r="41" spans="1:37" ht="19.5" customHeight="1" x14ac:dyDescent="0.2">
      <c r="A41" s="252" t="s">
        <v>29</v>
      </c>
      <c r="B41" s="252"/>
      <c r="C41" s="252"/>
      <c r="D41" s="253"/>
      <c r="E41" s="254">
        <v>21</v>
      </c>
      <c r="F41" s="255"/>
      <c r="G41" s="255"/>
      <c r="H41" s="255"/>
      <c r="I41" s="255"/>
      <c r="J41" s="255"/>
      <c r="K41" s="255"/>
      <c r="L41" s="256"/>
      <c r="M41" s="254">
        <v>156</v>
      </c>
      <c r="N41" s="255"/>
      <c r="O41" s="255"/>
      <c r="P41" s="255"/>
      <c r="Q41" s="255"/>
      <c r="R41" s="255"/>
      <c r="S41" s="255"/>
      <c r="T41" s="256"/>
      <c r="U41" s="254">
        <v>351</v>
      </c>
      <c r="V41" s="255"/>
      <c r="W41" s="255"/>
      <c r="X41" s="255"/>
      <c r="Y41" s="255"/>
      <c r="Z41" s="255"/>
      <c r="AA41" s="255"/>
      <c r="AB41" s="256"/>
      <c r="AC41" s="257">
        <f t="shared" si="1"/>
        <v>16.714285714285715</v>
      </c>
      <c r="AD41" s="258"/>
      <c r="AE41" s="258"/>
      <c r="AF41" s="258"/>
      <c r="AG41" s="258"/>
      <c r="AH41" s="258"/>
      <c r="AI41" s="258"/>
      <c r="AJ41" s="258"/>
    </row>
    <row r="42" spans="1:37" ht="19.5" customHeight="1" x14ac:dyDescent="0.2">
      <c r="A42" s="252" t="s">
        <v>30</v>
      </c>
      <c r="B42" s="252"/>
      <c r="C42" s="252"/>
      <c r="D42" s="253"/>
      <c r="E42" s="254">
        <v>19</v>
      </c>
      <c r="F42" s="255"/>
      <c r="G42" s="255"/>
      <c r="H42" s="255"/>
      <c r="I42" s="255"/>
      <c r="J42" s="255"/>
      <c r="K42" s="255"/>
      <c r="L42" s="256"/>
      <c r="M42" s="254">
        <v>105</v>
      </c>
      <c r="N42" s="255"/>
      <c r="O42" s="255"/>
      <c r="P42" s="255"/>
      <c r="Q42" s="255"/>
      <c r="R42" s="255"/>
      <c r="S42" s="255"/>
      <c r="T42" s="256"/>
      <c r="U42" s="254">
        <v>162</v>
      </c>
      <c r="V42" s="255"/>
      <c r="W42" s="255"/>
      <c r="X42" s="255"/>
      <c r="Y42" s="255"/>
      <c r="Z42" s="255"/>
      <c r="AA42" s="255"/>
      <c r="AB42" s="256"/>
      <c r="AC42" s="257">
        <f t="shared" si="1"/>
        <v>8.526315789473685</v>
      </c>
      <c r="AD42" s="258"/>
      <c r="AE42" s="258"/>
      <c r="AF42" s="258"/>
      <c r="AG42" s="258"/>
      <c r="AH42" s="258"/>
      <c r="AI42" s="258"/>
      <c r="AJ42" s="258"/>
    </row>
    <row r="43" spans="1:37" ht="19.5" customHeight="1" x14ac:dyDescent="0.2">
      <c r="A43" s="252" t="s">
        <v>31</v>
      </c>
      <c r="B43" s="252"/>
      <c r="C43" s="252"/>
      <c r="D43" s="253"/>
      <c r="E43" s="254">
        <v>30</v>
      </c>
      <c r="F43" s="255"/>
      <c r="G43" s="255"/>
      <c r="H43" s="255"/>
      <c r="I43" s="255"/>
      <c r="J43" s="255"/>
      <c r="K43" s="255"/>
      <c r="L43" s="256"/>
      <c r="M43" s="254">
        <v>92</v>
      </c>
      <c r="N43" s="255"/>
      <c r="O43" s="255"/>
      <c r="P43" s="255"/>
      <c r="Q43" s="255"/>
      <c r="R43" s="255"/>
      <c r="S43" s="255"/>
      <c r="T43" s="256"/>
      <c r="U43" s="254">
        <v>239</v>
      </c>
      <c r="V43" s="255"/>
      <c r="W43" s="255"/>
      <c r="X43" s="255"/>
      <c r="Y43" s="255"/>
      <c r="Z43" s="255"/>
      <c r="AA43" s="255"/>
      <c r="AB43" s="256"/>
      <c r="AC43" s="257">
        <f t="shared" si="1"/>
        <v>7.9666666666666668</v>
      </c>
      <c r="AD43" s="258"/>
      <c r="AE43" s="258"/>
      <c r="AF43" s="258"/>
      <c r="AG43" s="258"/>
      <c r="AH43" s="258"/>
      <c r="AI43" s="258"/>
      <c r="AJ43" s="258"/>
    </row>
    <row r="44" spans="1:37" ht="19.5" customHeight="1" x14ac:dyDescent="0.2">
      <c r="A44" s="252" t="s">
        <v>32</v>
      </c>
      <c r="B44" s="252"/>
      <c r="C44" s="252"/>
      <c r="D44" s="253"/>
      <c r="E44" s="254">
        <v>21</v>
      </c>
      <c r="F44" s="255"/>
      <c r="G44" s="255"/>
      <c r="H44" s="255"/>
      <c r="I44" s="255"/>
      <c r="J44" s="255"/>
      <c r="K44" s="255"/>
      <c r="L44" s="256"/>
      <c r="M44" s="254">
        <v>141</v>
      </c>
      <c r="N44" s="255"/>
      <c r="O44" s="255"/>
      <c r="P44" s="255"/>
      <c r="Q44" s="255"/>
      <c r="R44" s="255"/>
      <c r="S44" s="255"/>
      <c r="T44" s="256"/>
      <c r="U44" s="254">
        <v>265</v>
      </c>
      <c r="V44" s="255"/>
      <c r="W44" s="255"/>
      <c r="X44" s="255"/>
      <c r="Y44" s="255"/>
      <c r="Z44" s="255"/>
      <c r="AA44" s="255"/>
      <c r="AB44" s="256"/>
      <c r="AC44" s="257">
        <f t="shared" si="1"/>
        <v>12.619047619047619</v>
      </c>
      <c r="AD44" s="258"/>
      <c r="AE44" s="258"/>
      <c r="AF44" s="258"/>
      <c r="AG44" s="258"/>
      <c r="AH44" s="258"/>
      <c r="AI44" s="258"/>
      <c r="AJ44" s="258"/>
    </row>
    <row r="45" spans="1:37" ht="19.5" customHeight="1" thickBot="1" x14ac:dyDescent="0.25">
      <c r="A45" s="259" t="s">
        <v>33</v>
      </c>
      <c r="B45" s="259"/>
      <c r="C45" s="259"/>
      <c r="D45" s="260"/>
      <c r="E45" s="261">
        <v>24</v>
      </c>
      <c r="F45" s="262"/>
      <c r="G45" s="262"/>
      <c r="H45" s="262"/>
      <c r="I45" s="262"/>
      <c r="J45" s="262"/>
      <c r="K45" s="262"/>
      <c r="L45" s="263"/>
      <c r="M45" s="261">
        <v>116</v>
      </c>
      <c r="N45" s="262"/>
      <c r="O45" s="262"/>
      <c r="P45" s="262"/>
      <c r="Q45" s="262"/>
      <c r="R45" s="262"/>
      <c r="S45" s="262"/>
      <c r="T45" s="263"/>
      <c r="U45" s="261">
        <v>223</v>
      </c>
      <c r="V45" s="262"/>
      <c r="W45" s="262"/>
      <c r="X45" s="262"/>
      <c r="Y45" s="262"/>
      <c r="Z45" s="262"/>
      <c r="AA45" s="262"/>
      <c r="AB45" s="263"/>
      <c r="AC45" s="264">
        <f t="shared" si="1"/>
        <v>9.2916666666666661</v>
      </c>
      <c r="AD45" s="265"/>
      <c r="AE45" s="265"/>
      <c r="AF45" s="265"/>
      <c r="AG45" s="265"/>
      <c r="AH45" s="265"/>
      <c r="AI45" s="265"/>
      <c r="AJ45" s="265"/>
    </row>
    <row r="46" spans="1:37" ht="20.25" customHeight="1" x14ac:dyDescent="0.2">
      <c r="A46" s="10"/>
      <c r="B46" s="10"/>
      <c r="C46" s="10"/>
      <c r="D46" s="10"/>
      <c r="E46" s="10"/>
      <c r="F46" s="10"/>
      <c r="G46" s="10"/>
      <c r="H46" s="10"/>
      <c r="I46" s="10"/>
      <c r="J46" s="10"/>
      <c r="K46" s="10"/>
      <c r="L46" s="26"/>
      <c r="M46" s="10"/>
      <c r="N46" s="10"/>
      <c r="O46" s="10"/>
      <c r="P46" s="10"/>
      <c r="Q46" s="10"/>
      <c r="R46" s="10"/>
      <c r="S46" s="10"/>
      <c r="T46" s="26"/>
      <c r="U46" s="10"/>
      <c r="V46" s="10"/>
      <c r="W46" s="10"/>
      <c r="X46" s="10"/>
      <c r="Y46" s="10"/>
      <c r="Z46" s="10"/>
      <c r="AB46" s="27"/>
    </row>
    <row r="47" spans="1:37" ht="22.5" customHeight="1" thickBot="1" x14ac:dyDescent="0.25">
      <c r="A47" s="246" t="s">
        <v>41</v>
      </c>
      <c r="B47" s="246"/>
      <c r="C47" s="246"/>
      <c r="D47" s="246"/>
      <c r="E47" s="246"/>
      <c r="F47" s="246"/>
      <c r="G47" s="19"/>
      <c r="H47" s="19"/>
      <c r="I47" s="247" t="s">
        <v>18</v>
      </c>
      <c r="J47" s="247"/>
      <c r="K47" s="247"/>
      <c r="L47" s="247"/>
      <c r="M47" s="19"/>
      <c r="N47" s="19"/>
      <c r="O47" s="19"/>
      <c r="P47" s="19"/>
      <c r="Q47" s="19"/>
      <c r="R47" s="19"/>
      <c r="S47" s="19"/>
      <c r="T47" s="19"/>
      <c r="U47" s="19"/>
      <c r="V47" s="19"/>
      <c r="W47" s="19"/>
      <c r="X47" s="19"/>
      <c r="Y47" s="19"/>
      <c r="Z47" s="19"/>
      <c r="AA47" s="19"/>
      <c r="AB47" s="19"/>
      <c r="AC47" s="19"/>
      <c r="AD47" s="19"/>
      <c r="AE47" s="19"/>
      <c r="AF47" s="19"/>
      <c r="AG47" s="19"/>
      <c r="AH47" s="19"/>
      <c r="AI47" s="19"/>
      <c r="AJ47" s="19"/>
    </row>
    <row r="48" spans="1:37" ht="19.5" customHeight="1" x14ac:dyDescent="0.2">
      <c r="A48" s="248" t="s">
        <v>42</v>
      </c>
      <c r="B48" s="248"/>
      <c r="C48" s="248"/>
      <c r="D48" s="248"/>
      <c r="E48" s="248"/>
      <c r="F48" s="248"/>
      <c r="G48" s="248"/>
      <c r="H48" s="248"/>
      <c r="I48" s="248"/>
      <c r="J48" s="248"/>
      <c r="K48" s="248"/>
      <c r="L48" s="248"/>
    </row>
    <row r="49" spans="1:36" ht="19.5" customHeight="1" thickBot="1" x14ac:dyDescent="0.25">
      <c r="A49" s="249">
        <v>163182</v>
      </c>
      <c r="B49" s="249"/>
      <c r="C49" s="249"/>
      <c r="D49" s="249"/>
      <c r="E49" s="249"/>
      <c r="F49" s="250" t="s">
        <v>43</v>
      </c>
      <c r="G49" s="250"/>
      <c r="H49" s="250"/>
      <c r="I49" s="250"/>
      <c r="J49" s="250"/>
      <c r="K49" s="250"/>
      <c r="L49" s="250"/>
    </row>
    <row r="50" spans="1:36" ht="21.4" customHeight="1" x14ac:dyDescent="0.2"/>
    <row r="52" spans="1:36" ht="16.5" customHeight="1" x14ac:dyDescent="0.2">
      <c r="AA52" s="251" t="s">
        <v>44</v>
      </c>
      <c r="AB52" s="251"/>
      <c r="AC52" s="251"/>
      <c r="AD52" s="251"/>
      <c r="AE52" s="251"/>
      <c r="AF52" s="251"/>
      <c r="AG52" s="251"/>
      <c r="AH52" s="251"/>
      <c r="AI52" s="251"/>
      <c r="AJ52" s="251"/>
    </row>
  </sheetData>
  <mergeCells count="192">
    <mergeCell ref="A1:V1"/>
    <mergeCell ref="Z1:AJ1"/>
    <mergeCell ref="B2:H3"/>
    <mergeCell ref="I2:V2"/>
    <mergeCell ref="W2:AJ2"/>
    <mergeCell ref="I3:O3"/>
    <mergeCell ref="P3:V3"/>
    <mergeCell ref="W3:AC3"/>
    <mergeCell ref="AD3:AJ3"/>
    <mergeCell ref="B4:H4"/>
    <mergeCell ref="I4:O4"/>
    <mergeCell ref="P4:V4"/>
    <mergeCell ref="W4:AC4"/>
    <mergeCell ref="AD4:AJ4"/>
    <mergeCell ref="B5:H5"/>
    <mergeCell ref="I5:O5"/>
    <mergeCell ref="P5:V5"/>
    <mergeCell ref="W5:AC5"/>
    <mergeCell ref="AD5:AJ5"/>
    <mergeCell ref="B6:H6"/>
    <mergeCell ref="I6:O6"/>
    <mergeCell ref="P6:V6"/>
    <mergeCell ref="W6:AC6"/>
    <mergeCell ref="AD6:AJ6"/>
    <mergeCell ref="B7:H7"/>
    <mergeCell ref="I7:O7"/>
    <mergeCell ref="P7:V7"/>
    <mergeCell ref="W7:AC7"/>
    <mergeCell ref="AD7:AJ7"/>
    <mergeCell ref="B8:H8"/>
    <mergeCell ref="I8:O8"/>
    <mergeCell ref="P8:V8"/>
    <mergeCell ref="W8:AC8"/>
    <mergeCell ref="AE8:AJ8"/>
    <mergeCell ref="B9:H9"/>
    <mergeCell ref="N9:O9"/>
    <mergeCell ref="P9:V9"/>
    <mergeCell ref="W9:AC9"/>
    <mergeCell ref="AE9:AJ9"/>
    <mergeCell ref="B10:H10"/>
    <mergeCell ref="I10:O10"/>
    <mergeCell ref="P10:V10"/>
    <mergeCell ref="W10:AC10"/>
    <mergeCell ref="AD10:AJ10"/>
    <mergeCell ref="B11:H11"/>
    <mergeCell ref="I11:O11"/>
    <mergeCell ref="P11:V11"/>
    <mergeCell ref="W11:AC11"/>
    <mergeCell ref="AD11:AJ11"/>
    <mergeCell ref="B12:H12"/>
    <mergeCell ref="I12:O12"/>
    <mergeCell ref="P12:V12"/>
    <mergeCell ref="W12:AC12"/>
    <mergeCell ref="AD12:AJ12"/>
    <mergeCell ref="B13:H13"/>
    <mergeCell ref="N13:O13"/>
    <mergeCell ref="P13:V13"/>
    <mergeCell ref="W13:AC13"/>
    <mergeCell ref="AE13:AJ13"/>
    <mergeCell ref="B14:H14"/>
    <mergeCell ref="I14:O14"/>
    <mergeCell ref="P14:V14"/>
    <mergeCell ref="W14:AC14"/>
    <mergeCell ref="AE14:AJ14"/>
    <mergeCell ref="B15:H16"/>
    <mergeCell ref="I15:O16"/>
    <mergeCell ref="P15:V16"/>
    <mergeCell ref="W15:AC16"/>
    <mergeCell ref="AD15:AJ16"/>
    <mergeCell ref="Z17:AJ17"/>
    <mergeCell ref="A18:AD18"/>
    <mergeCell ref="AE18:AJ18"/>
    <mergeCell ref="B19:H20"/>
    <mergeCell ref="I19:AJ19"/>
    <mergeCell ref="I20:O20"/>
    <mergeCell ref="P20:V20"/>
    <mergeCell ref="W20:AC20"/>
    <mergeCell ref="AD20:AJ20"/>
    <mergeCell ref="B21:H21"/>
    <mergeCell ref="I21:O21"/>
    <mergeCell ref="P21:V21"/>
    <mergeCell ref="W21:AC21"/>
    <mergeCell ref="AD21:AJ21"/>
    <mergeCell ref="B22:H22"/>
    <mergeCell ref="I22:O22"/>
    <mergeCell ref="P22:V22"/>
    <mergeCell ref="W22:AC22"/>
    <mergeCell ref="AD22:AJ22"/>
    <mergeCell ref="B23:H23"/>
    <mergeCell ref="I23:O23"/>
    <mergeCell ref="P23:V23"/>
    <mergeCell ref="W23:AC23"/>
    <mergeCell ref="AD23:AJ23"/>
    <mergeCell ref="B24:H24"/>
    <mergeCell ref="I24:O24"/>
    <mergeCell ref="P24:V24"/>
    <mergeCell ref="W24:AC24"/>
    <mergeCell ref="AD24:AJ24"/>
    <mergeCell ref="B25:H25"/>
    <mergeCell ref="I25:O25"/>
    <mergeCell ref="P25:V25"/>
    <mergeCell ref="W25:AC25"/>
    <mergeCell ref="AD25:AJ25"/>
    <mergeCell ref="B26:H26"/>
    <mergeCell ref="I26:O26"/>
    <mergeCell ref="P26:V26"/>
    <mergeCell ref="W26:AC26"/>
    <mergeCell ref="AD26:AJ26"/>
    <mergeCell ref="B29:H29"/>
    <mergeCell ref="I29:O29"/>
    <mergeCell ref="P29:V29"/>
    <mergeCell ref="W29:AC29"/>
    <mergeCell ref="AD29:AJ29"/>
    <mergeCell ref="A31:AB31"/>
    <mergeCell ref="AE31:AJ31"/>
    <mergeCell ref="B27:H27"/>
    <mergeCell ref="I27:O27"/>
    <mergeCell ref="P27:V27"/>
    <mergeCell ref="W27:AC27"/>
    <mergeCell ref="AD27:AJ27"/>
    <mergeCell ref="B28:H28"/>
    <mergeCell ref="I28:O28"/>
    <mergeCell ref="P28:V28"/>
    <mergeCell ref="W28:AC28"/>
    <mergeCell ref="AD28:AJ28"/>
    <mergeCell ref="A35:AD35"/>
    <mergeCell ref="AE35:AJ35"/>
    <mergeCell ref="E36:L37"/>
    <mergeCell ref="M36:AB36"/>
    <mergeCell ref="AC36:AJ37"/>
    <mergeCell ref="M37:T37"/>
    <mergeCell ref="U37:AB37"/>
    <mergeCell ref="AF32:AJ32"/>
    <mergeCell ref="B33:F33"/>
    <mergeCell ref="G33:K33"/>
    <mergeCell ref="L33:P33"/>
    <mergeCell ref="Q33:U33"/>
    <mergeCell ref="V33:Z33"/>
    <mergeCell ref="AA33:AE33"/>
    <mergeCell ref="AF33:AJ33"/>
    <mergeCell ref="B32:F32"/>
    <mergeCell ref="G32:K32"/>
    <mergeCell ref="L32:P32"/>
    <mergeCell ref="Q32:U32"/>
    <mergeCell ref="V32:Z32"/>
    <mergeCell ref="AA32:AE32"/>
    <mergeCell ref="A38:D38"/>
    <mergeCell ref="E38:L38"/>
    <mergeCell ref="M38:T38"/>
    <mergeCell ref="U38:AB38"/>
    <mergeCell ref="AC38:AJ38"/>
    <mergeCell ref="A39:D39"/>
    <mergeCell ref="E39:L39"/>
    <mergeCell ref="M39:T39"/>
    <mergeCell ref="U39:AB39"/>
    <mergeCell ref="AC39:AJ39"/>
    <mergeCell ref="A40:D40"/>
    <mergeCell ref="E40:L40"/>
    <mergeCell ref="M40:T40"/>
    <mergeCell ref="U40:AB40"/>
    <mergeCell ref="AC40:AJ40"/>
    <mergeCell ref="A41:D41"/>
    <mergeCell ref="E41:L41"/>
    <mergeCell ref="M41:T41"/>
    <mergeCell ref="U41:AB41"/>
    <mergeCell ref="AC41:AJ41"/>
    <mergeCell ref="A42:D42"/>
    <mergeCell ref="E42:L42"/>
    <mergeCell ref="M42:T42"/>
    <mergeCell ref="U42:AB42"/>
    <mergeCell ref="AC42:AJ42"/>
    <mergeCell ref="A43:D43"/>
    <mergeCell ref="E43:L43"/>
    <mergeCell ref="M43:T43"/>
    <mergeCell ref="U43:AB43"/>
    <mergeCell ref="AC43:AJ43"/>
    <mergeCell ref="A47:F47"/>
    <mergeCell ref="I47:L47"/>
    <mergeCell ref="A48:L48"/>
    <mergeCell ref="A49:E49"/>
    <mergeCell ref="F49:L49"/>
    <mergeCell ref="AA52:AJ52"/>
    <mergeCell ref="A44:D44"/>
    <mergeCell ref="E44:L44"/>
    <mergeCell ref="M44:T44"/>
    <mergeCell ref="U44:AB44"/>
    <mergeCell ref="AC44:AJ44"/>
    <mergeCell ref="A45:D45"/>
    <mergeCell ref="E45:L45"/>
    <mergeCell ref="M45:T45"/>
    <mergeCell ref="U45:AB45"/>
    <mergeCell ref="AC45:AJ45"/>
  </mergeCells>
  <phoneticPr fontId="3"/>
  <printOptions horizontalCentered="1"/>
  <pageMargins left="0.39370078740157483" right="0.39370078740157483" top="0.59055118110236227" bottom="0.78740157480314965" header="0.51181102362204722" footer="0.39370078740157483"/>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46"/>
  <sheetViews>
    <sheetView showGridLines="0" view="pageBreakPreview" topLeftCell="A28" zoomScaleNormal="100" zoomScaleSheetLayoutView="100" workbookViewId="0">
      <selection activeCell="E7" sqref="E7:K7"/>
    </sheetView>
  </sheetViews>
  <sheetFormatPr defaultRowHeight="17.25" x14ac:dyDescent="0.2"/>
  <cols>
    <col min="1" max="11" width="11.5" style="2" customWidth="1"/>
    <col min="12" max="12" width="10.625" style="2" customWidth="1"/>
    <col min="13" max="256" width="9" style="2"/>
    <col min="257" max="267" width="11.5" style="2" customWidth="1"/>
    <col min="268" max="268" width="10.625" style="2" customWidth="1"/>
    <col min="269" max="512" width="9" style="2"/>
    <col min="513" max="523" width="11.5" style="2" customWidth="1"/>
    <col min="524" max="524" width="10.625" style="2" customWidth="1"/>
    <col min="525" max="768" width="9" style="2"/>
    <col min="769" max="779" width="11.5" style="2" customWidth="1"/>
    <col min="780" max="780" width="10.625" style="2" customWidth="1"/>
    <col min="781" max="1024" width="9" style="2"/>
    <col min="1025" max="1035" width="11.5" style="2" customWidth="1"/>
    <col min="1036" max="1036" width="10.625" style="2" customWidth="1"/>
    <col min="1037" max="1280" width="9" style="2"/>
    <col min="1281" max="1291" width="11.5" style="2" customWidth="1"/>
    <col min="1292" max="1292" width="10.625" style="2" customWidth="1"/>
    <col min="1293" max="1536" width="9" style="2"/>
    <col min="1537" max="1547" width="11.5" style="2" customWidth="1"/>
    <col min="1548" max="1548" width="10.625" style="2" customWidth="1"/>
    <col min="1549" max="1792" width="9" style="2"/>
    <col min="1793" max="1803" width="11.5" style="2" customWidth="1"/>
    <col min="1804" max="1804" width="10.625" style="2" customWidth="1"/>
    <col min="1805" max="2048" width="9" style="2"/>
    <col min="2049" max="2059" width="11.5" style="2" customWidth="1"/>
    <col min="2060" max="2060" width="10.625" style="2" customWidth="1"/>
    <col min="2061" max="2304" width="9" style="2"/>
    <col min="2305" max="2315" width="11.5" style="2" customWidth="1"/>
    <col min="2316" max="2316" width="10.625" style="2" customWidth="1"/>
    <col min="2317" max="2560" width="9" style="2"/>
    <col min="2561" max="2571" width="11.5" style="2" customWidth="1"/>
    <col min="2572" max="2572" width="10.625" style="2" customWidth="1"/>
    <col min="2573" max="2816" width="9" style="2"/>
    <col min="2817" max="2827" width="11.5" style="2" customWidth="1"/>
    <col min="2828" max="2828" width="10.625" style="2" customWidth="1"/>
    <col min="2829" max="3072" width="9" style="2"/>
    <col min="3073" max="3083" width="11.5" style="2" customWidth="1"/>
    <col min="3084" max="3084" width="10.625" style="2" customWidth="1"/>
    <col min="3085" max="3328" width="9" style="2"/>
    <col min="3329" max="3339" width="11.5" style="2" customWidth="1"/>
    <col min="3340" max="3340" width="10.625" style="2" customWidth="1"/>
    <col min="3341" max="3584" width="9" style="2"/>
    <col min="3585" max="3595" width="11.5" style="2" customWidth="1"/>
    <col min="3596" max="3596" width="10.625" style="2" customWidth="1"/>
    <col min="3597" max="3840" width="9" style="2"/>
    <col min="3841" max="3851" width="11.5" style="2" customWidth="1"/>
    <col min="3852" max="3852" width="10.625" style="2" customWidth="1"/>
    <col min="3853" max="4096" width="9" style="2"/>
    <col min="4097" max="4107" width="11.5" style="2" customWidth="1"/>
    <col min="4108" max="4108" width="10.625" style="2" customWidth="1"/>
    <col min="4109" max="4352" width="9" style="2"/>
    <col min="4353" max="4363" width="11.5" style="2" customWidth="1"/>
    <col min="4364" max="4364" width="10.625" style="2" customWidth="1"/>
    <col min="4365" max="4608" width="9" style="2"/>
    <col min="4609" max="4619" width="11.5" style="2" customWidth="1"/>
    <col min="4620" max="4620" width="10.625" style="2" customWidth="1"/>
    <col min="4621" max="4864" width="9" style="2"/>
    <col min="4865" max="4875" width="11.5" style="2" customWidth="1"/>
    <col min="4876" max="4876" width="10.625" style="2" customWidth="1"/>
    <col min="4877" max="5120" width="9" style="2"/>
    <col min="5121" max="5131" width="11.5" style="2" customWidth="1"/>
    <col min="5132" max="5132" width="10.625" style="2" customWidth="1"/>
    <col min="5133" max="5376" width="9" style="2"/>
    <col min="5377" max="5387" width="11.5" style="2" customWidth="1"/>
    <col min="5388" max="5388" width="10.625" style="2" customWidth="1"/>
    <col min="5389" max="5632" width="9" style="2"/>
    <col min="5633" max="5643" width="11.5" style="2" customWidth="1"/>
    <col min="5644" max="5644" width="10.625" style="2" customWidth="1"/>
    <col min="5645" max="5888" width="9" style="2"/>
    <col min="5889" max="5899" width="11.5" style="2" customWidth="1"/>
    <col min="5900" max="5900" width="10.625" style="2" customWidth="1"/>
    <col min="5901" max="6144" width="9" style="2"/>
    <col min="6145" max="6155" width="11.5" style="2" customWidth="1"/>
    <col min="6156" max="6156" width="10.625" style="2" customWidth="1"/>
    <col min="6157" max="6400" width="9" style="2"/>
    <col min="6401" max="6411" width="11.5" style="2" customWidth="1"/>
    <col min="6412" max="6412" width="10.625" style="2" customWidth="1"/>
    <col min="6413" max="6656" width="9" style="2"/>
    <col min="6657" max="6667" width="11.5" style="2" customWidth="1"/>
    <col min="6668" max="6668" width="10.625" style="2" customWidth="1"/>
    <col min="6669" max="6912" width="9" style="2"/>
    <col min="6913" max="6923" width="11.5" style="2" customWidth="1"/>
    <col min="6924" max="6924" width="10.625" style="2" customWidth="1"/>
    <col min="6925" max="7168" width="9" style="2"/>
    <col min="7169" max="7179" width="11.5" style="2" customWidth="1"/>
    <col min="7180" max="7180" width="10.625" style="2" customWidth="1"/>
    <col min="7181" max="7424" width="9" style="2"/>
    <col min="7425" max="7435" width="11.5" style="2" customWidth="1"/>
    <col min="7436" max="7436" width="10.625" style="2" customWidth="1"/>
    <col min="7437" max="7680" width="9" style="2"/>
    <col min="7681" max="7691" width="11.5" style="2" customWidth="1"/>
    <col min="7692" max="7692" width="10.625" style="2" customWidth="1"/>
    <col min="7693" max="7936" width="9" style="2"/>
    <col min="7937" max="7947" width="11.5" style="2" customWidth="1"/>
    <col min="7948" max="7948" width="10.625" style="2" customWidth="1"/>
    <col min="7949" max="8192" width="9" style="2"/>
    <col min="8193" max="8203" width="11.5" style="2" customWidth="1"/>
    <col min="8204" max="8204" width="10.625" style="2" customWidth="1"/>
    <col min="8205" max="8448" width="9" style="2"/>
    <col min="8449" max="8459" width="11.5" style="2" customWidth="1"/>
    <col min="8460" max="8460" width="10.625" style="2" customWidth="1"/>
    <col min="8461" max="8704" width="9" style="2"/>
    <col min="8705" max="8715" width="11.5" style="2" customWidth="1"/>
    <col min="8716" max="8716" width="10.625" style="2" customWidth="1"/>
    <col min="8717" max="8960" width="9" style="2"/>
    <col min="8961" max="8971" width="11.5" style="2" customWidth="1"/>
    <col min="8972" max="8972" width="10.625" style="2" customWidth="1"/>
    <col min="8973" max="9216" width="9" style="2"/>
    <col min="9217" max="9227" width="11.5" style="2" customWidth="1"/>
    <col min="9228" max="9228" width="10.625" style="2" customWidth="1"/>
    <col min="9229" max="9472" width="9" style="2"/>
    <col min="9473" max="9483" width="11.5" style="2" customWidth="1"/>
    <col min="9484" max="9484" width="10.625" style="2" customWidth="1"/>
    <col min="9485" max="9728" width="9" style="2"/>
    <col min="9729" max="9739" width="11.5" style="2" customWidth="1"/>
    <col min="9740" max="9740" width="10.625" style="2" customWidth="1"/>
    <col min="9741" max="9984" width="9" style="2"/>
    <col min="9985" max="9995" width="11.5" style="2" customWidth="1"/>
    <col min="9996" max="9996" width="10.625" style="2" customWidth="1"/>
    <col min="9997" max="10240" width="9" style="2"/>
    <col min="10241" max="10251" width="11.5" style="2" customWidth="1"/>
    <col min="10252" max="10252" width="10.625" style="2" customWidth="1"/>
    <col min="10253" max="10496" width="9" style="2"/>
    <col min="10497" max="10507" width="11.5" style="2" customWidth="1"/>
    <col min="10508" max="10508" width="10.625" style="2" customWidth="1"/>
    <col min="10509" max="10752" width="9" style="2"/>
    <col min="10753" max="10763" width="11.5" style="2" customWidth="1"/>
    <col min="10764" max="10764" width="10.625" style="2" customWidth="1"/>
    <col min="10765" max="11008" width="9" style="2"/>
    <col min="11009" max="11019" width="11.5" style="2" customWidth="1"/>
    <col min="11020" max="11020" width="10.625" style="2" customWidth="1"/>
    <col min="11021" max="11264" width="9" style="2"/>
    <col min="11265" max="11275" width="11.5" style="2" customWidth="1"/>
    <col min="11276" max="11276" width="10.625" style="2" customWidth="1"/>
    <col min="11277" max="11520" width="9" style="2"/>
    <col min="11521" max="11531" width="11.5" style="2" customWidth="1"/>
    <col min="11532" max="11532" width="10.625" style="2" customWidth="1"/>
    <col min="11533" max="11776" width="9" style="2"/>
    <col min="11777" max="11787" width="11.5" style="2" customWidth="1"/>
    <col min="11788" max="11788" width="10.625" style="2" customWidth="1"/>
    <col min="11789" max="12032" width="9" style="2"/>
    <col min="12033" max="12043" width="11.5" style="2" customWidth="1"/>
    <col min="12044" max="12044" width="10.625" style="2" customWidth="1"/>
    <col min="12045" max="12288" width="9" style="2"/>
    <col min="12289" max="12299" width="11.5" style="2" customWidth="1"/>
    <col min="12300" max="12300" width="10.625" style="2" customWidth="1"/>
    <col min="12301" max="12544" width="9" style="2"/>
    <col min="12545" max="12555" width="11.5" style="2" customWidth="1"/>
    <col min="12556" max="12556" width="10.625" style="2" customWidth="1"/>
    <col min="12557" max="12800" width="9" style="2"/>
    <col min="12801" max="12811" width="11.5" style="2" customWidth="1"/>
    <col min="12812" max="12812" width="10.625" style="2" customWidth="1"/>
    <col min="12813" max="13056" width="9" style="2"/>
    <col min="13057" max="13067" width="11.5" style="2" customWidth="1"/>
    <col min="13068" max="13068" width="10.625" style="2" customWidth="1"/>
    <col min="13069" max="13312" width="9" style="2"/>
    <col min="13313" max="13323" width="11.5" style="2" customWidth="1"/>
    <col min="13324" max="13324" width="10.625" style="2" customWidth="1"/>
    <col min="13325" max="13568" width="9" style="2"/>
    <col min="13569" max="13579" width="11.5" style="2" customWidth="1"/>
    <col min="13580" max="13580" width="10.625" style="2" customWidth="1"/>
    <col min="13581" max="13824" width="9" style="2"/>
    <col min="13825" max="13835" width="11.5" style="2" customWidth="1"/>
    <col min="13836" max="13836" width="10.625" style="2" customWidth="1"/>
    <col min="13837" max="14080" width="9" style="2"/>
    <col min="14081" max="14091" width="11.5" style="2" customWidth="1"/>
    <col min="14092" max="14092" width="10.625" style="2" customWidth="1"/>
    <col min="14093" max="14336" width="9" style="2"/>
    <col min="14337" max="14347" width="11.5" style="2" customWidth="1"/>
    <col min="14348" max="14348" width="10.625" style="2" customWidth="1"/>
    <col min="14349" max="14592" width="9" style="2"/>
    <col min="14593" max="14603" width="11.5" style="2" customWidth="1"/>
    <col min="14604" max="14604" width="10.625" style="2" customWidth="1"/>
    <col min="14605" max="14848" width="9" style="2"/>
    <col min="14849" max="14859" width="11.5" style="2" customWidth="1"/>
    <col min="14860" max="14860" width="10.625" style="2" customWidth="1"/>
    <col min="14861" max="15104" width="9" style="2"/>
    <col min="15105" max="15115" width="11.5" style="2" customWidth="1"/>
    <col min="15116" max="15116" width="10.625" style="2" customWidth="1"/>
    <col min="15117" max="15360" width="9" style="2"/>
    <col min="15361" max="15371" width="11.5" style="2" customWidth="1"/>
    <col min="15372" max="15372" width="10.625" style="2" customWidth="1"/>
    <col min="15373" max="15616" width="9" style="2"/>
    <col min="15617" max="15627" width="11.5" style="2" customWidth="1"/>
    <col min="15628" max="15628" width="10.625" style="2" customWidth="1"/>
    <col min="15629" max="15872" width="9" style="2"/>
    <col min="15873" max="15883" width="11.5" style="2" customWidth="1"/>
    <col min="15884" max="15884" width="10.625" style="2" customWidth="1"/>
    <col min="15885" max="16128" width="9" style="2"/>
    <col min="16129" max="16139" width="11.5" style="2" customWidth="1"/>
    <col min="16140" max="16140" width="10.625" style="2" customWidth="1"/>
    <col min="16141" max="16384" width="9" style="2"/>
  </cols>
  <sheetData>
    <row r="1" spans="1:11" ht="24.75" customHeight="1" thickBot="1" x14ac:dyDescent="0.25">
      <c r="A1" s="246" t="s">
        <v>45</v>
      </c>
      <c r="B1" s="246"/>
      <c r="C1" s="246"/>
      <c r="D1" s="246"/>
      <c r="E1" s="246"/>
      <c r="F1" s="1"/>
      <c r="G1" s="1"/>
      <c r="H1" s="19"/>
      <c r="I1" s="344" t="s">
        <v>1</v>
      </c>
      <c r="J1" s="290"/>
      <c r="K1" s="290"/>
    </row>
    <row r="2" spans="1:11" ht="32.25" customHeight="1" x14ac:dyDescent="0.2">
      <c r="A2" s="28"/>
      <c r="B2" s="29" t="s">
        <v>46</v>
      </c>
      <c r="C2" s="30" t="s">
        <v>47</v>
      </c>
      <c r="D2" s="31" t="s">
        <v>48</v>
      </c>
      <c r="E2" s="274" t="s">
        <v>49</v>
      </c>
      <c r="F2" s="275"/>
      <c r="G2" s="275"/>
      <c r="H2" s="275"/>
      <c r="I2" s="275"/>
      <c r="J2" s="275"/>
      <c r="K2" s="275"/>
    </row>
    <row r="3" spans="1:11" ht="7.5" customHeight="1" x14ac:dyDescent="0.2">
      <c r="A3" s="32"/>
      <c r="B3" s="33"/>
      <c r="C3" s="34"/>
      <c r="D3" s="35"/>
      <c r="E3" s="36"/>
      <c r="F3" s="37"/>
      <c r="G3" s="37"/>
      <c r="H3" s="37"/>
      <c r="I3" s="37"/>
      <c r="J3" s="37"/>
    </row>
    <row r="4" spans="1:11" ht="33.950000000000003" customHeight="1" x14ac:dyDescent="0.2">
      <c r="A4" s="38" t="s">
        <v>7</v>
      </c>
      <c r="B4" s="39">
        <v>14088</v>
      </c>
      <c r="C4" s="40">
        <v>12911</v>
      </c>
      <c r="D4" s="41">
        <v>5</v>
      </c>
      <c r="E4" s="345" t="s">
        <v>50</v>
      </c>
      <c r="F4" s="346"/>
      <c r="G4" s="346"/>
      <c r="H4" s="346"/>
      <c r="I4" s="346"/>
      <c r="J4" s="346"/>
      <c r="K4" s="346"/>
    </row>
    <row r="5" spans="1:11" ht="33.950000000000003" customHeight="1" x14ac:dyDescent="0.2">
      <c r="A5" s="38" t="s">
        <v>51</v>
      </c>
      <c r="B5" s="39">
        <v>13293</v>
      </c>
      <c r="C5" s="40">
        <v>12426</v>
      </c>
      <c r="D5" s="41">
        <v>9</v>
      </c>
      <c r="E5" s="345" t="s">
        <v>52</v>
      </c>
      <c r="F5" s="346"/>
      <c r="G5" s="346"/>
      <c r="H5" s="346"/>
      <c r="I5" s="346"/>
      <c r="J5" s="346"/>
      <c r="K5" s="346"/>
    </row>
    <row r="6" spans="1:11" ht="33.950000000000003" customHeight="1" x14ac:dyDescent="0.2">
      <c r="A6" s="38" t="s">
        <v>9</v>
      </c>
      <c r="B6" s="39">
        <v>13413</v>
      </c>
      <c r="C6" s="40">
        <v>12869</v>
      </c>
      <c r="D6" s="41">
        <v>19</v>
      </c>
      <c r="E6" s="345" t="s">
        <v>53</v>
      </c>
      <c r="F6" s="346"/>
      <c r="G6" s="346"/>
      <c r="H6" s="346"/>
      <c r="I6" s="346"/>
      <c r="J6" s="346"/>
      <c r="K6" s="346"/>
    </row>
    <row r="7" spans="1:11" ht="33.950000000000003" customHeight="1" x14ac:dyDescent="0.2">
      <c r="A7" s="38" t="s">
        <v>10</v>
      </c>
      <c r="B7" s="39">
        <v>13127</v>
      </c>
      <c r="C7" s="40">
        <v>12598</v>
      </c>
      <c r="D7" s="41">
        <v>16</v>
      </c>
      <c r="E7" s="345" t="s">
        <v>54</v>
      </c>
      <c r="F7" s="346"/>
      <c r="G7" s="346"/>
      <c r="H7" s="346"/>
      <c r="I7" s="346"/>
      <c r="J7" s="346"/>
      <c r="K7" s="346"/>
    </row>
    <row r="8" spans="1:11" ht="33.950000000000003" customHeight="1" x14ac:dyDescent="0.2">
      <c r="A8" s="42" t="s">
        <v>55</v>
      </c>
      <c r="B8" s="43">
        <v>14280</v>
      </c>
      <c r="C8" s="44">
        <v>13375</v>
      </c>
      <c r="D8" s="45">
        <v>14</v>
      </c>
      <c r="E8" s="345" t="s">
        <v>56</v>
      </c>
      <c r="F8" s="346"/>
      <c r="G8" s="346"/>
      <c r="H8" s="346"/>
      <c r="I8" s="346"/>
      <c r="J8" s="346"/>
      <c r="K8" s="346"/>
    </row>
    <row r="9" spans="1:11" ht="33.950000000000003" customHeight="1" x14ac:dyDescent="0.2">
      <c r="A9" s="42" t="s">
        <v>57</v>
      </c>
      <c r="B9" s="43">
        <v>14537</v>
      </c>
      <c r="C9" s="44">
        <v>13980</v>
      </c>
      <c r="D9" s="45">
        <v>15</v>
      </c>
      <c r="E9" s="345" t="s">
        <v>58</v>
      </c>
      <c r="F9" s="346"/>
      <c r="G9" s="346"/>
      <c r="H9" s="346"/>
      <c r="I9" s="346"/>
      <c r="J9" s="346"/>
      <c r="K9" s="346"/>
    </row>
    <row r="10" spans="1:11" ht="33.950000000000003" customHeight="1" x14ac:dyDescent="0.2">
      <c r="A10" s="42" t="s">
        <v>59</v>
      </c>
      <c r="B10" s="43">
        <v>14596</v>
      </c>
      <c r="C10" s="44">
        <v>14038</v>
      </c>
      <c r="D10" s="45">
        <v>16</v>
      </c>
      <c r="E10" s="345" t="s">
        <v>60</v>
      </c>
      <c r="F10" s="346"/>
      <c r="G10" s="346"/>
      <c r="H10" s="346"/>
      <c r="I10" s="346"/>
      <c r="J10" s="346"/>
      <c r="K10" s="346"/>
    </row>
    <row r="11" spans="1:11" ht="44.25" customHeight="1" x14ac:dyDescent="0.2">
      <c r="A11" s="46" t="s">
        <v>12</v>
      </c>
      <c r="B11" s="43">
        <v>14969</v>
      </c>
      <c r="C11" s="44">
        <v>14541</v>
      </c>
      <c r="D11" s="45">
        <v>20</v>
      </c>
      <c r="E11" s="345" t="s">
        <v>61</v>
      </c>
      <c r="F11" s="346"/>
      <c r="G11" s="346"/>
      <c r="H11" s="346"/>
      <c r="I11" s="346"/>
      <c r="J11" s="346"/>
      <c r="K11" s="346"/>
    </row>
    <row r="12" spans="1:11" ht="39.950000000000003" customHeight="1" x14ac:dyDescent="0.2">
      <c r="A12" s="46" t="s">
        <v>62</v>
      </c>
      <c r="B12" s="43">
        <v>14906</v>
      </c>
      <c r="C12" s="44">
        <v>14583</v>
      </c>
      <c r="D12" s="45">
        <v>12</v>
      </c>
      <c r="E12" s="337" t="s">
        <v>63</v>
      </c>
      <c r="F12" s="338"/>
      <c r="G12" s="338"/>
      <c r="H12" s="338"/>
      <c r="I12" s="338"/>
      <c r="J12" s="338"/>
      <c r="K12" s="338"/>
    </row>
    <row r="13" spans="1:11" ht="39.950000000000003" customHeight="1" x14ac:dyDescent="0.2">
      <c r="A13" s="46" t="s">
        <v>13</v>
      </c>
      <c r="B13" s="43">
        <v>15076</v>
      </c>
      <c r="C13" s="44">
        <v>15303</v>
      </c>
      <c r="D13" s="45">
        <v>19</v>
      </c>
      <c r="E13" s="337" t="s">
        <v>64</v>
      </c>
      <c r="F13" s="338"/>
      <c r="G13" s="338"/>
      <c r="H13" s="338"/>
      <c r="I13" s="338"/>
      <c r="J13" s="338"/>
      <c r="K13" s="338"/>
    </row>
    <row r="14" spans="1:11" ht="59.65" customHeight="1" x14ac:dyDescent="0.2">
      <c r="A14" s="46" t="s">
        <v>14</v>
      </c>
      <c r="B14" s="43">
        <v>14703</v>
      </c>
      <c r="C14" s="44">
        <v>14569</v>
      </c>
      <c r="D14" s="45">
        <v>20</v>
      </c>
      <c r="E14" s="337" t="s">
        <v>65</v>
      </c>
      <c r="F14" s="338"/>
      <c r="G14" s="338"/>
      <c r="H14" s="338"/>
      <c r="I14" s="338"/>
      <c r="J14" s="338"/>
      <c r="K14" s="338"/>
    </row>
    <row r="15" spans="1:11" ht="59.65" customHeight="1" x14ac:dyDescent="0.2">
      <c r="A15" s="46" t="s">
        <v>15</v>
      </c>
      <c r="B15" s="43">
        <v>14543</v>
      </c>
      <c r="C15" s="44">
        <v>14221</v>
      </c>
      <c r="D15" s="45">
        <v>22</v>
      </c>
      <c r="E15" s="337" t="s">
        <v>66</v>
      </c>
      <c r="F15" s="338"/>
      <c r="G15" s="338"/>
      <c r="H15" s="338"/>
      <c r="I15" s="338"/>
      <c r="J15" s="338"/>
      <c r="K15" s="338"/>
    </row>
    <row r="16" spans="1:11" ht="47.25" customHeight="1" x14ac:dyDescent="0.2">
      <c r="A16" s="46" t="s">
        <v>16</v>
      </c>
      <c r="B16" s="43">
        <v>13945</v>
      </c>
      <c r="C16" s="44">
        <v>13524</v>
      </c>
      <c r="D16" s="45">
        <v>26</v>
      </c>
      <c r="E16" s="337" t="s">
        <v>67</v>
      </c>
      <c r="F16" s="338"/>
      <c r="G16" s="338"/>
      <c r="H16" s="338"/>
      <c r="I16" s="338"/>
      <c r="J16" s="338"/>
      <c r="K16" s="338"/>
    </row>
    <row r="17" spans="1:12" ht="37.15" customHeight="1" x14ac:dyDescent="0.2">
      <c r="A17" s="46" t="s">
        <v>68</v>
      </c>
      <c r="B17" s="43">
        <v>13635</v>
      </c>
      <c r="C17" s="44">
        <v>13290</v>
      </c>
      <c r="D17" s="45">
        <v>23</v>
      </c>
      <c r="E17" s="337" t="s">
        <v>69</v>
      </c>
      <c r="F17" s="338"/>
      <c r="G17" s="338"/>
      <c r="H17" s="338"/>
      <c r="I17" s="338"/>
      <c r="J17" s="338"/>
      <c r="K17" s="338"/>
    </row>
    <row r="18" spans="1:12" ht="37.15" customHeight="1" x14ac:dyDescent="0.2">
      <c r="A18" s="47" t="s">
        <v>70</v>
      </c>
      <c r="B18" s="48">
        <v>13068</v>
      </c>
      <c r="C18" s="48">
        <v>12725</v>
      </c>
      <c r="D18" s="49">
        <v>18</v>
      </c>
      <c r="E18" s="339" t="s">
        <v>71</v>
      </c>
      <c r="F18" s="340"/>
      <c r="G18" s="340"/>
      <c r="H18" s="340"/>
      <c r="I18" s="340"/>
      <c r="J18" s="340"/>
      <c r="K18" s="340"/>
    </row>
    <row r="19" spans="1:12" ht="27.4" customHeight="1" x14ac:dyDescent="0.2">
      <c r="A19" s="50"/>
      <c r="B19" s="44"/>
      <c r="C19" s="44"/>
      <c r="D19" s="51"/>
      <c r="E19" s="52"/>
      <c r="F19" s="53"/>
      <c r="G19" s="54"/>
      <c r="H19" s="54"/>
      <c r="I19" s="54"/>
      <c r="J19" s="54"/>
      <c r="K19" s="54"/>
    </row>
    <row r="20" spans="1:12" ht="24.75" customHeight="1" thickBot="1" x14ac:dyDescent="0.25">
      <c r="A20" s="273" t="s">
        <v>72</v>
      </c>
      <c r="B20" s="273"/>
      <c r="C20" s="273"/>
      <c r="D20" s="273"/>
      <c r="E20" s="273"/>
      <c r="F20" s="273"/>
      <c r="G20" s="19"/>
      <c r="H20" s="19"/>
      <c r="I20" s="19"/>
      <c r="J20" s="251" t="s">
        <v>20</v>
      </c>
      <c r="K20" s="251"/>
    </row>
    <row r="21" spans="1:12" ht="22.5" customHeight="1" x14ac:dyDescent="0.2">
      <c r="A21" s="275" t="s">
        <v>73</v>
      </c>
      <c r="B21" s="275"/>
      <c r="C21" s="275"/>
      <c r="D21" s="275"/>
      <c r="E21" s="276"/>
      <c r="F21" s="341" t="s">
        <v>74</v>
      </c>
      <c r="G21" s="342"/>
      <c r="H21" s="342"/>
      <c r="I21" s="343"/>
      <c r="J21" s="343"/>
      <c r="K21" s="343"/>
    </row>
    <row r="22" spans="1:12" ht="22.5" customHeight="1" thickBot="1" x14ac:dyDescent="0.25">
      <c r="A22" s="284">
        <v>0</v>
      </c>
      <c r="B22" s="284"/>
      <c r="C22" s="284"/>
      <c r="D22" s="284"/>
      <c r="E22" s="335"/>
      <c r="F22" s="336">
        <v>0</v>
      </c>
      <c r="G22" s="284"/>
      <c r="H22" s="284"/>
      <c r="I22" s="284"/>
      <c r="J22" s="284"/>
      <c r="K22" s="284"/>
    </row>
    <row r="23" spans="1:12" ht="27.4" customHeight="1" x14ac:dyDescent="0.2">
      <c r="A23" s="10"/>
      <c r="B23" s="11"/>
      <c r="C23" s="10"/>
      <c r="D23" s="10"/>
      <c r="E23" s="11"/>
      <c r="F23" s="11"/>
      <c r="G23" s="19"/>
      <c r="H23" s="19"/>
      <c r="I23" s="19"/>
      <c r="J23" s="19"/>
      <c r="K23" s="19"/>
    </row>
    <row r="24" spans="1:12" ht="24.75" customHeight="1" thickBot="1" x14ac:dyDescent="0.25">
      <c r="A24" s="246" t="s">
        <v>75</v>
      </c>
      <c r="B24" s="246"/>
      <c r="C24" s="246"/>
      <c r="D24" s="246"/>
      <c r="E24" s="246"/>
      <c r="F24" s="19"/>
      <c r="G24" s="19"/>
      <c r="H24" s="19"/>
      <c r="I24" s="19"/>
      <c r="J24" s="251" t="s">
        <v>20</v>
      </c>
      <c r="K24" s="251"/>
    </row>
    <row r="25" spans="1:12" ht="22.5" customHeight="1" x14ac:dyDescent="0.2">
      <c r="A25" s="275" t="s">
        <v>76</v>
      </c>
      <c r="B25" s="276"/>
      <c r="C25" s="274" t="s">
        <v>77</v>
      </c>
      <c r="D25" s="275"/>
      <c r="E25" s="276"/>
      <c r="F25" s="274" t="s">
        <v>78</v>
      </c>
      <c r="G25" s="275"/>
      <c r="H25" s="275"/>
      <c r="I25" s="275"/>
      <c r="J25" s="275"/>
      <c r="K25" s="275"/>
    </row>
    <row r="26" spans="1:12" ht="22.5" customHeight="1" x14ac:dyDescent="0.2">
      <c r="A26" s="333"/>
      <c r="B26" s="334"/>
      <c r="C26" s="277"/>
      <c r="D26" s="278"/>
      <c r="E26" s="279"/>
      <c r="F26" s="277" t="s">
        <v>79</v>
      </c>
      <c r="G26" s="278"/>
      <c r="H26" s="279"/>
      <c r="I26" s="277" t="s">
        <v>80</v>
      </c>
      <c r="J26" s="278"/>
      <c r="K26" s="278"/>
    </row>
    <row r="27" spans="1:12" ht="22.5" customHeight="1" thickBot="1" x14ac:dyDescent="0.25">
      <c r="A27" s="331">
        <v>413</v>
      </c>
      <c r="B27" s="331"/>
      <c r="C27" s="331">
        <v>1033</v>
      </c>
      <c r="D27" s="331"/>
      <c r="E27" s="331"/>
      <c r="F27" s="331">
        <v>18995</v>
      </c>
      <c r="G27" s="331"/>
      <c r="H27" s="331"/>
      <c r="I27" s="332">
        <f>ROUND(F27/A27,1)</f>
        <v>46</v>
      </c>
      <c r="J27" s="332"/>
      <c r="K27" s="332"/>
    </row>
    <row r="28" spans="1:12" ht="27.4" customHeight="1" x14ac:dyDescent="0.25">
      <c r="A28" s="19"/>
      <c r="B28" s="19"/>
      <c r="C28" s="19"/>
      <c r="D28" s="19"/>
      <c r="E28" s="19"/>
      <c r="F28" s="55"/>
      <c r="G28" s="19"/>
      <c r="H28" s="19"/>
      <c r="I28" s="19"/>
      <c r="J28" s="19"/>
      <c r="K28" s="19"/>
    </row>
    <row r="29" spans="1:12" ht="24.75" customHeight="1" thickBot="1" x14ac:dyDescent="0.25">
      <c r="A29" s="246" t="s">
        <v>81</v>
      </c>
      <c r="B29" s="246"/>
      <c r="C29" s="246"/>
      <c r="D29" s="246"/>
      <c r="E29" s="246"/>
      <c r="F29" s="56"/>
      <c r="J29" s="251" t="s">
        <v>20</v>
      </c>
      <c r="K29" s="251"/>
      <c r="L29" s="57"/>
    </row>
    <row r="30" spans="1:12" ht="21.4" customHeight="1" x14ac:dyDescent="0.2">
      <c r="A30" s="281" t="s">
        <v>82</v>
      </c>
      <c r="B30" s="281"/>
      <c r="C30" s="300"/>
      <c r="D30" s="326" t="s">
        <v>76</v>
      </c>
      <c r="E30" s="326"/>
      <c r="F30" s="326" t="s">
        <v>77</v>
      </c>
      <c r="G30" s="326"/>
      <c r="H30" s="326" t="s">
        <v>78</v>
      </c>
      <c r="I30" s="326"/>
      <c r="J30" s="326"/>
      <c r="K30" s="274"/>
    </row>
    <row r="31" spans="1:12" ht="21.4" customHeight="1" x14ac:dyDescent="0.2">
      <c r="A31" s="283"/>
      <c r="B31" s="283"/>
      <c r="C31" s="301"/>
      <c r="D31" s="327"/>
      <c r="E31" s="327"/>
      <c r="F31" s="327"/>
      <c r="G31" s="327"/>
      <c r="H31" s="327" t="s">
        <v>79</v>
      </c>
      <c r="I31" s="327"/>
      <c r="J31" s="327" t="s">
        <v>80</v>
      </c>
      <c r="K31" s="277"/>
    </row>
    <row r="32" spans="1:12" ht="22.5" customHeight="1" x14ac:dyDescent="0.2">
      <c r="A32" s="328" t="s">
        <v>2</v>
      </c>
      <c r="B32" s="328"/>
      <c r="C32" s="329"/>
      <c r="D32" s="268">
        <f>SUM(D34:E37)</f>
        <v>218</v>
      </c>
      <c r="E32" s="269"/>
      <c r="F32" s="269">
        <f>SUM(F34:G37)</f>
        <v>641</v>
      </c>
      <c r="G32" s="269"/>
      <c r="H32" s="269">
        <f>SUM(H34:I37)</f>
        <v>2080</v>
      </c>
      <c r="I32" s="269"/>
      <c r="J32" s="330">
        <f>ROUND(H32/D32,1)</f>
        <v>9.5</v>
      </c>
      <c r="K32" s="330"/>
    </row>
    <row r="33" spans="1:11" ht="7.5" customHeight="1" x14ac:dyDescent="0.2">
      <c r="A33" s="324"/>
      <c r="B33" s="324"/>
      <c r="C33" s="325"/>
      <c r="D33" s="58"/>
      <c r="E33" s="59"/>
      <c r="F33" s="60"/>
      <c r="G33" s="59"/>
      <c r="H33" s="60"/>
      <c r="I33" s="59"/>
      <c r="J33" s="61"/>
      <c r="K33" s="62"/>
    </row>
    <row r="34" spans="1:11" ht="22.5" customHeight="1" x14ac:dyDescent="0.2">
      <c r="A34" s="318" t="s">
        <v>83</v>
      </c>
      <c r="B34" s="318"/>
      <c r="C34" s="319"/>
      <c r="D34" s="254">
        <v>176</v>
      </c>
      <c r="E34" s="255"/>
      <c r="F34" s="255">
        <v>583</v>
      </c>
      <c r="G34" s="255"/>
      <c r="H34" s="255">
        <v>1372</v>
      </c>
      <c r="I34" s="255"/>
      <c r="J34" s="320">
        <f>ROUND(H34/D34,1)</f>
        <v>7.8</v>
      </c>
      <c r="K34" s="320"/>
    </row>
    <row r="35" spans="1:11" ht="22.5" customHeight="1" x14ac:dyDescent="0.2">
      <c r="A35" s="318" t="s">
        <v>84</v>
      </c>
      <c r="B35" s="318"/>
      <c r="C35" s="319"/>
      <c r="D35" s="254">
        <v>5</v>
      </c>
      <c r="E35" s="255"/>
      <c r="F35" s="255">
        <v>11</v>
      </c>
      <c r="G35" s="255"/>
      <c r="H35" s="255">
        <v>194</v>
      </c>
      <c r="I35" s="255"/>
      <c r="J35" s="320">
        <f>ROUND(H35/D35,1)</f>
        <v>38.799999999999997</v>
      </c>
      <c r="K35" s="320"/>
    </row>
    <row r="36" spans="1:11" ht="22.5" customHeight="1" x14ac:dyDescent="0.2">
      <c r="A36" s="318" t="s">
        <v>85</v>
      </c>
      <c r="B36" s="318"/>
      <c r="C36" s="319"/>
      <c r="D36" s="254">
        <v>15</v>
      </c>
      <c r="E36" s="255"/>
      <c r="F36" s="255">
        <v>21</v>
      </c>
      <c r="G36" s="255"/>
      <c r="H36" s="255">
        <v>138</v>
      </c>
      <c r="I36" s="255"/>
      <c r="J36" s="320">
        <f>ROUND(H36/D36,1)</f>
        <v>9.1999999999999993</v>
      </c>
      <c r="K36" s="320"/>
    </row>
    <row r="37" spans="1:11" ht="22.5" customHeight="1" thickBot="1" x14ac:dyDescent="0.25">
      <c r="A37" s="321" t="s">
        <v>86</v>
      </c>
      <c r="B37" s="321"/>
      <c r="C37" s="322"/>
      <c r="D37" s="261">
        <v>22</v>
      </c>
      <c r="E37" s="262"/>
      <c r="F37" s="262">
        <v>26</v>
      </c>
      <c r="G37" s="262"/>
      <c r="H37" s="262">
        <v>376</v>
      </c>
      <c r="I37" s="262"/>
      <c r="J37" s="323">
        <f>ROUND(H37/D37,1)</f>
        <v>17.100000000000001</v>
      </c>
      <c r="K37" s="323"/>
    </row>
    <row r="38" spans="1:11" ht="12" customHeight="1" x14ac:dyDescent="0.2"/>
    <row r="39" spans="1:11" s="64" customFormat="1" ht="22.5" customHeight="1" thickBot="1" x14ac:dyDescent="0.25">
      <c r="A39" s="63" t="s">
        <v>87</v>
      </c>
      <c r="B39" s="63"/>
      <c r="C39" s="63"/>
      <c r="D39" s="63"/>
      <c r="E39" s="234" t="s">
        <v>88</v>
      </c>
      <c r="F39" s="63"/>
      <c r="G39" s="63"/>
      <c r="H39" s="63"/>
      <c r="I39" s="63"/>
      <c r="J39" s="251"/>
      <c r="K39" s="251"/>
    </row>
    <row r="40" spans="1:11" ht="15.4" customHeight="1" x14ac:dyDescent="0.2">
      <c r="A40" s="306" t="s">
        <v>326</v>
      </c>
      <c r="B40" s="306"/>
      <c r="C40" s="307"/>
      <c r="D40" s="310" t="s">
        <v>89</v>
      </c>
      <c r="E40" s="306"/>
      <c r="F40" s="312"/>
      <c r="G40" s="312"/>
      <c r="H40" s="312"/>
      <c r="I40" s="312"/>
      <c r="J40" s="312"/>
      <c r="K40" s="312"/>
    </row>
    <row r="41" spans="1:11" ht="16.5" customHeight="1" x14ac:dyDescent="0.2">
      <c r="A41" s="308"/>
      <c r="B41" s="308"/>
      <c r="C41" s="309"/>
      <c r="D41" s="311"/>
      <c r="E41" s="308"/>
      <c r="F41" s="312"/>
      <c r="G41" s="312"/>
      <c r="H41" s="312"/>
      <c r="I41" s="312"/>
      <c r="J41" s="313"/>
      <c r="K41" s="312"/>
    </row>
    <row r="42" spans="1:11" ht="23.25" customHeight="1" thickBot="1" x14ac:dyDescent="0.45">
      <c r="A42" s="314">
        <v>1831</v>
      </c>
      <c r="B42" s="314"/>
      <c r="C42" s="315"/>
      <c r="D42" s="316">
        <v>1504</v>
      </c>
      <c r="E42" s="314"/>
      <c r="F42" s="317"/>
      <c r="G42" s="317"/>
      <c r="H42" s="317"/>
      <c r="I42" s="317"/>
      <c r="J42" s="317"/>
      <c r="K42" s="317"/>
    </row>
    <row r="43" spans="1:11" x14ac:dyDescent="0.2">
      <c r="G43" s="305" t="s">
        <v>90</v>
      </c>
      <c r="H43" s="305"/>
      <c r="I43" s="305"/>
      <c r="J43" s="305"/>
      <c r="K43" s="305"/>
    </row>
    <row r="44" spans="1:11" x14ac:dyDescent="0.2">
      <c r="F44" s="19"/>
    </row>
    <row r="45" spans="1:11" x14ac:dyDescent="0.2">
      <c r="F45" s="19"/>
    </row>
    <row r="46" spans="1:11" x14ac:dyDescent="0.2">
      <c r="C46" s="19"/>
    </row>
  </sheetData>
  <mergeCells count="83">
    <mergeCell ref="E12:K12"/>
    <mergeCell ref="A1:E1"/>
    <mergeCell ref="I1:K1"/>
    <mergeCell ref="E2:K2"/>
    <mergeCell ref="E4:K4"/>
    <mergeCell ref="E5:K5"/>
    <mergeCell ref="E6:K6"/>
    <mergeCell ref="E7:K7"/>
    <mergeCell ref="E8:K8"/>
    <mergeCell ref="E9:K9"/>
    <mergeCell ref="E10:K10"/>
    <mergeCell ref="E11:K11"/>
    <mergeCell ref="A22:E22"/>
    <mergeCell ref="F22:K22"/>
    <mergeCell ref="E13:K13"/>
    <mergeCell ref="E14:K14"/>
    <mergeCell ref="E15:K15"/>
    <mergeCell ref="E16:K16"/>
    <mergeCell ref="E17:K17"/>
    <mergeCell ref="E18:K18"/>
    <mergeCell ref="A20:F20"/>
    <mergeCell ref="J20:K20"/>
    <mergeCell ref="A21:E21"/>
    <mergeCell ref="F21:H21"/>
    <mergeCell ref="I21:K21"/>
    <mergeCell ref="A24:E24"/>
    <mergeCell ref="J24:K24"/>
    <mergeCell ref="A25:B26"/>
    <mergeCell ref="C25:E26"/>
    <mergeCell ref="F25:K25"/>
    <mergeCell ref="F26:H26"/>
    <mergeCell ref="I26:K26"/>
    <mergeCell ref="A27:B27"/>
    <mergeCell ref="C27:E27"/>
    <mergeCell ref="F27:H27"/>
    <mergeCell ref="I27:K27"/>
    <mergeCell ref="A29:E29"/>
    <mergeCell ref="J29:K29"/>
    <mergeCell ref="A33:C33"/>
    <mergeCell ref="A30:C31"/>
    <mergeCell ref="D30:E31"/>
    <mergeCell ref="F30:G31"/>
    <mergeCell ref="H30:K30"/>
    <mergeCell ref="H31:I31"/>
    <mergeCell ref="J31:K31"/>
    <mergeCell ref="A32:C32"/>
    <mergeCell ref="D32:E32"/>
    <mergeCell ref="F32:G32"/>
    <mergeCell ref="H32:I32"/>
    <mergeCell ref="J32:K32"/>
    <mergeCell ref="A35:C35"/>
    <mergeCell ref="D35:E35"/>
    <mergeCell ref="F35:G35"/>
    <mergeCell ref="H35:I35"/>
    <mergeCell ref="J35:K35"/>
    <mergeCell ref="A34:C34"/>
    <mergeCell ref="D34:E34"/>
    <mergeCell ref="F34:G34"/>
    <mergeCell ref="H34:I34"/>
    <mergeCell ref="J34:K34"/>
    <mergeCell ref="A37:C37"/>
    <mergeCell ref="D37:E37"/>
    <mergeCell ref="F37:G37"/>
    <mergeCell ref="H37:I37"/>
    <mergeCell ref="J37:K37"/>
    <mergeCell ref="A36:C36"/>
    <mergeCell ref="D36:E36"/>
    <mergeCell ref="F36:G36"/>
    <mergeCell ref="H36:I36"/>
    <mergeCell ref="J36:K36"/>
    <mergeCell ref="G43:K43"/>
    <mergeCell ref="J39:K39"/>
    <mergeCell ref="A40:C41"/>
    <mergeCell ref="D40:E41"/>
    <mergeCell ref="F40:K40"/>
    <mergeCell ref="F41:G41"/>
    <mergeCell ref="H41:I41"/>
    <mergeCell ref="J41:K41"/>
    <mergeCell ref="A42:C42"/>
    <mergeCell ref="D42:E42"/>
    <mergeCell ref="F42:G42"/>
    <mergeCell ref="H42:I42"/>
    <mergeCell ref="J42:K42"/>
  </mergeCells>
  <phoneticPr fontId="3"/>
  <printOptions horizontalCentered="1"/>
  <pageMargins left="0.39370078740157483" right="0.39370078740157483" top="0.59055118110236227" bottom="0.78740157480314965" header="0.51181102362204722" footer="0.39370078740157483"/>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91"/>
  <sheetViews>
    <sheetView showGridLines="0" view="pageBreakPreview" zoomScaleNormal="100" zoomScaleSheetLayoutView="100" workbookViewId="0">
      <selection activeCell="G83" sqref="G83"/>
    </sheetView>
  </sheetViews>
  <sheetFormatPr defaultRowHeight="17.25" x14ac:dyDescent="0.2"/>
  <cols>
    <col min="1" max="1" width="13.25" style="2" customWidth="1"/>
    <col min="2" max="2" width="6.75" style="2" bestFit="1" customWidth="1"/>
    <col min="3" max="7" width="20" style="2" customWidth="1"/>
    <col min="8" max="10" width="9" style="2"/>
    <col min="11" max="11" width="11.75" style="2" bestFit="1" customWidth="1"/>
    <col min="12" max="256" width="9" style="2"/>
    <col min="257" max="257" width="13.25" style="2" customWidth="1"/>
    <col min="258" max="258" width="6.75" style="2" bestFit="1" customWidth="1"/>
    <col min="259" max="263" width="20" style="2" customWidth="1"/>
    <col min="264" max="266" width="9" style="2"/>
    <col min="267" max="267" width="11.75" style="2" bestFit="1" customWidth="1"/>
    <col min="268" max="512" width="9" style="2"/>
    <col min="513" max="513" width="13.25" style="2" customWidth="1"/>
    <col min="514" max="514" width="6.75" style="2" bestFit="1" customWidth="1"/>
    <col min="515" max="519" width="20" style="2" customWidth="1"/>
    <col min="520" max="522" width="9" style="2"/>
    <col min="523" max="523" width="11.75" style="2" bestFit="1" customWidth="1"/>
    <col min="524" max="768" width="9" style="2"/>
    <col min="769" max="769" width="13.25" style="2" customWidth="1"/>
    <col min="770" max="770" width="6.75" style="2" bestFit="1" customWidth="1"/>
    <col min="771" max="775" width="20" style="2" customWidth="1"/>
    <col min="776" max="778" width="9" style="2"/>
    <col min="779" max="779" width="11.75" style="2" bestFit="1" customWidth="1"/>
    <col min="780" max="1024" width="9" style="2"/>
    <col min="1025" max="1025" width="13.25" style="2" customWidth="1"/>
    <col min="1026" max="1026" width="6.75" style="2" bestFit="1" customWidth="1"/>
    <col min="1027" max="1031" width="20" style="2" customWidth="1"/>
    <col min="1032" max="1034" width="9" style="2"/>
    <col min="1035" max="1035" width="11.75" style="2" bestFit="1" customWidth="1"/>
    <col min="1036" max="1280" width="9" style="2"/>
    <col min="1281" max="1281" width="13.25" style="2" customWidth="1"/>
    <col min="1282" max="1282" width="6.75" style="2" bestFit="1" customWidth="1"/>
    <col min="1283" max="1287" width="20" style="2" customWidth="1"/>
    <col min="1288" max="1290" width="9" style="2"/>
    <col min="1291" max="1291" width="11.75" style="2" bestFit="1" customWidth="1"/>
    <col min="1292" max="1536" width="9" style="2"/>
    <col min="1537" max="1537" width="13.25" style="2" customWidth="1"/>
    <col min="1538" max="1538" width="6.75" style="2" bestFit="1" customWidth="1"/>
    <col min="1539" max="1543" width="20" style="2" customWidth="1"/>
    <col min="1544" max="1546" width="9" style="2"/>
    <col min="1547" max="1547" width="11.75" style="2" bestFit="1" customWidth="1"/>
    <col min="1548" max="1792" width="9" style="2"/>
    <col min="1793" max="1793" width="13.25" style="2" customWidth="1"/>
    <col min="1794" max="1794" width="6.75" style="2" bestFit="1" customWidth="1"/>
    <col min="1795" max="1799" width="20" style="2" customWidth="1"/>
    <col min="1800" max="1802" width="9" style="2"/>
    <col min="1803" max="1803" width="11.75" style="2" bestFit="1" customWidth="1"/>
    <col min="1804" max="2048" width="9" style="2"/>
    <col min="2049" max="2049" width="13.25" style="2" customWidth="1"/>
    <col min="2050" max="2050" width="6.75" style="2" bestFit="1" customWidth="1"/>
    <col min="2051" max="2055" width="20" style="2" customWidth="1"/>
    <col min="2056" max="2058" width="9" style="2"/>
    <col min="2059" max="2059" width="11.75" style="2" bestFit="1" customWidth="1"/>
    <col min="2060" max="2304" width="9" style="2"/>
    <col min="2305" max="2305" width="13.25" style="2" customWidth="1"/>
    <col min="2306" max="2306" width="6.75" style="2" bestFit="1" customWidth="1"/>
    <col min="2307" max="2311" width="20" style="2" customWidth="1"/>
    <col min="2312" max="2314" width="9" style="2"/>
    <col min="2315" max="2315" width="11.75" style="2" bestFit="1" customWidth="1"/>
    <col min="2316" max="2560" width="9" style="2"/>
    <col min="2561" max="2561" width="13.25" style="2" customWidth="1"/>
    <col min="2562" max="2562" width="6.75" style="2" bestFit="1" customWidth="1"/>
    <col min="2563" max="2567" width="20" style="2" customWidth="1"/>
    <col min="2568" max="2570" width="9" style="2"/>
    <col min="2571" max="2571" width="11.75" style="2" bestFit="1" customWidth="1"/>
    <col min="2572" max="2816" width="9" style="2"/>
    <col min="2817" max="2817" width="13.25" style="2" customWidth="1"/>
    <col min="2818" max="2818" width="6.75" style="2" bestFit="1" customWidth="1"/>
    <col min="2819" max="2823" width="20" style="2" customWidth="1"/>
    <col min="2824" max="2826" width="9" style="2"/>
    <col min="2827" max="2827" width="11.75" style="2" bestFit="1" customWidth="1"/>
    <col min="2828" max="3072" width="9" style="2"/>
    <col min="3073" max="3073" width="13.25" style="2" customWidth="1"/>
    <col min="3074" max="3074" width="6.75" style="2" bestFit="1" customWidth="1"/>
    <col min="3075" max="3079" width="20" style="2" customWidth="1"/>
    <col min="3080" max="3082" width="9" style="2"/>
    <col min="3083" max="3083" width="11.75" style="2" bestFit="1" customWidth="1"/>
    <col min="3084" max="3328" width="9" style="2"/>
    <col min="3329" max="3329" width="13.25" style="2" customWidth="1"/>
    <col min="3330" max="3330" width="6.75" style="2" bestFit="1" customWidth="1"/>
    <col min="3331" max="3335" width="20" style="2" customWidth="1"/>
    <col min="3336" max="3338" width="9" style="2"/>
    <col min="3339" max="3339" width="11.75" style="2" bestFit="1" customWidth="1"/>
    <col min="3340" max="3584" width="9" style="2"/>
    <col min="3585" max="3585" width="13.25" style="2" customWidth="1"/>
    <col min="3586" max="3586" width="6.75" style="2" bestFit="1" customWidth="1"/>
    <col min="3587" max="3591" width="20" style="2" customWidth="1"/>
    <col min="3592" max="3594" width="9" style="2"/>
    <col min="3595" max="3595" width="11.75" style="2" bestFit="1" customWidth="1"/>
    <col min="3596" max="3840" width="9" style="2"/>
    <col min="3841" max="3841" width="13.25" style="2" customWidth="1"/>
    <col min="3842" max="3842" width="6.75" style="2" bestFit="1" customWidth="1"/>
    <col min="3843" max="3847" width="20" style="2" customWidth="1"/>
    <col min="3848" max="3850" width="9" style="2"/>
    <col min="3851" max="3851" width="11.75" style="2" bestFit="1" customWidth="1"/>
    <col min="3852" max="4096" width="9" style="2"/>
    <col min="4097" max="4097" width="13.25" style="2" customWidth="1"/>
    <col min="4098" max="4098" width="6.75" style="2" bestFit="1" customWidth="1"/>
    <col min="4099" max="4103" width="20" style="2" customWidth="1"/>
    <col min="4104" max="4106" width="9" style="2"/>
    <col min="4107" max="4107" width="11.75" style="2" bestFit="1" customWidth="1"/>
    <col min="4108" max="4352" width="9" style="2"/>
    <col min="4353" max="4353" width="13.25" style="2" customWidth="1"/>
    <col min="4354" max="4354" width="6.75" style="2" bestFit="1" customWidth="1"/>
    <col min="4355" max="4359" width="20" style="2" customWidth="1"/>
    <col min="4360" max="4362" width="9" style="2"/>
    <col min="4363" max="4363" width="11.75" style="2" bestFit="1" customWidth="1"/>
    <col min="4364" max="4608" width="9" style="2"/>
    <col min="4609" max="4609" width="13.25" style="2" customWidth="1"/>
    <col min="4610" max="4610" width="6.75" style="2" bestFit="1" customWidth="1"/>
    <col min="4611" max="4615" width="20" style="2" customWidth="1"/>
    <col min="4616" max="4618" width="9" style="2"/>
    <col min="4619" max="4619" width="11.75" style="2" bestFit="1" customWidth="1"/>
    <col min="4620" max="4864" width="9" style="2"/>
    <col min="4865" max="4865" width="13.25" style="2" customWidth="1"/>
    <col min="4866" max="4866" width="6.75" style="2" bestFit="1" customWidth="1"/>
    <col min="4867" max="4871" width="20" style="2" customWidth="1"/>
    <col min="4872" max="4874" width="9" style="2"/>
    <col min="4875" max="4875" width="11.75" style="2" bestFit="1" customWidth="1"/>
    <col min="4876" max="5120" width="9" style="2"/>
    <col min="5121" max="5121" width="13.25" style="2" customWidth="1"/>
    <col min="5122" max="5122" width="6.75" style="2" bestFit="1" customWidth="1"/>
    <col min="5123" max="5127" width="20" style="2" customWidth="1"/>
    <col min="5128" max="5130" width="9" style="2"/>
    <col min="5131" max="5131" width="11.75" style="2" bestFit="1" customWidth="1"/>
    <col min="5132" max="5376" width="9" style="2"/>
    <col min="5377" max="5377" width="13.25" style="2" customWidth="1"/>
    <col min="5378" max="5378" width="6.75" style="2" bestFit="1" customWidth="1"/>
    <col min="5379" max="5383" width="20" style="2" customWidth="1"/>
    <col min="5384" max="5386" width="9" style="2"/>
    <col min="5387" max="5387" width="11.75" style="2" bestFit="1" customWidth="1"/>
    <col min="5388" max="5632" width="9" style="2"/>
    <col min="5633" max="5633" width="13.25" style="2" customWidth="1"/>
    <col min="5634" max="5634" width="6.75" style="2" bestFit="1" customWidth="1"/>
    <col min="5635" max="5639" width="20" style="2" customWidth="1"/>
    <col min="5640" max="5642" width="9" style="2"/>
    <col min="5643" max="5643" width="11.75" style="2" bestFit="1" customWidth="1"/>
    <col min="5644" max="5888" width="9" style="2"/>
    <col min="5889" max="5889" width="13.25" style="2" customWidth="1"/>
    <col min="5890" max="5890" width="6.75" style="2" bestFit="1" customWidth="1"/>
    <col min="5891" max="5895" width="20" style="2" customWidth="1"/>
    <col min="5896" max="5898" width="9" style="2"/>
    <col min="5899" max="5899" width="11.75" style="2" bestFit="1" customWidth="1"/>
    <col min="5900" max="6144" width="9" style="2"/>
    <col min="6145" max="6145" width="13.25" style="2" customWidth="1"/>
    <col min="6146" max="6146" width="6.75" style="2" bestFit="1" customWidth="1"/>
    <col min="6147" max="6151" width="20" style="2" customWidth="1"/>
    <col min="6152" max="6154" width="9" style="2"/>
    <col min="6155" max="6155" width="11.75" style="2" bestFit="1" customWidth="1"/>
    <col min="6156" max="6400" width="9" style="2"/>
    <col min="6401" max="6401" width="13.25" style="2" customWidth="1"/>
    <col min="6402" max="6402" width="6.75" style="2" bestFit="1" customWidth="1"/>
    <col min="6403" max="6407" width="20" style="2" customWidth="1"/>
    <col min="6408" max="6410" width="9" style="2"/>
    <col min="6411" max="6411" width="11.75" style="2" bestFit="1" customWidth="1"/>
    <col min="6412" max="6656" width="9" style="2"/>
    <col min="6657" max="6657" width="13.25" style="2" customWidth="1"/>
    <col min="6658" max="6658" width="6.75" style="2" bestFit="1" customWidth="1"/>
    <col min="6659" max="6663" width="20" style="2" customWidth="1"/>
    <col min="6664" max="6666" width="9" style="2"/>
    <col min="6667" max="6667" width="11.75" style="2" bestFit="1" customWidth="1"/>
    <col min="6668" max="6912" width="9" style="2"/>
    <col min="6913" max="6913" width="13.25" style="2" customWidth="1"/>
    <col min="6914" max="6914" width="6.75" style="2" bestFit="1" customWidth="1"/>
    <col min="6915" max="6919" width="20" style="2" customWidth="1"/>
    <col min="6920" max="6922" width="9" style="2"/>
    <col min="6923" max="6923" width="11.75" style="2" bestFit="1" customWidth="1"/>
    <col min="6924" max="7168" width="9" style="2"/>
    <col min="7169" max="7169" width="13.25" style="2" customWidth="1"/>
    <col min="7170" max="7170" width="6.75" style="2" bestFit="1" customWidth="1"/>
    <col min="7171" max="7175" width="20" style="2" customWidth="1"/>
    <col min="7176" max="7178" width="9" style="2"/>
    <col min="7179" max="7179" width="11.75" style="2" bestFit="1" customWidth="1"/>
    <col min="7180" max="7424" width="9" style="2"/>
    <col min="7425" max="7425" width="13.25" style="2" customWidth="1"/>
    <col min="7426" max="7426" width="6.75" style="2" bestFit="1" customWidth="1"/>
    <col min="7427" max="7431" width="20" style="2" customWidth="1"/>
    <col min="7432" max="7434" width="9" style="2"/>
    <col min="7435" max="7435" width="11.75" style="2" bestFit="1" customWidth="1"/>
    <col min="7436" max="7680" width="9" style="2"/>
    <col min="7681" max="7681" width="13.25" style="2" customWidth="1"/>
    <col min="7682" max="7682" width="6.75" style="2" bestFit="1" customWidth="1"/>
    <col min="7683" max="7687" width="20" style="2" customWidth="1"/>
    <col min="7688" max="7690" width="9" style="2"/>
    <col min="7691" max="7691" width="11.75" style="2" bestFit="1" customWidth="1"/>
    <col min="7692" max="7936" width="9" style="2"/>
    <col min="7937" max="7937" width="13.25" style="2" customWidth="1"/>
    <col min="7938" max="7938" width="6.75" style="2" bestFit="1" customWidth="1"/>
    <col min="7939" max="7943" width="20" style="2" customWidth="1"/>
    <col min="7944" max="7946" width="9" style="2"/>
    <col min="7947" max="7947" width="11.75" style="2" bestFit="1" customWidth="1"/>
    <col min="7948" max="8192" width="9" style="2"/>
    <col min="8193" max="8193" width="13.25" style="2" customWidth="1"/>
    <col min="8194" max="8194" width="6.75" style="2" bestFit="1" customWidth="1"/>
    <col min="8195" max="8199" width="20" style="2" customWidth="1"/>
    <col min="8200" max="8202" width="9" style="2"/>
    <col min="8203" max="8203" width="11.75" style="2" bestFit="1" customWidth="1"/>
    <col min="8204" max="8448" width="9" style="2"/>
    <col min="8449" max="8449" width="13.25" style="2" customWidth="1"/>
    <col min="8450" max="8450" width="6.75" style="2" bestFit="1" customWidth="1"/>
    <col min="8451" max="8455" width="20" style="2" customWidth="1"/>
    <col min="8456" max="8458" width="9" style="2"/>
    <col min="8459" max="8459" width="11.75" style="2" bestFit="1" customWidth="1"/>
    <col min="8460" max="8704" width="9" style="2"/>
    <col min="8705" max="8705" width="13.25" style="2" customWidth="1"/>
    <col min="8706" max="8706" width="6.75" style="2" bestFit="1" customWidth="1"/>
    <col min="8707" max="8711" width="20" style="2" customWidth="1"/>
    <col min="8712" max="8714" width="9" style="2"/>
    <col min="8715" max="8715" width="11.75" style="2" bestFit="1" customWidth="1"/>
    <col min="8716" max="8960" width="9" style="2"/>
    <col min="8961" max="8961" width="13.25" style="2" customWidth="1"/>
    <col min="8962" max="8962" width="6.75" style="2" bestFit="1" customWidth="1"/>
    <col min="8963" max="8967" width="20" style="2" customWidth="1"/>
    <col min="8968" max="8970" width="9" style="2"/>
    <col min="8971" max="8971" width="11.75" style="2" bestFit="1" customWidth="1"/>
    <col min="8972" max="9216" width="9" style="2"/>
    <col min="9217" max="9217" width="13.25" style="2" customWidth="1"/>
    <col min="9218" max="9218" width="6.75" style="2" bestFit="1" customWidth="1"/>
    <col min="9219" max="9223" width="20" style="2" customWidth="1"/>
    <col min="9224" max="9226" width="9" style="2"/>
    <col min="9227" max="9227" width="11.75" style="2" bestFit="1" customWidth="1"/>
    <col min="9228" max="9472" width="9" style="2"/>
    <col min="9473" max="9473" width="13.25" style="2" customWidth="1"/>
    <col min="9474" max="9474" width="6.75" style="2" bestFit="1" customWidth="1"/>
    <col min="9475" max="9479" width="20" style="2" customWidth="1"/>
    <col min="9480" max="9482" width="9" style="2"/>
    <col min="9483" max="9483" width="11.75" style="2" bestFit="1" customWidth="1"/>
    <col min="9484" max="9728" width="9" style="2"/>
    <col min="9729" max="9729" width="13.25" style="2" customWidth="1"/>
    <col min="9730" max="9730" width="6.75" style="2" bestFit="1" customWidth="1"/>
    <col min="9731" max="9735" width="20" style="2" customWidth="1"/>
    <col min="9736" max="9738" width="9" style="2"/>
    <col min="9739" max="9739" width="11.75" style="2" bestFit="1" customWidth="1"/>
    <col min="9740" max="9984" width="9" style="2"/>
    <col min="9985" max="9985" width="13.25" style="2" customWidth="1"/>
    <col min="9986" max="9986" width="6.75" style="2" bestFit="1" customWidth="1"/>
    <col min="9987" max="9991" width="20" style="2" customWidth="1"/>
    <col min="9992" max="9994" width="9" style="2"/>
    <col min="9995" max="9995" width="11.75" style="2" bestFit="1" customWidth="1"/>
    <col min="9996" max="10240" width="9" style="2"/>
    <col min="10241" max="10241" width="13.25" style="2" customWidth="1"/>
    <col min="10242" max="10242" width="6.75" style="2" bestFit="1" customWidth="1"/>
    <col min="10243" max="10247" width="20" style="2" customWidth="1"/>
    <col min="10248" max="10250" width="9" style="2"/>
    <col min="10251" max="10251" width="11.75" style="2" bestFit="1" customWidth="1"/>
    <col min="10252" max="10496" width="9" style="2"/>
    <col min="10497" max="10497" width="13.25" style="2" customWidth="1"/>
    <col min="10498" max="10498" width="6.75" style="2" bestFit="1" customWidth="1"/>
    <col min="10499" max="10503" width="20" style="2" customWidth="1"/>
    <col min="10504" max="10506" width="9" style="2"/>
    <col min="10507" max="10507" width="11.75" style="2" bestFit="1" customWidth="1"/>
    <col min="10508" max="10752" width="9" style="2"/>
    <col min="10753" max="10753" width="13.25" style="2" customWidth="1"/>
    <col min="10754" max="10754" width="6.75" style="2" bestFit="1" customWidth="1"/>
    <col min="10755" max="10759" width="20" style="2" customWidth="1"/>
    <col min="10760" max="10762" width="9" style="2"/>
    <col min="10763" max="10763" width="11.75" style="2" bestFit="1" customWidth="1"/>
    <col min="10764" max="11008" width="9" style="2"/>
    <col min="11009" max="11009" width="13.25" style="2" customWidth="1"/>
    <col min="11010" max="11010" width="6.75" style="2" bestFit="1" customWidth="1"/>
    <col min="11011" max="11015" width="20" style="2" customWidth="1"/>
    <col min="11016" max="11018" width="9" style="2"/>
    <col min="11019" max="11019" width="11.75" style="2" bestFit="1" customWidth="1"/>
    <col min="11020" max="11264" width="9" style="2"/>
    <col min="11265" max="11265" width="13.25" style="2" customWidth="1"/>
    <col min="11266" max="11266" width="6.75" style="2" bestFit="1" customWidth="1"/>
    <col min="11267" max="11271" width="20" style="2" customWidth="1"/>
    <col min="11272" max="11274" width="9" style="2"/>
    <col min="11275" max="11275" width="11.75" style="2" bestFit="1" customWidth="1"/>
    <col min="11276" max="11520" width="9" style="2"/>
    <col min="11521" max="11521" width="13.25" style="2" customWidth="1"/>
    <col min="11522" max="11522" width="6.75" style="2" bestFit="1" customWidth="1"/>
    <col min="11523" max="11527" width="20" style="2" customWidth="1"/>
    <col min="11528" max="11530" width="9" style="2"/>
    <col min="11531" max="11531" width="11.75" style="2" bestFit="1" customWidth="1"/>
    <col min="11532" max="11776" width="9" style="2"/>
    <col min="11777" max="11777" width="13.25" style="2" customWidth="1"/>
    <col min="11778" max="11778" width="6.75" style="2" bestFit="1" customWidth="1"/>
    <col min="11779" max="11783" width="20" style="2" customWidth="1"/>
    <col min="11784" max="11786" width="9" style="2"/>
    <col min="11787" max="11787" width="11.75" style="2" bestFit="1" customWidth="1"/>
    <col min="11788" max="12032" width="9" style="2"/>
    <col min="12033" max="12033" width="13.25" style="2" customWidth="1"/>
    <col min="12034" max="12034" width="6.75" style="2" bestFit="1" customWidth="1"/>
    <col min="12035" max="12039" width="20" style="2" customWidth="1"/>
    <col min="12040" max="12042" width="9" style="2"/>
    <col min="12043" max="12043" width="11.75" style="2" bestFit="1" customWidth="1"/>
    <col min="12044" max="12288" width="9" style="2"/>
    <col min="12289" max="12289" width="13.25" style="2" customWidth="1"/>
    <col min="12290" max="12290" width="6.75" style="2" bestFit="1" customWidth="1"/>
    <col min="12291" max="12295" width="20" style="2" customWidth="1"/>
    <col min="12296" max="12298" width="9" style="2"/>
    <col min="12299" max="12299" width="11.75" style="2" bestFit="1" customWidth="1"/>
    <col min="12300" max="12544" width="9" style="2"/>
    <col min="12545" max="12545" width="13.25" style="2" customWidth="1"/>
    <col min="12546" max="12546" width="6.75" style="2" bestFit="1" customWidth="1"/>
    <col min="12547" max="12551" width="20" style="2" customWidth="1"/>
    <col min="12552" max="12554" width="9" style="2"/>
    <col min="12555" max="12555" width="11.75" style="2" bestFit="1" customWidth="1"/>
    <col min="12556" max="12800" width="9" style="2"/>
    <col min="12801" max="12801" width="13.25" style="2" customWidth="1"/>
    <col min="12802" max="12802" width="6.75" style="2" bestFit="1" customWidth="1"/>
    <col min="12803" max="12807" width="20" style="2" customWidth="1"/>
    <col min="12808" max="12810" width="9" style="2"/>
    <col min="12811" max="12811" width="11.75" style="2" bestFit="1" customWidth="1"/>
    <col min="12812" max="13056" width="9" style="2"/>
    <col min="13057" max="13057" width="13.25" style="2" customWidth="1"/>
    <col min="13058" max="13058" width="6.75" style="2" bestFit="1" customWidth="1"/>
    <col min="13059" max="13063" width="20" style="2" customWidth="1"/>
    <col min="13064" max="13066" width="9" style="2"/>
    <col min="13067" max="13067" width="11.75" style="2" bestFit="1" customWidth="1"/>
    <col min="13068" max="13312" width="9" style="2"/>
    <col min="13313" max="13313" width="13.25" style="2" customWidth="1"/>
    <col min="13314" max="13314" width="6.75" style="2" bestFit="1" customWidth="1"/>
    <col min="13315" max="13319" width="20" style="2" customWidth="1"/>
    <col min="13320" max="13322" width="9" style="2"/>
    <col min="13323" max="13323" width="11.75" style="2" bestFit="1" customWidth="1"/>
    <col min="13324" max="13568" width="9" style="2"/>
    <col min="13569" max="13569" width="13.25" style="2" customWidth="1"/>
    <col min="13570" max="13570" width="6.75" style="2" bestFit="1" customWidth="1"/>
    <col min="13571" max="13575" width="20" style="2" customWidth="1"/>
    <col min="13576" max="13578" width="9" style="2"/>
    <col min="13579" max="13579" width="11.75" style="2" bestFit="1" customWidth="1"/>
    <col min="13580" max="13824" width="9" style="2"/>
    <col min="13825" max="13825" width="13.25" style="2" customWidth="1"/>
    <col min="13826" max="13826" width="6.75" style="2" bestFit="1" customWidth="1"/>
    <col min="13827" max="13831" width="20" style="2" customWidth="1"/>
    <col min="13832" max="13834" width="9" style="2"/>
    <col min="13835" max="13835" width="11.75" style="2" bestFit="1" customWidth="1"/>
    <col min="13836" max="14080" width="9" style="2"/>
    <col min="14081" max="14081" width="13.25" style="2" customWidth="1"/>
    <col min="14082" max="14082" width="6.75" style="2" bestFit="1" customWidth="1"/>
    <col min="14083" max="14087" width="20" style="2" customWidth="1"/>
    <col min="14088" max="14090" width="9" style="2"/>
    <col min="14091" max="14091" width="11.75" style="2" bestFit="1" customWidth="1"/>
    <col min="14092" max="14336" width="9" style="2"/>
    <col min="14337" max="14337" width="13.25" style="2" customWidth="1"/>
    <col min="14338" max="14338" width="6.75" style="2" bestFit="1" customWidth="1"/>
    <col min="14339" max="14343" width="20" style="2" customWidth="1"/>
    <col min="14344" max="14346" width="9" style="2"/>
    <col min="14347" max="14347" width="11.75" style="2" bestFit="1" customWidth="1"/>
    <col min="14348" max="14592" width="9" style="2"/>
    <col min="14593" max="14593" width="13.25" style="2" customWidth="1"/>
    <col min="14594" max="14594" width="6.75" style="2" bestFit="1" customWidth="1"/>
    <col min="14595" max="14599" width="20" style="2" customWidth="1"/>
    <col min="14600" max="14602" width="9" style="2"/>
    <col min="14603" max="14603" width="11.75" style="2" bestFit="1" customWidth="1"/>
    <col min="14604" max="14848" width="9" style="2"/>
    <col min="14849" max="14849" width="13.25" style="2" customWidth="1"/>
    <col min="14850" max="14850" width="6.75" style="2" bestFit="1" customWidth="1"/>
    <col min="14851" max="14855" width="20" style="2" customWidth="1"/>
    <col min="14856" max="14858" width="9" style="2"/>
    <col min="14859" max="14859" width="11.75" style="2" bestFit="1" customWidth="1"/>
    <col min="14860" max="15104" width="9" style="2"/>
    <col min="15105" max="15105" width="13.25" style="2" customWidth="1"/>
    <col min="15106" max="15106" width="6.75" style="2" bestFit="1" customWidth="1"/>
    <col min="15107" max="15111" width="20" style="2" customWidth="1"/>
    <col min="15112" max="15114" width="9" style="2"/>
    <col min="15115" max="15115" width="11.75" style="2" bestFit="1" customWidth="1"/>
    <col min="15116" max="15360" width="9" style="2"/>
    <col min="15361" max="15361" width="13.25" style="2" customWidth="1"/>
    <col min="15362" max="15362" width="6.75" style="2" bestFit="1" customWidth="1"/>
    <col min="15363" max="15367" width="20" style="2" customWidth="1"/>
    <col min="15368" max="15370" width="9" style="2"/>
    <col min="15371" max="15371" width="11.75" style="2" bestFit="1" customWidth="1"/>
    <col min="15372" max="15616" width="9" style="2"/>
    <col min="15617" max="15617" width="13.25" style="2" customWidth="1"/>
    <col min="15618" max="15618" width="6.75" style="2" bestFit="1" customWidth="1"/>
    <col min="15619" max="15623" width="20" style="2" customWidth="1"/>
    <col min="15624" max="15626" width="9" style="2"/>
    <col min="15627" max="15627" width="11.75" style="2" bestFit="1" customWidth="1"/>
    <col min="15628" max="15872" width="9" style="2"/>
    <col min="15873" max="15873" width="13.25" style="2" customWidth="1"/>
    <col min="15874" max="15874" width="6.75" style="2" bestFit="1" customWidth="1"/>
    <col min="15875" max="15879" width="20" style="2" customWidth="1"/>
    <col min="15880" max="15882" width="9" style="2"/>
    <col min="15883" max="15883" width="11.75" style="2" bestFit="1" customWidth="1"/>
    <col min="15884" max="16128" width="9" style="2"/>
    <col min="16129" max="16129" width="13.25" style="2" customWidth="1"/>
    <col min="16130" max="16130" width="6.75" style="2" bestFit="1" customWidth="1"/>
    <col min="16131" max="16135" width="20" style="2" customWidth="1"/>
    <col min="16136" max="16138" width="9" style="2"/>
    <col min="16139" max="16139" width="11.75" style="2" bestFit="1" customWidth="1"/>
    <col min="16140" max="16384" width="9" style="2"/>
  </cols>
  <sheetData>
    <row r="1" spans="1:11" ht="21.4" customHeight="1" thickBot="1" x14ac:dyDescent="0.25">
      <c r="A1" s="246" t="s">
        <v>91</v>
      </c>
      <c r="B1" s="246"/>
      <c r="C1" s="246"/>
      <c r="D1" s="246"/>
      <c r="E1" s="388" t="s">
        <v>92</v>
      </c>
      <c r="F1" s="388"/>
    </row>
    <row r="2" spans="1:11" x14ac:dyDescent="0.2">
      <c r="A2" s="281" t="s">
        <v>93</v>
      </c>
      <c r="B2" s="281"/>
      <c r="C2" s="389" t="s">
        <v>76</v>
      </c>
      <c r="D2" s="389" t="s">
        <v>77</v>
      </c>
      <c r="E2" s="274" t="s">
        <v>78</v>
      </c>
      <c r="F2" s="275"/>
    </row>
    <row r="3" spans="1:11" ht="18" customHeight="1" x14ac:dyDescent="0.2">
      <c r="A3" s="283"/>
      <c r="B3" s="283"/>
      <c r="C3" s="390"/>
      <c r="D3" s="390"/>
      <c r="E3" s="65" t="s">
        <v>79</v>
      </c>
      <c r="F3" s="65" t="s">
        <v>94</v>
      </c>
    </row>
    <row r="4" spans="1:11" s="7" customFormat="1" ht="19.5" customHeight="1" x14ac:dyDescent="0.2">
      <c r="A4" s="385" t="s">
        <v>2</v>
      </c>
      <c r="B4" s="386"/>
      <c r="C4" s="66">
        <f>SUM(C5:C36)</f>
        <v>2054</v>
      </c>
      <c r="D4" s="67">
        <f>SUM(D5:D36)</f>
        <v>17868</v>
      </c>
      <c r="E4" s="67">
        <f>SUM(E5:E36)</f>
        <v>35768</v>
      </c>
      <c r="F4" s="68">
        <f>ROUND(E4/C4,1)</f>
        <v>17.399999999999999</v>
      </c>
    </row>
    <row r="5" spans="1:11" ht="19.5" customHeight="1" x14ac:dyDescent="0.2">
      <c r="A5" s="377" t="s">
        <v>95</v>
      </c>
      <c r="B5" s="69" t="s">
        <v>96</v>
      </c>
      <c r="C5" s="70">
        <v>65</v>
      </c>
      <c r="D5" s="71">
        <v>298</v>
      </c>
      <c r="E5" s="71">
        <v>4262</v>
      </c>
      <c r="F5" s="72">
        <f>ROUND(E5/C5,1)</f>
        <v>65.599999999999994</v>
      </c>
      <c r="K5" s="27"/>
    </row>
    <row r="6" spans="1:11" ht="19.5" customHeight="1" x14ac:dyDescent="0.2">
      <c r="A6" s="387"/>
      <c r="B6" s="69" t="s">
        <v>97</v>
      </c>
      <c r="C6" s="70">
        <v>213</v>
      </c>
      <c r="D6" s="71">
        <v>1462</v>
      </c>
      <c r="E6" s="71">
        <v>2360</v>
      </c>
      <c r="F6" s="72">
        <f>ROUND(E6/C6,1)</f>
        <v>11.1</v>
      </c>
    </row>
    <row r="7" spans="1:11" ht="19.5" customHeight="1" x14ac:dyDescent="0.2">
      <c r="A7" s="304" t="s">
        <v>98</v>
      </c>
      <c r="B7" s="69" t="s">
        <v>96</v>
      </c>
      <c r="C7" s="70">
        <v>44</v>
      </c>
      <c r="D7" s="71">
        <v>104</v>
      </c>
      <c r="E7" s="71">
        <v>1269</v>
      </c>
      <c r="F7" s="72">
        <f t="shared" ref="F7:F35" si="0">ROUND(E7/C7,1)</f>
        <v>28.8</v>
      </c>
      <c r="I7" s="27"/>
      <c r="J7" s="27"/>
    </row>
    <row r="8" spans="1:11" ht="19.5" customHeight="1" x14ac:dyDescent="0.2">
      <c r="A8" s="384"/>
      <c r="B8" s="69" t="s">
        <v>97</v>
      </c>
      <c r="C8" s="70">
        <v>123</v>
      </c>
      <c r="D8" s="71">
        <v>1635</v>
      </c>
      <c r="E8" s="71">
        <v>1790</v>
      </c>
      <c r="F8" s="72">
        <f t="shared" si="0"/>
        <v>14.6</v>
      </c>
    </row>
    <row r="9" spans="1:11" ht="19.5" customHeight="1" x14ac:dyDescent="0.2">
      <c r="A9" s="377" t="s">
        <v>99</v>
      </c>
      <c r="B9" s="69" t="s">
        <v>96</v>
      </c>
      <c r="C9" s="70">
        <v>35</v>
      </c>
      <c r="D9" s="71">
        <v>102</v>
      </c>
      <c r="E9" s="71">
        <v>1444</v>
      </c>
      <c r="F9" s="72">
        <f t="shared" si="0"/>
        <v>41.3</v>
      </c>
    </row>
    <row r="10" spans="1:11" ht="19.5" customHeight="1" x14ac:dyDescent="0.2">
      <c r="A10" s="384"/>
      <c r="B10" s="69" t="s">
        <v>97</v>
      </c>
      <c r="C10" s="70">
        <v>68</v>
      </c>
      <c r="D10" s="71">
        <v>936</v>
      </c>
      <c r="E10" s="71">
        <v>1314</v>
      </c>
      <c r="F10" s="72">
        <f t="shared" si="0"/>
        <v>19.3</v>
      </c>
    </row>
    <row r="11" spans="1:11" ht="19.5" customHeight="1" x14ac:dyDescent="0.2">
      <c r="A11" s="304" t="s">
        <v>100</v>
      </c>
      <c r="B11" s="69" t="s">
        <v>96</v>
      </c>
      <c r="C11" s="70">
        <v>95</v>
      </c>
      <c r="D11" s="71">
        <v>265</v>
      </c>
      <c r="E11" s="71">
        <v>3823</v>
      </c>
      <c r="F11" s="72">
        <f t="shared" si="0"/>
        <v>40.200000000000003</v>
      </c>
    </row>
    <row r="12" spans="1:11" ht="19.5" customHeight="1" x14ac:dyDescent="0.2">
      <c r="A12" s="384"/>
      <c r="B12" s="69" t="s">
        <v>97</v>
      </c>
      <c r="C12" s="70">
        <v>218</v>
      </c>
      <c r="D12" s="71">
        <v>2276</v>
      </c>
      <c r="E12" s="71">
        <v>2456</v>
      </c>
      <c r="F12" s="72">
        <f t="shared" si="0"/>
        <v>11.3</v>
      </c>
    </row>
    <row r="13" spans="1:11" ht="19.5" customHeight="1" x14ac:dyDescent="0.2">
      <c r="A13" s="377" t="s">
        <v>101</v>
      </c>
      <c r="B13" s="69" t="s">
        <v>96</v>
      </c>
      <c r="C13" s="70">
        <v>28</v>
      </c>
      <c r="D13" s="71">
        <v>44</v>
      </c>
      <c r="E13" s="71">
        <v>359</v>
      </c>
      <c r="F13" s="72">
        <f t="shared" si="0"/>
        <v>12.8</v>
      </c>
    </row>
    <row r="14" spans="1:11" ht="19.5" customHeight="1" x14ac:dyDescent="0.2">
      <c r="A14" s="387"/>
      <c r="B14" s="69" t="s">
        <v>97</v>
      </c>
      <c r="C14" s="70">
        <v>451</v>
      </c>
      <c r="D14" s="71">
        <v>3823</v>
      </c>
      <c r="E14" s="71">
        <v>3794</v>
      </c>
      <c r="F14" s="72">
        <f t="shared" si="0"/>
        <v>8.4</v>
      </c>
    </row>
    <row r="15" spans="1:11" ht="19.5" customHeight="1" x14ac:dyDescent="0.2">
      <c r="A15" s="377" t="s">
        <v>102</v>
      </c>
      <c r="B15" s="69" t="s">
        <v>96</v>
      </c>
      <c r="C15" s="73">
        <v>13</v>
      </c>
      <c r="D15" s="71">
        <v>22</v>
      </c>
      <c r="E15" s="71">
        <v>240</v>
      </c>
      <c r="F15" s="72">
        <f t="shared" si="0"/>
        <v>18.5</v>
      </c>
    </row>
    <row r="16" spans="1:11" ht="19.5" customHeight="1" x14ac:dyDescent="0.2">
      <c r="A16" s="387"/>
      <c r="B16" s="69" t="s">
        <v>97</v>
      </c>
      <c r="C16" s="70">
        <v>49</v>
      </c>
      <c r="D16" s="71">
        <v>610</v>
      </c>
      <c r="E16" s="71">
        <v>715</v>
      </c>
      <c r="F16" s="72">
        <f t="shared" si="0"/>
        <v>14.6</v>
      </c>
    </row>
    <row r="17" spans="1:6" ht="19.5" customHeight="1" x14ac:dyDescent="0.2">
      <c r="A17" s="377" t="s">
        <v>103</v>
      </c>
      <c r="B17" s="69" t="s">
        <v>96</v>
      </c>
      <c r="C17" s="70">
        <v>8</v>
      </c>
      <c r="D17" s="71">
        <v>11</v>
      </c>
      <c r="E17" s="71">
        <v>72</v>
      </c>
      <c r="F17" s="72">
        <f t="shared" si="0"/>
        <v>9</v>
      </c>
    </row>
    <row r="18" spans="1:6" ht="19.5" customHeight="1" x14ac:dyDescent="0.2">
      <c r="A18" s="387"/>
      <c r="B18" s="69" t="s">
        <v>97</v>
      </c>
      <c r="C18" s="70">
        <v>95</v>
      </c>
      <c r="D18" s="71">
        <v>1709</v>
      </c>
      <c r="E18" s="71">
        <v>1669</v>
      </c>
      <c r="F18" s="72">
        <f t="shared" si="0"/>
        <v>17.600000000000001</v>
      </c>
    </row>
    <row r="19" spans="1:6" ht="19.5" customHeight="1" x14ac:dyDescent="0.2">
      <c r="A19" s="377" t="s">
        <v>104</v>
      </c>
      <c r="B19" s="69" t="s">
        <v>96</v>
      </c>
      <c r="C19" s="70">
        <v>15</v>
      </c>
      <c r="D19" s="71">
        <v>78</v>
      </c>
      <c r="E19" s="71">
        <v>346</v>
      </c>
      <c r="F19" s="72">
        <f t="shared" si="0"/>
        <v>23.1</v>
      </c>
    </row>
    <row r="20" spans="1:6" ht="19.5" customHeight="1" x14ac:dyDescent="0.2">
      <c r="A20" s="387"/>
      <c r="B20" s="69" t="s">
        <v>97</v>
      </c>
      <c r="C20" s="70">
        <v>26</v>
      </c>
      <c r="D20" s="71">
        <v>257</v>
      </c>
      <c r="E20" s="71">
        <v>388</v>
      </c>
      <c r="F20" s="72">
        <f t="shared" si="0"/>
        <v>14.9</v>
      </c>
    </row>
    <row r="21" spans="1:6" ht="19.5" customHeight="1" x14ac:dyDescent="0.2">
      <c r="A21" s="377" t="s">
        <v>105</v>
      </c>
      <c r="B21" s="69" t="s">
        <v>96</v>
      </c>
      <c r="C21" s="70">
        <v>16</v>
      </c>
      <c r="D21" s="71">
        <v>53</v>
      </c>
      <c r="E21" s="71">
        <v>1052</v>
      </c>
      <c r="F21" s="72">
        <f t="shared" si="0"/>
        <v>65.8</v>
      </c>
    </row>
    <row r="22" spans="1:6" ht="19.5" customHeight="1" x14ac:dyDescent="0.2">
      <c r="A22" s="387"/>
      <c r="B22" s="69" t="s">
        <v>97</v>
      </c>
      <c r="C22" s="70">
        <v>55</v>
      </c>
      <c r="D22" s="71">
        <v>511</v>
      </c>
      <c r="E22" s="71">
        <v>784</v>
      </c>
      <c r="F22" s="72">
        <f t="shared" si="0"/>
        <v>14.3</v>
      </c>
    </row>
    <row r="23" spans="1:6" ht="19.5" customHeight="1" x14ac:dyDescent="0.2">
      <c r="A23" s="377" t="s">
        <v>106</v>
      </c>
      <c r="B23" s="69" t="s">
        <v>96</v>
      </c>
      <c r="C23" s="70">
        <v>1</v>
      </c>
      <c r="D23" s="71">
        <v>1</v>
      </c>
      <c r="E23" s="71">
        <v>16</v>
      </c>
      <c r="F23" s="72">
        <f t="shared" si="0"/>
        <v>16</v>
      </c>
    </row>
    <row r="24" spans="1:6" ht="19.5" customHeight="1" x14ac:dyDescent="0.2">
      <c r="A24" s="387"/>
      <c r="B24" s="69" t="s">
        <v>97</v>
      </c>
      <c r="C24" s="70">
        <v>7</v>
      </c>
      <c r="D24" s="71">
        <v>56</v>
      </c>
      <c r="E24" s="71">
        <v>62</v>
      </c>
      <c r="F24" s="72">
        <f t="shared" si="0"/>
        <v>8.9</v>
      </c>
    </row>
    <row r="25" spans="1:6" ht="19.5" customHeight="1" x14ac:dyDescent="0.2">
      <c r="A25" s="304" t="s">
        <v>107</v>
      </c>
      <c r="B25" s="69" t="s">
        <v>96</v>
      </c>
      <c r="C25" s="70">
        <v>46</v>
      </c>
      <c r="D25" s="71">
        <v>117</v>
      </c>
      <c r="E25" s="71">
        <v>1111</v>
      </c>
      <c r="F25" s="72">
        <f t="shared" si="0"/>
        <v>24.2</v>
      </c>
    </row>
    <row r="26" spans="1:6" ht="19.5" customHeight="1" x14ac:dyDescent="0.2">
      <c r="A26" s="384"/>
      <c r="B26" s="69" t="s">
        <v>97</v>
      </c>
      <c r="C26" s="70">
        <v>122</v>
      </c>
      <c r="D26" s="71">
        <v>1394</v>
      </c>
      <c r="E26" s="71">
        <v>1811</v>
      </c>
      <c r="F26" s="72">
        <f t="shared" si="0"/>
        <v>14.8</v>
      </c>
    </row>
    <row r="27" spans="1:6" ht="19.5" customHeight="1" x14ac:dyDescent="0.2">
      <c r="A27" s="373" t="s">
        <v>108</v>
      </c>
      <c r="B27" s="69" t="s">
        <v>96</v>
      </c>
      <c r="C27" s="70">
        <v>32</v>
      </c>
      <c r="D27" s="71">
        <v>64</v>
      </c>
      <c r="E27" s="71">
        <v>480</v>
      </c>
      <c r="F27" s="72">
        <f t="shared" si="0"/>
        <v>15</v>
      </c>
    </row>
    <row r="28" spans="1:6" ht="19.5" customHeight="1" x14ac:dyDescent="0.2">
      <c r="A28" s="374"/>
      <c r="B28" s="69" t="s">
        <v>97</v>
      </c>
      <c r="C28" s="70">
        <v>114</v>
      </c>
      <c r="D28" s="71">
        <v>1213</v>
      </c>
      <c r="E28" s="71">
        <v>1349</v>
      </c>
      <c r="F28" s="72">
        <f t="shared" si="0"/>
        <v>11.8</v>
      </c>
    </row>
    <row r="29" spans="1:6" ht="19.5" customHeight="1" x14ac:dyDescent="0.2">
      <c r="A29" s="375" t="s">
        <v>109</v>
      </c>
      <c r="B29" s="69" t="s">
        <v>96</v>
      </c>
      <c r="C29" s="70">
        <v>27</v>
      </c>
      <c r="D29" s="71">
        <v>106</v>
      </c>
      <c r="E29" s="71">
        <v>1694</v>
      </c>
      <c r="F29" s="72">
        <f>ROUND(E29/C29,1)</f>
        <v>62.7</v>
      </c>
    </row>
    <row r="30" spans="1:6" ht="19.5" customHeight="1" x14ac:dyDescent="0.2">
      <c r="A30" s="376"/>
      <c r="B30" s="69" t="s">
        <v>97</v>
      </c>
      <c r="C30" s="70">
        <v>39</v>
      </c>
      <c r="D30" s="71">
        <v>422</v>
      </c>
      <c r="E30" s="71">
        <v>565</v>
      </c>
      <c r="F30" s="72">
        <f>ROUND(E30/C30,1)</f>
        <v>14.5</v>
      </c>
    </row>
    <row r="31" spans="1:6" ht="19.5" customHeight="1" x14ac:dyDescent="0.2">
      <c r="A31" s="373" t="s">
        <v>110</v>
      </c>
      <c r="B31" s="69" t="s">
        <v>96</v>
      </c>
      <c r="C31" s="70">
        <v>1</v>
      </c>
      <c r="D31" s="71">
        <v>1</v>
      </c>
      <c r="E31" s="71">
        <v>3</v>
      </c>
      <c r="F31" s="74" t="s">
        <v>111</v>
      </c>
    </row>
    <row r="32" spans="1:6" ht="19.5" customHeight="1" x14ac:dyDescent="0.2">
      <c r="A32" s="374"/>
      <c r="B32" s="75" t="s">
        <v>97</v>
      </c>
      <c r="C32" s="70">
        <v>2</v>
      </c>
      <c r="D32" s="71">
        <v>47</v>
      </c>
      <c r="E32" s="71">
        <v>71</v>
      </c>
      <c r="F32" s="72">
        <f>ROUND(E32/C32,1)</f>
        <v>35.5</v>
      </c>
    </row>
    <row r="33" spans="1:7" ht="19.5" customHeight="1" x14ac:dyDescent="0.2">
      <c r="A33" s="377" t="s">
        <v>112</v>
      </c>
      <c r="B33" s="76" t="s">
        <v>96</v>
      </c>
      <c r="C33" s="70">
        <v>11</v>
      </c>
      <c r="D33" s="71">
        <v>23</v>
      </c>
      <c r="E33" s="71">
        <v>122</v>
      </c>
      <c r="F33" s="72">
        <f t="shared" si="0"/>
        <v>11.1</v>
      </c>
    </row>
    <row r="34" spans="1:7" ht="19.5" customHeight="1" x14ac:dyDescent="0.2">
      <c r="A34" s="378"/>
      <c r="B34" s="77" t="s">
        <v>97</v>
      </c>
      <c r="C34" s="70">
        <v>21</v>
      </c>
      <c r="D34" s="71">
        <v>171</v>
      </c>
      <c r="E34" s="71">
        <v>227</v>
      </c>
      <c r="F34" s="72">
        <f t="shared" si="0"/>
        <v>10.8</v>
      </c>
    </row>
    <row r="35" spans="1:7" ht="19.5" customHeight="1" x14ac:dyDescent="0.2">
      <c r="A35" s="373" t="s">
        <v>113</v>
      </c>
      <c r="B35" s="69" t="s">
        <v>96</v>
      </c>
      <c r="C35" s="70">
        <v>3</v>
      </c>
      <c r="D35" s="71">
        <v>12</v>
      </c>
      <c r="E35" s="71">
        <v>66</v>
      </c>
      <c r="F35" s="72">
        <f t="shared" si="0"/>
        <v>22</v>
      </c>
    </row>
    <row r="36" spans="1:7" ht="19.5" customHeight="1" thickBot="1" x14ac:dyDescent="0.25">
      <c r="A36" s="379"/>
      <c r="B36" s="78" t="s">
        <v>97</v>
      </c>
      <c r="C36" s="79">
        <v>11</v>
      </c>
      <c r="D36" s="80">
        <v>45</v>
      </c>
      <c r="E36" s="80">
        <v>54</v>
      </c>
      <c r="F36" s="81">
        <f>ROUND(E36/C36,1)</f>
        <v>4.9000000000000004</v>
      </c>
    </row>
    <row r="37" spans="1:7" ht="24.95" customHeight="1" x14ac:dyDescent="0.2">
      <c r="A37" s="380"/>
      <c r="B37" s="380"/>
      <c r="C37" s="380"/>
      <c r="D37" s="380"/>
      <c r="E37" s="380"/>
      <c r="F37" s="380"/>
      <c r="G37" s="380"/>
    </row>
    <row r="38" spans="1:7" ht="19.5" thickBot="1" x14ac:dyDescent="0.25">
      <c r="A38" s="273" t="s">
        <v>114</v>
      </c>
      <c r="B38" s="273"/>
      <c r="C38" s="273"/>
      <c r="D38" s="273"/>
      <c r="E38" s="273"/>
      <c r="F38" s="381" t="s">
        <v>115</v>
      </c>
      <c r="G38" s="381"/>
    </row>
    <row r="39" spans="1:7" ht="20.25" customHeight="1" x14ac:dyDescent="0.2">
      <c r="A39" s="82"/>
      <c r="B39" s="83"/>
      <c r="C39" s="84" t="s">
        <v>116</v>
      </c>
      <c r="D39" s="84" t="s">
        <v>117</v>
      </c>
      <c r="E39" s="84" t="s">
        <v>118</v>
      </c>
      <c r="F39" s="84" t="s">
        <v>119</v>
      </c>
    </row>
    <row r="40" spans="1:7" ht="14.25" customHeight="1" x14ac:dyDescent="0.2">
      <c r="A40" s="382" t="s">
        <v>7</v>
      </c>
      <c r="B40" s="383"/>
      <c r="C40" s="85">
        <v>240</v>
      </c>
      <c r="D40" s="86">
        <v>14333</v>
      </c>
      <c r="E40" s="86">
        <v>13630</v>
      </c>
      <c r="F40" s="87">
        <f>E40/D40*100</f>
        <v>95.095234772901691</v>
      </c>
    </row>
    <row r="41" spans="1:7" ht="14.25" customHeight="1" x14ac:dyDescent="0.2">
      <c r="A41" s="367" t="s">
        <v>120</v>
      </c>
      <c r="B41" s="368"/>
      <c r="C41" s="70">
        <v>240</v>
      </c>
      <c r="D41" s="71">
        <v>13295</v>
      </c>
      <c r="E41" s="71">
        <v>12903</v>
      </c>
      <c r="F41" s="88">
        <f>E41/D41*100</f>
        <v>97.051523128995868</v>
      </c>
    </row>
    <row r="42" spans="1:7" ht="14.25" customHeight="1" x14ac:dyDescent="0.2">
      <c r="A42" s="367" t="s">
        <v>121</v>
      </c>
      <c r="B42" s="368"/>
      <c r="C42" s="70">
        <v>240</v>
      </c>
      <c r="D42" s="71">
        <v>13414</v>
      </c>
      <c r="E42" s="71">
        <v>13084</v>
      </c>
      <c r="F42" s="88">
        <v>98.297691545107014</v>
      </c>
    </row>
    <row r="43" spans="1:7" ht="14.25" customHeight="1" x14ac:dyDescent="0.2">
      <c r="A43" s="367" t="s">
        <v>122</v>
      </c>
      <c r="B43" s="368"/>
      <c r="C43" s="89">
        <v>240</v>
      </c>
      <c r="D43" s="89">
        <v>13097</v>
      </c>
      <c r="E43" s="89">
        <v>12863</v>
      </c>
      <c r="F43" s="88">
        <v>98.2</v>
      </c>
    </row>
    <row r="44" spans="1:7" s="7" customFormat="1" ht="14.25" customHeight="1" x14ac:dyDescent="0.2">
      <c r="A44" s="367" t="s">
        <v>123</v>
      </c>
      <c r="B44" s="368"/>
      <c r="C44" s="89">
        <v>238</v>
      </c>
      <c r="D44" s="89">
        <v>12923</v>
      </c>
      <c r="E44" s="89">
        <v>12681</v>
      </c>
      <c r="F44" s="88">
        <v>98.1</v>
      </c>
    </row>
    <row r="45" spans="1:7" ht="14.25" customHeight="1" x14ac:dyDescent="0.2">
      <c r="A45" s="367" t="s">
        <v>124</v>
      </c>
      <c r="B45" s="368"/>
      <c r="C45" s="70">
        <v>240</v>
      </c>
      <c r="D45" s="71">
        <v>12576</v>
      </c>
      <c r="E45" s="71">
        <v>12316</v>
      </c>
      <c r="F45" s="88">
        <v>97.9</v>
      </c>
    </row>
    <row r="46" spans="1:7" ht="14.25" customHeight="1" x14ac:dyDescent="0.2">
      <c r="A46" s="367" t="s">
        <v>125</v>
      </c>
      <c r="B46" s="368"/>
      <c r="C46" s="90">
        <v>240</v>
      </c>
      <c r="D46" s="71">
        <v>13259</v>
      </c>
      <c r="E46" s="71">
        <v>13019</v>
      </c>
      <c r="F46" s="91">
        <v>98.2</v>
      </c>
    </row>
    <row r="47" spans="1:7" ht="14.25" customHeight="1" x14ac:dyDescent="0.2">
      <c r="A47" s="367" t="s">
        <v>126</v>
      </c>
      <c r="B47" s="368"/>
      <c r="C47" s="90">
        <v>240</v>
      </c>
      <c r="D47" s="71">
        <v>13897</v>
      </c>
      <c r="E47" s="71">
        <v>13699</v>
      </c>
      <c r="F47" s="91">
        <v>98.6</v>
      </c>
    </row>
    <row r="48" spans="1:7" ht="14.25" customHeight="1" x14ac:dyDescent="0.2">
      <c r="A48" s="367" t="s">
        <v>55</v>
      </c>
      <c r="B48" s="368"/>
      <c r="C48" s="70">
        <v>240</v>
      </c>
      <c r="D48" s="71">
        <v>14128</v>
      </c>
      <c r="E48" s="71">
        <v>13892</v>
      </c>
      <c r="F48" s="91">
        <v>98.3</v>
      </c>
    </row>
    <row r="49" spans="1:9" ht="14.25" customHeight="1" x14ac:dyDescent="0.2">
      <c r="A49" s="367" t="s">
        <v>127</v>
      </c>
      <c r="B49" s="368"/>
      <c r="C49" s="70">
        <v>240</v>
      </c>
      <c r="D49" s="71">
        <v>14209</v>
      </c>
      <c r="E49" s="71">
        <v>13907</v>
      </c>
      <c r="F49" s="91">
        <v>97.9</v>
      </c>
    </row>
    <row r="50" spans="1:9" ht="15.4" customHeight="1" x14ac:dyDescent="0.2">
      <c r="A50" s="367" t="s">
        <v>128</v>
      </c>
      <c r="B50" s="368"/>
      <c r="C50" s="70">
        <v>240</v>
      </c>
      <c r="D50" s="71">
        <v>14666</v>
      </c>
      <c r="E50" s="71">
        <v>14429</v>
      </c>
      <c r="F50" s="91">
        <v>98.4</v>
      </c>
    </row>
    <row r="51" spans="1:9" ht="15.4" customHeight="1" x14ac:dyDescent="0.2">
      <c r="A51" s="367" t="s">
        <v>57</v>
      </c>
      <c r="B51" s="368"/>
      <c r="C51" s="70">
        <v>240</v>
      </c>
      <c r="D51" s="71">
        <v>14461</v>
      </c>
      <c r="E51" s="71">
        <v>14232</v>
      </c>
      <c r="F51" s="91">
        <v>98.4</v>
      </c>
    </row>
    <row r="52" spans="1:9" ht="15.4" customHeight="1" x14ac:dyDescent="0.2">
      <c r="A52" s="367" t="s">
        <v>59</v>
      </c>
      <c r="B52" s="368"/>
      <c r="C52" s="70">
        <v>240</v>
      </c>
      <c r="D52" s="71">
        <v>14563</v>
      </c>
      <c r="E52" s="71">
        <v>14432</v>
      </c>
      <c r="F52" s="91">
        <v>99.1</v>
      </c>
    </row>
    <row r="53" spans="1:9" ht="15.4" customHeight="1" x14ac:dyDescent="0.2">
      <c r="A53" s="367" t="s">
        <v>12</v>
      </c>
      <c r="B53" s="368"/>
      <c r="C53" s="70">
        <v>240</v>
      </c>
      <c r="D53" s="71">
        <v>14894</v>
      </c>
      <c r="E53" s="71">
        <v>14553</v>
      </c>
      <c r="F53" s="91">
        <v>97.7</v>
      </c>
    </row>
    <row r="54" spans="1:9" ht="15.4" customHeight="1" x14ac:dyDescent="0.2">
      <c r="A54" s="367" t="s">
        <v>62</v>
      </c>
      <c r="B54" s="368"/>
      <c r="C54" s="90">
        <v>240</v>
      </c>
      <c r="D54" s="71">
        <v>14711</v>
      </c>
      <c r="E54" s="71">
        <v>14384</v>
      </c>
      <c r="F54" s="92">
        <f>E54/D54*100</f>
        <v>97.777173543606821</v>
      </c>
    </row>
    <row r="55" spans="1:9" ht="15.4" customHeight="1" x14ac:dyDescent="0.2">
      <c r="A55" s="367" t="s">
        <v>13</v>
      </c>
      <c r="B55" s="368"/>
      <c r="C55" s="70">
        <v>240</v>
      </c>
      <c r="D55" s="71">
        <v>14922</v>
      </c>
      <c r="E55" s="71">
        <v>14547</v>
      </c>
      <c r="F55" s="92">
        <f>E55/D55*100</f>
        <v>97.486932046642536</v>
      </c>
    </row>
    <row r="56" spans="1:9" ht="15.4" customHeight="1" x14ac:dyDescent="0.2">
      <c r="A56" s="367" t="s">
        <v>14</v>
      </c>
      <c r="B56" s="368"/>
      <c r="C56" s="70">
        <v>250</v>
      </c>
      <c r="D56" s="71">
        <v>14764</v>
      </c>
      <c r="E56" s="71">
        <v>14440</v>
      </c>
      <c r="F56" s="92">
        <f>E56/D56*100</f>
        <v>97.805472771606603</v>
      </c>
    </row>
    <row r="57" spans="1:9" ht="15.4" customHeight="1" x14ac:dyDescent="0.2">
      <c r="A57" s="367" t="s">
        <v>15</v>
      </c>
      <c r="B57" s="368"/>
      <c r="C57" s="70">
        <v>252</v>
      </c>
      <c r="D57" s="71">
        <v>14464</v>
      </c>
      <c r="E57" s="71">
        <v>14090</v>
      </c>
      <c r="F57" s="92">
        <v>97.414269911504419</v>
      </c>
    </row>
    <row r="58" spans="1:9" ht="15.4" customHeight="1" x14ac:dyDescent="0.2">
      <c r="A58" s="367" t="s">
        <v>16</v>
      </c>
      <c r="B58" s="368"/>
      <c r="C58" s="70">
        <v>252</v>
      </c>
      <c r="D58" s="71">
        <v>14195</v>
      </c>
      <c r="E58" s="71">
        <v>13845</v>
      </c>
      <c r="F58" s="92">
        <f>E58/D58*100</f>
        <v>97.534343078548773</v>
      </c>
    </row>
    <row r="59" spans="1:9" ht="15.4" customHeight="1" x14ac:dyDescent="0.2">
      <c r="A59" s="367" t="s">
        <v>17</v>
      </c>
      <c r="B59" s="368"/>
      <c r="C59" s="70">
        <v>241</v>
      </c>
      <c r="D59" s="71">
        <v>12841</v>
      </c>
      <c r="E59" s="71">
        <v>12482</v>
      </c>
      <c r="F59" s="92">
        <f>E59/D59*100</f>
        <v>97.204267580406508</v>
      </c>
    </row>
    <row r="60" spans="1:9" ht="18" customHeight="1" x14ac:dyDescent="0.2">
      <c r="A60" s="369" t="s">
        <v>18</v>
      </c>
      <c r="B60" s="370"/>
      <c r="C60" s="58">
        <f>SUM(C61:C67)</f>
        <v>4</v>
      </c>
      <c r="D60" s="60">
        <f>SUM(D61:D67)</f>
        <v>14050</v>
      </c>
      <c r="E60" s="60">
        <f>SUM(E61:E67)</f>
        <v>13127</v>
      </c>
      <c r="F60" s="93">
        <f>E60/D60*100</f>
        <v>93.430604982206404</v>
      </c>
    </row>
    <row r="61" spans="1:9" ht="18.75" customHeight="1" x14ac:dyDescent="0.2">
      <c r="A61" s="371" t="s">
        <v>27</v>
      </c>
      <c r="B61" s="372"/>
      <c r="C61" s="70">
        <v>1</v>
      </c>
      <c r="D61" s="71">
        <v>3000</v>
      </c>
      <c r="E61" s="71">
        <v>2810</v>
      </c>
      <c r="F61" s="88">
        <f t="shared" ref="F61:F67" si="1">E61/D61*100</f>
        <v>93.666666666666671</v>
      </c>
      <c r="I61" s="27"/>
    </row>
    <row r="62" spans="1:9" ht="18.75" customHeight="1" x14ac:dyDescent="0.2">
      <c r="A62" s="371" t="s">
        <v>28</v>
      </c>
      <c r="B62" s="372"/>
      <c r="C62" s="70">
        <v>0</v>
      </c>
      <c r="D62" s="71">
        <v>2463</v>
      </c>
      <c r="E62" s="71">
        <v>2250</v>
      </c>
      <c r="F62" s="88">
        <f t="shared" si="1"/>
        <v>91.352009744214371</v>
      </c>
    </row>
    <row r="63" spans="1:9" ht="18.75" customHeight="1" x14ac:dyDescent="0.2">
      <c r="A63" s="371" t="s">
        <v>29</v>
      </c>
      <c r="B63" s="372"/>
      <c r="C63" s="70">
        <v>0</v>
      </c>
      <c r="D63" s="71">
        <v>1750</v>
      </c>
      <c r="E63" s="71">
        <v>1614</v>
      </c>
      <c r="F63" s="88">
        <f t="shared" si="1"/>
        <v>92.228571428571428</v>
      </c>
    </row>
    <row r="64" spans="1:9" ht="18.75" customHeight="1" x14ac:dyDescent="0.2">
      <c r="A64" s="371" t="s">
        <v>30</v>
      </c>
      <c r="B64" s="372"/>
      <c r="C64" s="70">
        <v>2</v>
      </c>
      <c r="D64" s="71">
        <v>2365</v>
      </c>
      <c r="E64" s="71">
        <v>2184</v>
      </c>
      <c r="F64" s="88">
        <f t="shared" si="1"/>
        <v>92.346723044397464</v>
      </c>
    </row>
    <row r="65" spans="1:11" ht="18.75" customHeight="1" x14ac:dyDescent="0.2">
      <c r="A65" s="371" t="s">
        <v>31</v>
      </c>
      <c r="B65" s="372"/>
      <c r="C65" s="70">
        <v>0</v>
      </c>
      <c r="D65" s="71">
        <v>1001</v>
      </c>
      <c r="E65" s="71">
        <v>894</v>
      </c>
      <c r="F65" s="88">
        <f t="shared" si="1"/>
        <v>89.310689310689312</v>
      </c>
    </row>
    <row r="66" spans="1:11" ht="18.75" customHeight="1" x14ac:dyDescent="0.2">
      <c r="A66" s="371" t="s">
        <v>32</v>
      </c>
      <c r="B66" s="372"/>
      <c r="C66" s="70">
        <v>1</v>
      </c>
      <c r="D66" s="71">
        <v>1722</v>
      </c>
      <c r="E66" s="71">
        <v>1708</v>
      </c>
      <c r="F66" s="88">
        <f t="shared" si="1"/>
        <v>99.1869918699187</v>
      </c>
    </row>
    <row r="67" spans="1:11" ht="18.75" customHeight="1" thickBot="1" x14ac:dyDescent="0.25">
      <c r="A67" s="365" t="s">
        <v>33</v>
      </c>
      <c r="B67" s="366"/>
      <c r="C67" s="79">
        <v>0</v>
      </c>
      <c r="D67" s="80">
        <v>1749</v>
      </c>
      <c r="E67" s="80">
        <v>1667</v>
      </c>
      <c r="F67" s="94">
        <f t="shared" si="1"/>
        <v>95.311606632361347</v>
      </c>
    </row>
    <row r="68" spans="1:11" ht="23.25" customHeight="1" x14ac:dyDescent="0.2">
      <c r="A68" s="355" t="s">
        <v>129</v>
      </c>
      <c r="B68" s="355"/>
      <c r="C68" s="355"/>
      <c r="D68" s="355"/>
      <c r="E68" s="355"/>
      <c r="F68" s="355"/>
    </row>
    <row r="69" spans="1:11" ht="21.4" customHeight="1" x14ac:dyDescent="0.2">
      <c r="A69" s="346"/>
      <c r="B69" s="346"/>
      <c r="C69" s="346"/>
      <c r="D69" s="346"/>
      <c r="E69" s="346"/>
      <c r="F69" s="346"/>
    </row>
    <row r="70" spans="1:11" ht="15.95" customHeight="1" x14ac:dyDescent="0.2">
      <c r="A70" s="19"/>
      <c r="B70" s="19"/>
      <c r="C70" s="19"/>
      <c r="D70" s="95"/>
      <c r="E70" s="95"/>
      <c r="F70" s="95"/>
    </row>
    <row r="71" spans="1:11" ht="22.5" customHeight="1" thickBot="1" x14ac:dyDescent="0.25">
      <c r="A71" s="246" t="s">
        <v>130</v>
      </c>
      <c r="B71" s="246"/>
      <c r="C71" s="246"/>
      <c r="D71" s="246"/>
      <c r="E71" s="246"/>
      <c r="F71" s="1"/>
      <c r="G71" s="96" t="s">
        <v>20</v>
      </c>
      <c r="H71" s="19"/>
      <c r="I71" s="19"/>
      <c r="J71" s="19"/>
      <c r="K71" s="19"/>
    </row>
    <row r="72" spans="1:11" ht="18.75" customHeight="1" x14ac:dyDescent="0.2">
      <c r="A72" s="248" t="s">
        <v>42</v>
      </c>
      <c r="B72" s="248"/>
      <c r="C72" s="356"/>
      <c r="D72" s="294" t="s">
        <v>131</v>
      </c>
      <c r="E72" s="248"/>
      <c r="F72" s="97" t="s">
        <v>132</v>
      </c>
      <c r="G72" s="98" t="s">
        <v>133</v>
      </c>
      <c r="H72" s="19"/>
      <c r="I72" s="19"/>
      <c r="J72" s="19"/>
      <c r="K72" s="19"/>
    </row>
    <row r="73" spans="1:11" ht="18.75" customHeight="1" x14ac:dyDescent="0.2">
      <c r="A73" s="357">
        <f>E60</f>
        <v>13127</v>
      </c>
      <c r="B73" s="357"/>
      <c r="C73" s="358"/>
      <c r="D73" s="359">
        <v>8334</v>
      </c>
      <c r="E73" s="360"/>
      <c r="F73" s="99">
        <f>A73-D73-G73</f>
        <v>4793</v>
      </c>
      <c r="G73" s="100">
        <v>0</v>
      </c>
      <c r="H73" s="19"/>
      <c r="I73" s="19"/>
      <c r="J73" s="19"/>
      <c r="K73" s="19"/>
    </row>
    <row r="74" spans="1:11" ht="18.75" customHeight="1" x14ac:dyDescent="0.2">
      <c r="A74" s="59"/>
      <c r="B74" s="101"/>
      <c r="C74" s="361" t="s">
        <v>134</v>
      </c>
      <c r="D74" s="361"/>
      <c r="E74" s="102">
        <f>D75+D76+D77+D78+D79+D80+D81+D82+G75+G76+G77+G78+G79+G80+G81+G82</f>
        <v>3594</v>
      </c>
      <c r="F74" s="103" t="s">
        <v>135</v>
      </c>
      <c r="G74" s="103"/>
      <c r="H74" s="19"/>
      <c r="I74" s="19"/>
      <c r="J74" s="19"/>
      <c r="K74" s="19"/>
    </row>
    <row r="75" spans="1:11" ht="18.75" customHeight="1" x14ac:dyDescent="0.2">
      <c r="A75" s="362" t="s">
        <v>136</v>
      </c>
      <c r="B75" s="362"/>
      <c r="C75" s="348"/>
      <c r="D75" s="104">
        <v>424</v>
      </c>
      <c r="E75" s="363" t="s">
        <v>137</v>
      </c>
      <c r="F75" s="364"/>
      <c r="G75" s="70">
        <v>108</v>
      </c>
      <c r="H75" s="19"/>
      <c r="I75" s="19"/>
      <c r="J75" s="19"/>
    </row>
    <row r="76" spans="1:11" ht="18.75" customHeight="1" x14ac:dyDescent="0.2">
      <c r="A76" s="347" t="s">
        <v>138</v>
      </c>
      <c r="B76" s="347"/>
      <c r="C76" s="348"/>
      <c r="D76" s="104">
        <v>9</v>
      </c>
      <c r="E76" s="349" t="s">
        <v>139</v>
      </c>
      <c r="F76" s="350"/>
      <c r="G76" s="70">
        <v>497</v>
      </c>
      <c r="H76" s="19"/>
      <c r="I76" s="19"/>
      <c r="J76" s="19"/>
    </row>
    <row r="77" spans="1:11" ht="18.75" customHeight="1" x14ac:dyDescent="0.2">
      <c r="A77" s="347" t="s">
        <v>140</v>
      </c>
      <c r="B77" s="347"/>
      <c r="C77" s="348"/>
      <c r="D77" s="104">
        <v>20</v>
      </c>
      <c r="E77" s="349" t="s">
        <v>141</v>
      </c>
      <c r="F77" s="350"/>
      <c r="G77" s="70">
        <v>9</v>
      </c>
      <c r="H77" s="19"/>
      <c r="I77" s="105"/>
      <c r="J77" s="19"/>
    </row>
    <row r="78" spans="1:11" ht="18.75" customHeight="1" x14ac:dyDescent="0.2">
      <c r="A78" s="347" t="s">
        <v>142</v>
      </c>
      <c r="B78" s="347"/>
      <c r="C78" s="348"/>
      <c r="D78" s="104">
        <v>137</v>
      </c>
      <c r="E78" s="349" t="s">
        <v>143</v>
      </c>
      <c r="F78" s="350"/>
      <c r="G78" s="70">
        <v>46</v>
      </c>
      <c r="H78" s="19"/>
      <c r="I78" s="19"/>
      <c r="J78" s="19"/>
    </row>
    <row r="79" spans="1:11" ht="18.75" customHeight="1" x14ac:dyDescent="0.2">
      <c r="A79" s="347" t="s">
        <v>144</v>
      </c>
      <c r="B79" s="347"/>
      <c r="C79" s="348"/>
      <c r="D79" s="104">
        <v>34</v>
      </c>
      <c r="E79" s="349" t="s">
        <v>145</v>
      </c>
      <c r="F79" s="350"/>
      <c r="G79" s="70">
        <v>17</v>
      </c>
      <c r="H79" s="19"/>
      <c r="I79" s="19"/>
      <c r="J79" s="19"/>
    </row>
    <row r="80" spans="1:11" ht="18.75" customHeight="1" x14ac:dyDescent="0.2">
      <c r="A80" s="347" t="s">
        <v>146</v>
      </c>
      <c r="B80" s="347"/>
      <c r="C80" s="348"/>
      <c r="D80" s="104">
        <v>171</v>
      </c>
      <c r="E80" s="349" t="s">
        <v>147</v>
      </c>
      <c r="F80" s="350"/>
      <c r="G80" s="70">
        <v>114</v>
      </c>
      <c r="H80" s="19"/>
      <c r="I80" s="19"/>
      <c r="J80" s="19"/>
    </row>
    <row r="81" spans="1:10" ht="18.75" customHeight="1" x14ac:dyDescent="0.2">
      <c r="A81" s="347" t="s">
        <v>148</v>
      </c>
      <c r="B81" s="347"/>
      <c r="C81" s="348"/>
      <c r="D81" s="104">
        <v>859</v>
      </c>
      <c r="E81" s="349" t="s">
        <v>149</v>
      </c>
      <c r="F81" s="350"/>
      <c r="G81" s="70">
        <v>839</v>
      </c>
      <c r="H81" s="19"/>
      <c r="I81" s="19"/>
      <c r="J81" s="19"/>
    </row>
    <row r="82" spans="1:10" ht="18.75" customHeight="1" thickBot="1" x14ac:dyDescent="0.25">
      <c r="A82" s="351" t="s">
        <v>150</v>
      </c>
      <c r="B82" s="351"/>
      <c r="C82" s="352"/>
      <c r="D82" s="106">
        <v>193</v>
      </c>
      <c r="E82" s="353" t="s">
        <v>151</v>
      </c>
      <c r="F82" s="354"/>
      <c r="G82" s="79">
        <v>117</v>
      </c>
      <c r="H82" s="19"/>
      <c r="I82" s="19"/>
      <c r="J82" s="19"/>
    </row>
    <row r="83" spans="1:10" s="19" customFormat="1" ht="21.4" customHeight="1" x14ac:dyDescent="0.2">
      <c r="G83" s="107" t="s">
        <v>44</v>
      </c>
    </row>
    <row r="84" spans="1:10" x14ac:dyDescent="0.2">
      <c r="D84" s="108"/>
    </row>
    <row r="91" spans="1:10" x14ac:dyDescent="0.2">
      <c r="E91" s="27"/>
    </row>
  </sheetData>
  <mergeCells count="77">
    <mergeCell ref="A1:D1"/>
    <mergeCell ref="E1:F1"/>
    <mergeCell ref="A2:B3"/>
    <mergeCell ref="C2:C3"/>
    <mergeCell ref="D2:D3"/>
    <mergeCell ref="E2:F2"/>
    <mergeCell ref="A25:A26"/>
    <mergeCell ref="A4:B4"/>
    <mergeCell ref="A5:A6"/>
    <mergeCell ref="A7:A8"/>
    <mergeCell ref="A9:A10"/>
    <mergeCell ref="A11:A12"/>
    <mergeCell ref="A13:A14"/>
    <mergeCell ref="A15:A16"/>
    <mergeCell ref="A17:A18"/>
    <mergeCell ref="A19:A20"/>
    <mergeCell ref="A21:A22"/>
    <mergeCell ref="A23:A24"/>
    <mergeCell ref="A43:B43"/>
    <mergeCell ref="A27:A28"/>
    <mergeCell ref="A29:A30"/>
    <mergeCell ref="A31:A32"/>
    <mergeCell ref="A33:A34"/>
    <mergeCell ref="A35:A36"/>
    <mergeCell ref="A37:G37"/>
    <mergeCell ref="A38:E38"/>
    <mergeCell ref="F38:G38"/>
    <mergeCell ref="A40:B40"/>
    <mergeCell ref="A41:B41"/>
    <mergeCell ref="A42:B42"/>
    <mergeCell ref="A55:B55"/>
    <mergeCell ref="A44:B44"/>
    <mergeCell ref="A45:B45"/>
    <mergeCell ref="A46:B46"/>
    <mergeCell ref="A47:B47"/>
    <mergeCell ref="A48:B48"/>
    <mergeCell ref="A49:B49"/>
    <mergeCell ref="A50:B50"/>
    <mergeCell ref="A51:B51"/>
    <mergeCell ref="A52:B52"/>
    <mergeCell ref="A53:B53"/>
    <mergeCell ref="A54:B54"/>
    <mergeCell ref="A67:B67"/>
    <mergeCell ref="A56:B56"/>
    <mergeCell ref="A57:B57"/>
    <mergeCell ref="A58:B58"/>
    <mergeCell ref="A59:B59"/>
    <mergeCell ref="A60:B60"/>
    <mergeCell ref="A61:B61"/>
    <mergeCell ref="A62:B62"/>
    <mergeCell ref="A63:B63"/>
    <mergeCell ref="A64:B64"/>
    <mergeCell ref="A65:B65"/>
    <mergeCell ref="A66:B66"/>
    <mergeCell ref="A77:C77"/>
    <mergeCell ref="E77:F77"/>
    <mergeCell ref="A68:F69"/>
    <mergeCell ref="A71:E71"/>
    <mergeCell ref="A72:C72"/>
    <mergeCell ref="D72:E72"/>
    <mergeCell ref="A73:C73"/>
    <mergeCell ref="D73:E73"/>
    <mergeCell ref="C74:D74"/>
    <mergeCell ref="A75:C75"/>
    <mergeCell ref="E75:F75"/>
    <mergeCell ref="A76:C76"/>
    <mergeCell ref="E76:F76"/>
    <mergeCell ref="A81:C81"/>
    <mergeCell ref="E81:F81"/>
    <mergeCell ref="A82:C82"/>
    <mergeCell ref="E82:F82"/>
    <mergeCell ref="A78:C78"/>
    <mergeCell ref="E78:F78"/>
    <mergeCell ref="A79:C79"/>
    <mergeCell ref="E79:F79"/>
    <mergeCell ref="A80:C80"/>
    <mergeCell ref="E80:F80"/>
  </mergeCells>
  <phoneticPr fontId="3"/>
  <printOptions horizontalCentered="1"/>
  <pageMargins left="0.39370078740157483" right="0.39370078740157483" top="0.59055118110236227" bottom="0.45" header="0.51181102362204722" footer="0.39370078740157483"/>
  <pageSetup paperSize="9" scale="5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M69"/>
  <sheetViews>
    <sheetView showGridLines="0" view="pageBreakPreview" topLeftCell="B1" zoomScaleNormal="100" zoomScaleSheetLayoutView="100" workbookViewId="0">
      <selection activeCell="I35" sqref="I35:I42"/>
    </sheetView>
  </sheetViews>
  <sheetFormatPr defaultRowHeight="17.25" x14ac:dyDescent="0.2"/>
  <cols>
    <col min="1" max="1" width="4.5" style="2" customWidth="1"/>
    <col min="2" max="3" width="20.25" style="2" customWidth="1"/>
    <col min="4" max="5" width="19.75" style="2" customWidth="1"/>
    <col min="6" max="7" width="10.125" style="2" customWidth="1"/>
    <col min="8" max="8" width="19.75" style="2" customWidth="1"/>
    <col min="9" max="10" width="10.875" style="2" customWidth="1"/>
    <col min="11" max="256" width="9" style="2"/>
    <col min="257" max="257" width="4.5" style="2" customWidth="1"/>
    <col min="258" max="259" width="20.25" style="2" customWidth="1"/>
    <col min="260" max="261" width="19.75" style="2" customWidth="1"/>
    <col min="262" max="263" width="10.125" style="2" customWidth="1"/>
    <col min="264" max="264" width="19.75" style="2" customWidth="1"/>
    <col min="265" max="266" width="10.875" style="2" customWidth="1"/>
    <col min="267" max="512" width="9" style="2"/>
    <col min="513" max="513" width="4.5" style="2" customWidth="1"/>
    <col min="514" max="515" width="20.25" style="2" customWidth="1"/>
    <col min="516" max="517" width="19.75" style="2" customWidth="1"/>
    <col min="518" max="519" width="10.125" style="2" customWidth="1"/>
    <col min="520" max="520" width="19.75" style="2" customWidth="1"/>
    <col min="521" max="522" width="10.875" style="2" customWidth="1"/>
    <col min="523" max="768" width="9" style="2"/>
    <col min="769" max="769" width="4.5" style="2" customWidth="1"/>
    <col min="770" max="771" width="20.25" style="2" customWidth="1"/>
    <col min="772" max="773" width="19.75" style="2" customWidth="1"/>
    <col min="774" max="775" width="10.125" style="2" customWidth="1"/>
    <col min="776" max="776" width="19.75" style="2" customWidth="1"/>
    <col min="777" max="778" width="10.875" style="2" customWidth="1"/>
    <col min="779" max="1024" width="9" style="2"/>
    <col min="1025" max="1025" width="4.5" style="2" customWidth="1"/>
    <col min="1026" max="1027" width="20.25" style="2" customWidth="1"/>
    <col min="1028" max="1029" width="19.75" style="2" customWidth="1"/>
    <col min="1030" max="1031" width="10.125" style="2" customWidth="1"/>
    <col min="1032" max="1032" width="19.75" style="2" customWidth="1"/>
    <col min="1033" max="1034" width="10.875" style="2" customWidth="1"/>
    <col min="1035" max="1280" width="9" style="2"/>
    <col min="1281" max="1281" width="4.5" style="2" customWidth="1"/>
    <col min="1282" max="1283" width="20.25" style="2" customWidth="1"/>
    <col min="1284" max="1285" width="19.75" style="2" customWidth="1"/>
    <col min="1286" max="1287" width="10.125" style="2" customWidth="1"/>
    <col min="1288" max="1288" width="19.75" style="2" customWidth="1"/>
    <col min="1289" max="1290" width="10.875" style="2" customWidth="1"/>
    <col min="1291" max="1536" width="9" style="2"/>
    <col min="1537" max="1537" width="4.5" style="2" customWidth="1"/>
    <col min="1538" max="1539" width="20.25" style="2" customWidth="1"/>
    <col min="1540" max="1541" width="19.75" style="2" customWidth="1"/>
    <col min="1542" max="1543" width="10.125" style="2" customWidth="1"/>
    <col min="1544" max="1544" width="19.75" style="2" customWidth="1"/>
    <col min="1545" max="1546" width="10.875" style="2" customWidth="1"/>
    <col min="1547" max="1792" width="9" style="2"/>
    <col min="1793" max="1793" width="4.5" style="2" customWidth="1"/>
    <col min="1794" max="1795" width="20.25" style="2" customWidth="1"/>
    <col min="1796" max="1797" width="19.75" style="2" customWidth="1"/>
    <col min="1798" max="1799" width="10.125" style="2" customWidth="1"/>
    <col min="1800" max="1800" width="19.75" style="2" customWidth="1"/>
    <col min="1801" max="1802" width="10.875" style="2" customWidth="1"/>
    <col min="1803" max="2048" width="9" style="2"/>
    <col min="2049" max="2049" width="4.5" style="2" customWidth="1"/>
    <col min="2050" max="2051" width="20.25" style="2" customWidth="1"/>
    <col min="2052" max="2053" width="19.75" style="2" customWidth="1"/>
    <col min="2054" max="2055" width="10.125" style="2" customWidth="1"/>
    <col min="2056" max="2056" width="19.75" style="2" customWidth="1"/>
    <col min="2057" max="2058" width="10.875" style="2" customWidth="1"/>
    <col min="2059" max="2304" width="9" style="2"/>
    <col min="2305" max="2305" width="4.5" style="2" customWidth="1"/>
    <col min="2306" max="2307" width="20.25" style="2" customWidth="1"/>
    <col min="2308" max="2309" width="19.75" style="2" customWidth="1"/>
    <col min="2310" max="2311" width="10.125" style="2" customWidth="1"/>
    <col min="2312" max="2312" width="19.75" style="2" customWidth="1"/>
    <col min="2313" max="2314" width="10.875" style="2" customWidth="1"/>
    <col min="2315" max="2560" width="9" style="2"/>
    <col min="2561" max="2561" width="4.5" style="2" customWidth="1"/>
    <col min="2562" max="2563" width="20.25" style="2" customWidth="1"/>
    <col min="2564" max="2565" width="19.75" style="2" customWidth="1"/>
    <col min="2566" max="2567" width="10.125" style="2" customWidth="1"/>
    <col min="2568" max="2568" width="19.75" style="2" customWidth="1"/>
    <col min="2569" max="2570" width="10.875" style="2" customWidth="1"/>
    <col min="2571" max="2816" width="9" style="2"/>
    <col min="2817" max="2817" width="4.5" style="2" customWidth="1"/>
    <col min="2818" max="2819" width="20.25" style="2" customWidth="1"/>
    <col min="2820" max="2821" width="19.75" style="2" customWidth="1"/>
    <col min="2822" max="2823" width="10.125" style="2" customWidth="1"/>
    <col min="2824" max="2824" width="19.75" style="2" customWidth="1"/>
    <col min="2825" max="2826" width="10.875" style="2" customWidth="1"/>
    <col min="2827" max="3072" width="9" style="2"/>
    <col min="3073" max="3073" width="4.5" style="2" customWidth="1"/>
    <col min="3074" max="3075" width="20.25" style="2" customWidth="1"/>
    <col min="3076" max="3077" width="19.75" style="2" customWidth="1"/>
    <col min="3078" max="3079" width="10.125" style="2" customWidth="1"/>
    <col min="3080" max="3080" width="19.75" style="2" customWidth="1"/>
    <col min="3081" max="3082" width="10.875" style="2" customWidth="1"/>
    <col min="3083" max="3328" width="9" style="2"/>
    <col min="3329" max="3329" width="4.5" style="2" customWidth="1"/>
    <col min="3330" max="3331" width="20.25" style="2" customWidth="1"/>
    <col min="3332" max="3333" width="19.75" style="2" customWidth="1"/>
    <col min="3334" max="3335" width="10.125" style="2" customWidth="1"/>
    <col min="3336" max="3336" width="19.75" style="2" customWidth="1"/>
    <col min="3337" max="3338" width="10.875" style="2" customWidth="1"/>
    <col min="3339" max="3584" width="9" style="2"/>
    <col min="3585" max="3585" width="4.5" style="2" customWidth="1"/>
    <col min="3586" max="3587" width="20.25" style="2" customWidth="1"/>
    <col min="3588" max="3589" width="19.75" style="2" customWidth="1"/>
    <col min="3590" max="3591" width="10.125" style="2" customWidth="1"/>
    <col min="3592" max="3592" width="19.75" style="2" customWidth="1"/>
    <col min="3593" max="3594" width="10.875" style="2" customWidth="1"/>
    <col min="3595" max="3840" width="9" style="2"/>
    <col min="3841" max="3841" width="4.5" style="2" customWidth="1"/>
    <col min="3842" max="3843" width="20.25" style="2" customWidth="1"/>
    <col min="3844" max="3845" width="19.75" style="2" customWidth="1"/>
    <col min="3846" max="3847" width="10.125" style="2" customWidth="1"/>
    <col min="3848" max="3848" width="19.75" style="2" customWidth="1"/>
    <col min="3849" max="3850" width="10.875" style="2" customWidth="1"/>
    <col min="3851" max="4096" width="9" style="2"/>
    <col min="4097" max="4097" width="4.5" style="2" customWidth="1"/>
    <col min="4098" max="4099" width="20.25" style="2" customWidth="1"/>
    <col min="4100" max="4101" width="19.75" style="2" customWidth="1"/>
    <col min="4102" max="4103" width="10.125" style="2" customWidth="1"/>
    <col min="4104" max="4104" width="19.75" style="2" customWidth="1"/>
    <col min="4105" max="4106" width="10.875" style="2" customWidth="1"/>
    <col min="4107" max="4352" width="9" style="2"/>
    <col min="4353" max="4353" width="4.5" style="2" customWidth="1"/>
    <col min="4354" max="4355" width="20.25" style="2" customWidth="1"/>
    <col min="4356" max="4357" width="19.75" style="2" customWidth="1"/>
    <col min="4358" max="4359" width="10.125" style="2" customWidth="1"/>
    <col min="4360" max="4360" width="19.75" style="2" customWidth="1"/>
    <col min="4361" max="4362" width="10.875" style="2" customWidth="1"/>
    <col min="4363" max="4608" width="9" style="2"/>
    <col min="4609" max="4609" width="4.5" style="2" customWidth="1"/>
    <col min="4610" max="4611" width="20.25" style="2" customWidth="1"/>
    <col min="4612" max="4613" width="19.75" style="2" customWidth="1"/>
    <col min="4614" max="4615" width="10.125" style="2" customWidth="1"/>
    <col min="4616" max="4616" width="19.75" style="2" customWidth="1"/>
    <col min="4617" max="4618" width="10.875" style="2" customWidth="1"/>
    <col min="4619" max="4864" width="9" style="2"/>
    <col min="4865" max="4865" width="4.5" style="2" customWidth="1"/>
    <col min="4866" max="4867" width="20.25" style="2" customWidth="1"/>
    <col min="4868" max="4869" width="19.75" style="2" customWidth="1"/>
    <col min="4870" max="4871" width="10.125" style="2" customWidth="1"/>
    <col min="4872" max="4872" width="19.75" style="2" customWidth="1"/>
    <col min="4873" max="4874" width="10.875" style="2" customWidth="1"/>
    <col min="4875" max="5120" width="9" style="2"/>
    <col min="5121" max="5121" width="4.5" style="2" customWidth="1"/>
    <col min="5122" max="5123" width="20.25" style="2" customWidth="1"/>
    <col min="5124" max="5125" width="19.75" style="2" customWidth="1"/>
    <col min="5126" max="5127" width="10.125" style="2" customWidth="1"/>
    <col min="5128" max="5128" width="19.75" style="2" customWidth="1"/>
    <col min="5129" max="5130" width="10.875" style="2" customWidth="1"/>
    <col min="5131" max="5376" width="9" style="2"/>
    <col min="5377" max="5377" width="4.5" style="2" customWidth="1"/>
    <col min="5378" max="5379" width="20.25" style="2" customWidth="1"/>
    <col min="5380" max="5381" width="19.75" style="2" customWidth="1"/>
    <col min="5382" max="5383" width="10.125" style="2" customWidth="1"/>
    <col min="5384" max="5384" width="19.75" style="2" customWidth="1"/>
    <col min="5385" max="5386" width="10.875" style="2" customWidth="1"/>
    <col min="5387" max="5632" width="9" style="2"/>
    <col min="5633" max="5633" width="4.5" style="2" customWidth="1"/>
    <col min="5634" max="5635" width="20.25" style="2" customWidth="1"/>
    <col min="5636" max="5637" width="19.75" style="2" customWidth="1"/>
    <col min="5638" max="5639" width="10.125" style="2" customWidth="1"/>
    <col min="5640" max="5640" width="19.75" style="2" customWidth="1"/>
    <col min="5641" max="5642" width="10.875" style="2" customWidth="1"/>
    <col min="5643" max="5888" width="9" style="2"/>
    <col min="5889" max="5889" width="4.5" style="2" customWidth="1"/>
    <col min="5890" max="5891" width="20.25" style="2" customWidth="1"/>
    <col min="5892" max="5893" width="19.75" style="2" customWidth="1"/>
    <col min="5894" max="5895" width="10.125" style="2" customWidth="1"/>
    <col min="5896" max="5896" width="19.75" style="2" customWidth="1"/>
    <col min="5897" max="5898" width="10.875" style="2" customWidth="1"/>
    <col min="5899" max="6144" width="9" style="2"/>
    <col min="6145" max="6145" width="4.5" style="2" customWidth="1"/>
    <col min="6146" max="6147" width="20.25" style="2" customWidth="1"/>
    <col min="6148" max="6149" width="19.75" style="2" customWidth="1"/>
    <col min="6150" max="6151" width="10.125" style="2" customWidth="1"/>
    <col min="6152" max="6152" width="19.75" style="2" customWidth="1"/>
    <col min="6153" max="6154" width="10.875" style="2" customWidth="1"/>
    <col min="6155" max="6400" width="9" style="2"/>
    <col min="6401" max="6401" width="4.5" style="2" customWidth="1"/>
    <col min="6402" max="6403" width="20.25" style="2" customWidth="1"/>
    <col min="6404" max="6405" width="19.75" style="2" customWidth="1"/>
    <col min="6406" max="6407" width="10.125" style="2" customWidth="1"/>
    <col min="6408" max="6408" width="19.75" style="2" customWidth="1"/>
    <col min="6409" max="6410" width="10.875" style="2" customWidth="1"/>
    <col min="6411" max="6656" width="9" style="2"/>
    <col min="6657" max="6657" width="4.5" style="2" customWidth="1"/>
    <col min="6658" max="6659" width="20.25" style="2" customWidth="1"/>
    <col min="6660" max="6661" width="19.75" style="2" customWidth="1"/>
    <col min="6662" max="6663" width="10.125" style="2" customWidth="1"/>
    <col min="6664" max="6664" width="19.75" style="2" customWidth="1"/>
    <col min="6665" max="6666" width="10.875" style="2" customWidth="1"/>
    <col min="6667" max="6912" width="9" style="2"/>
    <col min="6913" max="6913" width="4.5" style="2" customWidth="1"/>
    <col min="6914" max="6915" width="20.25" style="2" customWidth="1"/>
    <col min="6916" max="6917" width="19.75" style="2" customWidth="1"/>
    <col min="6918" max="6919" width="10.125" style="2" customWidth="1"/>
    <col min="6920" max="6920" width="19.75" style="2" customWidth="1"/>
    <col min="6921" max="6922" width="10.875" style="2" customWidth="1"/>
    <col min="6923" max="7168" width="9" style="2"/>
    <col min="7169" max="7169" width="4.5" style="2" customWidth="1"/>
    <col min="7170" max="7171" width="20.25" style="2" customWidth="1"/>
    <col min="7172" max="7173" width="19.75" style="2" customWidth="1"/>
    <col min="7174" max="7175" width="10.125" style="2" customWidth="1"/>
    <col min="7176" max="7176" width="19.75" style="2" customWidth="1"/>
    <col min="7177" max="7178" width="10.875" style="2" customWidth="1"/>
    <col min="7179" max="7424" width="9" style="2"/>
    <col min="7425" max="7425" width="4.5" style="2" customWidth="1"/>
    <col min="7426" max="7427" width="20.25" style="2" customWidth="1"/>
    <col min="7428" max="7429" width="19.75" style="2" customWidth="1"/>
    <col min="7430" max="7431" width="10.125" style="2" customWidth="1"/>
    <col min="7432" max="7432" width="19.75" style="2" customWidth="1"/>
    <col min="7433" max="7434" width="10.875" style="2" customWidth="1"/>
    <col min="7435" max="7680" width="9" style="2"/>
    <col min="7681" max="7681" width="4.5" style="2" customWidth="1"/>
    <col min="7682" max="7683" width="20.25" style="2" customWidth="1"/>
    <col min="7684" max="7685" width="19.75" style="2" customWidth="1"/>
    <col min="7686" max="7687" width="10.125" style="2" customWidth="1"/>
    <col min="7688" max="7688" width="19.75" style="2" customWidth="1"/>
    <col min="7689" max="7690" width="10.875" style="2" customWidth="1"/>
    <col min="7691" max="7936" width="9" style="2"/>
    <col min="7937" max="7937" width="4.5" style="2" customWidth="1"/>
    <col min="7938" max="7939" width="20.25" style="2" customWidth="1"/>
    <col min="7940" max="7941" width="19.75" style="2" customWidth="1"/>
    <col min="7942" max="7943" width="10.125" style="2" customWidth="1"/>
    <col min="7944" max="7944" width="19.75" style="2" customWidth="1"/>
    <col min="7945" max="7946" width="10.875" style="2" customWidth="1"/>
    <col min="7947" max="8192" width="9" style="2"/>
    <col min="8193" max="8193" width="4.5" style="2" customWidth="1"/>
    <col min="8194" max="8195" width="20.25" style="2" customWidth="1"/>
    <col min="8196" max="8197" width="19.75" style="2" customWidth="1"/>
    <col min="8198" max="8199" width="10.125" style="2" customWidth="1"/>
    <col min="8200" max="8200" width="19.75" style="2" customWidth="1"/>
    <col min="8201" max="8202" width="10.875" style="2" customWidth="1"/>
    <col min="8203" max="8448" width="9" style="2"/>
    <col min="8449" max="8449" width="4.5" style="2" customWidth="1"/>
    <col min="8450" max="8451" width="20.25" style="2" customWidth="1"/>
    <col min="8452" max="8453" width="19.75" style="2" customWidth="1"/>
    <col min="8454" max="8455" width="10.125" style="2" customWidth="1"/>
    <col min="8456" max="8456" width="19.75" style="2" customWidth="1"/>
    <col min="8457" max="8458" width="10.875" style="2" customWidth="1"/>
    <col min="8459" max="8704" width="9" style="2"/>
    <col min="8705" max="8705" width="4.5" style="2" customWidth="1"/>
    <col min="8706" max="8707" width="20.25" style="2" customWidth="1"/>
    <col min="8708" max="8709" width="19.75" style="2" customWidth="1"/>
    <col min="8710" max="8711" width="10.125" style="2" customWidth="1"/>
    <col min="8712" max="8712" width="19.75" style="2" customWidth="1"/>
    <col min="8713" max="8714" width="10.875" style="2" customWidth="1"/>
    <col min="8715" max="8960" width="9" style="2"/>
    <col min="8961" max="8961" width="4.5" style="2" customWidth="1"/>
    <col min="8962" max="8963" width="20.25" style="2" customWidth="1"/>
    <col min="8964" max="8965" width="19.75" style="2" customWidth="1"/>
    <col min="8966" max="8967" width="10.125" style="2" customWidth="1"/>
    <col min="8968" max="8968" width="19.75" style="2" customWidth="1"/>
    <col min="8969" max="8970" width="10.875" style="2" customWidth="1"/>
    <col min="8971" max="9216" width="9" style="2"/>
    <col min="9217" max="9217" width="4.5" style="2" customWidth="1"/>
    <col min="9218" max="9219" width="20.25" style="2" customWidth="1"/>
    <col min="9220" max="9221" width="19.75" style="2" customWidth="1"/>
    <col min="9222" max="9223" width="10.125" style="2" customWidth="1"/>
    <col min="9224" max="9224" width="19.75" style="2" customWidth="1"/>
    <col min="9225" max="9226" width="10.875" style="2" customWidth="1"/>
    <col min="9227" max="9472" width="9" style="2"/>
    <col min="9473" max="9473" width="4.5" style="2" customWidth="1"/>
    <col min="9474" max="9475" width="20.25" style="2" customWidth="1"/>
    <col min="9476" max="9477" width="19.75" style="2" customWidth="1"/>
    <col min="9478" max="9479" width="10.125" style="2" customWidth="1"/>
    <col min="9480" max="9480" width="19.75" style="2" customWidth="1"/>
    <col min="9481" max="9482" width="10.875" style="2" customWidth="1"/>
    <col min="9483" max="9728" width="9" style="2"/>
    <col min="9729" max="9729" width="4.5" style="2" customWidth="1"/>
    <col min="9730" max="9731" width="20.25" style="2" customWidth="1"/>
    <col min="9732" max="9733" width="19.75" style="2" customWidth="1"/>
    <col min="9734" max="9735" width="10.125" style="2" customWidth="1"/>
    <col min="9736" max="9736" width="19.75" style="2" customWidth="1"/>
    <col min="9737" max="9738" width="10.875" style="2" customWidth="1"/>
    <col min="9739" max="9984" width="9" style="2"/>
    <col min="9985" max="9985" width="4.5" style="2" customWidth="1"/>
    <col min="9986" max="9987" width="20.25" style="2" customWidth="1"/>
    <col min="9988" max="9989" width="19.75" style="2" customWidth="1"/>
    <col min="9990" max="9991" width="10.125" style="2" customWidth="1"/>
    <col min="9992" max="9992" width="19.75" style="2" customWidth="1"/>
    <col min="9993" max="9994" width="10.875" style="2" customWidth="1"/>
    <col min="9995" max="10240" width="9" style="2"/>
    <col min="10241" max="10241" width="4.5" style="2" customWidth="1"/>
    <col min="10242" max="10243" width="20.25" style="2" customWidth="1"/>
    <col min="10244" max="10245" width="19.75" style="2" customWidth="1"/>
    <col min="10246" max="10247" width="10.125" style="2" customWidth="1"/>
    <col min="10248" max="10248" width="19.75" style="2" customWidth="1"/>
    <col min="10249" max="10250" width="10.875" style="2" customWidth="1"/>
    <col min="10251" max="10496" width="9" style="2"/>
    <col min="10497" max="10497" width="4.5" style="2" customWidth="1"/>
    <col min="10498" max="10499" width="20.25" style="2" customWidth="1"/>
    <col min="10500" max="10501" width="19.75" style="2" customWidth="1"/>
    <col min="10502" max="10503" width="10.125" style="2" customWidth="1"/>
    <col min="10504" max="10504" width="19.75" style="2" customWidth="1"/>
    <col min="10505" max="10506" width="10.875" style="2" customWidth="1"/>
    <col min="10507" max="10752" width="9" style="2"/>
    <col min="10753" max="10753" width="4.5" style="2" customWidth="1"/>
    <col min="10754" max="10755" width="20.25" style="2" customWidth="1"/>
    <col min="10756" max="10757" width="19.75" style="2" customWidth="1"/>
    <col min="10758" max="10759" width="10.125" style="2" customWidth="1"/>
    <col min="10760" max="10760" width="19.75" style="2" customWidth="1"/>
    <col min="10761" max="10762" width="10.875" style="2" customWidth="1"/>
    <col min="10763" max="11008" width="9" style="2"/>
    <col min="11009" max="11009" width="4.5" style="2" customWidth="1"/>
    <col min="11010" max="11011" width="20.25" style="2" customWidth="1"/>
    <col min="11012" max="11013" width="19.75" style="2" customWidth="1"/>
    <col min="11014" max="11015" width="10.125" style="2" customWidth="1"/>
    <col min="11016" max="11016" width="19.75" style="2" customWidth="1"/>
    <col min="11017" max="11018" width="10.875" style="2" customWidth="1"/>
    <col min="11019" max="11264" width="9" style="2"/>
    <col min="11265" max="11265" width="4.5" style="2" customWidth="1"/>
    <col min="11266" max="11267" width="20.25" style="2" customWidth="1"/>
    <col min="11268" max="11269" width="19.75" style="2" customWidth="1"/>
    <col min="11270" max="11271" width="10.125" style="2" customWidth="1"/>
    <col min="11272" max="11272" width="19.75" style="2" customWidth="1"/>
    <col min="11273" max="11274" width="10.875" style="2" customWidth="1"/>
    <col min="11275" max="11520" width="9" style="2"/>
    <col min="11521" max="11521" width="4.5" style="2" customWidth="1"/>
    <col min="11522" max="11523" width="20.25" style="2" customWidth="1"/>
    <col min="11524" max="11525" width="19.75" style="2" customWidth="1"/>
    <col min="11526" max="11527" width="10.125" style="2" customWidth="1"/>
    <col min="11528" max="11528" width="19.75" style="2" customWidth="1"/>
    <col min="11529" max="11530" width="10.875" style="2" customWidth="1"/>
    <col min="11531" max="11776" width="9" style="2"/>
    <col min="11777" max="11777" width="4.5" style="2" customWidth="1"/>
    <col min="11778" max="11779" width="20.25" style="2" customWidth="1"/>
    <col min="11780" max="11781" width="19.75" style="2" customWidth="1"/>
    <col min="11782" max="11783" width="10.125" style="2" customWidth="1"/>
    <col min="11784" max="11784" width="19.75" style="2" customWidth="1"/>
    <col min="11785" max="11786" width="10.875" style="2" customWidth="1"/>
    <col min="11787" max="12032" width="9" style="2"/>
    <col min="12033" max="12033" width="4.5" style="2" customWidth="1"/>
    <col min="12034" max="12035" width="20.25" style="2" customWidth="1"/>
    <col min="12036" max="12037" width="19.75" style="2" customWidth="1"/>
    <col min="12038" max="12039" width="10.125" style="2" customWidth="1"/>
    <col min="12040" max="12040" width="19.75" style="2" customWidth="1"/>
    <col min="12041" max="12042" width="10.875" style="2" customWidth="1"/>
    <col min="12043" max="12288" width="9" style="2"/>
    <col min="12289" max="12289" width="4.5" style="2" customWidth="1"/>
    <col min="12290" max="12291" width="20.25" style="2" customWidth="1"/>
    <col min="12292" max="12293" width="19.75" style="2" customWidth="1"/>
    <col min="12294" max="12295" width="10.125" style="2" customWidth="1"/>
    <col min="12296" max="12296" width="19.75" style="2" customWidth="1"/>
    <col min="12297" max="12298" width="10.875" style="2" customWidth="1"/>
    <col min="12299" max="12544" width="9" style="2"/>
    <col min="12545" max="12545" width="4.5" style="2" customWidth="1"/>
    <col min="12546" max="12547" width="20.25" style="2" customWidth="1"/>
    <col min="12548" max="12549" width="19.75" style="2" customWidth="1"/>
    <col min="12550" max="12551" width="10.125" style="2" customWidth="1"/>
    <col min="12552" max="12552" width="19.75" style="2" customWidth="1"/>
    <col min="12553" max="12554" width="10.875" style="2" customWidth="1"/>
    <col min="12555" max="12800" width="9" style="2"/>
    <col min="12801" max="12801" width="4.5" style="2" customWidth="1"/>
    <col min="12802" max="12803" width="20.25" style="2" customWidth="1"/>
    <col min="12804" max="12805" width="19.75" style="2" customWidth="1"/>
    <col min="12806" max="12807" width="10.125" style="2" customWidth="1"/>
    <col min="12808" max="12808" width="19.75" style="2" customWidth="1"/>
    <col min="12809" max="12810" width="10.875" style="2" customWidth="1"/>
    <col min="12811" max="13056" width="9" style="2"/>
    <col min="13057" max="13057" width="4.5" style="2" customWidth="1"/>
    <col min="13058" max="13059" width="20.25" style="2" customWidth="1"/>
    <col min="13060" max="13061" width="19.75" style="2" customWidth="1"/>
    <col min="13062" max="13063" width="10.125" style="2" customWidth="1"/>
    <col min="13064" max="13064" width="19.75" style="2" customWidth="1"/>
    <col min="13065" max="13066" width="10.875" style="2" customWidth="1"/>
    <col min="13067" max="13312" width="9" style="2"/>
    <col min="13313" max="13313" width="4.5" style="2" customWidth="1"/>
    <col min="13314" max="13315" width="20.25" style="2" customWidth="1"/>
    <col min="13316" max="13317" width="19.75" style="2" customWidth="1"/>
    <col min="13318" max="13319" width="10.125" style="2" customWidth="1"/>
    <col min="13320" max="13320" width="19.75" style="2" customWidth="1"/>
    <col min="13321" max="13322" width="10.875" style="2" customWidth="1"/>
    <col min="13323" max="13568" width="9" style="2"/>
    <col min="13569" max="13569" width="4.5" style="2" customWidth="1"/>
    <col min="13570" max="13571" width="20.25" style="2" customWidth="1"/>
    <col min="13572" max="13573" width="19.75" style="2" customWidth="1"/>
    <col min="13574" max="13575" width="10.125" style="2" customWidth="1"/>
    <col min="13576" max="13576" width="19.75" style="2" customWidth="1"/>
    <col min="13577" max="13578" width="10.875" style="2" customWidth="1"/>
    <col min="13579" max="13824" width="9" style="2"/>
    <col min="13825" max="13825" width="4.5" style="2" customWidth="1"/>
    <col min="13826" max="13827" width="20.25" style="2" customWidth="1"/>
    <col min="13828" max="13829" width="19.75" style="2" customWidth="1"/>
    <col min="13830" max="13831" width="10.125" style="2" customWidth="1"/>
    <col min="13832" max="13832" width="19.75" style="2" customWidth="1"/>
    <col min="13833" max="13834" width="10.875" style="2" customWidth="1"/>
    <col min="13835" max="14080" width="9" style="2"/>
    <col min="14081" max="14081" width="4.5" style="2" customWidth="1"/>
    <col min="14082" max="14083" width="20.25" style="2" customWidth="1"/>
    <col min="14084" max="14085" width="19.75" style="2" customWidth="1"/>
    <col min="14086" max="14087" width="10.125" style="2" customWidth="1"/>
    <col min="14088" max="14088" width="19.75" style="2" customWidth="1"/>
    <col min="14089" max="14090" width="10.875" style="2" customWidth="1"/>
    <col min="14091" max="14336" width="9" style="2"/>
    <col min="14337" max="14337" width="4.5" style="2" customWidth="1"/>
    <col min="14338" max="14339" width="20.25" style="2" customWidth="1"/>
    <col min="14340" max="14341" width="19.75" style="2" customWidth="1"/>
    <col min="14342" max="14343" width="10.125" style="2" customWidth="1"/>
    <col min="14344" max="14344" width="19.75" style="2" customWidth="1"/>
    <col min="14345" max="14346" width="10.875" style="2" customWidth="1"/>
    <col min="14347" max="14592" width="9" style="2"/>
    <col min="14593" max="14593" width="4.5" style="2" customWidth="1"/>
    <col min="14594" max="14595" width="20.25" style="2" customWidth="1"/>
    <col min="14596" max="14597" width="19.75" style="2" customWidth="1"/>
    <col min="14598" max="14599" width="10.125" style="2" customWidth="1"/>
    <col min="14600" max="14600" width="19.75" style="2" customWidth="1"/>
    <col min="14601" max="14602" width="10.875" style="2" customWidth="1"/>
    <col min="14603" max="14848" width="9" style="2"/>
    <col min="14849" max="14849" width="4.5" style="2" customWidth="1"/>
    <col min="14850" max="14851" width="20.25" style="2" customWidth="1"/>
    <col min="14852" max="14853" width="19.75" style="2" customWidth="1"/>
    <col min="14854" max="14855" width="10.125" style="2" customWidth="1"/>
    <col min="14856" max="14856" width="19.75" style="2" customWidth="1"/>
    <col min="14857" max="14858" width="10.875" style="2" customWidth="1"/>
    <col min="14859" max="15104" width="9" style="2"/>
    <col min="15105" max="15105" width="4.5" style="2" customWidth="1"/>
    <col min="15106" max="15107" width="20.25" style="2" customWidth="1"/>
    <col min="15108" max="15109" width="19.75" style="2" customWidth="1"/>
    <col min="15110" max="15111" width="10.125" style="2" customWidth="1"/>
    <col min="15112" max="15112" width="19.75" style="2" customWidth="1"/>
    <col min="15113" max="15114" width="10.875" style="2" customWidth="1"/>
    <col min="15115" max="15360" width="9" style="2"/>
    <col min="15361" max="15361" width="4.5" style="2" customWidth="1"/>
    <col min="15362" max="15363" width="20.25" style="2" customWidth="1"/>
    <col min="15364" max="15365" width="19.75" style="2" customWidth="1"/>
    <col min="15366" max="15367" width="10.125" style="2" customWidth="1"/>
    <col min="15368" max="15368" width="19.75" style="2" customWidth="1"/>
    <col min="15369" max="15370" width="10.875" style="2" customWidth="1"/>
    <col min="15371" max="15616" width="9" style="2"/>
    <col min="15617" max="15617" width="4.5" style="2" customWidth="1"/>
    <col min="15618" max="15619" width="20.25" style="2" customWidth="1"/>
    <col min="15620" max="15621" width="19.75" style="2" customWidth="1"/>
    <col min="15622" max="15623" width="10.125" style="2" customWidth="1"/>
    <col min="15624" max="15624" width="19.75" style="2" customWidth="1"/>
    <col min="15625" max="15626" width="10.875" style="2" customWidth="1"/>
    <col min="15627" max="15872" width="9" style="2"/>
    <col min="15873" max="15873" width="4.5" style="2" customWidth="1"/>
    <col min="15874" max="15875" width="20.25" style="2" customWidth="1"/>
    <col min="15876" max="15877" width="19.75" style="2" customWidth="1"/>
    <col min="15878" max="15879" width="10.125" style="2" customWidth="1"/>
    <col min="15880" max="15880" width="19.75" style="2" customWidth="1"/>
    <col min="15881" max="15882" width="10.875" style="2" customWidth="1"/>
    <col min="15883" max="16128" width="9" style="2"/>
    <col min="16129" max="16129" width="4.5" style="2" customWidth="1"/>
    <col min="16130" max="16131" width="20.25" style="2" customWidth="1"/>
    <col min="16132" max="16133" width="19.75" style="2" customWidth="1"/>
    <col min="16134" max="16135" width="10.125" style="2" customWidth="1"/>
    <col min="16136" max="16136" width="19.75" style="2" customWidth="1"/>
    <col min="16137" max="16138" width="10.875" style="2" customWidth="1"/>
    <col min="16139" max="16384" width="9" style="2"/>
  </cols>
  <sheetData>
    <row r="1" spans="1:13" s="19" customFormat="1" ht="22.5" customHeight="1" thickBot="1" x14ac:dyDescent="0.25">
      <c r="A1" s="246" t="s">
        <v>152</v>
      </c>
      <c r="B1" s="246"/>
      <c r="C1" s="246"/>
      <c r="D1" s="246"/>
      <c r="E1" s="246"/>
      <c r="F1" s="246"/>
      <c r="G1" s="246"/>
      <c r="H1" s="96" t="s">
        <v>153</v>
      </c>
    </row>
    <row r="2" spans="1:13" s="112" customFormat="1" ht="21.2" customHeight="1" x14ac:dyDescent="0.4">
      <c r="A2" s="109"/>
      <c r="B2" s="110"/>
      <c r="C2" s="111" t="s">
        <v>154</v>
      </c>
      <c r="D2" s="111" t="s">
        <v>42</v>
      </c>
      <c r="E2" s="111" t="s">
        <v>131</v>
      </c>
      <c r="F2" s="326" t="s">
        <v>155</v>
      </c>
      <c r="G2" s="326"/>
      <c r="H2" s="84" t="s">
        <v>156</v>
      </c>
    </row>
    <row r="3" spans="1:13" s="113" customFormat="1" ht="17.25" customHeight="1" x14ac:dyDescent="0.2">
      <c r="A3" s="266" t="s">
        <v>157</v>
      </c>
      <c r="B3" s="267"/>
      <c r="C3" s="66">
        <f>SUM(C4:C10)</f>
        <v>163</v>
      </c>
      <c r="D3" s="67">
        <f>SUM(D4:D10)</f>
        <v>117</v>
      </c>
      <c r="E3" s="67">
        <f>SUM(E4:E10)</f>
        <v>14</v>
      </c>
      <c r="F3" s="269">
        <f>SUM(F4:G10)</f>
        <v>88</v>
      </c>
      <c r="G3" s="269"/>
      <c r="H3" s="67">
        <f>SUM(H4:H10)</f>
        <v>15</v>
      </c>
    </row>
    <row r="4" spans="1:13" s="19" customFormat="1" ht="17.25" customHeight="1" x14ac:dyDescent="0.2">
      <c r="A4" s="252" t="s">
        <v>27</v>
      </c>
      <c r="B4" s="253"/>
      <c r="C4" s="70">
        <v>59</v>
      </c>
      <c r="D4" s="71">
        <v>41</v>
      </c>
      <c r="E4" s="71">
        <v>2</v>
      </c>
      <c r="F4" s="255">
        <v>36</v>
      </c>
      <c r="G4" s="255"/>
      <c r="H4" s="71">
        <v>3</v>
      </c>
      <c r="I4" s="105"/>
    </row>
    <row r="5" spans="1:13" ht="17.25" customHeight="1" x14ac:dyDescent="0.2">
      <c r="A5" s="252" t="s">
        <v>28</v>
      </c>
      <c r="B5" s="253"/>
      <c r="C5" s="70">
        <v>30</v>
      </c>
      <c r="D5" s="71">
        <v>13</v>
      </c>
      <c r="E5" s="71">
        <v>1</v>
      </c>
      <c r="F5" s="255">
        <v>8</v>
      </c>
      <c r="G5" s="255"/>
      <c r="H5" s="71">
        <v>4</v>
      </c>
      <c r="I5" s="19"/>
      <c r="J5" s="19"/>
      <c r="K5" s="19"/>
      <c r="L5" s="19"/>
    </row>
    <row r="6" spans="1:13" ht="17.25" customHeight="1" x14ac:dyDescent="0.2">
      <c r="A6" s="252" t="s">
        <v>29</v>
      </c>
      <c r="B6" s="253"/>
      <c r="C6" s="70">
        <v>3</v>
      </c>
      <c r="D6" s="71">
        <v>2</v>
      </c>
      <c r="E6" s="71">
        <v>0</v>
      </c>
      <c r="F6" s="255">
        <v>1</v>
      </c>
      <c r="G6" s="255"/>
      <c r="H6" s="71">
        <v>1</v>
      </c>
      <c r="I6" s="19"/>
      <c r="J6" s="19"/>
      <c r="K6" s="19"/>
      <c r="L6" s="19"/>
    </row>
    <row r="7" spans="1:13" ht="17.25" customHeight="1" x14ac:dyDescent="0.2">
      <c r="A7" s="252" t="s">
        <v>30</v>
      </c>
      <c r="B7" s="253"/>
      <c r="C7" s="70">
        <v>2</v>
      </c>
      <c r="D7" s="71">
        <v>2</v>
      </c>
      <c r="E7" s="71">
        <v>1</v>
      </c>
      <c r="F7" s="255">
        <v>1</v>
      </c>
      <c r="G7" s="255"/>
      <c r="H7" s="71">
        <v>0</v>
      </c>
      <c r="I7" s="19"/>
      <c r="J7" s="19"/>
      <c r="K7" s="19"/>
      <c r="L7" s="19"/>
    </row>
    <row r="8" spans="1:13" ht="17.25" customHeight="1" x14ac:dyDescent="0.2">
      <c r="A8" s="252" t="s">
        <v>31</v>
      </c>
      <c r="B8" s="253"/>
      <c r="C8" s="70">
        <v>15</v>
      </c>
      <c r="D8" s="71">
        <v>13</v>
      </c>
      <c r="E8" s="71">
        <v>1</v>
      </c>
      <c r="F8" s="255">
        <v>9</v>
      </c>
      <c r="G8" s="255"/>
      <c r="H8" s="71">
        <v>3</v>
      </c>
      <c r="I8" s="19"/>
      <c r="J8" s="19"/>
      <c r="K8" s="19"/>
      <c r="L8" s="19"/>
    </row>
    <row r="9" spans="1:13" ht="17.25" customHeight="1" x14ac:dyDescent="0.2">
      <c r="A9" s="252" t="s">
        <v>32</v>
      </c>
      <c r="B9" s="253"/>
      <c r="C9" s="70">
        <v>28</v>
      </c>
      <c r="D9" s="71">
        <v>23</v>
      </c>
      <c r="E9" s="71">
        <v>7</v>
      </c>
      <c r="F9" s="255">
        <v>14</v>
      </c>
      <c r="G9" s="255"/>
      <c r="H9" s="71">
        <v>2</v>
      </c>
      <c r="I9" s="19"/>
      <c r="J9" s="19"/>
      <c r="K9" s="19"/>
      <c r="L9" s="19"/>
    </row>
    <row r="10" spans="1:13" ht="17.25" customHeight="1" x14ac:dyDescent="0.2">
      <c r="A10" s="396" t="s">
        <v>33</v>
      </c>
      <c r="B10" s="397"/>
      <c r="C10" s="114">
        <v>26</v>
      </c>
      <c r="D10" s="115">
        <v>23</v>
      </c>
      <c r="E10" s="115">
        <v>2</v>
      </c>
      <c r="F10" s="398">
        <v>19</v>
      </c>
      <c r="G10" s="398"/>
      <c r="H10" s="115">
        <v>2</v>
      </c>
      <c r="I10" s="19"/>
      <c r="J10" s="19"/>
      <c r="K10" s="19"/>
      <c r="L10" s="19"/>
    </row>
    <row r="11" spans="1:13" ht="17.25" customHeight="1" x14ac:dyDescent="0.2">
      <c r="A11" s="399" t="s">
        <v>158</v>
      </c>
      <c r="B11" s="392" t="s">
        <v>136</v>
      </c>
      <c r="C11" s="393"/>
      <c r="D11" s="85">
        <v>2</v>
      </c>
      <c r="E11" s="86">
        <v>0</v>
      </c>
      <c r="F11" s="299">
        <v>2</v>
      </c>
      <c r="G11" s="299"/>
      <c r="H11" s="116">
        <v>0</v>
      </c>
      <c r="I11" s="19"/>
      <c r="J11" s="105"/>
      <c r="K11" s="95"/>
      <c r="L11" s="105"/>
      <c r="M11" s="27"/>
    </row>
    <row r="12" spans="1:13" ht="17.25" customHeight="1" x14ac:dyDescent="0.2">
      <c r="A12" s="400"/>
      <c r="B12" s="392" t="s">
        <v>138</v>
      </c>
      <c r="C12" s="393"/>
      <c r="D12" s="117">
        <v>0</v>
      </c>
      <c r="E12" s="117">
        <v>0</v>
      </c>
      <c r="F12" s="255">
        <v>0</v>
      </c>
      <c r="G12" s="255"/>
      <c r="H12" s="117">
        <v>0</v>
      </c>
      <c r="I12" s="19"/>
      <c r="J12" s="19"/>
      <c r="K12" s="95"/>
      <c r="L12" s="19"/>
    </row>
    <row r="13" spans="1:13" ht="17.25" customHeight="1" x14ac:dyDescent="0.2">
      <c r="A13" s="400"/>
      <c r="B13" s="392" t="s">
        <v>140</v>
      </c>
      <c r="C13" s="393"/>
      <c r="D13" s="117">
        <v>1</v>
      </c>
      <c r="E13" s="74">
        <v>0</v>
      </c>
      <c r="F13" s="255">
        <v>1</v>
      </c>
      <c r="G13" s="255"/>
      <c r="H13" s="117">
        <v>0</v>
      </c>
      <c r="I13" s="19"/>
      <c r="J13" s="19"/>
      <c r="K13" s="95"/>
      <c r="L13" s="19"/>
    </row>
    <row r="14" spans="1:13" ht="17.25" customHeight="1" x14ac:dyDescent="0.2">
      <c r="A14" s="400"/>
      <c r="B14" s="392" t="s">
        <v>142</v>
      </c>
      <c r="C14" s="393"/>
      <c r="D14" s="70">
        <v>3</v>
      </c>
      <c r="E14" s="71">
        <v>1</v>
      </c>
      <c r="F14" s="255">
        <v>2</v>
      </c>
      <c r="G14" s="255"/>
      <c r="H14" s="71">
        <v>0</v>
      </c>
      <c r="I14" s="19"/>
      <c r="J14" s="19"/>
      <c r="K14" s="95"/>
      <c r="L14" s="19"/>
    </row>
    <row r="15" spans="1:13" ht="17.25" customHeight="1" x14ac:dyDescent="0.2">
      <c r="A15" s="400"/>
      <c r="B15" s="392" t="s">
        <v>144</v>
      </c>
      <c r="C15" s="393"/>
      <c r="D15" s="70">
        <v>0</v>
      </c>
      <c r="E15" s="74">
        <v>0</v>
      </c>
      <c r="F15" s="255">
        <v>0</v>
      </c>
      <c r="G15" s="255"/>
      <c r="H15" s="71">
        <v>0</v>
      </c>
      <c r="I15" s="19"/>
      <c r="J15" s="19"/>
      <c r="K15" s="95"/>
      <c r="L15" s="19"/>
    </row>
    <row r="16" spans="1:13" ht="17.25" customHeight="1" x14ac:dyDescent="0.2">
      <c r="A16" s="400"/>
      <c r="B16" s="392" t="s">
        <v>146</v>
      </c>
      <c r="C16" s="393"/>
      <c r="D16" s="70">
        <v>9</v>
      </c>
      <c r="E16" s="74">
        <v>0</v>
      </c>
      <c r="F16" s="255">
        <v>5</v>
      </c>
      <c r="G16" s="255"/>
      <c r="H16" s="71">
        <v>4</v>
      </c>
      <c r="I16" s="19"/>
      <c r="J16" s="19"/>
      <c r="K16" s="95"/>
      <c r="L16" s="19"/>
    </row>
    <row r="17" spans="1:12" ht="17.25" customHeight="1" x14ac:dyDescent="0.2">
      <c r="A17" s="400"/>
      <c r="B17" s="392" t="s">
        <v>148</v>
      </c>
      <c r="C17" s="393"/>
      <c r="D17" s="70">
        <v>11</v>
      </c>
      <c r="E17" s="117">
        <v>0</v>
      </c>
      <c r="F17" s="255">
        <v>7</v>
      </c>
      <c r="G17" s="255"/>
      <c r="H17" s="71">
        <v>4</v>
      </c>
      <c r="I17" s="19"/>
      <c r="J17" s="19"/>
      <c r="K17" s="95"/>
      <c r="L17" s="19"/>
    </row>
    <row r="18" spans="1:12" ht="17.25" customHeight="1" x14ac:dyDescent="0.2">
      <c r="A18" s="400"/>
      <c r="B18" s="392" t="s">
        <v>150</v>
      </c>
      <c r="C18" s="393"/>
      <c r="D18" s="70">
        <v>63</v>
      </c>
      <c r="E18" s="71">
        <v>5</v>
      </c>
      <c r="F18" s="255">
        <v>55</v>
      </c>
      <c r="G18" s="255"/>
      <c r="H18" s="71">
        <v>3</v>
      </c>
      <c r="I18" s="19"/>
      <c r="J18" s="19"/>
      <c r="K18" s="95"/>
      <c r="L18" s="19"/>
    </row>
    <row r="19" spans="1:12" ht="17.25" customHeight="1" x14ac:dyDescent="0.2">
      <c r="A19" s="400"/>
      <c r="B19" s="392" t="s">
        <v>137</v>
      </c>
      <c r="C19" s="393"/>
      <c r="D19" s="70">
        <v>11</v>
      </c>
      <c r="E19" s="71">
        <v>2</v>
      </c>
      <c r="F19" s="255">
        <v>6</v>
      </c>
      <c r="G19" s="255"/>
      <c r="H19" s="71">
        <v>3</v>
      </c>
      <c r="I19" s="19"/>
      <c r="J19" s="19"/>
      <c r="K19" s="95"/>
      <c r="L19" s="19"/>
    </row>
    <row r="20" spans="1:12" ht="17.25" customHeight="1" x14ac:dyDescent="0.2">
      <c r="A20" s="400"/>
      <c r="B20" s="392" t="s">
        <v>139</v>
      </c>
      <c r="C20" s="393"/>
      <c r="D20" s="70">
        <v>16</v>
      </c>
      <c r="E20" s="71">
        <v>6</v>
      </c>
      <c r="F20" s="255">
        <v>9</v>
      </c>
      <c r="G20" s="255"/>
      <c r="H20" s="74">
        <v>1</v>
      </c>
      <c r="I20" s="19"/>
      <c r="J20" s="19"/>
      <c r="K20" s="95"/>
      <c r="L20" s="19"/>
    </row>
    <row r="21" spans="1:12" ht="17.25" customHeight="1" x14ac:dyDescent="0.2">
      <c r="A21" s="400"/>
      <c r="B21" s="392" t="s">
        <v>141</v>
      </c>
      <c r="C21" s="393"/>
      <c r="D21" s="117">
        <v>0</v>
      </c>
      <c r="E21" s="117">
        <v>0</v>
      </c>
      <c r="F21" s="255">
        <v>0</v>
      </c>
      <c r="G21" s="255"/>
      <c r="H21" s="117">
        <v>0</v>
      </c>
      <c r="I21" s="19"/>
      <c r="J21" s="19"/>
      <c r="K21" s="95"/>
      <c r="L21" s="19"/>
    </row>
    <row r="22" spans="1:12" ht="17.25" customHeight="1" x14ac:dyDescent="0.2">
      <c r="A22" s="400"/>
      <c r="B22" s="392" t="s">
        <v>143</v>
      </c>
      <c r="C22" s="393"/>
      <c r="D22" s="90">
        <v>1</v>
      </c>
      <c r="E22" s="74">
        <v>0</v>
      </c>
      <c r="F22" s="255">
        <v>1</v>
      </c>
      <c r="G22" s="255"/>
      <c r="H22" s="117">
        <v>0</v>
      </c>
      <c r="I22" s="19"/>
      <c r="J22" s="19"/>
      <c r="K22" s="95"/>
      <c r="L22" s="19"/>
    </row>
    <row r="23" spans="1:12" ht="17.25" customHeight="1" x14ac:dyDescent="0.2">
      <c r="A23" s="400"/>
      <c r="B23" s="392" t="s">
        <v>145</v>
      </c>
      <c r="C23" s="393"/>
      <c r="D23" s="70">
        <v>0</v>
      </c>
      <c r="E23" s="117">
        <v>0</v>
      </c>
      <c r="F23" s="255">
        <v>0</v>
      </c>
      <c r="G23" s="255"/>
      <c r="H23" s="117">
        <v>0</v>
      </c>
      <c r="I23" s="19"/>
      <c r="J23" s="19"/>
      <c r="K23" s="95"/>
      <c r="L23" s="19"/>
    </row>
    <row r="24" spans="1:12" ht="17.25" customHeight="1" x14ac:dyDescent="0.2">
      <c r="A24" s="400"/>
      <c r="B24" s="392" t="s">
        <v>147</v>
      </c>
      <c r="C24" s="393"/>
      <c r="D24" s="117">
        <v>0</v>
      </c>
      <c r="E24" s="117">
        <v>0</v>
      </c>
      <c r="F24" s="255">
        <v>0</v>
      </c>
      <c r="G24" s="255"/>
      <c r="H24" s="117">
        <v>0</v>
      </c>
      <c r="I24" s="19"/>
      <c r="J24" s="19"/>
      <c r="K24" s="95"/>
      <c r="L24" s="19"/>
    </row>
    <row r="25" spans="1:12" ht="17.25" customHeight="1" x14ac:dyDescent="0.2">
      <c r="A25" s="400"/>
      <c r="B25" s="392" t="s">
        <v>159</v>
      </c>
      <c r="C25" s="393"/>
      <c r="D25" s="90">
        <v>0</v>
      </c>
      <c r="E25" s="117">
        <v>0</v>
      </c>
      <c r="F25" s="255">
        <v>0</v>
      </c>
      <c r="G25" s="255"/>
      <c r="H25" s="117">
        <v>0</v>
      </c>
      <c r="I25" s="19"/>
      <c r="J25" s="19"/>
      <c r="K25" s="95"/>
      <c r="L25" s="19"/>
    </row>
    <row r="26" spans="1:12" ht="17.25" customHeight="1" thickBot="1" x14ac:dyDescent="0.25">
      <c r="A26" s="401"/>
      <c r="B26" s="394" t="s">
        <v>151</v>
      </c>
      <c r="C26" s="395"/>
      <c r="D26" s="70">
        <v>0</v>
      </c>
      <c r="E26" s="80">
        <v>0</v>
      </c>
      <c r="F26" s="262">
        <v>0</v>
      </c>
      <c r="G26" s="262"/>
      <c r="H26" s="117">
        <v>0</v>
      </c>
      <c r="I26" s="19"/>
      <c r="J26" s="19"/>
      <c r="K26" s="95"/>
      <c r="L26" s="19"/>
    </row>
    <row r="27" spans="1:12" ht="6.75" customHeight="1" x14ac:dyDescent="0.2">
      <c r="A27" s="118"/>
      <c r="B27" s="10"/>
      <c r="C27" s="10"/>
      <c r="D27" s="10"/>
      <c r="E27" s="10"/>
      <c r="F27" s="10"/>
      <c r="G27" s="11"/>
      <c r="H27" s="11"/>
      <c r="I27" s="95"/>
      <c r="J27" s="119"/>
      <c r="K27" s="95"/>
      <c r="L27" s="19"/>
    </row>
    <row r="28" spans="1:12" ht="22.5" customHeight="1" thickBot="1" x14ac:dyDescent="0.25">
      <c r="A28" s="246" t="s">
        <v>160</v>
      </c>
      <c r="B28" s="246"/>
      <c r="C28" s="246"/>
      <c r="D28" s="246"/>
      <c r="E28" s="1"/>
      <c r="F28" s="1"/>
      <c r="G28" s="290" t="str">
        <f>+H1</f>
        <v>令和２年度</v>
      </c>
      <c r="H28" s="290"/>
      <c r="I28" s="95"/>
      <c r="J28" s="95"/>
      <c r="K28" s="95"/>
      <c r="L28" s="19"/>
    </row>
    <row r="29" spans="1:12" s="120" customFormat="1" ht="17.25" customHeight="1" x14ac:dyDescent="0.15">
      <c r="A29" s="405" t="s">
        <v>117</v>
      </c>
      <c r="B29" s="406"/>
      <c r="C29" s="409" t="s">
        <v>42</v>
      </c>
      <c r="D29" s="409" t="s">
        <v>119</v>
      </c>
      <c r="E29" s="293" t="s">
        <v>161</v>
      </c>
      <c r="F29" s="293"/>
      <c r="G29" s="293"/>
      <c r="H29" s="294"/>
      <c r="I29" s="59"/>
      <c r="J29" s="59"/>
      <c r="K29" s="59"/>
      <c r="L29" s="59"/>
    </row>
    <row r="30" spans="1:12" s="120" customFormat="1" ht="17.25" customHeight="1" x14ac:dyDescent="0.15">
      <c r="A30" s="407"/>
      <c r="B30" s="408"/>
      <c r="C30" s="410"/>
      <c r="D30" s="410"/>
      <c r="E30" s="121" t="s">
        <v>162</v>
      </c>
      <c r="F30" s="411" t="s">
        <v>163</v>
      </c>
      <c r="G30" s="412"/>
      <c r="H30" s="122" t="s">
        <v>164</v>
      </c>
      <c r="I30" s="59"/>
      <c r="J30" s="59"/>
      <c r="K30" s="59"/>
      <c r="L30" s="59"/>
    </row>
    <row r="31" spans="1:12" ht="17.25" customHeight="1" x14ac:dyDescent="0.2">
      <c r="A31" s="413">
        <v>13383</v>
      </c>
      <c r="B31" s="414"/>
      <c r="C31" s="123">
        <v>12380</v>
      </c>
      <c r="D31" s="124">
        <f>C31/A31</f>
        <v>0.92505417320481209</v>
      </c>
      <c r="E31" s="125">
        <v>9526</v>
      </c>
      <c r="F31" s="415">
        <f>C31-E31</f>
        <v>2854</v>
      </c>
      <c r="G31" s="416"/>
      <c r="H31" s="117">
        <v>0</v>
      </c>
      <c r="I31" s="19"/>
      <c r="J31" s="19"/>
      <c r="K31" s="19"/>
      <c r="L31" s="19"/>
    </row>
    <row r="32" spans="1:12" ht="17.25" customHeight="1" x14ac:dyDescent="0.2">
      <c r="A32" s="362" t="s">
        <v>136</v>
      </c>
      <c r="B32" s="362"/>
      <c r="C32" s="403"/>
      <c r="D32" s="126">
        <v>1185</v>
      </c>
      <c r="E32" s="404" t="s">
        <v>165</v>
      </c>
      <c r="F32" s="362"/>
      <c r="G32" s="403"/>
      <c r="H32" s="127">
        <v>106</v>
      </c>
    </row>
    <row r="33" spans="1:9" ht="17.25" customHeight="1" x14ac:dyDescent="0.2">
      <c r="A33" s="347" t="s">
        <v>166</v>
      </c>
      <c r="B33" s="347"/>
      <c r="C33" s="348"/>
      <c r="D33" s="128">
        <v>93</v>
      </c>
      <c r="E33" s="402" t="s">
        <v>167</v>
      </c>
      <c r="F33" s="347"/>
      <c r="G33" s="348"/>
      <c r="H33" s="129">
        <v>17</v>
      </c>
    </row>
    <row r="34" spans="1:9" ht="17.25" customHeight="1" x14ac:dyDescent="0.2">
      <c r="A34" s="347" t="s">
        <v>168</v>
      </c>
      <c r="B34" s="347"/>
      <c r="C34" s="348"/>
      <c r="D34" s="128">
        <v>765</v>
      </c>
      <c r="E34" s="402" t="s">
        <v>169</v>
      </c>
      <c r="F34" s="347"/>
      <c r="G34" s="348"/>
      <c r="H34" s="129">
        <v>55</v>
      </c>
    </row>
    <row r="35" spans="1:9" ht="17.25" customHeight="1" x14ac:dyDescent="0.2">
      <c r="A35" s="347" t="s">
        <v>170</v>
      </c>
      <c r="B35" s="347"/>
      <c r="C35" s="348"/>
      <c r="D35" s="128">
        <v>143</v>
      </c>
      <c r="E35" s="402" t="s">
        <v>171</v>
      </c>
      <c r="F35" s="347"/>
      <c r="G35" s="348"/>
      <c r="H35" s="129">
        <v>156</v>
      </c>
    </row>
    <row r="36" spans="1:9" ht="17.25" customHeight="1" x14ac:dyDescent="0.2">
      <c r="A36" s="347" t="s">
        <v>172</v>
      </c>
      <c r="B36" s="347"/>
      <c r="C36" s="348"/>
      <c r="D36" s="128">
        <v>5</v>
      </c>
      <c r="E36" s="402" t="s">
        <v>173</v>
      </c>
      <c r="F36" s="347"/>
      <c r="G36" s="348"/>
      <c r="H36" s="129">
        <v>43</v>
      </c>
    </row>
    <row r="37" spans="1:9" ht="17.25" customHeight="1" x14ac:dyDescent="0.2">
      <c r="A37" s="347" t="s">
        <v>174</v>
      </c>
      <c r="B37" s="347"/>
      <c r="C37" s="348"/>
      <c r="D37" s="128">
        <v>489</v>
      </c>
      <c r="E37" s="402" t="s">
        <v>175</v>
      </c>
      <c r="F37" s="347"/>
      <c r="G37" s="348"/>
      <c r="H37" s="129">
        <v>73</v>
      </c>
    </row>
    <row r="38" spans="1:9" ht="17.25" customHeight="1" x14ac:dyDescent="0.2">
      <c r="A38" s="347" t="s">
        <v>150</v>
      </c>
      <c r="B38" s="347"/>
      <c r="C38" s="348"/>
      <c r="D38" s="128">
        <v>39</v>
      </c>
      <c r="E38" s="402" t="s">
        <v>176</v>
      </c>
      <c r="F38" s="347"/>
      <c r="G38" s="348"/>
      <c r="H38" s="130">
        <v>38</v>
      </c>
    </row>
    <row r="39" spans="1:9" ht="17.25" customHeight="1" x14ac:dyDescent="0.2">
      <c r="A39" s="347" t="s">
        <v>177</v>
      </c>
      <c r="B39" s="347"/>
      <c r="C39" s="348"/>
      <c r="D39" s="128">
        <v>8</v>
      </c>
      <c r="E39" s="402" t="s">
        <v>178</v>
      </c>
      <c r="F39" s="347"/>
      <c r="G39" s="348"/>
      <c r="H39" s="131">
        <v>286</v>
      </c>
    </row>
    <row r="40" spans="1:9" ht="17.25" customHeight="1" thickBot="1" x14ac:dyDescent="0.25">
      <c r="A40" s="351"/>
      <c r="B40" s="351"/>
      <c r="C40" s="352"/>
      <c r="D40" s="132"/>
      <c r="E40" s="133"/>
      <c r="F40" s="134"/>
      <c r="G40" s="135"/>
      <c r="H40" s="136"/>
    </row>
    <row r="41" spans="1:9" ht="7.5" customHeight="1" x14ac:dyDescent="0.2">
      <c r="A41" s="10"/>
      <c r="B41" s="10"/>
      <c r="C41" s="10"/>
      <c r="D41" s="10"/>
      <c r="E41" s="10"/>
      <c r="F41" s="10"/>
    </row>
    <row r="42" spans="1:9" ht="22.5" customHeight="1" thickBot="1" x14ac:dyDescent="0.25">
      <c r="A42" s="273" t="s">
        <v>179</v>
      </c>
      <c r="B42" s="273"/>
      <c r="C42" s="273"/>
      <c r="D42" s="273"/>
      <c r="E42" s="19"/>
      <c r="F42" s="290" t="str">
        <f>G28</f>
        <v>令和２年度</v>
      </c>
      <c r="G42" s="290"/>
      <c r="H42" s="290"/>
      <c r="I42" s="19"/>
    </row>
    <row r="43" spans="1:9" x14ac:dyDescent="0.2">
      <c r="A43" s="109"/>
      <c r="B43" s="110"/>
      <c r="C43" s="111" t="s">
        <v>154</v>
      </c>
      <c r="D43" s="111" t="s">
        <v>42</v>
      </c>
      <c r="E43" s="111" t="s">
        <v>131</v>
      </c>
      <c r="F43" s="326" t="s">
        <v>155</v>
      </c>
      <c r="G43" s="326"/>
      <c r="H43" s="84" t="s">
        <v>156</v>
      </c>
    </row>
    <row r="44" spans="1:9" x14ac:dyDescent="0.2">
      <c r="A44" s="266" t="s">
        <v>157</v>
      </c>
      <c r="B44" s="267"/>
      <c r="C44" s="66">
        <f>SUM(C45:C51)</f>
        <v>192</v>
      </c>
      <c r="D44" s="67">
        <f>SUM(D45:D51)</f>
        <v>115</v>
      </c>
      <c r="E44" s="67">
        <f>SUM(E45:E51)</f>
        <v>5</v>
      </c>
      <c r="F44" s="269">
        <f>SUM(F45:G51)</f>
        <v>94</v>
      </c>
      <c r="G44" s="269"/>
      <c r="H44" s="67">
        <f>SUM(H45:H51)</f>
        <v>16</v>
      </c>
    </row>
    <row r="45" spans="1:9" x14ac:dyDescent="0.2">
      <c r="A45" s="252" t="s">
        <v>27</v>
      </c>
      <c r="B45" s="253"/>
      <c r="C45" s="70">
        <v>43</v>
      </c>
      <c r="D45" s="71">
        <v>28</v>
      </c>
      <c r="E45" s="71">
        <v>0</v>
      </c>
      <c r="F45" s="255">
        <v>21</v>
      </c>
      <c r="G45" s="255"/>
      <c r="H45" s="71">
        <v>7</v>
      </c>
    </row>
    <row r="46" spans="1:9" x14ac:dyDescent="0.2">
      <c r="A46" s="252" t="s">
        <v>28</v>
      </c>
      <c r="B46" s="253"/>
      <c r="C46" s="70">
        <v>40</v>
      </c>
      <c r="D46" s="71">
        <v>32</v>
      </c>
      <c r="E46" s="71">
        <v>4</v>
      </c>
      <c r="F46" s="255">
        <v>22</v>
      </c>
      <c r="G46" s="255"/>
      <c r="H46" s="71">
        <v>6</v>
      </c>
    </row>
    <row r="47" spans="1:9" x14ac:dyDescent="0.2">
      <c r="A47" s="252" t="s">
        <v>29</v>
      </c>
      <c r="B47" s="253"/>
      <c r="C47" s="70">
        <v>16</v>
      </c>
      <c r="D47" s="71">
        <v>4</v>
      </c>
      <c r="E47" s="71">
        <v>0</v>
      </c>
      <c r="F47" s="255">
        <v>4</v>
      </c>
      <c r="G47" s="255"/>
      <c r="H47" s="74">
        <v>0</v>
      </c>
    </row>
    <row r="48" spans="1:9" x14ac:dyDescent="0.2">
      <c r="A48" s="252" t="s">
        <v>30</v>
      </c>
      <c r="B48" s="253"/>
      <c r="C48" s="70">
        <v>28</v>
      </c>
      <c r="D48" s="71">
        <v>16</v>
      </c>
      <c r="E48" s="71">
        <v>0</v>
      </c>
      <c r="F48" s="255">
        <v>14</v>
      </c>
      <c r="G48" s="255"/>
      <c r="H48" s="71">
        <v>2</v>
      </c>
    </row>
    <row r="49" spans="1:8" x14ac:dyDescent="0.2">
      <c r="A49" s="252" t="s">
        <v>31</v>
      </c>
      <c r="B49" s="253"/>
      <c r="C49" s="70">
        <v>17</v>
      </c>
      <c r="D49" s="71">
        <v>12</v>
      </c>
      <c r="E49" s="71">
        <v>0</v>
      </c>
      <c r="F49" s="255">
        <v>12</v>
      </c>
      <c r="G49" s="255"/>
      <c r="H49" s="71">
        <v>0</v>
      </c>
    </row>
    <row r="50" spans="1:8" x14ac:dyDescent="0.2">
      <c r="A50" s="252" t="s">
        <v>32</v>
      </c>
      <c r="B50" s="253"/>
      <c r="C50" s="70">
        <v>28</v>
      </c>
      <c r="D50" s="71">
        <v>16</v>
      </c>
      <c r="E50" s="71">
        <v>1</v>
      </c>
      <c r="F50" s="255">
        <v>15</v>
      </c>
      <c r="G50" s="255"/>
      <c r="H50" s="71">
        <v>0</v>
      </c>
    </row>
    <row r="51" spans="1:8" x14ac:dyDescent="0.2">
      <c r="A51" s="396" t="s">
        <v>33</v>
      </c>
      <c r="B51" s="397"/>
      <c r="C51" s="114">
        <v>20</v>
      </c>
      <c r="D51" s="115">
        <v>7</v>
      </c>
      <c r="E51" s="115">
        <v>0</v>
      </c>
      <c r="F51" s="398">
        <v>6</v>
      </c>
      <c r="G51" s="398"/>
      <c r="H51" s="115">
        <v>1</v>
      </c>
    </row>
    <row r="52" spans="1:8" x14ac:dyDescent="0.2">
      <c r="A52" s="399" t="s">
        <v>158</v>
      </c>
      <c r="B52" s="392" t="s">
        <v>136</v>
      </c>
      <c r="C52" s="393"/>
      <c r="D52" s="85">
        <v>11</v>
      </c>
      <c r="E52" s="86">
        <v>0</v>
      </c>
      <c r="F52" s="299">
        <v>11</v>
      </c>
      <c r="G52" s="299"/>
      <c r="H52" s="137">
        <v>0</v>
      </c>
    </row>
    <row r="53" spans="1:8" x14ac:dyDescent="0.2">
      <c r="A53" s="400"/>
      <c r="B53" s="392" t="s">
        <v>138</v>
      </c>
      <c r="C53" s="393"/>
      <c r="D53" s="117">
        <v>0</v>
      </c>
      <c r="E53" s="117">
        <v>0</v>
      </c>
      <c r="F53" s="255">
        <v>0</v>
      </c>
      <c r="G53" s="255"/>
      <c r="H53" s="8">
        <v>0</v>
      </c>
    </row>
    <row r="54" spans="1:8" x14ac:dyDescent="0.2">
      <c r="A54" s="400"/>
      <c r="B54" s="392" t="s">
        <v>140</v>
      </c>
      <c r="C54" s="393"/>
      <c r="D54" s="117">
        <v>0</v>
      </c>
      <c r="E54" s="74">
        <v>0</v>
      </c>
      <c r="F54" s="255">
        <v>0</v>
      </c>
      <c r="G54" s="255"/>
      <c r="H54" s="8">
        <v>0</v>
      </c>
    </row>
    <row r="55" spans="1:8" x14ac:dyDescent="0.2">
      <c r="A55" s="400"/>
      <c r="B55" s="392" t="s">
        <v>142</v>
      </c>
      <c r="C55" s="393"/>
      <c r="D55" s="117">
        <v>2</v>
      </c>
      <c r="E55" s="71">
        <v>2</v>
      </c>
      <c r="F55" s="255">
        <v>0</v>
      </c>
      <c r="G55" s="255"/>
      <c r="H55" s="8">
        <v>0</v>
      </c>
    </row>
    <row r="56" spans="1:8" x14ac:dyDescent="0.2">
      <c r="A56" s="400"/>
      <c r="B56" s="392" t="s">
        <v>144</v>
      </c>
      <c r="C56" s="393"/>
      <c r="D56" s="117">
        <v>2</v>
      </c>
      <c r="E56" s="74">
        <v>0</v>
      </c>
      <c r="F56" s="255">
        <v>2</v>
      </c>
      <c r="G56" s="255"/>
      <c r="H56" s="8">
        <v>0</v>
      </c>
    </row>
    <row r="57" spans="1:8" x14ac:dyDescent="0.2">
      <c r="A57" s="400"/>
      <c r="B57" s="392" t="s">
        <v>146</v>
      </c>
      <c r="C57" s="393"/>
      <c r="D57" s="117">
        <v>24</v>
      </c>
      <c r="E57" s="117">
        <v>1</v>
      </c>
      <c r="F57" s="255">
        <v>12</v>
      </c>
      <c r="G57" s="255"/>
      <c r="H57" s="8">
        <v>11</v>
      </c>
    </row>
    <row r="58" spans="1:8" x14ac:dyDescent="0.2">
      <c r="A58" s="400"/>
      <c r="B58" s="392" t="s">
        <v>148</v>
      </c>
      <c r="C58" s="393"/>
      <c r="D58" s="117">
        <v>11</v>
      </c>
      <c r="E58" s="117">
        <v>1</v>
      </c>
      <c r="F58" s="255">
        <v>7</v>
      </c>
      <c r="G58" s="255"/>
      <c r="H58" s="8">
        <v>3</v>
      </c>
    </row>
    <row r="59" spans="1:8" x14ac:dyDescent="0.2">
      <c r="A59" s="400"/>
      <c r="B59" s="392" t="s">
        <v>150</v>
      </c>
      <c r="C59" s="393"/>
      <c r="D59" s="117">
        <v>15</v>
      </c>
      <c r="E59" s="71">
        <v>0</v>
      </c>
      <c r="F59" s="255">
        <v>15</v>
      </c>
      <c r="G59" s="255"/>
      <c r="H59" s="8">
        <v>0</v>
      </c>
    </row>
    <row r="60" spans="1:8" x14ac:dyDescent="0.2">
      <c r="A60" s="400"/>
      <c r="B60" s="392" t="s">
        <v>137</v>
      </c>
      <c r="C60" s="393"/>
      <c r="D60" s="117">
        <v>1</v>
      </c>
      <c r="E60" s="71">
        <v>0</v>
      </c>
      <c r="F60" s="255">
        <v>1</v>
      </c>
      <c r="G60" s="255"/>
      <c r="H60" s="8">
        <v>0</v>
      </c>
    </row>
    <row r="61" spans="1:8" x14ac:dyDescent="0.2">
      <c r="A61" s="400"/>
      <c r="B61" s="392" t="s">
        <v>139</v>
      </c>
      <c r="C61" s="393"/>
      <c r="D61" s="117">
        <v>13</v>
      </c>
      <c r="E61" s="71">
        <v>1</v>
      </c>
      <c r="F61" s="255">
        <v>12</v>
      </c>
      <c r="G61" s="255"/>
      <c r="H61" s="8">
        <v>0</v>
      </c>
    </row>
    <row r="62" spans="1:8" x14ac:dyDescent="0.2">
      <c r="A62" s="400"/>
      <c r="B62" s="392" t="s">
        <v>141</v>
      </c>
      <c r="C62" s="393"/>
      <c r="D62" s="117">
        <v>0</v>
      </c>
      <c r="E62" s="117">
        <v>0</v>
      </c>
      <c r="F62" s="255">
        <v>0</v>
      </c>
      <c r="G62" s="255"/>
      <c r="H62" s="8">
        <v>0</v>
      </c>
    </row>
    <row r="63" spans="1:8" x14ac:dyDescent="0.2">
      <c r="A63" s="400"/>
      <c r="B63" s="392" t="s">
        <v>143</v>
      </c>
      <c r="C63" s="393"/>
      <c r="D63" s="117">
        <f>4+16</f>
        <v>20</v>
      </c>
      <c r="E63" s="74">
        <v>0</v>
      </c>
      <c r="F63" s="255">
        <f>4+15</f>
        <v>19</v>
      </c>
      <c r="G63" s="255"/>
      <c r="H63" s="8">
        <v>1</v>
      </c>
    </row>
    <row r="64" spans="1:8" x14ac:dyDescent="0.2">
      <c r="A64" s="400"/>
      <c r="B64" s="392" t="s">
        <v>180</v>
      </c>
      <c r="C64" s="393"/>
      <c r="D64" s="117">
        <v>2</v>
      </c>
      <c r="E64" s="117">
        <v>0</v>
      </c>
      <c r="F64" s="255">
        <v>2</v>
      </c>
      <c r="G64" s="255"/>
      <c r="H64" s="8">
        <v>0</v>
      </c>
    </row>
    <row r="65" spans="1:8" x14ac:dyDescent="0.2">
      <c r="A65" s="400"/>
      <c r="B65" s="392" t="s">
        <v>181</v>
      </c>
      <c r="C65" s="393"/>
      <c r="D65" s="117">
        <v>0</v>
      </c>
      <c r="E65" s="117">
        <v>0</v>
      </c>
      <c r="F65" s="255">
        <v>0</v>
      </c>
      <c r="G65" s="255"/>
      <c r="H65" s="8">
        <v>0</v>
      </c>
    </row>
    <row r="66" spans="1:8" ht="18" thickBot="1" x14ac:dyDescent="0.25">
      <c r="A66" s="401"/>
      <c r="B66" s="394" t="s">
        <v>151</v>
      </c>
      <c r="C66" s="395"/>
      <c r="D66" s="79">
        <v>14</v>
      </c>
      <c r="E66" s="80">
        <v>0</v>
      </c>
      <c r="F66" s="262">
        <v>13</v>
      </c>
      <c r="G66" s="262"/>
      <c r="H66" s="138">
        <v>1</v>
      </c>
    </row>
    <row r="67" spans="1:8" x14ac:dyDescent="0.2">
      <c r="D67" s="27"/>
      <c r="E67" s="27"/>
      <c r="G67" s="391" t="s">
        <v>182</v>
      </c>
      <c r="H67" s="391"/>
    </row>
    <row r="68" spans="1:8" x14ac:dyDescent="0.2">
      <c r="D68" s="27"/>
      <c r="E68" s="27"/>
      <c r="F68" s="27"/>
      <c r="G68" s="27"/>
      <c r="H68" s="27"/>
    </row>
    <row r="69" spans="1:8" x14ac:dyDescent="0.2">
      <c r="D69" s="27"/>
    </row>
  </sheetData>
  <mergeCells count="128">
    <mergeCell ref="A1:G1"/>
    <mergeCell ref="F2:G2"/>
    <mergeCell ref="A3:B3"/>
    <mergeCell ref="F3:G3"/>
    <mergeCell ref="A4:B4"/>
    <mergeCell ref="F4:G4"/>
    <mergeCell ref="A8:B8"/>
    <mergeCell ref="F8:G8"/>
    <mergeCell ref="A9:B9"/>
    <mergeCell ref="F9:G9"/>
    <mergeCell ref="A10:B10"/>
    <mergeCell ref="F10:G10"/>
    <mergeCell ref="A5:B5"/>
    <mergeCell ref="F5:G5"/>
    <mergeCell ref="A6:B6"/>
    <mergeCell ref="F6:G6"/>
    <mergeCell ref="A7:B7"/>
    <mergeCell ref="F7:G7"/>
    <mergeCell ref="B19:C19"/>
    <mergeCell ref="F19:G19"/>
    <mergeCell ref="F21:G21"/>
    <mergeCell ref="F15:G15"/>
    <mergeCell ref="B16:C16"/>
    <mergeCell ref="F16:G16"/>
    <mergeCell ref="B17:C17"/>
    <mergeCell ref="F17:G17"/>
    <mergeCell ref="B18:C18"/>
    <mergeCell ref="F18:G18"/>
    <mergeCell ref="B15:C15"/>
    <mergeCell ref="B25:C25"/>
    <mergeCell ref="F25:G25"/>
    <mergeCell ref="B26:C26"/>
    <mergeCell ref="F26:G26"/>
    <mergeCell ref="A28:D28"/>
    <mergeCell ref="G28:H28"/>
    <mergeCell ref="B22:C22"/>
    <mergeCell ref="F22:G22"/>
    <mergeCell ref="B23:C23"/>
    <mergeCell ref="F23:G23"/>
    <mergeCell ref="B24:C24"/>
    <mergeCell ref="F24:G24"/>
    <mergeCell ref="A11:A26"/>
    <mergeCell ref="B11:C11"/>
    <mergeCell ref="F11:G11"/>
    <mergeCell ref="B12:C12"/>
    <mergeCell ref="F12:G12"/>
    <mergeCell ref="B13:C13"/>
    <mergeCell ref="F13:G13"/>
    <mergeCell ref="B14:C14"/>
    <mergeCell ref="F14:G14"/>
    <mergeCell ref="B20:C20"/>
    <mergeCell ref="F20:G20"/>
    <mergeCell ref="B21:C21"/>
    <mergeCell ref="A32:C32"/>
    <mergeCell ref="E32:G32"/>
    <mergeCell ref="A33:C33"/>
    <mergeCell ref="E33:G33"/>
    <mergeCell ref="A34:C34"/>
    <mergeCell ref="E34:G34"/>
    <mergeCell ref="A29:B30"/>
    <mergeCell ref="C29:C30"/>
    <mergeCell ref="D29:D30"/>
    <mergeCell ref="E29:H29"/>
    <mergeCell ref="F30:G30"/>
    <mergeCell ref="A31:B31"/>
    <mergeCell ref="F31:G31"/>
    <mergeCell ref="A38:C38"/>
    <mergeCell ref="E38:G38"/>
    <mergeCell ref="A39:C39"/>
    <mergeCell ref="E39:G39"/>
    <mergeCell ref="A40:C40"/>
    <mergeCell ref="A42:D42"/>
    <mergeCell ref="F42:H42"/>
    <mergeCell ref="A35:C35"/>
    <mergeCell ref="E35:G35"/>
    <mergeCell ref="A36:C36"/>
    <mergeCell ref="E36:G36"/>
    <mergeCell ref="A37:C37"/>
    <mergeCell ref="E37:G37"/>
    <mergeCell ref="A47:B47"/>
    <mergeCell ref="F47:G47"/>
    <mergeCell ref="A48:B48"/>
    <mergeCell ref="F48:G48"/>
    <mergeCell ref="A49:B49"/>
    <mergeCell ref="F49:G49"/>
    <mergeCell ref="F43:G43"/>
    <mergeCell ref="A44:B44"/>
    <mergeCell ref="F44:G44"/>
    <mergeCell ref="A45:B45"/>
    <mergeCell ref="F45:G45"/>
    <mergeCell ref="A46:B46"/>
    <mergeCell ref="F46:G46"/>
    <mergeCell ref="A50:B50"/>
    <mergeCell ref="F50:G50"/>
    <mergeCell ref="A51:B51"/>
    <mergeCell ref="F51:G51"/>
    <mergeCell ref="A52:A66"/>
    <mergeCell ref="B52:C52"/>
    <mergeCell ref="F52:G52"/>
    <mergeCell ref="B53:C53"/>
    <mergeCell ref="F53:G53"/>
    <mergeCell ref="B54:C54"/>
    <mergeCell ref="B58:C58"/>
    <mergeCell ref="F58:G58"/>
    <mergeCell ref="B59:C59"/>
    <mergeCell ref="F59:G59"/>
    <mergeCell ref="B60:C60"/>
    <mergeCell ref="F60:G60"/>
    <mergeCell ref="F54:G54"/>
    <mergeCell ref="B55:C55"/>
    <mergeCell ref="F55:G55"/>
    <mergeCell ref="B56:C56"/>
    <mergeCell ref="F56:G56"/>
    <mergeCell ref="B57:C57"/>
    <mergeCell ref="F57:G57"/>
    <mergeCell ref="G67:H67"/>
    <mergeCell ref="B64:C64"/>
    <mergeCell ref="F64:G64"/>
    <mergeCell ref="B65:C65"/>
    <mergeCell ref="F65:G65"/>
    <mergeCell ref="B66:C66"/>
    <mergeCell ref="F66:G66"/>
    <mergeCell ref="B61:C61"/>
    <mergeCell ref="F61:G61"/>
    <mergeCell ref="B62:C62"/>
    <mergeCell ref="F62:G62"/>
    <mergeCell ref="B63:C63"/>
    <mergeCell ref="F63:G63"/>
  </mergeCells>
  <phoneticPr fontId="3"/>
  <printOptions horizontalCentered="1"/>
  <pageMargins left="0.54" right="0.45" top="0.59055118110236227" bottom="0.28000000000000003" header="0.51181102362204722" footer="0.39370078740157483"/>
  <pageSetup paperSize="9" scale="6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T71"/>
  <sheetViews>
    <sheetView showGridLines="0" view="pageBreakPreview" zoomScale="103" zoomScaleNormal="100" zoomScaleSheetLayoutView="103" workbookViewId="0">
      <selection activeCell="A35" sqref="A35:D35"/>
    </sheetView>
  </sheetViews>
  <sheetFormatPr defaultRowHeight="17.25" x14ac:dyDescent="0.2"/>
  <cols>
    <col min="1" max="1" width="5.75" style="2" customWidth="1"/>
    <col min="2" max="7" width="19.625" style="2" customWidth="1"/>
    <col min="8" max="9" width="10.875" style="2" customWidth="1"/>
    <col min="10" max="256" width="9" style="2"/>
    <col min="257" max="257" width="5.75" style="2" customWidth="1"/>
    <col min="258" max="263" width="19.625" style="2" customWidth="1"/>
    <col min="264" max="265" width="10.875" style="2" customWidth="1"/>
    <col min="266" max="512" width="9" style="2"/>
    <col min="513" max="513" width="5.75" style="2" customWidth="1"/>
    <col min="514" max="519" width="19.625" style="2" customWidth="1"/>
    <col min="520" max="521" width="10.875" style="2" customWidth="1"/>
    <col min="522" max="768" width="9" style="2"/>
    <col min="769" max="769" width="5.75" style="2" customWidth="1"/>
    <col min="770" max="775" width="19.625" style="2" customWidth="1"/>
    <col min="776" max="777" width="10.875" style="2" customWidth="1"/>
    <col min="778" max="1024" width="9" style="2"/>
    <col min="1025" max="1025" width="5.75" style="2" customWidth="1"/>
    <col min="1026" max="1031" width="19.625" style="2" customWidth="1"/>
    <col min="1032" max="1033" width="10.875" style="2" customWidth="1"/>
    <col min="1034" max="1280" width="9" style="2"/>
    <col min="1281" max="1281" width="5.75" style="2" customWidth="1"/>
    <col min="1282" max="1287" width="19.625" style="2" customWidth="1"/>
    <col min="1288" max="1289" width="10.875" style="2" customWidth="1"/>
    <col min="1290" max="1536" width="9" style="2"/>
    <col min="1537" max="1537" width="5.75" style="2" customWidth="1"/>
    <col min="1538" max="1543" width="19.625" style="2" customWidth="1"/>
    <col min="1544" max="1545" width="10.875" style="2" customWidth="1"/>
    <col min="1546" max="1792" width="9" style="2"/>
    <col min="1793" max="1793" width="5.75" style="2" customWidth="1"/>
    <col min="1794" max="1799" width="19.625" style="2" customWidth="1"/>
    <col min="1800" max="1801" width="10.875" style="2" customWidth="1"/>
    <col min="1802" max="2048" width="9" style="2"/>
    <col min="2049" max="2049" width="5.75" style="2" customWidth="1"/>
    <col min="2050" max="2055" width="19.625" style="2" customWidth="1"/>
    <col min="2056" max="2057" width="10.875" style="2" customWidth="1"/>
    <col min="2058" max="2304" width="9" style="2"/>
    <col min="2305" max="2305" width="5.75" style="2" customWidth="1"/>
    <col min="2306" max="2311" width="19.625" style="2" customWidth="1"/>
    <col min="2312" max="2313" width="10.875" style="2" customWidth="1"/>
    <col min="2314" max="2560" width="9" style="2"/>
    <col min="2561" max="2561" width="5.75" style="2" customWidth="1"/>
    <col min="2562" max="2567" width="19.625" style="2" customWidth="1"/>
    <col min="2568" max="2569" width="10.875" style="2" customWidth="1"/>
    <col min="2570" max="2816" width="9" style="2"/>
    <col min="2817" max="2817" width="5.75" style="2" customWidth="1"/>
    <col min="2818" max="2823" width="19.625" style="2" customWidth="1"/>
    <col min="2824" max="2825" width="10.875" style="2" customWidth="1"/>
    <col min="2826" max="3072" width="9" style="2"/>
    <col min="3073" max="3073" width="5.75" style="2" customWidth="1"/>
    <col min="3074" max="3079" width="19.625" style="2" customWidth="1"/>
    <col min="3080" max="3081" width="10.875" style="2" customWidth="1"/>
    <col min="3082" max="3328" width="9" style="2"/>
    <col min="3329" max="3329" width="5.75" style="2" customWidth="1"/>
    <col min="3330" max="3335" width="19.625" style="2" customWidth="1"/>
    <col min="3336" max="3337" width="10.875" style="2" customWidth="1"/>
    <col min="3338" max="3584" width="9" style="2"/>
    <col min="3585" max="3585" width="5.75" style="2" customWidth="1"/>
    <col min="3586" max="3591" width="19.625" style="2" customWidth="1"/>
    <col min="3592" max="3593" width="10.875" style="2" customWidth="1"/>
    <col min="3594" max="3840" width="9" style="2"/>
    <col min="3841" max="3841" width="5.75" style="2" customWidth="1"/>
    <col min="3842" max="3847" width="19.625" style="2" customWidth="1"/>
    <col min="3848" max="3849" width="10.875" style="2" customWidth="1"/>
    <col min="3850" max="4096" width="9" style="2"/>
    <col min="4097" max="4097" width="5.75" style="2" customWidth="1"/>
    <col min="4098" max="4103" width="19.625" style="2" customWidth="1"/>
    <col min="4104" max="4105" width="10.875" style="2" customWidth="1"/>
    <col min="4106" max="4352" width="9" style="2"/>
    <col min="4353" max="4353" width="5.75" style="2" customWidth="1"/>
    <col min="4354" max="4359" width="19.625" style="2" customWidth="1"/>
    <col min="4360" max="4361" width="10.875" style="2" customWidth="1"/>
    <col min="4362" max="4608" width="9" style="2"/>
    <col min="4609" max="4609" width="5.75" style="2" customWidth="1"/>
    <col min="4610" max="4615" width="19.625" style="2" customWidth="1"/>
    <col min="4616" max="4617" width="10.875" style="2" customWidth="1"/>
    <col min="4618" max="4864" width="9" style="2"/>
    <col min="4865" max="4865" width="5.75" style="2" customWidth="1"/>
    <col min="4866" max="4871" width="19.625" style="2" customWidth="1"/>
    <col min="4872" max="4873" width="10.875" style="2" customWidth="1"/>
    <col min="4874" max="5120" width="9" style="2"/>
    <col min="5121" max="5121" width="5.75" style="2" customWidth="1"/>
    <col min="5122" max="5127" width="19.625" style="2" customWidth="1"/>
    <col min="5128" max="5129" width="10.875" style="2" customWidth="1"/>
    <col min="5130" max="5376" width="9" style="2"/>
    <col min="5377" max="5377" width="5.75" style="2" customWidth="1"/>
    <col min="5378" max="5383" width="19.625" style="2" customWidth="1"/>
    <col min="5384" max="5385" width="10.875" style="2" customWidth="1"/>
    <col min="5386" max="5632" width="9" style="2"/>
    <col min="5633" max="5633" width="5.75" style="2" customWidth="1"/>
    <col min="5634" max="5639" width="19.625" style="2" customWidth="1"/>
    <col min="5640" max="5641" width="10.875" style="2" customWidth="1"/>
    <col min="5642" max="5888" width="9" style="2"/>
    <col min="5889" max="5889" width="5.75" style="2" customWidth="1"/>
    <col min="5890" max="5895" width="19.625" style="2" customWidth="1"/>
    <col min="5896" max="5897" width="10.875" style="2" customWidth="1"/>
    <col min="5898" max="6144" width="9" style="2"/>
    <col min="6145" max="6145" width="5.75" style="2" customWidth="1"/>
    <col min="6146" max="6151" width="19.625" style="2" customWidth="1"/>
    <col min="6152" max="6153" width="10.875" style="2" customWidth="1"/>
    <col min="6154" max="6400" width="9" style="2"/>
    <col min="6401" max="6401" width="5.75" style="2" customWidth="1"/>
    <col min="6402" max="6407" width="19.625" style="2" customWidth="1"/>
    <col min="6408" max="6409" width="10.875" style="2" customWidth="1"/>
    <col min="6410" max="6656" width="9" style="2"/>
    <col min="6657" max="6657" width="5.75" style="2" customWidth="1"/>
    <col min="6658" max="6663" width="19.625" style="2" customWidth="1"/>
    <col min="6664" max="6665" width="10.875" style="2" customWidth="1"/>
    <col min="6666" max="6912" width="9" style="2"/>
    <col min="6913" max="6913" width="5.75" style="2" customWidth="1"/>
    <col min="6914" max="6919" width="19.625" style="2" customWidth="1"/>
    <col min="6920" max="6921" width="10.875" style="2" customWidth="1"/>
    <col min="6922" max="7168" width="9" style="2"/>
    <col min="7169" max="7169" width="5.75" style="2" customWidth="1"/>
    <col min="7170" max="7175" width="19.625" style="2" customWidth="1"/>
    <col min="7176" max="7177" width="10.875" style="2" customWidth="1"/>
    <col min="7178" max="7424" width="9" style="2"/>
    <col min="7425" max="7425" width="5.75" style="2" customWidth="1"/>
    <col min="7426" max="7431" width="19.625" style="2" customWidth="1"/>
    <col min="7432" max="7433" width="10.875" style="2" customWidth="1"/>
    <col min="7434" max="7680" width="9" style="2"/>
    <col min="7681" max="7681" width="5.75" style="2" customWidth="1"/>
    <col min="7682" max="7687" width="19.625" style="2" customWidth="1"/>
    <col min="7688" max="7689" width="10.875" style="2" customWidth="1"/>
    <col min="7690" max="7936" width="9" style="2"/>
    <col min="7937" max="7937" width="5.75" style="2" customWidth="1"/>
    <col min="7938" max="7943" width="19.625" style="2" customWidth="1"/>
    <col min="7944" max="7945" width="10.875" style="2" customWidth="1"/>
    <col min="7946" max="8192" width="9" style="2"/>
    <col min="8193" max="8193" width="5.75" style="2" customWidth="1"/>
    <col min="8194" max="8199" width="19.625" style="2" customWidth="1"/>
    <col min="8200" max="8201" width="10.875" style="2" customWidth="1"/>
    <col min="8202" max="8448" width="9" style="2"/>
    <col min="8449" max="8449" width="5.75" style="2" customWidth="1"/>
    <col min="8450" max="8455" width="19.625" style="2" customWidth="1"/>
    <col min="8456" max="8457" width="10.875" style="2" customWidth="1"/>
    <col min="8458" max="8704" width="9" style="2"/>
    <col min="8705" max="8705" width="5.75" style="2" customWidth="1"/>
    <col min="8706" max="8711" width="19.625" style="2" customWidth="1"/>
    <col min="8712" max="8713" width="10.875" style="2" customWidth="1"/>
    <col min="8714" max="8960" width="9" style="2"/>
    <col min="8961" max="8961" width="5.75" style="2" customWidth="1"/>
    <col min="8962" max="8967" width="19.625" style="2" customWidth="1"/>
    <col min="8968" max="8969" width="10.875" style="2" customWidth="1"/>
    <col min="8970" max="9216" width="9" style="2"/>
    <col min="9217" max="9217" width="5.75" style="2" customWidth="1"/>
    <col min="9218" max="9223" width="19.625" style="2" customWidth="1"/>
    <col min="9224" max="9225" width="10.875" style="2" customWidth="1"/>
    <col min="9226" max="9472" width="9" style="2"/>
    <col min="9473" max="9473" width="5.75" style="2" customWidth="1"/>
    <col min="9474" max="9479" width="19.625" style="2" customWidth="1"/>
    <col min="9480" max="9481" width="10.875" style="2" customWidth="1"/>
    <col min="9482" max="9728" width="9" style="2"/>
    <col min="9729" max="9729" width="5.75" style="2" customWidth="1"/>
    <col min="9730" max="9735" width="19.625" style="2" customWidth="1"/>
    <col min="9736" max="9737" width="10.875" style="2" customWidth="1"/>
    <col min="9738" max="9984" width="9" style="2"/>
    <col min="9985" max="9985" width="5.75" style="2" customWidth="1"/>
    <col min="9986" max="9991" width="19.625" style="2" customWidth="1"/>
    <col min="9992" max="9993" width="10.875" style="2" customWidth="1"/>
    <col min="9994" max="10240" width="9" style="2"/>
    <col min="10241" max="10241" width="5.75" style="2" customWidth="1"/>
    <col min="10242" max="10247" width="19.625" style="2" customWidth="1"/>
    <col min="10248" max="10249" width="10.875" style="2" customWidth="1"/>
    <col min="10250" max="10496" width="9" style="2"/>
    <col min="10497" max="10497" width="5.75" style="2" customWidth="1"/>
    <col min="10498" max="10503" width="19.625" style="2" customWidth="1"/>
    <col min="10504" max="10505" width="10.875" style="2" customWidth="1"/>
    <col min="10506" max="10752" width="9" style="2"/>
    <col min="10753" max="10753" width="5.75" style="2" customWidth="1"/>
    <col min="10754" max="10759" width="19.625" style="2" customWidth="1"/>
    <col min="10760" max="10761" width="10.875" style="2" customWidth="1"/>
    <col min="10762" max="11008" width="9" style="2"/>
    <col min="11009" max="11009" width="5.75" style="2" customWidth="1"/>
    <col min="11010" max="11015" width="19.625" style="2" customWidth="1"/>
    <col min="11016" max="11017" width="10.875" style="2" customWidth="1"/>
    <col min="11018" max="11264" width="9" style="2"/>
    <col min="11265" max="11265" width="5.75" style="2" customWidth="1"/>
    <col min="11266" max="11271" width="19.625" style="2" customWidth="1"/>
    <col min="11272" max="11273" width="10.875" style="2" customWidth="1"/>
    <col min="11274" max="11520" width="9" style="2"/>
    <col min="11521" max="11521" width="5.75" style="2" customWidth="1"/>
    <col min="11522" max="11527" width="19.625" style="2" customWidth="1"/>
    <col min="11528" max="11529" width="10.875" style="2" customWidth="1"/>
    <col min="11530" max="11776" width="9" style="2"/>
    <col min="11777" max="11777" width="5.75" style="2" customWidth="1"/>
    <col min="11778" max="11783" width="19.625" style="2" customWidth="1"/>
    <col min="11784" max="11785" width="10.875" style="2" customWidth="1"/>
    <col min="11786" max="12032" width="9" style="2"/>
    <col min="12033" max="12033" width="5.75" style="2" customWidth="1"/>
    <col min="12034" max="12039" width="19.625" style="2" customWidth="1"/>
    <col min="12040" max="12041" width="10.875" style="2" customWidth="1"/>
    <col min="12042" max="12288" width="9" style="2"/>
    <col min="12289" max="12289" width="5.75" style="2" customWidth="1"/>
    <col min="12290" max="12295" width="19.625" style="2" customWidth="1"/>
    <col min="12296" max="12297" width="10.875" style="2" customWidth="1"/>
    <col min="12298" max="12544" width="9" style="2"/>
    <col min="12545" max="12545" width="5.75" style="2" customWidth="1"/>
    <col min="12546" max="12551" width="19.625" style="2" customWidth="1"/>
    <col min="12552" max="12553" width="10.875" style="2" customWidth="1"/>
    <col min="12554" max="12800" width="9" style="2"/>
    <col min="12801" max="12801" width="5.75" style="2" customWidth="1"/>
    <col min="12802" max="12807" width="19.625" style="2" customWidth="1"/>
    <col min="12808" max="12809" width="10.875" style="2" customWidth="1"/>
    <col min="12810" max="13056" width="9" style="2"/>
    <col min="13057" max="13057" width="5.75" style="2" customWidth="1"/>
    <col min="13058" max="13063" width="19.625" style="2" customWidth="1"/>
    <col min="13064" max="13065" width="10.875" style="2" customWidth="1"/>
    <col min="13066" max="13312" width="9" style="2"/>
    <col min="13313" max="13313" width="5.75" style="2" customWidth="1"/>
    <col min="13314" max="13319" width="19.625" style="2" customWidth="1"/>
    <col min="13320" max="13321" width="10.875" style="2" customWidth="1"/>
    <col min="13322" max="13568" width="9" style="2"/>
    <col min="13569" max="13569" width="5.75" style="2" customWidth="1"/>
    <col min="13570" max="13575" width="19.625" style="2" customWidth="1"/>
    <col min="13576" max="13577" width="10.875" style="2" customWidth="1"/>
    <col min="13578" max="13824" width="9" style="2"/>
    <col min="13825" max="13825" width="5.75" style="2" customWidth="1"/>
    <col min="13826" max="13831" width="19.625" style="2" customWidth="1"/>
    <col min="13832" max="13833" width="10.875" style="2" customWidth="1"/>
    <col min="13834" max="14080" width="9" style="2"/>
    <col min="14081" max="14081" width="5.75" style="2" customWidth="1"/>
    <col min="14082" max="14087" width="19.625" style="2" customWidth="1"/>
    <col min="14088" max="14089" width="10.875" style="2" customWidth="1"/>
    <col min="14090" max="14336" width="9" style="2"/>
    <col min="14337" max="14337" width="5.75" style="2" customWidth="1"/>
    <col min="14338" max="14343" width="19.625" style="2" customWidth="1"/>
    <col min="14344" max="14345" width="10.875" style="2" customWidth="1"/>
    <col min="14346" max="14592" width="9" style="2"/>
    <col min="14593" max="14593" width="5.75" style="2" customWidth="1"/>
    <col min="14594" max="14599" width="19.625" style="2" customWidth="1"/>
    <col min="14600" max="14601" width="10.875" style="2" customWidth="1"/>
    <col min="14602" max="14848" width="9" style="2"/>
    <col min="14849" max="14849" width="5.75" style="2" customWidth="1"/>
    <col min="14850" max="14855" width="19.625" style="2" customWidth="1"/>
    <col min="14856" max="14857" width="10.875" style="2" customWidth="1"/>
    <col min="14858" max="15104" width="9" style="2"/>
    <col min="15105" max="15105" width="5.75" style="2" customWidth="1"/>
    <col min="15106" max="15111" width="19.625" style="2" customWidth="1"/>
    <col min="15112" max="15113" width="10.875" style="2" customWidth="1"/>
    <col min="15114" max="15360" width="9" style="2"/>
    <col min="15361" max="15361" width="5.75" style="2" customWidth="1"/>
    <col min="15362" max="15367" width="19.625" style="2" customWidth="1"/>
    <col min="15368" max="15369" width="10.875" style="2" customWidth="1"/>
    <col min="15370" max="15616" width="9" style="2"/>
    <col min="15617" max="15617" width="5.75" style="2" customWidth="1"/>
    <col min="15618" max="15623" width="19.625" style="2" customWidth="1"/>
    <col min="15624" max="15625" width="10.875" style="2" customWidth="1"/>
    <col min="15626" max="15872" width="9" style="2"/>
    <col min="15873" max="15873" width="5.75" style="2" customWidth="1"/>
    <col min="15874" max="15879" width="19.625" style="2" customWidth="1"/>
    <col min="15880" max="15881" width="10.875" style="2" customWidth="1"/>
    <col min="15882" max="16128" width="9" style="2"/>
    <col min="16129" max="16129" width="5.75" style="2" customWidth="1"/>
    <col min="16130" max="16135" width="19.625" style="2" customWidth="1"/>
    <col min="16136" max="16137" width="10.875" style="2" customWidth="1"/>
    <col min="16138" max="16384" width="9" style="2"/>
  </cols>
  <sheetData>
    <row r="1" spans="1:11" ht="22.5" customHeight="1" thickBot="1" x14ac:dyDescent="0.25">
      <c r="A1" s="246" t="s">
        <v>183</v>
      </c>
      <c r="B1" s="246"/>
      <c r="C1" s="246"/>
      <c r="D1" s="246"/>
      <c r="E1" s="246"/>
      <c r="F1" s="381" t="s">
        <v>184</v>
      </c>
      <c r="G1" s="381"/>
      <c r="H1" s="19"/>
      <c r="I1" s="19"/>
    </row>
    <row r="2" spans="1:11" ht="18.75" customHeight="1" x14ac:dyDescent="0.2">
      <c r="A2" s="82"/>
      <c r="B2" s="82"/>
      <c r="C2" s="139" t="s">
        <v>116</v>
      </c>
      <c r="D2" s="139" t="s">
        <v>117</v>
      </c>
      <c r="E2" s="139" t="s">
        <v>118</v>
      </c>
      <c r="F2" s="139" t="s">
        <v>119</v>
      </c>
      <c r="G2" s="140"/>
      <c r="H2" s="140"/>
      <c r="I2" s="141"/>
      <c r="J2" s="141"/>
      <c r="K2" s="141"/>
    </row>
    <row r="3" spans="1:11" ht="16.5" customHeight="1" x14ac:dyDescent="0.2">
      <c r="A3" s="432" t="s">
        <v>7</v>
      </c>
      <c r="B3" s="433"/>
      <c r="C3" s="85">
        <v>216</v>
      </c>
      <c r="D3" s="86">
        <v>14603</v>
      </c>
      <c r="E3" s="86">
        <v>12358</v>
      </c>
      <c r="F3" s="142">
        <f>E3/D3*100</f>
        <v>84.626446620557417</v>
      </c>
      <c r="G3" s="95"/>
      <c r="H3" s="19"/>
    </row>
    <row r="4" spans="1:11" ht="16.5" customHeight="1" x14ac:dyDescent="0.2">
      <c r="A4" s="252" t="s">
        <v>185</v>
      </c>
      <c r="B4" s="253"/>
      <c r="C4" s="70">
        <v>216</v>
      </c>
      <c r="D4" s="71">
        <v>13385</v>
      </c>
      <c r="E4" s="71">
        <v>11987</v>
      </c>
      <c r="F4" s="143">
        <f>E4/D4*100</f>
        <v>89.555472543892407</v>
      </c>
      <c r="G4" s="95"/>
      <c r="H4" s="19"/>
    </row>
    <row r="5" spans="1:11" ht="16.5" customHeight="1" x14ac:dyDescent="0.2">
      <c r="A5" s="252" t="s">
        <v>186</v>
      </c>
      <c r="B5" s="253"/>
      <c r="C5" s="70">
        <v>216</v>
      </c>
      <c r="D5" s="71">
        <v>12917</v>
      </c>
      <c r="E5" s="71">
        <v>11577</v>
      </c>
      <c r="F5" s="143">
        <v>89.626074165828001</v>
      </c>
      <c r="G5" s="19"/>
      <c r="H5" s="19"/>
    </row>
    <row r="6" spans="1:11" s="7" customFormat="1" ht="16.5" customHeight="1" x14ac:dyDescent="0.2">
      <c r="A6" s="252" t="s">
        <v>187</v>
      </c>
      <c r="B6" s="253"/>
      <c r="C6" s="70">
        <v>228</v>
      </c>
      <c r="D6" s="71">
        <v>13184</v>
      </c>
      <c r="E6" s="71">
        <v>12301</v>
      </c>
      <c r="F6" s="143">
        <f>E6/D6*100</f>
        <v>93.302487864077662</v>
      </c>
      <c r="G6" s="144"/>
      <c r="H6" s="113"/>
    </row>
    <row r="7" spans="1:11" s="7" customFormat="1" ht="16.5" customHeight="1" x14ac:dyDescent="0.2">
      <c r="A7" s="252" t="s">
        <v>188</v>
      </c>
      <c r="B7" s="253"/>
      <c r="C7" s="70">
        <v>227</v>
      </c>
      <c r="D7" s="71">
        <v>13057</v>
      </c>
      <c r="E7" s="71">
        <v>12121</v>
      </c>
      <c r="F7" s="143">
        <f>E7/D7*100</f>
        <v>92.831431416098638</v>
      </c>
      <c r="G7" s="144"/>
      <c r="H7" s="113"/>
    </row>
    <row r="8" spans="1:11" s="7" customFormat="1" ht="16.5" customHeight="1" x14ac:dyDescent="0.2">
      <c r="A8" s="252" t="s">
        <v>189</v>
      </c>
      <c r="B8" s="253"/>
      <c r="C8" s="70">
        <v>228</v>
      </c>
      <c r="D8" s="71">
        <v>12914</v>
      </c>
      <c r="E8" s="71">
        <v>12165</v>
      </c>
      <c r="F8" s="143">
        <v>94.2</v>
      </c>
      <c r="G8" s="144"/>
      <c r="H8" s="113"/>
    </row>
    <row r="9" spans="1:11" s="7" customFormat="1" ht="16.5" customHeight="1" x14ac:dyDescent="0.2">
      <c r="A9" s="252" t="s">
        <v>190</v>
      </c>
      <c r="B9" s="253"/>
      <c r="C9" s="70">
        <v>228</v>
      </c>
      <c r="D9" s="71">
        <v>12514</v>
      </c>
      <c r="E9" s="71">
        <v>11878</v>
      </c>
      <c r="F9" s="143">
        <f>E9/D9*100</f>
        <v>94.917692184753079</v>
      </c>
      <c r="G9" s="144"/>
      <c r="H9" s="113"/>
    </row>
    <row r="10" spans="1:11" s="7" customFormat="1" ht="16.5" customHeight="1" x14ac:dyDescent="0.2">
      <c r="A10" s="252" t="s">
        <v>191</v>
      </c>
      <c r="B10" s="253"/>
      <c r="C10" s="70">
        <v>228</v>
      </c>
      <c r="D10" s="71">
        <v>13139</v>
      </c>
      <c r="E10" s="71">
        <v>12510</v>
      </c>
      <c r="F10" s="143">
        <v>95.2</v>
      </c>
      <c r="G10" s="144"/>
      <c r="H10" s="113"/>
    </row>
    <row r="11" spans="1:11" s="7" customFormat="1" ht="16.5" customHeight="1" x14ac:dyDescent="0.2">
      <c r="A11" s="252" t="s">
        <v>192</v>
      </c>
      <c r="B11" s="253"/>
      <c r="C11" s="70">
        <v>228</v>
      </c>
      <c r="D11" s="71">
        <v>13731</v>
      </c>
      <c r="E11" s="71">
        <v>13086</v>
      </c>
      <c r="F11" s="143">
        <f>E11/D11*100</f>
        <v>95.302599956303254</v>
      </c>
      <c r="G11" s="144"/>
      <c r="H11" s="113"/>
    </row>
    <row r="12" spans="1:11" s="7" customFormat="1" ht="16.5" customHeight="1" x14ac:dyDescent="0.2">
      <c r="A12" s="252" t="s">
        <v>193</v>
      </c>
      <c r="B12" s="253"/>
      <c r="C12" s="70">
        <v>228</v>
      </c>
      <c r="D12" s="71">
        <v>14038</v>
      </c>
      <c r="E12" s="71">
        <v>13375</v>
      </c>
      <c r="F12" s="143">
        <v>95.3</v>
      </c>
      <c r="G12" s="144"/>
      <c r="H12" s="113"/>
    </row>
    <row r="13" spans="1:11" s="7" customFormat="1" ht="16.5" customHeight="1" x14ac:dyDescent="0.2">
      <c r="A13" s="252" t="s">
        <v>194</v>
      </c>
      <c r="B13" s="253"/>
      <c r="C13" s="70">
        <v>228</v>
      </c>
      <c r="D13" s="71">
        <v>14029</v>
      </c>
      <c r="E13" s="71">
        <v>13437</v>
      </c>
      <c r="F13" s="143">
        <f>E13/D13*100</f>
        <v>95.780169648585073</v>
      </c>
      <c r="G13" s="144"/>
      <c r="H13" s="113"/>
    </row>
    <row r="14" spans="1:11" s="7" customFormat="1" ht="16.5" customHeight="1" x14ac:dyDescent="0.2">
      <c r="A14" s="252" t="s">
        <v>195</v>
      </c>
      <c r="B14" s="253"/>
      <c r="C14" s="71">
        <v>228</v>
      </c>
      <c r="D14" s="71">
        <v>14434</v>
      </c>
      <c r="E14" s="71">
        <v>13837</v>
      </c>
      <c r="F14" s="143">
        <v>95.8</v>
      </c>
      <c r="G14" s="144"/>
      <c r="H14" s="113"/>
    </row>
    <row r="15" spans="1:11" s="7" customFormat="1" ht="16.5" customHeight="1" x14ac:dyDescent="0.2">
      <c r="A15" s="252" t="s">
        <v>196</v>
      </c>
      <c r="B15" s="253"/>
      <c r="C15" s="71">
        <v>228</v>
      </c>
      <c r="D15" s="71">
        <v>14543</v>
      </c>
      <c r="E15" s="71">
        <v>14159</v>
      </c>
      <c r="F15" s="143">
        <v>97.4</v>
      </c>
      <c r="G15" s="144"/>
      <c r="H15" s="113"/>
    </row>
    <row r="16" spans="1:11" s="7" customFormat="1" ht="16.5" customHeight="1" x14ac:dyDescent="0.2">
      <c r="A16" s="252" t="s">
        <v>197</v>
      </c>
      <c r="B16" s="253"/>
      <c r="C16" s="71">
        <v>228</v>
      </c>
      <c r="D16" s="71">
        <v>14250</v>
      </c>
      <c r="E16" s="71">
        <v>13747</v>
      </c>
      <c r="F16" s="143">
        <v>96.5</v>
      </c>
      <c r="G16" s="144"/>
      <c r="H16" s="113"/>
    </row>
    <row r="17" spans="1:9" s="7" customFormat="1" ht="16.5" customHeight="1" x14ac:dyDescent="0.2">
      <c r="A17" s="252" t="s">
        <v>198</v>
      </c>
      <c r="B17" s="253"/>
      <c r="C17" s="74">
        <v>228</v>
      </c>
      <c r="D17" s="71">
        <v>14633</v>
      </c>
      <c r="E17" s="71">
        <v>14273</v>
      </c>
      <c r="F17" s="143">
        <f>E17/D17*100</f>
        <v>97.539807284903972</v>
      </c>
      <c r="G17" s="144"/>
      <c r="H17" s="113"/>
    </row>
    <row r="18" spans="1:9" s="7" customFormat="1" ht="16.5" customHeight="1" x14ac:dyDescent="0.2">
      <c r="A18" s="252" t="s">
        <v>199</v>
      </c>
      <c r="B18" s="253"/>
      <c r="C18" s="71">
        <v>228</v>
      </c>
      <c r="D18" s="71">
        <v>14598</v>
      </c>
      <c r="E18" s="71">
        <v>14165</v>
      </c>
      <c r="F18" s="143">
        <f>E18/D18*100</f>
        <v>97.033840252089334</v>
      </c>
      <c r="G18" s="144"/>
      <c r="H18" s="113"/>
    </row>
    <row r="19" spans="1:9" s="7" customFormat="1" ht="16.5" customHeight="1" x14ac:dyDescent="0.2">
      <c r="A19" s="252" t="s">
        <v>200</v>
      </c>
      <c r="B19" s="253"/>
      <c r="C19" s="74">
        <v>238</v>
      </c>
      <c r="D19" s="71">
        <v>14781</v>
      </c>
      <c r="E19" s="71">
        <v>14441</v>
      </c>
      <c r="F19" s="143">
        <f>E19/D19*100</f>
        <v>97.699749678641496</v>
      </c>
      <c r="G19" s="144"/>
      <c r="H19" s="113"/>
    </row>
    <row r="20" spans="1:9" s="7" customFormat="1" ht="16.5" customHeight="1" x14ac:dyDescent="0.2">
      <c r="A20" s="252" t="s">
        <v>201</v>
      </c>
      <c r="B20" s="253"/>
      <c r="C20" s="74">
        <v>240</v>
      </c>
      <c r="D20" s="71">
        <v>14548</v>
      </c>
      <c r="E20" s="71">
        <v>14158</v>
      </c>
      <c r="F20" s="143">
        <v>97.319219136651085</v>
      </c>
      <c r="G20" s="144"/>
      <c r="H20" s="113"/>
    </row>
    <row r="21" spans="1:9" s="7" customFormat="1" ht="16.5" customHeight="1" x14ac:dyDescent="0.2">
      <c r="A21" s="252" t="s">
        <v>202</v>
      </c>
      <c r="B21" s="253"/>
      <c r="C21" s="74">
        <v>240</v>
      </c>
      <c r="D21" s="71">
        <v>14130</v>
      </c>
      <c r="E21" s="71">
        <v>13787</v>
      </c>
      <c r="F21" s="143">
        <f t="shared" ref="F21:F30" si="0">E21/D21*100</f>
        <v>97.572540693559802</v>
      </c>
      <c r="G21" s="144"/>
      <c r="H21" s="113"/>
    </row>
    <row r="22" spans="1:9" s="7" customFormat="1" ht="16.5" customHeight="1" x14ac:dyDescent="0.2">
      <c r="A22" s="252" t="s">
        <v>17</v>
      </c>
      <c r="B22" s="253"/>
      <c r="C22" s="74">
        <v>230</v>
      </c>
      <c r="D22" s="71">
        <v>13409</v>
      </c>
      <c r="E22" s="71">
        <v>12967</v>
      </c>
      <c r="F22" s="143">
        <f t="shared" si="0"/>
        <v>96.703706465806547</v>
      </c>
      <c r="G22" s="144"/>
      <c r="H22" s="113"/>
    </row>
    <row r="23" spans="1:9" s="7" customFormat="1" ht="24" customHeight="1" x14ac:dyDescent="0.2">
      <c r="A23" s="324" t="s">
        <v>18</v>
      </c>
      <c r="B23" s="431"/>
      <c r="C23" s="60">
        <f>SUM(C24:C30)</f>
        <v>0</v>
      </c>
      <c r="D23" s="60">
        <f>SUM(D24:D30)</f>
        <v>14038</v>
      </c>
      <c r="E23" s="60">
        <f>SUM(E24:E30)</f>
        <v>12726</v>
      </c>
      <c r="F23" s="145">
        <f t="shared" si="0"/>
        <v>90.653939307593674</v>
      </c>
      <c r="G23" s="144"/>
      <c r="H23" s="113"/>
    </row>
    <row r="24" spans="1:9" ht="17.25" customHeight="1" x14ac:dyDescent="0.2">
      <c r="A24" s="252" t="s">
        <v>27</v>
      </c>
      <c r="B24" s="253"/>
      <c r="C24" s="70">
        <v>0</v>
      </c>
      <c r="D24" s="71">
        <v>3020</v>
      </c>
      <c r="E24" s="71">
        <v>2721</v>
      </c>
      <c r="F24" s="143">
        <f t="shared" si="0"/>
        <v>90.099337748344368</v>
      </c>
      <c r="G24" s="95"/>
      <c r="H24" s="105"/>
    </row>
    <row r="25" spans="1:9" ht="17.25" customHeight="1" x14ac:dyDescent="0.2">
      <c r="A25" s="252" t="s">
        <v>28</v>
      </c>
      <c r="B25" s="253"/>
      <c r="C25" s="70">
        <v>0</v>
      </c>
      <c r="D25" s="71">
        <v>2196</v>
      </c>
      <c r="E25" s="71">
        <v>1965</v>
      </c>
      <c r="F25" s="143">
        <f t="shared" si="0"/>
        <v>89.480874316939889</v>
      </c>
      <c r="G25" s="95"/>
      <c r="H25" s="19"/>
    </row>
    <row r="26" spans="1:9" ht="17.25" customHeight="1" x14ac:dyDescent="0.2">
      <c r="A26" s="252" t="s">
        <v>29</v>
      </c>
      <c r="B26" s="253"/>
      <c r="C26" s="70">
        <v>0</v>
      </c>
      <c r="D26" s="71">
        <v>1521</v>
      </c>
      <c r="E26" s="71">
        <v>1421</v>
      </c>
      <c r="F26" s="143">
        <f t="shared" si="0"/>
        <v>93.425378040762652</v>
      </c>
      <c r="G26" s="95"/>
      <c r="H26" s="19"/>
    </row>
    <row r="27" spans="1:9" ht="17.25" customHeight="1" x14ac:dyDescent="0.2">
      <c r="A27" s="252" t="s">
        <v>30</v>
      </c>
      <c r="B27" s="253"/>
      <c r="C27" s="70">
        <v>0</v>
      </c>
      <c r="D27" s="71">
        <v>2432</v>
      </c>
      <c r="E27" s="71">
        <v>2194</v>
      </c>
      <c r="F27" s="143">
        <f t="shared" si="0"/>
        <v>90.213815789473685</v>
      </c>
      <c r="G27" s="95"/>
      <c r="H27" s="19"/>
    </row>
    <row r="28" spans="1:9" ht="17.25" customHeight="1" x14ac:dyDescent="0.2">
      <c r="A28" s="252" t="s">
        <v>31</v>
      </c>
      <c r="B28" s="253"/>
      <c r="C28" s="70">
        <v>0</v>
      </c>
      <c r="D28" s="71">
        <v>986</v>
      </c>
      <c r="E28" s="71">
        <v>916</v>
      </c>
      <c r="F28" s="143">
        <f t="shared" si="0"/>
        <v>92.900608519269781</v>
      </c>
      <c r="G28" s="95"/>
      <c r="H28" s="19"/>
    </row>
    <row r="29" spans="1:9" ht="17.25" customHeight="1" x14ac:dyDescent="0.2">
      <c r="A29" s="252" t="s">
        <v>32</v>
      </c>
      <c r="B29" s="253"/>
      <c r="C29" s="70">
        <v>0</v>
      </c>
      <c r="D29" s="71">
        <v>1969</v>
      </c>
      <c r="E29" s="71">
        <v>1796</v>
      </c>
      <c r="F29" s="143">
        <f t="shared" si="0"/>
        <v>91.213814118842052</v>
      </c>
      <c r="G29" s="95"/>
      <c r="H29" s="19"/>
    </row>
    <row r="30" spans="1:9" ht="17.25" customHeight="1" thickBot="1" x14ac:dyDescent="0.25">
      <c r="A30" s="259" t="s">
        <v>33</v>
      </c>
      <c r="B30" s="260"/>
      <c r="C30" s="79">
        <v>0</v>
      </c>
      <c r="D30" s="80">
        <v>1914</v>
      </c>
      <c r="E30" s="80">
        <v>1713</v>
      </c>
      <c r="F30" s="146">
        <f t="shared" si="0"/>
        <v>89.498432601880879</v>
      </c>
      <c r="G30" s="95"/>
      <c r="H30" s="19"/>
    </row>
    <row r="31" spans="1:9" ht="30" customHeight="1" x14ac:dyDescent="0.2">
      <c r="A31" s="346" t="s">
        <v>203</v>
      </c>
      <c r="B31" s="427"/>
      <c r="C31" s="427"/>
      <c r="D31" s="427"/>
      <c r="E31" s="427"/>
      <c r="F31" s="427"/>
      <c r="G31" s="427"/>
      <c r="H31" s="95"/>
      <c r="I31" s="19"/>
    </row>
    <row r="32" spans="1:9" ht="45.4" customHeight="1" thickBot="1" x14ac:dyDescent="0.25">
      <c r="A32" s="246" t="s">
        <v>204</v>
      </c>
      <c r="B32" s="246"/>
      <c r="C32" s="246"/>
      <c r="D32" s="246"/>
      <c r="E32" s="246"/>
      <c r="F32" s="1"/>
      <c r="G32" s="56" t="s">
        <v>18</v>
      </c>
      <c r="H32" s="19"/>
      <c r="I32" s="19"/>
    </row>
    <row r="33" spans="1:19" ht="17.25" customHeight="1" x14ac:dyDescent="0.2">
      <c r="A33" s="248" t="s">
        <v>42</v>
      </c>
      <c r="B33" s="248"/>
      <c r="C33" s="356"/>
      <c r="D33" s="294" t="s">
        <v>131</v>
      </c>
      <c r="E33" s="356"/>
      <c r="F33" s="139" t="s">
        <v>132</v>
      </c>
      <c r="G33" s="139" t="s">
        <v>133</v>
      </c>
      <c r="H33" s="19"/>
      <c r="I33" s="19"/>
    </row>
    <row r="34" spans="1:19" ht="17.25" customHeight="1" x14ac:dyDescent="0.2">
      <c r="A34" s="428">
        <f>E23</f>
        <v>12726</v>
      </c>
      <c r="B34" s="428"/>
      <c r="C34" s="429"/>
      <c r="D34" s="430">
        <v>9419</v>
      </c>
      <c r="E34" s="429"/>
      <c r="F34" s="147">
        <f>A34-D34-G34</f>
        <v>3307</v>
      </c>
      <c r="G34" s="147">
        <v>0</v>
      </c>
      <c r="H34" s="19"/>
      <c r="I34" s="19"/>
    </row>
    <row r="35" spans="1:19" ht="17.25" customHeight="1" x14ac:dyDescent="0.2">
      <c r="A35" s="361" t="s">
        <v>205</v>
      </c>
      <c r="B35" s="361"/>
      <c r="C35" s="361"/>
      <c r="D35" s="361"/>
      <c r="E35" s="102">
        <f>D36+D37+D38+D39+D40+D41+D42+G36+G37+G38+G39+G40+G41+G42</f>
        <v>4001</v>
      </c>
      <c r="F35" s="425" t="s">
        <v>135</v>
      </c>
      <c r="G35" s="425"/>
      <c r="H35" s="19"/>
      <c r="I35" s="19"/>
    </row>
    <row r="36" spans="1:19" ht="17.25" customHeight="1" x14ac:dyDescent="0.2">
      <c r="A36" s="419" t="s">
        <v>136</v>
      </c>
      <c r="B36" s="419"/>
      <c r="C36" s="420"/>
      <c r="D36" s="148">
        <v>285</v>
      </c>
      <c r="E36" s="426" t="s">
        <v>137</v>
      </c>
      <c r="F36" s="420"/>
      <c r="G36" s="149">
        <v>90</v>
      </c>
      <c r="H36" s="19"/>
      <c r="I36" s="19"/>
    </row>
    <row r="37" spans="1:19" ht="17.25" customHeight="1" x14ac:dyDescent="0.2">
      <c r="A37" s="419" t="s">
        <v>138</v>
      </c>
      <c r="B37" s="419"/>
      <c r="C37" s="420"/>
      <c r="D37" s="150">
        <v>8</v>
      </c>
      <c r="E37" s="421" t="s">
        <v>139</v>
      </c>
      <c r="F37" s="420"/>
      <c r="G37" s="151">
        <v>189</v>
      </c>
      <c r="H37" s="19"/>
      <c r="I37" s="19"/>
    </row>
    <row r="38" spans="1:19" ht="17.25" customHeight="1" x14ac:dyDescent="0.2">
      <c r="A38" s="419" t="s">
        <v>140</v>
      </c>
      <c r="B38" s="419"/>
      <c r="C38" s="420"/>
      <c r="D38" s="150">
        <v>61</v>
      </c>
      <c r="E38" s="421" t="s">
        <v>141</v>
      </c>
      <c r="F38" s="420"/>
      <c r="G38" s="151">
        <v>79</v>
      </c>
      <c r="H38" s="19"/>
      <c r="I38" s="19"/>
    </row>
    <row r="39" spans="1:19" ht="17.25" customHeight="1" x14ac:dyDescent="0.2">
      <c r="A39" s="419" t="s">
        <v>142</v>
      </c>
      <c r="B39" s="419"/>
      <c r="C39" s="420"/>
      <c r="D39" s="150">
        <v>73</v>
      </c>
      <c r="E39" s="421" t="s">
        <v>143</v>
      </c>
      <c r="F39" s="420"/>
      <c r="G39" s="151">
        <v>1802</v>
      </c>
      <c r="H39" s="19"/>
      <c r="I39" s="19"/>
    </row>
    <row r="40" spans="1:19" ht="17.25" customHeight="1" x14ac:dyDescent="0.2">
      <c r="A40" s="419" t="s">
        <v>144</v>
      </c>
      <c r="B40" s="419"/>
      <c r="C40" s="420"/>
      <c r="D40" s="150">
        <v>30</v>
      </c>
      <c r="E40" s="421" t="s">
        <v>145</v>
      </c>
      <c r="F40" s="420"/>
      <c r="G40" s="151">
        <v>16</v>
      </c>
      <c r="H40" s="19"/>
      <c r="I40" s="19"/>
    </row>
    <row r="41" spans="1:19" ht="17.25" customHeight="1" x14ac:dyDescent="0.2">
      <c r="A41" s="419" t="s">
        <v>146</v>
      </c>
      <c r="B41" s="419"/>
      <c r="C41" s="420"/>
      <c r="D41" s="150">
        <v>137</v>
      </c>
      <c r="E41" s="421" t="s">
        <v>149</v>
      </c>
      <c r="F41" s="420"/>
      <c r="G41" s="151">
        <v>621</v>
      </c>
      <c r="H41" s="19"/>
      <c r="I41" s="19"/>
    </row>
    <row r="42" spans="1:19" ht="17.25" customHeight="1" thickBot="1" x14ac:dyDescent="0.25">
      <c r="A42" s="422" t="s">
        <v>148</v>
      </c>
      <c r="B42" s="422"/>
      <c r="C42" s="423"/>
      <c r="D42" s="152">
        <v>362</v>
      </c>
      <c r="E42" s="424" t="s">
        <v>151</v>
      </c>
      <c r="F42" s="423"/>
      <c r="G42" s="153">
        <v>248</v>
      </c>
      <c r="H42" s="19"/>
      <c r="I42" s="19"/>
    </row>
    <row r="43" spans="1:19" ht="24" customHeight="1" x14ac:dyDescent="0.2">
      <c r="A43" s="10"/>
      <c r="B43" s="10"/>
      <c r="C43" s="10"/>
      <c r="D43" s="10"/>
      <c r="E43" s="10"/>
      <c r="F43" s="251"/>
      <c r="G43" s="251"/>
      <c r="H43" s="19"/>
      <c r="I43" s="19"/>
    </row>
    <row r="44" spans="1:19" ht="22.5" customHeight="1" thickBot="1" x14ac:dyDescent="0.25">
      <c r="A44" s="246" t="s">
        <v>206</v>
      </c>
      <c r="B44" s="246"/>
      <c r="C44" s="246"/>
      <c r="D44" s="246"/>
      <c r="E44" s="246"/>
      <c r="F44" s="246"/>
      <c r="G44" s="56" t="str">
        <f>+G32</f>
        <v>令和２年度</v>
      </c>
      <c r="H44" s="154"/>
      <c r="I44" s="154"/>
      <c r="J44" s="154"/>
      <c r="K44" s="154"/>
      <c r="L44" s="154"/>
      <c r="M44" s="154"/>
      <c r="N44" s="154"/>
      <c r="Q44" s="19"/>
      <c r="R44" s="19"/>
      <c r="S44" s="19"/>
    </row>
    <row r="45" spans="1:19" s="13" customFormat="1" ht="30.75" customHeight="1" x14ac:dyDescent="0.4">
      <c r="A45" s="155"/>
      <c r="B45" s="155"/>
      <c r="C45" s="84" t="s">
        <v>154</v>
      </c>
      <c r="D45" s="111" t="s">
        <v>42</v>
      </c>
      <c r="E45" s="84" t="s">
        <v>131</v>
      </c>
      <c r="F45" s="84" t="s">
        <v>155</v>
      </c>
      <c r="G45" s="84" t="s">
        <v>156</v>
      </c>
      <c r="H45" s="156"/>
      <c r="I45" s="112"/>
      <c r="J45" s="112"/>
      <c r="K45" s="112"/>
    </row>
    <row r="46" spans="1:19" s="7" customFormat="1" ht="18" customHeight="1" x14ac:dyDescent="0.2">
      <c r="A46" s="266" t="s">
        <v>2</v>
      </c>
      <c r="B46" s="267"/>
      <c r="C46" s="67">
        <f>SUM(C48:C54)</f>
        <v>250</v>
      </c>
      <c r="D46" s="67">
        <f>SUM(D48:D54)</f>
        <v>193</v>
      </c>
      <c r="E46" s="67">
        <f>SUM(E48:E54)</f>
        <v>9</v>
      </c>
      <c r="F46" s="67">
        <f>SUM(F48:F54)</f>
        <v>106</v>
      </c>
      <c r="G46" s="67">
        <f>SUM(G48:G54)</f>
        <v>78</v>
      </c>
      <c r="H46" s="157"/>
    </row>
    <row r="47" spans="1:19" ht="9.4" customHeight="1" x14ac:dyDescent="0.2">
      <c r="A47" s="59"/>
      <c r="B47" s="158"/>
      <c r="C47" s="71"/>
      <c r="D47" s="71"/>
      <c r="E47" s="71"/>
      <c r="F47" s="71"/>
      <c r="G47" s="71"/>
      <c r="H47" s="159"/>
    </row>
    <row r="48" spans="1:19" ht="17.25" customHeight="1" x14ac:dyDescent="0.2">
      <c r="A48" s="252" t="s">
        <v>27</v>
      </c>
      <c r="B48" s="253"/>
      <c r="C48" s="8">
        <v>73</v>
      </c>
      <c r="D48" s="71">
        <v>56</v>
      </c>
      <c r="E48" s="8">
        <v>4</v>
      </c>
      <c r="F48" s="8">
        <v>30</v>
      </c>
      <c r="G48" s="8">
        <v>22</v>
      </c>
      <c r="H48" s="160"/>
    </row>
    <row r="49" spans="1:9" ht="17.25" customHeight="1" x14ac:dyDescent="0.2">
      <c r="A49" s="252" t="s">
        <v>28</v>
      </c>
      <c r="B49" s="253"/>
      <c r="C49" s="8">
        <v>46</v>
      </c>
      <c r="D49" s="71">
        <v>30</v>
      </c>
      <c r="E49" s="8">
        <v>0</v>
      </c>
      <c r="F49" s="8">
        <v>16</v>
      </c>
      <c r="G49" s="8">
        <v>14</v>
      </c>
      <c r="H49" s="160"/>
    </row>
    <row r="50" spans="1:9" ht="17.25" customHeight="1" x14ac:dyDescent="0.2">
      <c r="A50" s="252" t="s">
        <v>29</v>
      </c>
      <c r="B50" s="253"/>
      <c r="C50" s="8">
        <v>29</v>
      </c>
      <c r="D50" s="71">
        <v>28</v>
      </c>
      <c r="E50" s="8">
        <v>0</v>
      </c>
      <c r="F50" s="8">
        <v>10</v>
      </c>
      <c r="G50" s="8">
        <v>18</v>
      </c>
      <c r="H50" s="160"/>
    </row>
    <row r="51" spans="1:9" ht="17.25" customHeight="1" x14ac:dyDescent="0.2">
      <c r="A51" s="252" t="s">
        <v>30</v>
      </c>
      <c r="B51" s="253"/>
      <c r="C51" s="8">
        <v>16</v>
      </c>
      <c r="D51" s="71">
        <v>10</v>
      </c>
      <c r="E51" s="8">
        <v>0</v>
      </c>
      <c r="F51" s="8">
        <v>10</v>
      </c>
      <c r="G51" s="8">
        <v>0</v>
      </c>
      <c r="H51" s="160"/>
    </row>
    <row r="52" spans="1:9" ht="17.25" customHeight="1" x14ac:dyDescent="0.2">
      <c r="A52" s="252" t="s">
        <v>31</v>
      </c>
      <c r="B52" s="253"/>
      <c r="C52" s="8">
        <v>28</v>
      </c>
      <c r="D52" s="71">
        <v>22</v>
      </c>
      <c r="E52" s="8">
        <v>3</v>
      </c>
      <c r="F52" s="8">
        <v>9</v>
      </c>
      <c r="G52" s="8">
        <v>10</v>
      </c>
      <c r="H52" s="160"/>
    </row>
    <row r="53" spans="1:9" ht="17.25" customHeight="1" x14ac:dyDescent="0.2">
      <c r="A53" s="252" t="s">
        <v>32</v>
      </c>
      <c r="B53" s="253"/>
      <c r="C53" s="8">
        <v>28</v>
      </c>
      <c r="D53" s="71">
        <v>21</v>
      </c>
      <c r="E53" s="8">
        <v>1</v>
      </c>
      <c r="F53" s="8">
        <v>14</v>
      </c>
      <c r="G53" s="8">
        <v>6</v>
      </c>
      <c r="H53" s="160"/>
    </row>
    <row r="54" spans="1:9" ht="17.25" customHeight="1" x14ac:dyDescent="0.2">
      <c r="A54" s="396" t="s">
        <v>33</v>
      </c>
      <c r="B54" s="397"/>
      <c r="C54" s="161">
        <v>30</v>
      </c>
      <c r="D54" s="115">
        <v>26</v>
      </c>
      <c r="E54" s="161">
        <v>1</v>
      </c>
      <c r="F54" s="161">
        <v>17</v>
      </c>
      <c r="G54" s="161">
        <v>8</v>
      </c>
      <c r="H54" s="160"/>
    </row>
    <row r="55" spans="1:9" ht="17.25" customHeight="1" x14ac:dyDescent="0.2">
      <c r="A55" s="399" t="s">
        <v>158</v>
      </c>
      <c r="B55" s="363" t="s">
        <v>136</v>
      </c>
      <c r="C55" s="418"/>
      <c r="D55" s="162">
        <v>7</v>
      </c>
      <c r="E55" s="163">
        <v>0</v>
      </c>
      <c r="F55" s="137">
        <v>6</v>
      </c>
      <c r="G55" s="137">
        <v>1</v>
      </c>
      <c r="H55" s="160"/>
      <c r="I55" s="19"/>
    </row>
    <row r="56" spans="1:9" ht="17.25" customHeight="1" x14ac:dyDescent="0.2">
      <c r="A56" s="400"/>
      <c r="B56" s="349" t="s">
        <v>138</v>
      </c>
      <c r="C56" s="417"/>
      <c r="D56" s="164">
        <v>0</v>
      </c>
      <c r="E56" s="8">
        <v>0</v>
      </c>
      <c r="F56" s="8">
        <v>0</v>
      </c>
      <c r="G56" s="8">
        <v>0</v>
      </c>
      <c r="H56" s="160"/>
      <c r="I56" s="19"/>
    </row>
    <row r="57" spans="1:9" ht="17.25" customHeight="1" x14ac:dyDescent="0.2">
      <c r="A57" s="400"/>
      <c r="B57" s="349" t="s">
        <v>140</v>
      </c>
      <c r="C57" s="417"/>
      <c r="D57" s="164">
        <v>0</v>
      </c>
      <c r="E57" s="8">
        <v>0</v>
      </c>
      <c r="F57" s="8">
        <v>0</v>
      </c>
      <c r="G57" s="74">
        <v>0</v>
      </c>
      <c r="H57" s="160"/>
      <c r="I57" s="19"/>
    </row>
    <row r="58" spans="1:9" ht="17.25" customHeight="1" x14ac:dyDescent="0.2">
      <c r="A58" s="400"/>
      <c r="B58" s="349" t="s">
        <v>142</v>
      </c>
      <c r="C58" s="417"/>
      <c r="D58" s="164">
        <v>0</v>
      </c>
      <c r="E58" s="8">
        <v>0</v>
      </c>
      <c r="F58" s="8">
        <v>0</v>
      </c>
      <c r="G58" s="8">
        <v>0</v>
      </c>
      <c r="H58" s="160"/>
      <c r="I58" s="19"/>
    </row>
    <row r="59" spans="1:9" ht="17.25" customHeight="1" x14ac:dyDescent="0.2">
      <c r="A59" s="400"/>
      <c r="B59" s="349" t="s">
        <v>144</v>
      </c>
      <c r="C59" s="417"/>
      <c r="D59" s="164">
        <v>3</v>
      </c>
      <c r="E59" s="74">
        <v>0</v>
      </c>
      <c r="F59" s="74">
        <v>2</v>
      </c>
      <c r="G59" s="8">
        <v>1</v>
      </c>
      <c r="H59" s="160"/>
      <c r="I59" s="19"/>
    </row>
    <row r="60" spans="1:9" ht="17.25" customHeight="1" x14ac:dyDescent="0.2">
      <c r="A60" s="400"/>
      <c r="B60" s="349" t="s">
        <v>146</v>
      </c>
      <c r="C60" s="417"/>
      <c r="D60" s="164">
        <v>18</v>
      </c>
      <c r="E60" s="8">
        <v>5</v>
      </c>
      <c r="F60" s="74">
        <v>11</v>
      </c>
      <c r="G60" s="8">
        <v>2</v>
      </c>
      <c r="H60" s="160"/>
      <c r="I60" s="19"/>
    </row>
    <row r="61" spans="1:9" ht="17.25" customHeight="1" x14ac:dyDescent="0.2">
      <c r="A61" s="400"/>
      <c r="B61" s="349" t="s">
        <v>148</v>
      </c>
      <c r="C61" s="417"/>
      <c r="D61" s="164">
        <v>4</v>
      </c>
      <c r="E61" s="8">
        <v>0</v>
      </c>
      <c r="F61" s="74">
        <v>2</v>
      </c>
      <c r="G61" s="8">
        <v>2</v>
      </c>
      <c r="H61" s="160"/>
      <c r="I61" s="19"/>
    </row>
    <row r="62" spans="1:9" ht="17.25" customHeight="1" x14ac:dyDescent="0.2">
      <c r="A62" s="400"/>
      <c r="B62" s="349" t="s">
        <v>137</v>
      </c>
      <c r="C62" s="417"/>
      <c r="D62" s="164">
        <v>7</v>
      </c>
      <c r="E62" s="8">
        <v>0</v>
      </c>
      <c r="F62" s="74">
        <v>5</v>
      </c>
      <c r="G62" s="8">
        <v>2</v>
      </c>
      <c r="H62" s="160"/>
      <c r="I62" s="19"/>
    </row>
    <row r="63" spans="1:9" ht="17.25" customHeight="1" x14ac:dyDescent="0.2">
      <c r="A63" s="400"/>
      <c r="B63" s="349" t="s">
        <v>139</v>
      </c>
      <c r="C63" s="417"/>
      <c r="D63" s="164">
        <v>12</v>
      </c>
      <c r="E63" s="8">
        <v>4</v>
      </c>
      <c r="F63" s="74">
        <v>7</v>
      </c>
      <c r="G63" s="8">
        <v>1</v>
      </c>
      <c r="H63" s="160"/>
      <c r="I63" s="19"/>
    </row>
    <row r="64" spans="1:9" ht="17.25" customHeight="1" x14ac:dyDescent="0.2">
      <c r="A64" s="400"/>
      <c r="B64" s="349" t="s">
        <v>141</v>
      </c>
      <c r="C64" s="417"/>
      <c r="D64" s="164">
        <v>0</v>
      </c>
      <c r="E64" s="74">
        <v>0</v>
      </c>
      <c r="F64" s="74">
        <v>0</v>
      </c>
      <c r="G64" s="8">
        <v>0</v>
      </c>
      <c r="H64" s="160"/>
      <c r="I64" s="19"/>
    </row>
    <row r="65" spans="1:20" ht="17.25" customHeight="1" x14ac:dyDescent="0.2">
      <c r="A65" s="400"/>
      <c r="B65" s="349" t="s">
        <v>143</v>
      </c>
      <c r="C65" s="417"/>
      <c r="D65" s="164">
        <v>142</v>
      </c>
      <c r="E65" s="74">
        <v>0</v>
      </c>
      <c r="F65" s="74">
        <v>73</v>
      </c>
      <c r="G65" s="8">
        <v>69</v>
      </c>
      <c r="H65" s="160"/>
      <c r="I65" s="19"/>
    </row>
    <row r="66" spans="1:20" ht="17.25" customHeight="1" x14ac:dyDescent="0.2">
      <c r="A66" s="400"/>
      <c r="B66" s="349" t="s">
        <v>145</v>
      </c>
      <c r="C66" s="417"/>
      <c r="D66" s="164">
        <v>0</v>
      </c>
      <c r="E66" s="74">
        <v>0</v>
      </c>
      <c r="F66" s="74">
        <v>0</v>
      </c>
      <c r="G66" s="8">
        <v>0</v>
      </c>
      <c r="H66" s="160"/>
      <c r="I66" s="19"/>
    </row>
    <row r="67" spans="1:20" ht="17.25" customHeight="1" x14ac:dyDescent="0.2">
      <c r="A67" s="400"/>
      <c r="B67" s="349" t="s">
        <v>207</v>
      </c>
      <c r="C67" s="417"/>
      <c r="D67" s="164">
        <v>0</v>
      </c>
      <c r="E67" s="74">
        <v>0</v>
      </c>
      <c r="F67" s="8">
        <v>0</v>
      </c>
      <c r="G67" s="8">
        <v>0</v>
      </c>
      <c r="H67" s="160"/>
      <c r="I67" s="19"/>
    </row>
    <row r="68" spans="1:20" ht="17.25" customHeight="1" thickBot="1" x14ac:dyDescent="0.25">
      <c r="A68" s="401"/>
      <c r="B68" s="349" t="s">
        <v>151</v>
      </c>
      <c r="C68" s="417"/>
      <c r="D68" s="165">
        <v>0</v>
      </c>
      <c r="E68" s="166">
        <v>0</v>
      </c>
      <c r="F68" s="138">
        <v>0</v>
      </c>
      <c r="G68" s="8">
        <v>0</v>
      </c>
      <c r="H68" s="160"/>
      <c r="I68" s="19"/>
      <c r="J68" s="19"/>
      <c r="K68" s="19"/>
      <c r="L68" s="19"/>
    </row>
    <row r="69" spans="1:20" ht="13.5" customHeight="1" x14ac:dyDescent="0.2">
      <c r="A69" s="10"/>
      <c r="B69" s="10"/>
      <c r="C69" s="10"/>
      <c r="D69" s="26"/>
      <c r="E69" s="26"/>
      <c r="F69" s="26"/>
      <c r="G69" s="26"/>
      <c r="H69" s="19"/>
      <c r="I69" s="19"/>
      <c r="J69" s="19"/>
      <c r="K69" s="19"/>
      <c r="L69" s="19"/>
      <c r="M69" s="19"/>
      <c r="N69" s="19"/>
      <c r="O69" s="19"/>
      <c r="P69" s="19"/>
      <c r="Q69" s="19"/>
      <c r="R69" s="19"/>
      <c r="S69" s="19"/>
      <c r="T69" s="19"/>
    </row>
    <row r="70" spans="1:20" x14ac:dyDescent="0.2">
      <c r="G70" s="56" t="s">
        <v>208</v>
      </c>
    </row>
    <row r="71" spans="1:20" x14ac:dyDescent="0.2">
      <c r="D71" s="27"/>
      <c r="E71" s="27"/>
      <c r="F71" s="27"/>
      <c r="G71" s="27"/>
      <c r="H71" s="57"/>
    </row>
  </sheetData>
  <mergeCells count="77">
    <mergeCell ref="A6:B6"/>
    <mergeCell ref="A1:E1"/>
    <mergeCell ref="F1:G1"/>
    <mergeCell ref="A3:B3"/>
    <mergeCell ref="A4:B4"/>
    <mergeCell ref="A5:B5"/>
    <mergeCell ref="A18:B18"/>
    <mergeCell ref="A7:B7"/>
    <mergeCell ref="A8:B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31:G31"/>
    <mergeCell ref="A32:E32"/>
    <mergeCell ref="A33:C33"/>
    <mergeCell ref="D33:E33"/>
    <mergeCell ref="A34:C34"/>
    <mergeCell ref="D34:E34"/>
    <mergeCell ref="A35:D35"/>
    <mergeCell ref="F35:G35"/>
    <mergeCell ref="A36:C36"/>
    <mergeCell ref="E36:F36"/>
    <mergeCell ref="A37:C37"/>
    <mergeCell ref="E37:F37"/>
    <mergeCell ref="A38:C38"/>
    <mergeCell ref="E38:F38"/>
    <mergeCell ref="A39:C39"/>
    <mergeCell ref="E39:F39"/>
    <mergeCell ref="A40:C40"/>
    <mergeCell ref="E40:F40"/>
    <mergeCell ref="B66:C66"/>
    <mergeCell ref="A52:B52"/>
    <mergeCell ref="A41:C41"/>
    <mergeCell ref="E41:F41"/>
    <mergeCell ref="A42:C42"/>
    <mergeCell ref="E42:F42"/>
    <mergeCell ref="F43:G43"/>
    <mergeCell ref="A44:F44"/>
    <mergeCell ref="A46:B46"/>
    <mergeCell ref="A48:B48"/>
    <mergeCell ref="A49:B49"/>
    <mergeCell ref="A50:B50"/>
    <mergeCell ref="A51:B51"/>
    <mergeCell ref="B67:C67"/>
    <mergeCell ref="A53:B53"/>
    <mergeCell ref="A54:B54"/>
    <mergeCell ref="A55:A68"/>
    <mergeCell ref="B55:C55"/>
    <mergeCell ref="B56:C56"/>
    <mergeCell ref="B57:C57"/>
    <mergeCell ref="B58:C58"/>
    <mergeCell ref="B59:C59"/>
    <mergeCell ref="B60:C60"/>
    <mergeCell ref="B61:C61"/>
    <mergeCell ref="B68:C68"/>
    <mergeCell ref="B62:C62"/>
    <mergeCell ref="B63:C63"/>
    <mergeCell ref="B64:C64"/>
    <mergeCell ref="B65:C65"/>
  </mergeCells>
  <phoneticPr fontId="3"/>
  <printOptions horizontalCentered="1"/>
  <pageMargins left="0.39370078740157483" right="0.39370078740157483" top="0.59055118110236227" bottom="0.78740157480314965" header="0.51181102362204722" footer="0"/>
  <pageSetup paperSize="9" scale="6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77"/>
  <sheetViews>
    <sheetView showGridLines="0" topLeftCell="A52" zoomScale="90" zoomScaleNormal="90" workbookViewId="0">
      <selection activeCell="I25" sqref="I25"/>
    </sheetView>
  </sheetViews>
  <sheetFormatPr defaultRowHeight="17.25" x14ac:dyDescent="0.2"/>
  <cols>
    <col min="1" max="1" width="6.75" style="2" customWidth="1"/>
    <col min="2" max="2" width="14.125" style="2" customWidth="1"/>
    <col min="3" max="3" width="17.125" style="2" customWidth="1"/>
    <col min="4" max="5" width="7.375" style="2" customWidth="1"/>
    <col min="6" max="6" width="8.25" style="2" customWidth="1"/>
    <col min="7" max="8" width="7.375" style="2" customWidth="1"/>
    <col min="9" max="9" width="8.5" style="2" customWidth="1"/>
    <col min="10" max="15" width="7.375" style="2" customWidth="1"/>
    <col min="16" max="256" width="9" style="2"/>
    <col min="257" max="257" width="6.75" style="2" customWidth="1"/>
    <col min="258" max="258" width="14.125" style="2" customWidth="1"/>
    <col min="259" max="259" width="17.125" style="2" customWidth="1"/>
    <col min="260" max="261" width="7.375" style="2" customWidth="1"/>
    <col min="262" max="262" width="8.25" style="2" customWidth="1"/>
    <col min="263" max="264" width="7.375" style="2" customWidth="1"/>
    <col min="265" max="265" width="8.5" style="2" customWidth="1"/>
    <col min="266" max="271" width="7.375" style="2" customWidth="1"/>
    <col min="272" max="512" width="9" style="2"/>
    <col min="513" max="513" width="6.75" style="2" customWidth="1"/>
    <col min="514" max="514" width="14.125" style="2" customWidth="1"/>
    <col min="515" max="515" width="17.125" style="2" customWidth="1"/>
    <col min="516" max="517" width="7.375" style="2" customWidth="1"/>
    <col min="518" max="518" width="8.25" style="2" customWidth="1"/>
    <col min="519" max="520" width="7.375" style="2" customWidth="1"/>
    <col min="521" max="521" width="8.5" style="2" customWidth="1"/>
    <col min="522" max="527" width="7.375" style="2" customWidth="1"/>
    <col min="528" max="768" width="9" style="2"/>
    <col min="769" max="769" width="6.75" style="2" customWidth="1"/>
    <col min="770" max="770" width="14.125" style="2" customWidth="1"/>
    <col min="771" max="771" width="17.125" style="2" customWidth="1"/>
    <col min="772" max="773" width="7.375" style="2" customWidth="1"/>
    <col min="774" max="774" width="8.25" style="2" customWidth="1"/>
    <col min="775" max="776" width="7.375" style="2" customWidth="1"/>
    <col min="777" max="777" width="8.5" style="2" customWidth="1"/>
    <col min="778" max="783" width="7.375" style="2" customWidth="1"/>
    <col min="784" max="1024" width="9" style="2"/>
    <col min="1025" max="1025" width="6.75" style="2" customWidth="1"/>
    <col min="1026" max="1026" width="14.125" style="2" customWidth="1"/>
    <col min="1027" max="1027" width="17.125" style="2" customWidth="1"/>
    <col min="1028" max="1029" width="7.375" style="2" customWidth="1"/>
    <col min="1030" max="1030" width="8.25" style="2" customWidth="1"/>
    <col min="1031" max="1032" width="7.375" style="2" customWidth="1"/>
    <col min="1033" max="1033" width="8.5" style="2" customWidth="1"/>
    <col min="1034" max="1039" width="7.375" style="2" customWidth="1"/>
    <col min="1040" max="1280" width="9" style="2"/>
    <col min="1281" max="1281" width="6.75" style="2" customWidth="1"/>
    <col min="1282" max="1282" width="14.125" style="2" customWidth="1"/>
    <col min="1283" max="1283" width="17.125" style="2" customWidth="1"/>
    <col min="1284" max="1285" width="7.375" style="2" customWidth="1"/>
    <col min="1286" max="1286" width="8.25" style="2" customWidth="1"/>
    <col min="1287" max="1288" width="7.375" style="2" customWidth="1"/>
    <col min="1289" max="1289" width="8.5" style="2" customWidth="1"/>
    <col min="1290" max="1295" width="7.375" style="2" customWidth="1"/>
    <col min="1296" max="1536" width="9" style="2"/>
    <col min="1537" max="1537" width="6.75" style="2" customWidth="1"/>
    <col min="1538" max="1538" width="14.125" style="2" customWidth="1"/>
    <col min="1539" max="1539" width="17.125" style="2" customWidth="1"/>
    <col min="1540" max="1541" width="7.375" style="2" customWidth="1"/>
    <col min="1542" max="1542" width="8.25" style="2" customWidth="1"/>
    <col min="1543" max="1544" width="7.375" style="2" customWidth="1"/>
    <col min="1545" max="1545" width="8.5" style="2" customWidth="1"/>
    <col min="1546" max="1551" width="7.375" style="2" customWidth="1"/>
    <col min="1552" max="1792" width="9" style="2"/>
    <col min="1793" max="1793" width="6.75" style="2" customWidth="1"/>
    <col min="1794" max="1794" width="14.125" style="2" customWidth="1"/>
    <col min="1795" max="1795" width="17.125" style="2" customWidth="1"/>
    <col min="1796" max="1797" width="7.375" style="2" customWidth="1"/>
    <col min="1798" max="1798" width="8.25" style="2" customWidth="1"/>
    <col min="1799" max="1800" width="7.375" style="2" customWidth="1"/>
    <col min="1801" max="1801" width="8.5" style="2" customWidth="1"/>
    <col min="1802" max="1807" width="7.375" style="2" customWidth="1"/>
    <col min="1808" max="2048" width="9" style="2"/>
    <col min="2049" max="2049" width="6.75" style="2" customWidth="1"/>
    <col min="2050" max="2050" width="14.125" style="2" customWidth="1"/>
    <col min="2051" max="2051" width="17.125" style="2" customWidth="1"/>
    <col min="2052" max="2053" width="7.375" style="2" customWidth="1"/>
    <col min="2054" max="2054" width="8.25" style="2" customWidth="1"/>
    <col min="2055" max="2056" width="7.375" style="2" customWidth="1"/>
    <col min="2057" max="2057" width="8.5" style="2" customWidth="1"/>
    <col min="2058" max="2063" width="7.375" style="2" customWidth="1"/>
    <col min="2064" max="2304" width="9" style="2"/>
    <col min="2305" max="2305" width="6.75" style="2" customWidth="1"/>
    <col min="2306" max="2306" width="14.125" style="2" customWidth="1"/>
    <col min="2307" max="2307" width="17.125" style="2" customWidth="1"/>
    <col min="2308" max="2309" width="7.375" style="2" customWidth="1"/>
    <col min="2310" max="2310" width="8.25" style="2" customWidth="1"/>
    <col min="2311" max="2312" width="7.375" style="2" customWidth="1"/>
    <col min="2313" max="2313" width="8.5" style="2" customWidth="1"/>
    <col min="2314" max="2319" width="7.375" style="2" customWidth="1"/>
    <col min="2320" max="2560" width="9" style="2"/>
    <col min="2561" max="2561" width="6.75" style="2" customWidth="1"/>
    <col min="2562" max="2562" width="14.125" style="2" customWidth="1"/>
    <col min="2563" max="2563" width="17.125" style="2" customWidth="1"/>
    <col min="2564" max="2565" width="7.375" style="2" customWidth="1"/>
    <col min="2566" max="2566" width="8.25" style="2" customWidth="1"/>
    <col min="2567" max="2568" width="7.375" style="2" customWidth="1"/>
    <col min="2569" max="2569" width="8.5" style="2" customWidth="1"/>
    <col min="2570" max="2575" width="7.375" style="2" customWidth="1"/>
    <col min="2576" max="2816" width="9" style="2"/>
    <col min="2817" max="2817" width="6.75" style="2" customWidth="1"/>
    <col min="2818" max="2818" width="14.125" style="2" customWidth="1"/>
    <col min="2819" max="2819" width="17.125" style="2" customWidth="1"/>
    <col min="2820" max="2821" width="7.375" style="2" customWidth="1"/>
    <col min="2822" max="2822" width="8.25" style="2" customWidth="1"/>
    <col min="2823" max="2824" width="7.375" style="2" customWidth="1"/>
    <col min="2825" max="2825" width="8.5" style="2" customWidth="1"/>
    <col min="2826" max="2831" width="7.375" style="2" customWidth="1"/>
    <col min="2832" max="3072" width="9" style="2"/>
    <col min="3073" max="3073" width="6.75" style="2" customWidth="1"/>
    <col min="3074" max="3074" width="14.125" style="2" customWidth="1"/>
    <col min="3075" max="3075" width="17.125" style="2" customWidth="1"/>
    <col min="3076" max="3077" width="7.375" style="2" customWidth="1"/>
    <col min="3078" max="3078" width="8.25" style="2" customWidth="1"/>
    <col min="3079" max="3080" width="7.375" style="2" customWidth="1"/>
    <col min="3081" max="3081" width="8.5" style="2" customWidth="1"/>
    <col min="3082" max="3087" width="7.375" style="2" customWidth="1"/>
    <col min="3088" max="3328" width="9" style="2"/>
    <col min="3329" max="3329" width="6.75" style="2" customWidth="1"/>
    <col min="3330" max="3330" width="14.125" style="2" customWidth="1"/>
    <col min="3331" max="3331" width="17.125" style="2" customWidth="1"/>
    <col min="3332" max="3333" width="7.375" style="2" customWidth="1"/>
    <col min="3334" max="3334" width="8.25" style="2" customWidth="1"/>
    <col min="3335" max="3336" width="7.375" style="2" customWidth="1"/>
    <col min="3337" max="3337" width="8.5" style="2" customWidth="1"/>
    <col min="3338" max="3343" width="7.375" style="2" customWidth="1"/>
    <col min="3344" max="3584" width="9" style="2"/>
    <col min="3585" max="3585" width="6.75" style="2" customWidth="1"/>
    <col min="3586" max="3586" width="14.125" style="2" customWidth="1"/>
    <col min="3587" max="3587" width="17.125" style="2" customWidth="1"/>
    <col min="3588" max="3589" width="7.375" style="2" customWidth="1"/>
    <col min="3590" max="3590" width="8.25" style="2" customWidth="1"/>
    <col min="3591" max="3592" width="7.375" style="2" customWidth="1"/>
    <col min="3593" max="3593" width="8.5" style="2" customWidth="1"/>
    <col min="3594" max="3599" width="7.375" style="2" customWidth="1"/>
    <col min="3600" max="3840" width="9" style="2"/>
    <col min="3841" max="3841" width="6.75" style="2" customWidth="1"/>
    <col min="3842" max="3842" width="14.125" style="2" customWidth="1"/>
    <col min="3843" max="3843" width="17.125" style="2" customWidth="1"/>
    <col min="3844" max="3845" width="7.375" style="2" customWidth="1"/>
    <col min="3846" max="3846" width="8.25" style="2" customWidth="1"/>
    <col min="3847" max="3848" width="7.375" style="2" customWidth="1"/>
    <col min="3849" max="3849" width="8.5" style="2" customWidth="1"/>
    <col min="3850" max="3855" width="7.375" style="2" customWidth="1"/>
    <col min="3856" max="4096" width="9" style="2"/>
    <col min="4097" max="4097" width="6.75" style="2" customWidth="1"/>
    <col min="4098" max="4098" width="14.125" style="2" customWidth="1"/>
    <col min="4099" max="4099" width="17.125" style="2" customWidth="1"/>
    <col min="4100" max="4101" width="7.375" style="2" customWidth="1"/>
    <col min="4102" max="4102" width="8.25" style="2" customWidth="1"/>
    <col min="4103" max="4104" width="7.375" style="2" customWidth="1"/>
    <col min="4105" max="4105" width="8.5" style="2" customWidth="1"/>
    <col min="4106" max="4111" width="7.375" style="2" customWidth="1"/>
    <col min="4112" max="4352" width="9" style="2"/>
    <col min="4353" max="4353" width="6.75" style="2" customWidth="1"/>
    <col min="4354" max="4354" width="14.125" style="2" customWidth="1"/>
    <col min="4355" max="4355" width="17.125" style="2" customWidth="1"/>
    <col min="4356" max="4357" width="7.375" style="2" customWidth="1"/>
    <col min="4358" max="4358" width="8.25" style="2" customWidth="1"/>
    <col min="4359" max="4360" width="7.375" style="2" customWidth="1"/>
    <col min="4361" max="4361" width="8.5" style="2" customWidth="1"/>
    <col min="4362" max="4367" width="7.375" style="2" customWidth="1"/>
    <col min="4368" max="4608" width="9" style="2"/>
    <col min="4609" max="4609" width="6.75" style="2" customWidth="1"/>
    <col min="4610" max="4610" width="14.125" style="2" customWidth="1"/>
    <col min="4611" max="4611" width="17.125" style="2" customWidth="1"/>
    <col min="4612" max="4613" width="7.375" style="2" customWidth="1"/>
    <col min="4614" max="4614" width="8.25" style="2" customWidth="1"/>
    <col min="4615" max="4616" width="7.375" style="2" customWidth="1"/>
    <col min="4617" max="4617" width="8.5" style="2" customWidth="1"/>
    <col min="4618" max="4623" width="7.375" style="2" customWidth="1"/>
    <col min="4624" max="4864" width="9" style="2"/>
    <col min="4865" max="4865" width="6.75" style="2" customWidth="1"/>
    <col min="4866" max="4866" width="14.125" style="2" customWidth="1"/>
    <col min="4867" max="4867" width="17.125" style="2" customWidth="1"/>
    <col min="4868" max="4869" width="7.375" style="2" customWidth="1"/>
    <col min="4870" max="4870" width="8.25" style="2" customWidth="1"/>
    <col min="4871" max="4872" width="7.375" style="2" customWidth="1"/>
    <col min="4873" max="4873" width="8.5" style="2" customWidth="1"/>
    <col min="4874" max="4879" width="7.375" style="2" customWidth="1"/>
    <col min="4880" max="5120" width="9" style="2"/>
    <col min="5121" max="5121" width="6.75" style="2" customWidth="1"/>
    <col min="5122" max="5122" width="14.125" style="2" customWidth="1"/>
    <col min="5123" max="5123" width="17.125" style="2" customWidth="1"/>
    <col min="5124" max="5125" width="7.375" style="2" customWidth="1"/>
    <col min="5126" max="5126" width="8.25" style="2" customWidth="1"/>
    <col min="5127" max="5128" width="7.375" style="2" customWidth="1"/>
    <col min="5129" max="5129" width="8.5" style="2" customWidth="1"/>
    <col min="5130" max="5135" width="7.375" style="2" customWidth="1"/>
    <col min="5136" max="5376" width="9" style="2"/>
    <col min="5377" max="5377" width="6.75" style="2" customWidth="1"/>
    <col min="5378" max="5378" width="14.125" style="2" customWidth="1"/>
    <col min="5379" max="5379" width="17.125" style="2" customWidth="1"/>
    <col min="5380" max="5381" width="7.375" style="2" customWidth="1"/>
    <col min="5382" max="5382" width="8.25" style="2" customWidth="1"/>
    <col min="5383" max="5384" width="7.375" style="2" customWidth="1"/>
    <col min="5385" max="5385" width="8.5" style="2" customWidth="1"/>
    <col min="5386" max="5391" width="7.375" style="2" customWidth="1"/>
    <col min="5392" max="5632" width="9" style="2"/>
    <col min="5633" max="5633" width="6.75" style="2" customWidth="1"/>
    <col min="5634" max="5634" width="14.125" style="2" customWidth="1"/>
    <col min="5635" max="5635" width="17.125" style="2" customWidth="1"/>
    <col min="5636" max="5637" width="7.375" style="2" customWidth="1"/>
    <col min="5638" max="5638" width="8.25" style="2" customWidth="1"/>
    <col min="5639" max="5640" width="7.375" style="2" customWidth="1"/>
    <col min="5641" max="5641" width="8.5" style="2" customWidth="1"/>
    <col min="5642" max="5647" width="7.375" style="2" customWidth="1"/>
    <col min="5648" max="5888" width="9" style="2"/>
    <col min="5889" max="5889" width="6.75" style="2" customWidth="1"/>
    <col min="5890" max="5890" width="14.125" style="2" customWidth="1"/>
    <col min="5891" max="5891" width="17.125" style="2" customWidth="1"/>
    <col min="5892" max="5893" width="7.375" style="2" customWidth="1"/>
    <col min="5894" max="5894" width="8.25" style="2" customWidth="1"/>
    <col min="5895" max="5896" width="7.375" style="2" customWidth="1"/>
    <col min="5897" max="5897" width="8.5" style="2" customWidth="1"/>
    <col min="5898" max="5903" width="7.375" style="2" customWidth="1"/>
    <col min="5904" max="6144" width="9" style="2"/>
    <col min="6145" max="6145" width="6.75" style="2" customWidth="1"/>
    <col min="6146" max="6146" width="14.125" style="2" customWidth="1"/>
    <col min="6147" max="6147" width="17.125" style="2" customWidth="1"/>
    <col min="6148" max="6149" width="7.375" style="2" customWidth="1"/>
    <col min="6150" max="6150" width="8.25" style="2" customWidth="1"/>
    <col min="6151" max="6152" width="7.375" style="2" customWidth="1"/>
    <col min="6153" max="6153" width="8.5" style="2" customWidth="1"/>
    <col min="6154" max="6159" width="7.375" style="2" customWidth="1"/>
    <col min="6160" max="6400" width="9" style="2"/>
    <col min="6401" max="6401" width="6.75" style="2" customWidth="1"/>
    <col min="6402" max="6402" width="14.125" style="2" customWidth="1"/>
    <col min="6403" max="6403" width="17.125" style="2" customWidth="1"/>
    <col min="6404" max="6405" width="7.375" style="2" customWidth="1"/>
    <col min="6406" max="6406" width="8.25" style="2" customWidth="1"/>
    <col min="6407" max="6408" width="7.375" style="2" customWidth="1"/>
    <col min="6409" max="6409" width="8.5" style="2" customWidth="1"/>
    <col min="6410" max="6415" width="7.375" style="2" customWidth="1"/>
    <col min="6416" max="6656" width="9" style="2"/>
    <col min="6657" max="6657" width="6.75" style="2" customWidth="1"/>
    <col min="6658" max="6658" width="14.125" style="2" customWidth="1"/>
    <col min="6659" max="6659" width="17.125" style="2" customWidth="1"/>
    <col min="6660" max="6661" width="7.375" style="2" customWidth="1"/>
    <col min="6662" max="6662" width="8.25" style="2" customWidth="1"/>
    <col min="6663" max="6664" width="7.375" style="2" customWidth="1"/>
    <col min="6665" max="6665" width="8.5" style="2" customWidth="1"/>
    <col min="6666" max="6671" width="7.375" style="2" customWidth="1"/>
    <col min="6672" max="6912" width="9" style="2"/>
    <col min="6913" max="6913" width="6.75" style="2" customWidth="1"/>
    <col min="6914" max="6914" width="14.125" style="2" customWidth="1"/>
    <col min="6915" max="6915" width="17.125" style="2" customWidth="1"/>
    <col min="6916" max="6917" width="7.375" style="2" customWidth="1"/>
    <col min="6918" max="6918" width="8.25" style="2" customWidth="1"/>
    <col min="6919" max="6920" width="7.375" style="2" customWidth="1"/>
    <col min="6921" max="6921" width="8.5" style="2" customWidth="1"/>
    <col min="6922" max="6927" width="7.375" style="2" customWidth="1"/>
    <col min="6928" max="7168" width="9" style="2"/>
    <col min="7169" max="7169" width="6.75" style="2" customWidth="1"/>
    <col min="7170" max="7170" width="14.125" style="2" customWidth="1"/>
    <col min="7171" max="7171" width="17.125" style="2" customWidth="1"/>
    <col min="7172" max="7173" width="7.375" style="2" customWidth="1"/>
    <col min="7174" max="7174" width="8.25" style="2" customWidth="1"/>
    <col min="7175" max="7176" width="7.375" style="2" customWidth="1"/>
    <col min="7177" max="7177" width="8.5" style="2" customWidth="1"/>
    <col min="7178" max="7183" width="7.375" style="2" customWidth="1"/>
    <col min="7184" max="7424" width="9" style="2"/>
    <col min="7425" max="7425" width="6.75" style="2" customWidth="1"/>
    <col min="7426" max="7426" width="14.125" style="2" customWidth="1"/>
    <col min="7427" max="7427" width="17.125" style="2" customWidth="1"/>
    <col min="7428" max="7429" width="7.375" style="2" customWidth="1"/>
    <col min="7430" max="7430" width="8.25" style="2" customWidth="1"/>
    <col min="7431" max="7432" width="7.375" style="2" customWidth="1"/>
    <col min="7433" max="7433" width="8.5" style="2" customWidth="1"/>
    <col min="7434" max="7439" width="7.375" style="2" customWidth="1"/>
    <col min="7440" max="7680" width="9" style="2"/>
    <col min="7681" max="7681" width="6.75" style="2" customWidth="1"/>
    <col min="7682" max="7682" width="14.125" style="2" customWidth="1"/>
    <col min="7683" max="7683" width="17.125" style="2" customWidth="1"/>
    <col min="7684" max="7685" width="7.375" style="2" customWidth="1"/>
    <col min="7686" max="7686" width="8.25" style="2" customWidth="1"/>
    <col min="7687" max="7688" width="7.375" style="2" customWidth="1"/>
    <col min="7689" max="7689" width="8.5" style="2" customWidth="1"/>
    <col min="7690" max="7695" width="7.375" style="2" customWidth="1"/>
    <col min="7696" max="7936" width="9" style="2"/>
    <col min="7937" max="7937" width="6.75" style="2" customWidth="1"/>
    <col min="7938" max="7938" width="14.125" style="2" customWidth="1"/>
    <col min="7939" max="7939" width="17.125" style="2" customWidth="1"/>
    <col min="7940" max="7941" width="7.375" style="2" customWidth="1"/>
    <col min="7942" max="7942" width="8.25" style="2" customWidth="1"/>
    <col min="7943" max="7944" width="7.375" style="2" customWidth="1"/>
    <col min="7945" max="7945" width="8.5" style="2" customWidth="1"/>
    <col min="7946" max="7951" width="7.375" style="2" customWidth="1"/>
    <col min="7952" max="8192" width="9" style="2"/>
    <col min="8193" max="8193" width="6.75" style="2" customWidth="1"/>
    <col min="8194" max="8194" width="14.125" style="2" customWidth="1"/>
    <col min="8195" max="8195" width="17.125" style="2" customWidth="1"/>
    <col min="8196" max="8197" width="7.375" style="2" customWidth="1"/>
    <col min="8198" max="8198" width="8.25" style="2" customWidth="1"/>
    <col min="8199" max="8200" width="7.375" style="2" customWidth="1"/>
    <col min="8201" max="8201" width="8.5" style="2" customWidth="1"/>
    <col min="8202" max="8207" width="7.375" style="2" customWidth="1"/>
    <col min="8208" max="8448" width="9" style="2"/>
    <col min="8449" max="8449" width="6.75" style="2" customWidth="1"/>
    <col min="8450" max="8450" width="14.125" style="2" customWidth="1"/>
    <col min="8451" max="8451" width="17.125" style="2" customWidth="1"/>
    <col min="8452" max="8453" width="7.375" style="2" customWidth="1"/>
    <col min="8454" max="8454" width="8.25" style="2" customWidth="1"/>
    <col min="8455" max="8456" width="7.375" style="2" customWidth="1"/>
    <col min="8457" max="8457" width="8.5" style="2" customWidth="1"/>
    <col min="8458" max="8463" width="7.375" style="2" customWidth="1"/>
    <col min="8464" max="8704" width="9" style="2"/>
    <col min="8705" max="8705" width="6.75" style="2" customWidth="1"/>
    <col min="8706" max="8706" width="14.125" style="2" customWidth="1"/>
    <col min="8707" max="8707" width="17.125" style="2" customWidth="1"/>
    <col min="8708" max="8709" width="7.375" style="2" customWidth="1"/>
    <col min="8710" max="8710" width="8.25" style="2" customWidth="1"/>
    <col min="8711" max="8712" width="7.375" style="2" customWidth="1"/>
    <col min="8713" max="8713" width="8.5" style="2" customWidth="1"/>
    <col min="8714" max="8719" width="7.375" style="2" customWidth="1"/>
    <col min="8720" max="8960" width="9" style="2"/>
    <col min="8961" max="8961" width="6.75" style="2" customWidth="1"/>
    <col min="8962" max="8962" width="14.125" style="2" customWidth="1"/>
    <col min="8963" max="8963" width="17.125" style="2" customWidth="1"/>
    <col min="8964" max="8965" width="7.375" style="2" customWidth="1"/>
    <col min="8966" max="8966" width="8.25" style="2" customWidth="1"/>
    <col min="8967" max="8968" width="7.375" style="2" customWidth="1"/>
    <col min="8969" max="8969" width="8.5" style="2" customWidth="1"/>
    <col min="8970" max="8975" width="7.375" style="2" customWidth="1"/>
    <col min="8976" max="9216" width="9" style="2"/>
    <col min="9217" max="9217" width="6.75" style="2" customWidth="1"/>
    <col min="9218" max="9218" width="14.125" style="2" customWidth="1"/>
    <col min="9219" max="9219" width="17.125" style="2" customWidth="1"/>
    <col min="9220" max="9221" width="7.375" style="2" customWidth="1"/>
    <col min="9222" max="9222" width="8.25" style="2" customWidth="1"/>
    <col min="9223" max="9224" width="7.375" style="2" customWidth="1"/>
    <col min="9225" max="9225" width="8.5" style="2" customWidth="1"/>
    <col min="9226" max="9231" width="7.375" style="2" customWidth="1"/>
    <col min="9232" max="9472" width="9" style="2"/>
    <col min="9473" max="9473" width="6.75" style="2" customWidth="1"/>
    <col min="9474" max="9474" width="14.125" style="2" customWidth="1"/>
    <col min="9475" max="9475" width="17.125" style="2" customWidth="1"/>
    <col min="9476" max="9477" width="7.375" style="2" customWidth="1"/>
    <col min="9478" max="9478" width="8.25" style="2" customWidth="1"/>
    <col min="9479" max="9480" width="7.375" style="2" customWidth="1"/>
    <col min="9481" max="9481" width="8.5" style="2" customWidth="1"/>
    <col min="9482" max="9487" width="7.375" style="2" customWidth="1"/>
    <col min="9488" max="9728" width="9" style="2"/>
    <col min="9729" max="9729" width="6.75" style="2" customWidth="1"/>
    <col min="9730" max="9730" width="14.125" style="2" customWidth="1"/>
    <col min="9731" max="9731" width="17.125" style="2" customWidth="1"/>
    <col min="9732" max="9733" width="7.375" style="2" customWidth="1"/>
    <col min="9734" max="9734" width="8.25" style="2" customWidth="1"/>
    <col min="9735" max="9736" width="7.375" style="2" customWidth="1"/>
    <col min="9737" max="9737" width="8.5" style="2" customWidth="1"/>
    <col min="9738" max="9743" width="7.375" style="2" customWidth="1"/>
    <col min="9744" max="9984" width="9" style="2"/>
    <col min="9985" max="9985" width="6.75" style="2" customWidth="1"/>
    <col min="9986" max="9986" width="14.125" style="2" customWidth="1"/>
    <col min="9987" max="9987" width="17.125" style="2" customWidth="1"/>
    <col min="9988" max="9989" width="7.375" style="2" customWidth="1"/>
    <col min="9990" max="9990" width="8.25" style="2" customWidth="1"/>
    <col min="9991" max="9992" width="7.375" style="2" customWidth="1"/>
    <col min="9993" max="9993" width="8.5" style="2" customWidth="1"/>
    <col min="9994" max="9999" width="7.375" style="2" customWidth="1"/>
    <col min="10000" max="10240" width="9" style="2"/>
    <col min="10241" max="10241" width="6.75" style="2" customWidth="1"/>
    <col min="10242" max="10242" width="14.125" style="2" customWidth="1"/>
    <col min="10243" max="10243" width="17.125" style="2" customWidth="1"/>
    <col min="10244" max="10245" width="7.375" style="2" customWidth="1"/>
    <col min="10246" max="10246" width="8.25" style="2" customWidth="1"/>
    <col min="10247" max="10248" width="7.375" style="2" customWidth="1"/>
    <col min="10249" max="10249" width="8.5" style="2" customWidth="1"/>
    <col min="10250" max="10255" width="7.375" style="2" customWidth="1"/>
    <col min="10256" max="10496" width="9" style="2"/>
    <col min="10497" max="10497" width="6.75" style="2" customWidth="1"/>
    <col min="10498" max="10498" width="14.125" style="2" customWidth="1"/>
    <col min="10499" max="10499" width="17.125" style="2" customWidth="1"/>
    <col min="10500" max="10501" width="7.375" style="2" customWidth="1"/>
    <col min="10502" max="10502" width="8.25" style="2" customWidth="1"/>
    <col min="10503" max="10504" width="7.375" style="2" customWidth="1"/>
    <col min="10505" max="10505" width="8.5" style="2" customWidth="1"/>
    <col min="10506" max="10511" width="7.375" style="2" customWidth="1"/>
    <col min="10512" max="10752" width="9" style="2"/>
    <col min="10753" max="10753" width="6.75" style="2" customWidth="1"/>
    <col min="10754" max="10754" width="14.125" style="2" customWidth="1"/>
    <col min="10755" max="10755" width="17.125" style="2" customWidth="1"/>
    <col min="10756" max="10757" width="7.375" style="2" customWidth="1"/>
    <col min="10758" max="10758" width="8.25" style="2" customWidth="1"/>
    <col min="10759" max="10760" width="7.375" style="2" customWidth="1"/>
    <col min="10761" max="10761" width="8.5" style="2" customWidth="1"/>
    <col min="10762" max="10767" width="7.375" style="2" customWidth="1"/>
    <col min="10768" max="11008" width="9" style="2"/>
    <col min="11009" max="11009" width="6.75" style="2" customWidth="1"/>
    <col min="11010" max="11010" width="14.125" style="2" customWidth="1"/>
    <col min="11011" max="11011" width="17.125" style="2" customWidth="1"/>
    <col min="11012" max="11013" width="7.375" style="2" customWidth="1"/>
    <col min="11014" max="11014" width="8.25" style="2" customWidth="1"/>
    <col min="11015" max="11016" width="7.375" style="2" customWidth="1"/>
    <col min="11017" max="11017" width="8.5" style="2" customWidth="1"/>
    <col min="11018" max="11023" width="7.375" style="2" customWidth="1"/>
    <col min="11024" max="11264" width="9" style="2"/>
    <col min="11265" max="11265" width="6.75" style="2" customWidth="1"/>
    <col min="11266" max="11266" width="14.125" style="2" customWidth="1"/>
    <col min="11267" max="11267" width="17.125" style="2" customWidth="1"/>
    <col min="11268" max="11269" width="7.375" style="2" customWidth="1"/>
    <col min="11270" max="11270" width="8.25" style="2" customWidth="1"/>
    <col min="11271" max="11272" width="7.375" style="2" customWidth="1"/>
    <col min="11273" max="11273" width="8.5" style="2" customWidth="1"/>
    <col min="11274" max="11279" width="7.375" style="2" customWidth="1"/>
    <col min="11280" max="11520" width="9" style="2"/>
    <col min="11521" max="11521" width="6.75" style="2" customWidth="1"/>
    <col min="11522" max="11522" width="14.125" style="2" customWidth="1"/>
    <col min="11523" max="11523" width="17.125" style="2" customWidth="1"/>
    <col min="11524" max="11525" width="7.375" style="2" customWidth="1"/>
    <col min="11526" max="11526" width="8.25" style="2" customWidth="1"/>
    <col min="11527" max="11528" width="7.375" style="2" customWidth="1"/>
    <col min="11529" max="11529" width="8.5" style="2" customWidth="1"/>
    <col min="11530" max="11535" width="7.375" style="2" customWidth="1"/>
    <col min="11536" max="11776" width="9" style="2"/>
    <col min="11777" max="11777" width="6.75" style="2" customWidth="1"/>
    <col min="11778" max="11778" width="14.125" style="2" customWidth="1"/>
    <col min="11779" max="11779" width="17.125" style="2" customWidth="1"/>
    <col min="11780" max="11781" width="7.375" style="2" customWidth="1"/>
    <col min="11782" max="11782" width="8.25" style="2" customWidth="1"/>
    <col min="11783" max="11784" width="7.375" style="2" customWidth="1"/>
    <col min="11785" max="11785" width="8.5" style="2" customWidth="1"/>
    <col min="11786" max="11791" width="7.375" style="2" customWidth="1"/>
    <col min="11792" max="12032" width="9" style="2"/>
    <col min="12033" max="12033" width="6.75" style="2" customWidth="1"/>
    <col min="12034" max="12034" width="14.125" style="2" customWidth="1"/>
    <col min="12035" max="12035" width="17.125" style="2" customWidth="1"/>
    <col min="12036" max="12037" width="7.375" style="2" customWidth="1"/>
    <col min="12038" max="12038" width="8.25" style="2" customWidth="1"/>
    <col min="12039" max="12040" width="7.375" style="2" customWidth="1"/>
    <col min="12041" max="12041" width="8.5" style="2" customWidth="1"/>
    <col min="12042" max="12047" width="7.375" style="2" customWidth="1"/>
    <col min="12048" max="12288" width="9" style="2"/>
    <col min="12289" max="12289" width="6.75" style="2" customWidth="1"/>
    <col min="12290" max="12290" width="14.125" style="2" customWidth="1"/>
    <col min="12291" max="12291" width="17.125" style="2" customWidth="1"/>
    <col min="12292" max="12293" width="7.375" style="2" customWidth="1"/>
    <col min="12294" max="12294" width="8.25" style="2" customWidth="1"/>
    <col min="12295" max="12296" width="7.375" style="2" customWidth="1"/>
    <col min="12297" max="12297" width="8.5" style="2" customWidth="1"/>
    <col min="12298" max="12303" width="7.375" style="2" customWidth="1"/>
    <col min="12304" max="12544" width="9" style="2"/>
    <col min="12545" max="12545" width="6.75" style="2" customWidth="1"/>
    <col min="12546" max="12546" width="14.125" style="2" customWidth="1"/>
    <col min="12547" max="12547" width="17.125" style="2" customWidth="1"/>
    <col min="12548" max="12549" width="7.375" style="2" customWidth="1"/>
    <col min="12550" max="12550" width="8.25" style="2" customWidth="1"/>
    <col min="12551" max="12552" width="7.375" style="2" customWidth="1"/>
    <col min="12553" max="12553" width="8.5" style="2" customWidth="1"/>
    <col min="12554" max="12559" width="7.375" style="2" customWidth="1"/>
    <col min="12560" max="12800" width="9" style="2"/>
    <col min="12801" max="12801" width="6.75" style="2" customWidth="1"/>
    <col min="12802" max="12802" width="14.125" style="2" customWidth="1"/>
    <col min="12803" max="12803" width="17.125" style="2" customWidth="1"/>
    <col min="12804" max="12805" width="7.375" style="2" customWidth="1"/>
    <col min="12806" max="12806" width="8.25" style="2" customWidth="1"/>
    <col min="12807" max="12808" width="7.375" style="2" customWidth="1"/>
    <col min="12809" max="12809" width="8.5" style="2" customWidth="1"/>
    <col min="12810" max="12815" width="7.375" style="2" customWidth="1"/>
    <col min="12816" max="13056" width="9" style="2"/>
    <col min="13057" max="13057" width="6.75" style="2" customWidth="1"/>
    <col min="13058" max="13058" width="14.125" style="2" customWidth="1"/>
    <col min="13059" max="13059" width="17.125" style="2" customWidth="1"/>
    <col min="13060" max="13061" width="7.375" style="2" customWidth="1"/>
    <col min="13062" max="13062" width="8.25" style="2" customWidth="1"/>
    <col min="13063" max="13064" width="7.375" style="2" customWidth="1"/>
    <col min="13065" max="13065" width="8.5" style="2" customWidth="1"/>
    <col min="13066" max="13071" width="7.375" style="2" customWidth="1"/>
    <col min="13072" max="13312" width="9" style="2"/>
    <col min="13313" max="13313" width="6.75" style="2" customWidth="1"/>
    <col min="13314" max="13314" width="14.125" style="2" customWidth="1"/>
    <col min="13315" max="13315" width="17.125" style="2" customWidth="1"/>
    <col min="13316" max="13317" width="7.375" style="2" customWidth="1"/>
    <col min="13318" max="13318" width="8.25" style="2" customWidth="1"/>
    <col min="13319" max="13320" width="7.375" style="2" customWidth="1"/>
    <col min="13321" max="13321" width="8.5" style="2" customWidth="1"/>
    <col min="13322" max="13327" width="7.375" style="2" customWidth="1"/>
    <col min="13328" max="13568" width="9" style="2"/>
    <col min="13569" max="13569" width="6.75" style="2" customWidth="1"/>
    <col min="13570" max="13570" width="14.125" style="2" customWidth="1"/>
    <col min="13571" max="13571" width="17.125" style="2" customWidth="1"/>
    <col min="13572" max="13573" width="7.375" style="2" customWidth="1"/>
    <col min="13574" max="13574" width="8.25" style="2" customWidth="1"/>
    <col min="13575" max="13576" width="7.375" style="2" customWidth="1"/>
    <col min="13577" max="13577" width="8.5" style="2" customWidth="1"/>
    <col min="13578" max="13583" width="7.375" style="2" customWidth="1"/>
    <col min="13584" max="13824" width="9" style="2"/>
    <col min="13825" max="13825" width="6.75" style="2" customWidth="1"/>
    <col min="13826" max="13826" width="14.125" style="2" customWidth="1"/>
    <col min="13827" max="13827" width="17.125" style="2" customWidth="1"/>
    <col min="13828" max="13829" width="7.375" style="2" customWidth="1"/>
    <col min="13830" max="13830" width="8.25" style="2" customWidth="1"/>
    <col min="13831" max="13832" width="7.375" style="2" customWidth="1"/>
    <col min="13833" max="13833" width="8.5" style="2" customWidth="1"/>
    <col min="13834" max="13839" width="7.375" style="2" customWidth="1"/>
    <col min="13840" max="14080" width="9" style="2"/>
    <col min="14081" max="14081" width="6.75" style="2" customWidth="1"/>
    <col min="14082" max="14082" width="14.125" style="2" customWidth="1"/>
    <col min="14083" max="14083" width="17.125" style="2" customWidth="1"/>
    <col min="14084" max="14085" width="7.375" style="2" customWidth="1"/>
    <col min="14086" max="14086" width="8.25" style="2" customWidth="1"/>
    <col min="14087" max="14088" width="7.375" style="2" customWidth="1"/>
    <col min="14089" max="14089" width="8.5" style="2" customWidth="1"/>
    <col min="14090" max="14095" width="7.375" style="2" customWidth="1"/>
    <col min="14096" max="14336" width="9" style="2"/>
    <col min="14337" max="14337" width="6.75" style="2" customWidth="1"/>
    <col min="14338" max="14338" width="14.125" style="2" customWidth="1"/>
    <col min="14339" max="14339" width="17.125" style="2" customWidth="1"/>
    <col min="14340" max="14341" width="7.375" style="2" customWidth="1"/>
    <col min="14342" max="14342" width="8.25" style="2" customWidth="1"/>
    <col min="14343" max="14344" width="7.375" style="2" customWidth="1"/>
    <col min="14345" max="14345" width="8.5" style="2" customWidth="1"/>
    <col min="14346" max="14351" width="7.375" style="2" customWidth="1"/>
    <col min="14352" max="14592" width="9" style="2"/>
    <col min="14593" max="14593" width="6.75" style="2" customWidth="1"/>
    <col min="14594" max="14594" width="14.125" style="2" customWidth="1"/>
    <col min="14595" max="14595" width="17.125" style="2" customWidth="1"/>
    <col min="14596" max="14597" width="7.375" style="2" customWidth="1"/>
    <col min="14598" max="14598" width="8.25" style="2" customWidth="1"/>
    <col min="14599" max="14600" width="7.375" style="2" customWidth="1"/>
    <col min="14601" max="14601" width="8.5" style="2" customWidth="1"/>
    <col min="14602" max="14607" width="7.375" style="2" customWidth="1"/>
    <col min="14608" max="14848" width="9" style="2"/>
    <col min="14849" max="14849" width="6.75" style="2" customWidth="1"/>
    <col min="14850" max="14850" width="14.125" style="2" customWidth="1"/>
    <col min="14851" max="14851" width="17.125" style="2" customWidth="1"/>
    <col min="14852" max="14853" width="7.375" style="2" customWidth="1"/>
    <col min="14854" max="14854" width="8.25" style="2" customWidth="1"/>
    <col min="14855" max="14856" width="7.375" style="2" customWidth="1"/>
    <col min="14857" max="14857" width="8.5" style="2" customWidth="1"/>
    <col min="14858" max="14863" width="7.375" style="2" customWidth="1"/>
    <col min="14864" max="15104" width="9" style="2"/>
    <col min="15105" max="15105" width="6.75" style="2" customWidth="1"/>
    <col min="15106" max="15106" width="14.125" style="2" customWidth="1"/>
    <col min="15107" max="15107" width="17.125" style="2" customWidth="1"/>
    <col min="15108" max="15109" width="7.375" style="2" customWidth="1"/>
    <col min="15110" max="15110" width="8.25" style="2" customWidth="1"/>
    <col min="15111" max="15112" width="7.375" style="2" customWidth="1"/>
    <col min="15113" max="15113" width="8.5" style="2" customWidth="1"/>
    <col min="15114" max="15119" width="7.375" style="2" customWidth="1"/>
    <col min="15120" max="15360" width="9" style="2"/>
    <col min="15361" max="15361" width="6.75" style="2" customWidth="1"/>
    <col min="15362" max="15362" width="14.125" style="2" customWidth="1"/>
    <col min="15363" max="15363" width="17.125" style="2" customWidth="1"/>
    <col min="15364" max="15365" width="7.375" style="2" customWidth="1"/>
    <col min="15366" max="15366" width="8.25" style="2" customWidth="1"/>
    <col min="15367" max="15368" width="7.375" style="2" customWidth="1"/>
    <col min="15369" max="15369" width="8.5" style="2" customWidth="1"/>
    <col min="15370" max="15375" width="7.375" style="2" customWidth="1"/>
    <col min="15376" max="15616" width="9" style="2"/>
    <col min="15617" max="15617" width="6.75" style="2" customWidth="1"/>
    <col min="15618" max="15618" width="14.125" style="2" customWidth="1"/>
    <col min="15619" max="15619" width="17.125" style="2" customWidth="1"/>
    <col min="15620" max="15621" width="7.375" style="2" customWidth="1"/>
    <col min="15622" max="15622" width="8.25" style="2" customWidth="1"/>
    <col min="15623" max="15624" width="7.375" style="2" customWidth="1"/>
    <col min="15625" max="15625" width="8.5" style="2" customWidth="1"/>
    <col min="15626" max="15631" width="7.375" style="2" customWidth="1"/>
    <col min="15632" max="15872" width="9" style="2"/>
    <col min="15873" max="15873" width="6.75" style="2" customWidth="1"/>
    <col min="15874" max="15874" width="14.125" style="2" customWidth="1"/>
    <col min="15875" max="15875" width="17.125" style="2" customWidth="1"/>
    <col min="15876" max="15877" width="7.375" style="2" customWidth="1"/>
    <col min="15878" max="15878" width="8.25" style="2" customWidth="1"/>
    <col min="15879" max="15880" width="7.375" style="2" customWidth="1"/>
    <col min="15881" max="15881" width="8.5" style="2" customWidth="1"/>
    <col min="15882" max="15887" width="7.375" style="2" customWidth="1"/>
    <col min="15888" max="16128" width="9" style="2"/>
    <col min="16129" max="16129" width="6.75" style="2" customWidth="1"/>
    <col min="16130" max="16130" width="14.125" style="2" customWidth="1"/>
    <col min="16131" max="16131" width="17.125" style="2" customWidth="1"/>
    <col min="16132" max="16133" width="7.375" style="2" customWidth="1"/>
    <col min="16134" max="16134" width="8.25" style="2" customWidth="1"/>
    <col min="16135" max="16136" width="7.375" style="2" customWidth="1"/>
    <col min="16137" max="16137" width="8.5" style="2" customWidth="1"/>
    <col min="16138" max="16143" width="7.375" style="2" customWidth="1"/>
    <col min="16144" max="16384" width="9" style="2"/>
  </cols>
  <sheetData>
    <row r="1" spans="1:18" ht="22.5" customHeight="1" thickBot="1" x14ac:dyDescent="0.25">
      <c r="A1" s="504" t="s">
        <v>209</v>
      </c>
      <c r="B1" s="504"/>
      <c r="C1" s="504"/>
      <c r="D1" s="504"/>
      <c r="E1" s="504"/>
      <c r="F1" s="504"/>
      <c r="G1" s="504"/>
      <c r="H1" s="504"/>
      <c r="I1" s="504"/>
      <c r="J1" s="167"/>
      <c r="K1" s="167"/>
      <c r="L1" s="167"/>
      <c r="M1" s="505" t="s">
        <v>20</v>
      </c>
      <c r="N1" s="505"/>
      <c r="O1" s="505"/>
      <c r="P1" s="168"/>
      <c r="Q1" s="168"/>
      <c r="R1" s="168"/>
    </row>
    <row r="2" spans="1:18" ht="18.75" customHeight="1" x14ac:dyDescent="0.2">
      <c r="A2" s="506"/>
      <c r="B2" s="506"/>
      <c r="C2" s="507"/>
      <c r="D2" s="510" t="s">
        <v>2</v>
      </c>
      <c r="E2" s="511"/>
      <c r="F2" s="514" t="s">
        <v>210</v>
      </c>
      <c r="G2" s="515"/>
      <c r="H2" s="510" t="s">
        <v>155</v>
      </c>
      <c r="I2" s="516"/>
      <c r="J2" s="514" t="s">
        <v>211</v>
      </c>
      <c r="K2" s="515"/>
      <c r="L2" s="514" t="s">
        <v>212</v>
      </c>
      <c r="M2" s="515"/>
      <c r="N2" s="510" t="s">
        <v>213</v>
      </c>
      <c r="O2" s="519"/>
      <c r="P2" s="168"/>
      <c r="Q2" s="168"/>
      <c r="R2" s="168"/>
    </row>
    <row r="3" spans="1:18" ht="18.75" customHeight="1" x14ac:dyDescent="0.2">
      <c r="A3" s="508"/>
      <c r="B3" s="508"/>
      <c r="C3" s="509"/>
      <c r="D3" s="512"/>
      <c r="E3" s="513"/>
      <c r="F3" s="521" t="s">
        <v>214</v>
      </c>
      <c r="G3" s="522"/>
      <c r="H3" s="517"/>
      <c r="I3" s="518"/>
      <c r="J3" s="523" t="s">
        <v>215</v>
      </c>
      <c r="K3" s="524"/>
      <c r="L3" s="523" t="s">
        <v>216</v>
      </c>
      <c r="M3" s="524"/>
      <c r="N3" s="517"/>
      <c r="O3" s="520"/>
      <c r="P3" s="168"/>
      <c r="Q3" s="168"/>
      <c r="R3" s="168"/>
    </row>
    <row r="4" spans="1:18" ht="18" customHeight="1" x14ac:dyDescent="0.2">
      <c r="A4" s="499" t="s">
        <v>217</v>
      </c>
      <c r="B4" s="499"/>
      <c r="C4" s="500"/>
      <c r="D4" s="502"/>
      <c r="E4" s="503"/>
      <c r="F4" s="503"/>
      <c r="G4" s="503"/>
      <c r="H4" s="503"/>
      <c r="I4" s="503"/>
      <c r="J4" s="503"/>
      <c r="K4" s="503"/>
      <c r="L4" s="503"/>
      <c r="M4" s="503"/>
      <c r="N4" s="503"/>
      <c r="O4" s="503"/>
      <c r="P4" s="168"/>
      <c r="Q4" s="168"/>
      <c r="R4" s="168"/>
    </row>
    <row r="5" spans="1:18" ht="18" customHeight="1" x14ac:dyDescent="0.2">
      <c r="A5" s="497" t="s">
        <v>2</v>
      </c>
      <c r="B5" s="497"/>
      <c r="C5" s="498"/>
      <c r="D5" s="169"/>
      <c r="E5" s="170">
        <v>581</v>
      </c>
      <c r="F5" s="170"/>
      <c r="G5" s="170">
        <v>135</v>
      </c>
      <c r="H5" s="170"/>
      <c r="I5" s="170">
        <v>285</v>
      </c>
      <c r="J5" s="170"/>
      <c r="K5" s="170">
        <v>147</v>
      </c>
      <c r="L5" s="170"/>
      <c r="M5" s="170">
        <v>14</v>
      </c>
      <c r="N5" s="170"/>
      <c r="O5" s="170">
        <v>0</v>
      </c>
      <c r="P5" s="171"/>
      <c r="Q5" s="168"/>
      <c r="R5" s="168"/>
    </row>
    <row r="6" spans="1:18" ht="18" customHeight="1" x14ac:dyDescent="0.2">
      <c r="A6" s="495" t="s">
        <v>26</v>
      </c>
      <c r="B6" s="495"/>
      <c r="C6" s="496"/>
      <c r="D6" s="501">
        <f>E5/E5*100</f>
        <v>100</v>
      </c>
      <c r="E6" s="501"/>
      <c r="F6" s="501">
        <f>G5/E5*100</f>
        <v>23.235800344234079</v>
      </c>
      <c r="G6" s="501"/>
      <c r="H6" s="501">
        <f>I5/E5*100</f>
        <v>49.053356282271942</v>
      </c>
      <c r="I6" s="501"/>
      <c r="J6" s="501">
        <f>K5/E5*100</f>
        <v>25.301204819277107</v>
      </c>
      <c r="K6" s="501"/>
      <c r="L6" s="501">
        <f>M5/E5*100</f>
        <v>2.4096385542168677</v>
      </c>
      <c r="M6" s="501"/>
      <c r="N6" s="501">
        <f>O5/E5*100</f>
        <v>0</v>
      </c>
      <c r="O6" s="501"/>
      <c r="P6" s="171"/>
      <c r="Q6" s="168"/>
      <c r="R6" s="168"/>
    </row>
    <row r="7" spans="1:18" ht="18" customHeight="1" x14ac:dyDescent="0.2">
      <c r="A7" s="495" t="s">
        <v>131</v>
      </c>
      <c r="B7" s="495"/>
      <c r="C7" s="496"/>
      <c r="D7" s="172"/>
      <c r="E7" s="173">
        <v>91</v>
      </c>
      <c r="F7" s="174"/>
      <c r="G7" s="174">
        <v>63</v>
      </c>
      <c r="H7" s="89"/>
      <c r="I7" s="89">
        <v>27</v>
      </c>
      <c r="J7" s="89"/>
      <c r="K7" s="89">
        <v>0</v>
      </c>
      <c r="L7" s="89"/>
      <c r="M7" s="89">
        <v>1</v>
      </c>
      <c r="N7" s="173"/>
      <c r="O7" s="173">
        <v>0</v>
      </c>
      <c r="P7" s="171"/>
      <c r="Q7" s="168"/>
      <c r="R7" s="168"/>
    </row>
    <row r="8" spans="1:18" ht="18" customHeight="1" x14ac:dyDescent="0.2">
      <c r="A8" s="495" t="s">
        <v>132</v>
      </c>
      <c r="B8" s="495"/>
      <c r="C8" s="495"/>
      <c r="D8" s="172"/>
      <c r="E8" s="173">
        <v>490</v>
      </c>
      <c r="F8" s="173"/>
      <c r="G8" s="173">
        <v>72</v>
      </c>
      <c r="H8" s="173"/>
      <c r="I8" s="173">
        <v>258</v>
      </c>
      <c r="J8" s="173"/>
      <c r="K8" s="173">
        <v>147</v>
      </c>
      <c r="L8" s="173"/>
      <c r="M8" s="173">
        <v>13</v>
      </c>
      <c r="N8" s="173"/>
      <c r="O8" s="173">
        <v>0</v>
      </c>
      <c r="P8" s="171"/>
      <c r="Q8" s="168"/>
      <c r="R8" s="168"/>
    </row>
    <row r="9" spans="1:18" ht="18" customHeight="1" x14ac:dyDescent="0.2">
      <c r="A9" s="488" t="s">
        <v>218</v>
      </c>
      <c r="B9" s="488"/>
      <c r="C9" s="489"/>
      <c r="D9" s="172"/>
      <c r="E9" s="173">
        <v>27</v>
      </c>
      <c r="F9" s="173"/>
      <c r="G9" s="173">
        <v>2</v>
      </c>
      <c r="H9" s="173"/>
      <c r="I9" s="173">
        <v>8</v>
      </c>
      <c r="J9" s="173"/>
      <c r="K9" s="173">
        <v>17</v>
      </c>
      <c r="L9" s="173"/>
      <c r="M9" s="173">
        <v>0</v>
      </c>
      <c r="N9" s="173"/>
      <c r="O9" s="173">
        <v>0</v>
      </c>
      <c r="P9" s="171"/>
      <c r="Q9" s="168"/>
      <c r="R9" s="168"/>
    </row>
    <row r="10" spans="1:18" ht="18" customHeight="1" x14ac:dyDescent="0.2">
      <c r="A10" s="488" t="s">
        <v>219</v>
      </c>
      <c r="B10" s="488"/>
      <c r="C10" s="489"/>
      <c r="D10" s="172"/>
      <c r="E10" s="173">
        <v>332</v>
      </c>
      <c r="F10" s="173"/>
      <c r="G10" s="173">
        <v>61</v>
      </c>
      <c r="H10" s="173"/>
      <c r="I10" s="173">
        <v>203</v>
      </c>
      <c r="J10" s="173"/>
      <c r="K10" s="173">
        <v>58</v>
      </c>
      <c r="L10" s="173"/>
      <c r="M10" s="173">
        <v>10</v>
      </c>
      <c r="N10" s="173"/>
      <c r="O10" s="173">
        <v>0</v>
      </c>
      <c r="P10" s="171"/>
      <c r="Q10" s="168"/>
      <c r="R10" s="168"/>
    </row>
    <row r="11" spans="1:18" ht="18" customHeight="1" x14ac:dyDescent="0.2">
      <c r="A11" s="488" t="s">
        <v>220</v>
      </c>
      <c r="B11" s="488"/>
      <c r="C11" s="489"/>
      <c r="D11" s="172"/>
      <c r="E11" s="173">
        <v>106</v>
      </c>
      <c r="F11" s="173"/>
      <c r="G11" s="173">
        <v>7</v>
      </c>
      <c r="H11" s="173"/>
      <c r="I11" s="173">
        <v>36</v>
      </c>
      <c r="J11" s="173"/>
      <c r="K11" s="173">
        <v>60</v>
      </c>
      <c r="L11" s="173"/>
      <c r="M11" s="173">
        <v>3</v>
      </c>
      <c r="N11" s="173"/>
      <c r="O11" s="173">
        <v>0</v>
      </c>
      <c r="P11" s="171"/>
      <c r="Q11" s="168"/>
      <c r="R11" s="168"/>
    </row>
    <row r="12" spans="1:18" ht="18" customHeight="1" x14ac:dyDescent="0.2">
      <c r="A12" s="488" t="s">
        <v>221</v>
      </c>
      <c r="B12" s="488"/>
      <c r="C12" s="489"/>
      <c r="D12" s="172"/>
      <c r="E12" s="173">
        <v>24</v>
      </c>
      <c r="F12" s="173"/>
      <c r="G12" s="173">
        <v>1</v>
      </c>
      <c r="H12" s="173"/>
      <c r="I12" s="173">
        <v>11</v>
      </c>
      <c r="J12" s="173"/>
      <c r="K12" s="173">
        <v>12</v>
      </c>
      <c r="L12" s="173"/>
      <c r="M12" s="173">
        <v>0</v>
      </c>
      <c r="N12" s="173"/>
      <c r="O12" s="173">
        <v>0</v>
      </c>
      <c r="P12" s="171"/>
      <c r="Q12" s="168"/>
      <c r="R12" s="168"/>
    </row>
    <row r="13" spans="1:18" ht="18" customHeight="1" x14ac:dyDescent="0.2">
      <c r="A13" s="490" t="s">
        <v>222</v>
      </c>
      <c r="B13" s="490"/>
      <c r="C13" s="491"/>
      <c r="D13" s="172"/>
      <c r="E13" s="173">
        <v>0</v>
      </c>
      <c r="F13" s="173"/>
      <c r="G13" s="173">
        <v>0</v>
      </c>
      <c r="H13" s="173"/>
      <c r="I13" s="173">
        <v>0</v>
      </c>
      <c r="J13" s="173"/>
      <c r="K13" s="173">
        <v>0</v>
      </c>
      <c r="L13" s="173"/>
      <c r="M13" s="173">
        <v>0</v>
      </c>
      <c r="N13" s="173"/>
      <c r="O13" s="173">
        <v>0</v>
      </c>
      <c r="P13" s="171"/>
      <c r="Q13" s="168"/>
      <c r="R13" s="168"/>
    </row>
    <row r="14" spans="1:18" ht="18" customHeight="1" x14ac:dyDescent="0.2">
      <c r="A14" s="488" t="s">
        <v>223</v>
      </c>
      <c r="B14" s="488"/>
      <c r="C14" s="489"/>
      <c r="D14" s="172"/>
      <c r="E14" s="173">
        <v>0</v>
      </c>
      <c r="F14" s="173"/>
      <c r="G14" s="173">
        <v>0</v>
      </c>
      <c r="H14" s="173"/>
      <c r="I14" s="173">
        <v>0</v>
      </c>
      <c r="J14" s="173"/>
      <c r="K14" s="173">
        <v>0</v>
      </c>
      <c r="L14" s="173"/>
      <c r="M14" s="173">
        <v>0</v>
      </c>
      <c r="N14" s="173"/>
      <c r="O14" s="173">
        <v>0</v>
      </c>
      <c r="P14" s="171"/>
      <c r="Q14" s="168"/>
      <c r="R14" s="168"/>
    </row>
    <row r="15" spans="1:18" ht="18" customHeight="1" x14ac:dyDescent="0.2">
      <c r="A15" s="488" t="s">
        <v>151</v>
      </c>
      <c r="B15" s="488"/>
      <c r="C15" s="489"/>
      <c r="D15" s="172"/>
      <c r="E15" s="173">
        <v>1</v>
      </c>
      <c r="F15" s="173"/>
      <c r="G15" s="173">
        <v>1</v>
      </c>
      <c r="H15" s="173"/>
      <c r="I15" s="173">
        <v>0</v>
      </c>
      <c r="J15" s="173"/>
      <c r="K15" s="173">
        <v>0</v>
      </c>
      <c r="L15" s="173"/>
      <c r="M15" s="173">
        <v>0</v>
      </c>
      <c r="N15" s="173"/>
      <c r="O15" s="173">
        <v>0</v>
      </c>
      <c r="P15" s="171"/>
      <c r="Q15" s="168"/>
      <c r="R15" s="168"/>
    </row>
    <row r="16" spans="1:18" ht="18" customHeight="1" x14ac:dyDescent="0.2">
      <c r="A16" s="499" t="s">
        <v>224</v>
      </c>
      <c r="B16" s="499"/>
      <c r="C16" s="500"/>
      <c r="D16" s="175"/>
      <c r="E16" s="176"/>
      <c r="F16" s="470"/>
      <c r="G16" s="470"/>
      <c r="H16" s="177"/>
      <c r="I16" s="176"/>
      <c r="J16" s="175"/>
      <c r="K16" s="175"/>
      <c r="L16" s="175"/>
      <c r="M16" s="176"/>
      <c r="N16" s="175"/>
      <c r="O16" s="176"/>
      <c r="P16" s="168"/>
      <c r="Q16" s="168"/>
      <c r="R16" s="168"/>
    </row>
    <row r="17" spans="1:18" ht="18" customHeight="1" x14ac:dyDescent="0.2">
      <c r="A17" s="497" t="s">
        <v>2</v>
      </c>
      <c r="B17" s="497"/>
      <c r="C17" s="498"/>
      <c r="D17" s="169"/>
      <c r="E17" s="170">
        <v>708</v>
      </c>
      <c r="F17" s="170"/>
      <c r="G17" s="170">
        <v>158</v>
      </c>
      <c r="H17" s="170"/>
      <c r="I17" s="170">
        <v>356</v>
      </c>
      <c r="J17" s="170"/>
      <c r="K17" s="170">
        <v>177</v>
      </c>
      <c r="L17" s="170"/>
      <c r="M17" s="170">
        <v>17</v>
      </c>
      <c r="N17" s="170"/>
      <c r="O17" s="170">
        <v>0</v>
      </c>
      <c r="P17" s="171"/>
      <c r="Q17" s="168"/>
      <c r="R17" s="168"/>
    </row>
    <row r="18" spans="1:18" ht="18" customHeight="1" x14ac:dyDescent="0.2">
      <c r="A18" s="495" t="s">
        <v>26</v>
      </c>
      <c r="B18" s="495"/>
      <c r="C18" s="496"/>
      <c r="D18" s="494">
        <f>E17/E17*100</f>
        <v>100</v>
      </c>
      <c r="E18" s="494"/>
      <c r="F18" s="494">
        <f>G17/E17*100</f>
        <v>22.316384180790962</v>
      </c>
      <c r="G18" s="494"/>
      <c r="H18" s="494">
        <f>I17/E17*100</f>
        <v>50.282485875706215</v>
      </c>
      <c r="I18" s="494"/>
      <c r="J18" s="494">
        <f>K17/E17*100</f>
        <v>25</v>
      </c>
      <c r="K18" s="494"/>
      <c r="L18" s="494">
        <f>M17/E17*100</f>
        <v>2.4011299435028248</v>
      </c>
      <c r="M18" s="494"/>
      <c r="N18" s="494">
        <f>O17/E17*100</f>
        <v>0</v>
      </c>
      <c r="O18" s="494"/>
      <c r="P18" s="171"/>
      <c r="Q18" s="168"/>
      <c r="R18" s="168"/>
    </row>
    <row r="19" spans="1:18" ht="18" customHeight="1" x14ac:dyDescent="0.2">
      <c r="A19" s="495" t="s">
        <v>131</v>
      </c>
      <c r="B19" s="495"/>
      <c r="C19" s="496"/>
      <c r="D19" s="172"/>
      <c r="E19" s="173">
        <v>107</v>
      </c>
      <c r="F19" s="173"/>
      <c r="G19" s="173">
        <v>66</v>
      </c>
      <c r="H19" s="173"/>
      <c r="I19" s="173">
        <v>40</v>
      </c>
      <c r="J19" s="173"/>
      <c r="K19" s="173">
        <v>0</v>
      </c>
      <c r="L19" s="173"/>
      <c r="M19" s="173">
        <v>1</v>
      </c>
      <c r="N19" s="173"/>
      <c r="O19" s="173">
        <v>0</v>
      </c>
      <c r="P19" s="171"/>
      <c r="Q19" s="168"/>
      <c r="R19" s="168"/>
    </row>
    <row r="20" spans="1:18" ht="18" customHeight="1" x14ac:dyDescent="0.2">
      <c r="A20" s="495" t="s">
        <v>132</v>
      </c>
      <c r="B20" s="495"/>
      <c r="C20" s="496"/>
      <c r="D20" s="172"/>
      <c r="E20" s="173">
        <v>601</v>
      </c>
      <c r="F20" s="173"/>
      <c r="G20" s="173">
        <v>92</v>
      </c>
      <c r="H20" s="173"/>
      <c r="I20" s="173">
        <v>316</v>
      </c>
      <c r="J20" s="173"/>
      <c r="K20" s="173">
        <v>177</v>
      </c>
      <c r="L20" s="173"/>
      <c r="M20" s="173">
        <v>16</v>
      </c>
      <c r="N20" s="173"/>
      <c r="O20" s="173">
        <v>0</v>
      </c>
      <c r="P20" s="171"/>
      <c r="Q20" s="168"/>
      <c r="R20" s="168"/>
    </row>
    <row r="21" spans="1:18" ht="18" customHeight="1" x14ac:dyDescent="0.2">
      <c r="A21" s="488" t="s">
        <v>218</v>
      </c>
      <c r="B21" s="488"/>
      <c r="C21" s="489"/>
      <c r="D21" s="172"/>
      <c r="E21" s="173">
        <v>40</v>
      </c>
      <c r="F21" s="173"/>
      <c r="G21" s="173">
        <v>2</v>
      </c>
      <c r="H21" s="173"/>
      <c r="I21" s="173">
        <v>17</v>
      </c>
      <c r="J21" s="173"/>
      <c r="K21" s="173">
        <v>21</v>
      </c>
      <c r="L21" s="173"/>
      <c r="M21" s="173">
        <v>0</v>
      </c>
      <c r="N21" s="173"/>
      <c r="O21" s="173">
        <v>0</v>
      </c>
      <c r="P21" s="171"/>
      <c r="Q21" s="168"/>
      <c r="R21" s="168"/>
    </row>
    <row r="22" spans="1:18" ht="18" customHeight="1" x14ac:dyDescent="0.2">
      <c r="A22" s="488" t="s">
        <v>219</v>
      </c>
      <c r="B22" s="488"/>
      <c r="C22" s="489"/>
      <c r="D22" s="172"/>
      <c r="E22" s="173">
        <v>407</v>
      </c>
      <c r="F22" s="173"/>
      <c r="G22" s="173">
        <v>79</v>
      </c>
      <c r="H22" s="173"/>
      <c r="I22" s="173">
        <v>239</v>
      </c>
      <c r="J22" s="173"/>
      <c r="K22" s="173">
        <v>76</v>
      </c>
      <c r="L22" s="173"/>
      <c r="M22" s="173">
        <v>13</v>
      </c>
      <c r="N22" s="173"/>
      <c r="O22" s="173">
        <v>0</v>
      </c>
      <c r="P22" s="171"/>
      <c r="Q22" s="168"/>
      <c r="R22" s="168"/>
    </row>
    <row r="23" spans="1:18" ht="18" customHeight="1" x14ac:dyDescent="0.2">
      <c r="A23" s="488" t="s">
        <v>220</v>
      </c>
      <c r="B23" s="488"/>
      <c r="C23" s="489"/>
      <c r="D23" s="172"/>
      <c r="E23" s="173">
        <v>128</v>
      </c>
      <c r="F23" s="173"/>
      <c r="G23" s="173">
        <v>9</v>
      </c>
      <c r="H23" s="173"/>
      <c r="I23" s="173">
        <v>48</v>
      </c>
      <c r="J23" s="173"/>
      <c r="K23" s="173">
        <v>68</v>
      </c>
      <c r="L23" s="173"/>
      <c r="M23" s="173">
        <v>3</v>
      </c>
      <c r="N23" s="173"/>
      <c r="O23" s="173">
        <v>0</v>
      </c>
      <c r="P23" s="171"/>
      <c r="Q23" s="168"/>
      <c r="R23" s="168"/>
    </row>
    <row r="24" spans="1:18" ht="18" customHeight="1" x14ac:dyDescent="0.2">
      <c r="A24" s="488" t="s">
        <v>221</v>
      </c>
      <c r="B24" s="488"/>
      <c r="C24" s="489"/>
      <c r="D24" s="172"/>
      <c r="E24" s="173">
        <v>25</v>
      </c>
      <c r="F24" s="173"/>
      <c r="G24" s="173">
        <v>1</v>
      </c>
      <c r="H24" s="173"/>
      <c r="I24" s="173">
        <v>12</v>
      </c>
      <c r="J24" s="173"/>
      <c r="K24" s="173">
        <v>12</v>
      </c>
      <c r="L24" s="173"/>
      <c r="M24" s="173">
        <v>0</v>
      </c>
      <c r="N24" s="173"/>
      <c r="O24" s="173">
        <v>0</v>
      </c>
      <c r="P24" s="171"/>
      <c r="Q24" s="168"/>
      <c r="R24" s="168"/>
    </row>
    <row r="25" spans="1:18" ht="18" customHeight="1" x14ac:dyDescent="0.2">
      <c r="A25" s="490" t="s">
        <v>222</v>
      </c>
      <c r="B25" s="490"/>
      <c r="C25" s="491"/>
      <c r="D25" s="172"/>
      <c r="E25" s="173">
        <v>0</v>
      </c>
      <c r="F25" s="173"/>
      <c r="G25" s="173">
        <v>0</v>
      </c>
      <c r="H25" s="173"/>
      <c r="I25" s="173">
        <v>0</v>
      </c>
      <c r="J25" s="173"/>
      <c r="K25" s="173">
        <v>0</v>
      </c>
      <c r="L25" s="173"/>
      <c r="M25" s="173">
        <v>0</v>
      </c>
      <c r="N25" s="173"/>
      <c r="O25" s="173">
        <v>0</v>
      </c>
      <c r="P25" s="171"/>
      <c r="Q25" s="168"/>
      <c r="R25" s="168"/>
    </row>
    <row r="26" spans="1:18" ht="18" customHeight="1" x14ac:dyDescent="0.2">
      <c r="A26" s="488" t="s">
        <v>223</v>
      </c>
      <c r="B26" s="488"/>
      <c r="C26" s="489"/>
      <c r="D26" s="172"/>
      <c r="E26" s="173">
        <v>0</v>
      </c>
      <c r="F26" s="173"/>
      <c r="G26" s="173">
        <v>0</v>
      </c>
      <c r="H26" s="173"/>
      <c r="I26" s="173">
        <v>0</v>
      </c>
      <c r="J26" s="173"/>
      <c r="K26" s="173">
        <v>0</v>
      </c>
      <c r="L26" s="173"/>
      <c r="M26" s="173">
        <v>0</v>
      </c>
      <c r="N26" s="173"/>
      <c r="O26" s="173">
        <v>0</v>
      </c>
      <c r="P26" s="171"/>
      <c r="Q26" s="168"/>
      <c r="R26" s="168"/>
    </row>
    <row r="27" spans="1:18" ht="18" customHeight="1" thickBot="1" x14ac:dyDescent="0.25">
      <c r="A27" s="492" t="s">
        <v>151</v>
      </c>
      <c r="B27" s="492"/>
      <c r="C27" s="493"/>
      <c r="D27" s="178"/>
      <c r="E27" s="179">
        <v>1</v>
      </c>
      <c r="F27" s="179"/>
      <c r="G27" s="179">
        <v>1</v>
      </c>
      <c r="H27" s="179"/>
      <c r="I27" s="179">
        <v>0</v>
      </c>
      <c r="J27" s="179"/>
      <c r="K27" s="179">
        <v>0</v>
      </c>
      <c r="L27" s="179"/>
      <c r="M27" s="179">
        <v>0</v>
      </c>
      <c r="N27" s="179"/>
      <c r="O27" s="179">
        <v>0</v>
      </c>
      <c r="P27" s="171"/>
      <c r="Q27" s="168"/>
      <c r="R27" s="168"/>
    </row>
    <row r="28" spans="1:18" ht="22.5" customHeight="1" x14ac:dyDescent="0.2">
      <c r="A28" s="167"/>
      <c r="B28" s="167"/>
      <c r="C28" s="167"/>
      <c r="D28" s="167"/>
      <c r="E28" s="167"/>
      <c r="F28" s="180"/>
      <c r="G28" s="180"/>
      <c r="H28" s="180"/>
      <c r="I28" s="180"/>
      <c r="J28" s="180"/>
      <c r="K28" s="180"/>
      <c r="L28" s="167"/>
      <c r="M28" s="167"/>
      <c r="N28" s="180"/>
      <c r="O28" s="180"/>
      <c r="P28" s="168"/>
      <c r="Q28" s="168"/>
      <c r="R28" s="168"/>
    </row>
    <row r="29" spans="1:18" ht="22.5" customHeight="1" thickBot="1" x14ac:dyDescent="0.25">
      <c r="A29" s="487" t="s">
        <v>225</v>
      </c>
      <c r="B29" s="487"/>
      <c r="C29" s="487"/>
      <c r="D29" s="487"/>
      <c r="E29" s="487"/>
      <c r="F29" s="487"/>
      <c r="G29" s="487"/>
      <c r="H29" s="487"/>
      <c r="I29" s="487"/>
      <c r="J29" s="463" t="s">
        <v>226</v>
      </c>
      <c r="K29" s="463"/>
      <c r="L29" s="463"/>
      <c r="M29" s="463"/>
      <c r="N29" s="181"/>
      <c r="O29" s="181"/>
      <c r="P29" s="168"/>
      <c r="Q29" s="168"/>
      <c r="R29" s="168"/>
    </row>
    <row r="30" spans="1:18" x14ac:dyDescent="0.2">
      <c r="A30" s="182"/>
      <c r="B30" s="182"/>
      <c r="C30" s="465" t="s">
        <v>116</v>
      </c>
      <c r="D30" s="466"/>
      <c r="E30" s="465" t="s">
        <v>117</v>
      </c>
      <c r="F30" s="464"/>
      <c r="G30" s="466"/>
      <c r="H30" s="465" t="s">
        <v>118</v>
      </c>
      <c r="I30" s="464"/>
      <c r="J30" s="466"/>
      <c r="K30" s="465" t="s">
        <v>119</v>
      </c>
      <c r="L30" s="464"/>
      <c r="M30" s="464"/>
      <c r="N30" s="167"/>
      <c r="O30" s="167"/>
      <c r="P30" s="168"/>
      <c r="Q30" s="168"/>
      <c r="R30" s="168"/>
    </row>
    <row r="31" spans="1:18" x14ac:dyDescent="0.2">
      <c r="A31" s="484" t="s">
        <v>7</v>
      </c>
      <c r="B31" s="485"/>
      <c r="C31" s="469">
        <v>240</v>
      </c>
      <c r="D31" s="470"/>
      <c r="E31" s="470">
        <v>15231</v>
      </c>
      <c r="F31" s="470"/>
      <c r="G31" s="470"/>
      <c r="H31" s="470">
        <v>12026</v>
      </c>
      <c r="I31" s="470"/>
      <c r="J31" s="470"/>
      <c r="K31" s="486">
        <f>H31/E31*100</f>
        <v>78.957389534501999</v>
      </c>
      <c r="L31" s="486"/>
      <c r="M31" s="486"/>
      <c r="N31" s="167"/>
      <c r="O31" s="167"/>
      <c r="P31" s="168"/>
      <c r="Q31" s="168"/>
      <c r="R31" s="168"/>
    </row>
    <row r="32" spans="1:18" x14ac:dyDescent="0.2">
      <c r="A32" s="481" t="s">
        <v>227</v>
      </c>
      <c r="B32" s="482"/>
      <c r="C32" s="469">
        <v>240</v>
      </c>
      <c r="D32" s="470"/>
      <c r="E32" s="470">
        <v>12992</v>
      </c>
      <c r="F32" s="470"/>
      <c r="G32" s="470"/>
      <c r="H32" s="470">
        <v>11072</v>
      </c>
      <c r="I32" s="470"/>
      <c r="J32" s="470"/>
      <c r="K32" s="471">
        <f>H32/E32*100</f>
        <v>85.221674876847288</v>
      </c>
      <c r="L32" s="471"/>
      <c r="M32" s="471"/>
      <c r="N32" s="168"/>
      <c r="O32" s="168"/>
      <c r="P32" s="168"/>
      <c r="Q32" s="168"/>
      <c r="R32" s="168"/>
    </row>
    <row r="33" spans="1:18" x14ac:dyDescent="0.2">
      <c r="A33" s="481" t="s">
        <v>186</v>
      </c>
      <c r="B33" s="482"/>
      <c r="C33" s="469">
        <v>240</v>
      </c>
      <c r="D33" s="470"/>
      <c r="E33" s="470">
        <v>12741</v>
      </c>
      <c r="F33" s="470"/>
      <c r="G33" s="470"/>
      <c r="H33" s="470">
        <v>11026</v>
      </c>
      <c r="I33" s="470"/>
      <c r="J33" s="470"/>
      <c r="K33" s="471">
        <v>86.5</v>
      </c>
      <c r="L33" s="471"/>
      <c r="M33" s="471"/>
      <c r="N33" s="168"/>
      <c r="O33" s="168"/>
      <c r="P33" s="168"/>
      <c r="Q33" s="168"/>
      <c r="R33" s="168"/>
    </row>
    <row r="34" spans="1:18" x14ac:dyDescent="0.2">
      <c r="A34" s="481" t="s">
        <v>187</v>
      </c>
      <c r="B34" s="482"/>
      <c r="C34" s="469">
        <v>240</v>
      </c>
      <c r="D34" s="470"/>
      <c r="E34" s="470">
        <v>13077</v>
      </c>
      <c r="F34" s="470"/>
      <c r="G34" s="470"/>
      <c r="H34" s="470">
        <v>12015</v>
      </c>
      <c r="I34" s="470"/>
      <c r="J34" s="470"/>
      <c r="K34" s="471">
        <v>91.9</v>
      </c>
      <c r="L34" s="471"/>
      <c r="M34" s="471"/>
      <c r="N34" s="168"/>
      <c r="O34" s="168"/>
      <c r="P34" s="168"/>
      <c r="Q34" s="168"/>
      <c r="R34" s="168"/>
    </row>
    <row r="35" spans="1:18" s="7" customFormat="1" x14ac:dyDescent="0.2">
      <c r="A35" s="481" t="s">
        <v>188</v>
      </c>
      <c r="B35" s="482"/>
      <c r="C35" s="469">
        <v>238</v>
      </c>
      <c r="D35" s="470"/>
      <c r="E35" s="470">
        <v>13134</v>
      </c>
      <c r="F35" s="470"/>
      <c r="G35" s="470"/>
      <c r="H35" s="470">
        <v>11992</v>
      </c>
      <c r="I35" s="470"/>
      <c r="J35" s="470"/>
      <c r="K35" s="471">
        <f>H35/E35*100</f>
        <v>91.305009897974713</v>
      </c>
      <c r="L35" s="471"/>
      <c r="M35" s="471"/>
      <c r="N35" s="183"/>
      <c r="O35" s="183"/>
      <c r="P35" s="183"/>
      <c r="Q35" s="183"/>
      <c r="R35" s="183"/>
    </row>
    <row r="36" spans="1:18" x14ac:dyDescent="0.2">
      <c r="A36" s="481" t="s">
        <v>189</v>
      </c>
      <c r="B36" s="482"/>
      <c r="C36" s="469">
        <v>238</v>
      </c>
      <c r="D36" s="470"/>
      <c r="E36" s="470">
        <v>12950</v>
      </c>
      <c r="F36" s="470"/>
      <c r="G36" s="470"/>
      <c r="H36" s="470">
        <v>11806</v>
      </c>
      <c r="I36" s="470"/>
      <c r="J36" s="470"/>
      <c r="K36" s="471">
        <v>91.2</v>
      </c>
      <c r="L36" s="471"/>
      <c r="M36" s="471"/>
      <c r="N36" s="168"/>
      <c r="O36" s="168"/>
      <c r="P36" s="168"/>
      <c r="Q36" s="168"/>
      <c r="R36" s="168"/>
    </row>
    <row r="37" spans="1:18" x14ac:dyDescent="0.2">
      <c r="A37" s="481" t="s">
        <v>190</v>
      </c>
      <c r="B37" s="482"/>
      <c r="C37" s="469">
        <v>240</v>
      </c>
      <c r="D37" s="470"/>
      <c r="E37" s="184"/>
      <c r="F37" s="184">
        <v>13096</v>
      </c>
      <c r="G37" s="184"/>
      <c r="H37" s="184"/>
      <c r="I37" s="184">
        <v>12146</v>
      </c>
      <c r="J37" s="184"/>
      <c r="K37" s="185"/>
      <c r="L37" s="185">
        <v>92.7</v>
      </c>
      <c r="M37" s="185"/>
      <c r="N37" s="168"/>
      <c r="O37" s="168"/>
      <c r="P37" s="168"/>
      <c r="Q37" s="168"/>
      <c r="R37" s="168"/>
    </row>
    <row r="38" spans="1:18" x14ac:dyDescent="0.2">
      <c r="A38" s="481" t="s">
        <v>191</v>
      </c>
      <c r="B38" s="482"/>
      <c r="C38" s="469">
        <v>240</v>
      </c>
      <c r="D38" s="470"/>
      <c r="E38" s="186"/>
      <c r="F38" s="184">
        <v>12775</v>
      </c>
      <c r="G38" s="184"/>
      <c r="H38" s="186"/>
      <c r="I38" s="184">
        <v>11943</v>
      </c>
      <c r="J38" s="184"/>
      <c r="K38" s="185"/>
      <c r="L38" s="185">
        <v>92.7</v>
      </c>
      <c r="M38" s="185"/>
      <c r="N38" s="187"/>
      <c r="O38" s="188"/>
      <c r="P38" s="188"/>
      <c r="Q38" s="188"/>
      <c r="R38" s="168"/>
    </row>
    <row r="39" spans="1:18" x14ac:dyDescent="0.2">
      <c r="A39" s="481" t="s">
        <v>192</v>
      </c>
      <c r="B39" s="482"/>
      <c r="C39" s="469">
        <v>240</v>
      </c>
      <c r="D39" s="470"/>
      <c r="E39" s="184"/>
      <c r="F39" s="184">
        <v>12431</v>
      </c>
      <c r="G39" s="184"/>
      <c r="H39" s="184"/>
      <c r="I39" s="184">
        <v>11683</v>
      </c>
      <c r="J39" s="184"/>
      <c r="K39" s="471">
        <v>94</v>
      </c>
      <c r="L39" s="471"/>
      <c r="M39" s="471"/>
      <c r="N39" s="188"/>
      <c r="O39" s="187"/>
      <c r="P39" s="188"/>
      <c r="Q39" s="188"/>
      <c r="R39" s="168"/>
    </row>
    <row r="40" spans="1:18" x14ac:dyDescent="0.2">
      <c r="A40" s="481" t="s">
        <v>193</v>
      </c>
      <c r="B40" s="482"/>
      <c r="C40" s="469">
        <v>240</v>
      </c>
      <c r="D40" s="470"/>
      <c r="E40" s="184"/>
      <c r="F40" s="184">
        <v>13215</v>
      </c>
      <c r="G40" s="184"/>
      <c r="H40" s="184"/>
      <c r="I40" s="184">
        <v>12353</v>
      </c>
      <c r="J40" s="184"/>
      <c r="K40" s="471">
        <v>93.5</v>
      </c>
      <c r="L40" s="471"/>
      <c r="M40" s="471"/>
      <c r="N40" s="188"/>
      <c r="O40" s="187"/>
      <c r="P40" s="188"/>
      <c r="Q40" s="188"/>
      <c r="R40" s="168"/>
    </row>
    <row r="41" spans="1:18" x14ac:dyDescent="0.2">
      <c r="A41" s="481" t="s">
        <v>194</v>
      </c>
      <c r="B41" s="482"/>
      <c r="C41" s="469">
        <v>240</v>
      </c>
      <c r="D41" s="483"/>
      <c r="E41" s="184"/>
      <c r="F41" s="184">
        <v>13963</v>
      </c>
      <c r="G41" s="184"/>
      <c r="H41" s="184"/>
      <c r="I41" s="184">
        <v>13253</v>
      </c>
      <c r="J41" s="184"/>
      <c r="K41" s="185"/>
      <c r="L41" s="185">
        <v>94.9</v>
      </c>
      <c r="M41" s="185"/>
      <c r="N41" s="168"/>
      <c r="O41" s="168"/>
      <c r="P41" s="168"/>
      <c r="Q41" s="168"/>
      <c r="R41" s="168"/>
    </row>
    <row r="42" spans="1:18" x14ac:dyDescent="0.2">
      <c r="A42" s="481" t="s">
        <v>195</v>
      </c>
      <c r="B42" s="482"/>
      <c r="C42" s="469">
        <v>240</v>
      </c>
      <c r="D42" s="470"/>
      <c r="E42" s="184"/>
      <c r="F42" s="184">
        <v>13839</v>
      </c>
      <c r="G42" s="184"/>
      <c r="H42" s="184"/>
      <c r="I42" s="184">
        <v>13266</v>
      </c>
      <c r="J42" s="184"/>
      <c r="K42" s="185"/>
      <c r="L42" s="185">
        <v>95.9</v>
      </c>
      <c r="M42" s="185"/>
      <c r="N42" s="168"/>
      <c r="O42" s="168"/>
      <c r="P42" s="168"/>
      <c r="Q42" s="168"/>
      <c r="R42" s="168"/>
    </row>
    <row r="43" spans="1:18" x14ac:dyDescent="0.2">
      <c r="A43" s="481" t="s">
        <v>196</v>
      </c>
      <c r="B43" s="482"/>
      <c r="C43" s="469">
        <v>240</v>
      </c>
      <c r="D43" s="470"/>
      <c r="E43" s="184"/>
      <c r="F43" s="184">
        <v>14219</v>
      </c>
      <c r="G43" s="184"/>
      <c r="H43" s="184"/>
      <c r="I43" s="184">
        <v>13667</v>
      </c>
      <c r="J43" s="184"/>
      <c r="K43" s="185"/>
      <c r="L43" s="185">
        <v>96.1</v>
      </c>
      <c r="M43" s="185"/>
      <c r="N43" s="168"/>
      <c r="O43" s="168"/>
      <c r="P43" s="168"/>
      <c r="Q43" s="168"/>
      <c r="R43" s="168"/>
    </row>
    <row r="44" spans="1:18" x14ac:dyDescent="0.2">
      <c r="A44" s="481" t="s">
        <v>197</v>
      </c>
      <c r="B44" s="482"/>
      <c r="C44" s="469">
        <v>240</v>
      </c>
      <c r="D44" s="470"/>
      <c r="E44" s="184"/>
      <c r="F44" s="184">
        <v>14208</v>
      </c>
      <c r="G44" s="184"/>
      <c r="H44" s="184"/>
      <c r="I44" s="184">
        <v>13684</v>
      </c>
      <c r="J44" s="184"/>
      <c r="K44" s="185"/>
      <c r="L44" s="185">
        <v>96.3</v>
      </c>
      <c r="M44" s="185"/>
      <c r="N44" s="168"/>
      <c r="O44" s="168"/>
      <c r="P44" s="168"/>
      <c r="Q44" s="168"/>
      <c r="R44" s="168"/>
    </row>
    <row r="45" spans="1:18" ht="17.25" customHeight="1" x14ac:dyDescent="0.2">
      <c r="A45" s="481" t="s">
        <v>198</v>
      </c>
      <c r="B45" s="482"/>
      <c r="C45" s="469">
        <v>240</v>
      </c>
      <c r="D45" s="483"/>
      <c r="E45" s="184"/>
      <c r="F45" s="184">
        <v>14159</v>
      </c>
      <c r="G45" s="184"/>
      <c r="H45" s="184"/>
      <c r="I45" s="184">
        <v>13720</v>
      </c>
      <c r="J45" s="184"/>
      <c r="K45" s="185"/>
      <c r="L45" s="185">
        <f t="shared" ref="L45:L51" si="0">I45/F45*100</f>
        <v>96.899498552157638</v>
      </c>
      <c r="M45" s="185"/>
      <c r="N45" s="189"/>
      <c r="O45" s="168"/>
      <c r="P45" s="168"/>
      <c r="Q45" s="168"/>
      <c r="R45" s="168"/>
    </row>
    <row r="46" spans="1:18" ht="17.25" customHeight="1" x14ac:dyDescent="0.2">
      <c r="A46" s="481" t="s">
        <v>199</v>
      </c>
      <c r="B46" s="482"/>
      <c r="C46" s="469">
        <v>240</v>
      </c>
      <c r="D46" s="483"/>
      <c r="E46" s="184"/>
      <c r="F46" s="184">
        <v>14202</v>
      </c>
      <c r="G46" s="184"/>
      <c r="H46" s="184"/>
      <c r="I46" s="184">
        <v>13629</v>
      </c>
      <c r="J46" s="184"/>
      <c r="K46" s="185"/>
      <c r="L46" s="185">
        <f t="shared" si="0"/>
        <v>95.965356991972968</v>
      </c>
      <c r="M46" s="185"/>
      <c r="N46" s="189"/>
      <c r="O46" s="168"/>
      <c r="P46" s="168"/>
      <c r="Q46" s="168"/>
      <c r="R46" s="168"/>
    </row>
    <row r="47" spans="1:18" ht="17.25" customHeight="1" x14ac:dyDescent="0.2">
      <c r="A47" s="481" t="s">
        <v>200</v>
      </c>
      <c r="B47" s="482"/>
      <c r="C47" s="469">
        <v>250</v>
      </c>
      <c r="D47" s="483"/>
      <c r="E47" s="184"/>
      <c r="F47" s="184">
        <v>14462</v>
      </c>
      <c r="G47" s="184"/>
      <c r="H47" s="184"/>
      <c r="I47" s="184">
        <v>14070</v>
      </c>
      <c r="J47" s="184"/>
      <c r="K47" s="185"/>
      <c r="L47" s="185">
        <f t="shared" si="0"/>
        <v>97.289448209099703</v>
      </c>
      <c r="M47" s="185"/>
      <c r="N47" s="189"/>
      <c r="O47" s="168"/>
      <c r="P47" s="168"/>
      <c r="Q47" s="168"/>
      <c r="R47" s="168"/>
    </row>
    <row r="48" spans="1:18" ht="17.25" customHeight="1" x14ac:dyDescent="0.2">
      <c r="A48" s="481" t="s">
        <v>201</v>
      </c>
      <c r="B48" s="482"/>
      <c r="C48" s="469">
        <v>252</v>
      </c>
      <c r="D48" s="483"/>
      <c r="E48" s="184"/>
      <c r="F48" s="184">
        <v>14484</v>
      </c>
      <c r="G48" s="184"/>
      <c r="H48" s="184"/>
      <c r="I48" s="184">
        <v>14013</v>
      </c>
      <c r="J48" s="184"/>
      <c r="K48" s="185"/>
      <c r="L48" s="185">
        <f t="shared" si="0"/>
        <v>96.748135874067941</v>
      </c>
      <c r="M48" s="185"/>
      <c r="N48" s="189"/>
      <c r="O48" s="168"/>
      <c r="P48" s="168"/>
      <c r="Q48" s="168"/>
      <c r="R48" s="168"/>
    </row>
    <row r="49" spans="1:19" ht="17.25" customHeight="1" x14ac:dyDescent="0.2">
      <c r="A49" s="481" t="s">
        <v>202</v>
      </c>
      <c r="B49" s="482"/>
      <c r="C49" s="469">
        <v>252</v>
      </c>
      <c r="D49" s="483"/>
      <c r="E49" s="184"/>
      <c r="F49" s="184">
        <v>14475</v>
      </c>
      <c r="G49" s="184"/>
      <c r="H49" s="184"/>
      <c r="I49" s="184">
        <v>14086</v>
      </c>
      <c r="J49" s="184"/>
      <c r="K49" s="185"/>
      <c r="L49" s="185">
        <f t="shared" si="0"/>
        <v>97.312607944732292</v>
      </c>
      <c r="M49" s="185"/>
      <c r="N49" s="189"/>
      <c r="O49" s="168"/>
      <c r="P49" s="168"/>
      <c r="Q49" s="168"/>
      <c r="R49" s="168"/>
    </row>
    <row r="50" spans="1:19" ht="17.25" customHeight="1" x14ac:dyDescent="0.2">
      <c r="A50" s="481" t="s">
        <v>17</v>
      </c>
      <c r="B50" s="482"/>
      <c r="C50" s="469">
        <v>244</v>
      </c>
      <c r="D50" s="483"/>
      <c r="E50" s="184"/>
      <c r="F50" s="184">
        <v>13536</v>
      </c>
      <c r="G50" s="184"/>
      <c r="H50" s="184"/>
      <c r="I50" s="184">
        <v>13050</v>
      </c>
      <c r="J50" s="184"/>
      <c r="K50" s="185"/>
      <c r="L50" s="185">
        <f t="shared" si="0"/>
        <v>96.409574468085097</v>
      </c>
      <c r="M50" s="185"/>
      <c r="N50" s="189"/>
      <c r="O50" s="168"/>
      <c r="P50" s="168"/>
      <c r="Q50" s="168"/>
      <c r="R50" s="168"/>
    </row>
    <row r="51" spans="1:19" ht="24" customHeight="1" x14ac:dyDescent="0.2">
      <c r="A51" s="477" t="s">
        <v>18</v>
      </c>
      <c r="B51" s="478"/>
      <c r="C51" s="479">
        <f>SUM(C52:D58)</f>
        <v>522</v>
      </c>
      <c r="D51" s="480"/>
      <c r="E51" s="190"/>
      <c r="F51" s="190">
        <f>SUM(F52:F58)</f>
        <v>14559</v>
      </c>
      <c r="G51" s="190"/>
      <c r="H51" s="190"/>
      <c r="I51" s="190">
        <f>SUM(H52:J58)</f>
        <v>14190</v>
      </c>
      <c r="J51" s="190"/>
      <c r="K51" s="191"/>
      <c r="L51" s="191">
        <f t="shared" si="0"/>
        <v>97.465485266845249</v>
      </c>
      <c r="M51" s="185"/>
      <c r="N51" s="189"/>
      <c r="O51" s="168"/>
      <c r="P51" s="168"/>
      <c r="Q51" s="168"/>
      <c r="R51" s="168"/>
    </row>
    <row r="52" spans="1:19" x14ac:dyDescent="0.2">
      <c r="A52" s="467" t="s">
        <v>27</v>
      </c>
      <c r="B52" s="468"/>
      <c r="C52" s="469">
        <v>114</v>
      </c>
      <c r="D52" s="470"/>
      <c r="E52" s="192"/>
      <c r="F52" s="192">
        <v>3157</v>
      </c>
      <c r="G52" s="168"/>
      <c r="H52" s="470">
        <v>3022</v>
      </c>
      <c r="I52" s="470"/>
      <c r="J52" s="470"/>
      <c r="K52" s="471">
        <f>H52/F52*100</f>
        <v>95.723788406715244</v>
      </c>
      <c r="L52" s="471"/>
      <c r="M52" s="471"/>
      <c r="N52" s="168"/>
      <c r="O52" s="168"/>
      <c r="P52" s="168"/>
      <c r="Q52" s="168"/>
      <c r="R52" s="168"/>
    </row>
    <row r="53" spans="1:19" ht="17.25" customHeight="1" x14ac:dyDescent="0.2">
      <c r="A53" s="467" t="s">
        <v>228</v>
      </c>
      <c r="B53" s="468"/>
      <c r="C53" s="469">
        <v>83</v>
      </c>
      <c r="D53" s="470"/>
      <c r="E53" s="192"/>
      <c r="F53" s="192">
        <v>2014</v>
      </c>
      <c r="G53" s="168"/>
      <c r="H53" s="470">
        <v>1923</v>
      </c>
      <c r="I53" s="470"/>
      <c r="J53" s="470"/>
      <c r="K53" s="471">
        <f t="shared" ref="K53:K58" si="1">H53/F53*100</f>
        <v>95.481628599801397</v>
      </c>
      <c r="L53" s="471"/>
      <c r="M53" s="471"/>
      <c r="N53" s="168"/>
      <c r="O53" s="168"/>
      <c r="P53" s="168"/>
      <c r="Q53" s="168"/>
      <c r="R53" s="168"/>
    </row>
    <row r="54" spans="1:19" ht="17.25" customHeight="1" x14ac:dyDescent="0.2">
      <c r="A54" s="467" t="s">
        <v>229</v>
      </c>
      <c r="B54" s="468"/>
      <c r="C54" s="469">
        <v>45</v>
      </c>
      <c r="D54" s="470"/>
      <c r="E54" s="192"/>
      <c r="F54" s="192">
        <v>1532</v>
      </c>
      <c r="G54" s="168"/>
      <c r="H54" s="470">
        <v>1468</v>
      </c>
      <c r="I54" s="470"/>
      <c r="J54" s="470"/>
      <c r="K54" s="471">
        <f t="shared" si="1"/>
        <v>95.822454308093995</v>
      </c>
      <c r="L54" s="471"/>
      <c r="M54" s="471"/>
      <c r="N54" s="168"/>
      <c r="O54" s="168"/>
      <c r="P54" s="168"/>
      <c r="Q54" s="168"/>
      <c r="R54" s="168"/>
    </row>
    <row r="55" spans="1:19" x14ac:dyDescent="0.2">
      <c r="A55" s="467" t="s">
        <v>30</v>
      </c>
      <c r="B55" s="468"/>
      <c r="C55" s="469">
        <v>84</v>
      </c>
      <c r="D55" s="470"/>
      <c r="E55" s="192"/>
      <c r="F55" s="192">
        <v>2535</v>
      </c>
      <c r="G55" s="168"/>
      <c r="H55" s="470">
        <v>2488</v>
      </c>
      <c r="I55" s="470"/>
      <c r="J55" s="470"/>
      <c r="K55" s="471">
        <f t="shared" si="1"/>
        <v>98.145956607495066</v>
      </c>
      <c r="L55" s="471"/>
      <c r="M55" s="471"/>
      <c r="N55" s="168"/>
      <c r="O55" s="168"/>
      <c r="P55" s="168"/>
      <c r="Q55" s="168"/>
      <c r="R55" s="168"/>
    </row>
    <row r="56" spans="1:19" ht="17.25" customHeight="1" x14ac:dyDescent="0.2">
      <c r="A56" s="467" t="s">
        <v>230</v>
      </c>
      <c r="B56" s="468"/>
      <c r="C56" s="469">
        <v>46</v>
      </c>
      <c r="D56" s="470"/>
      <c r="E56" s="192"/>
      <c r="F56" s="192">
        <v>1098</v>
      </c>
      <c r="G56" s="168"/>
      <c r="H56" s="470">
        <v>1065</v>
      </c>
      <c r="I56" s="470"/>
      <c r="J56" s="470"/>
      <c r="K56" s="471">
        <f t="shared" si="1"/>
        <v>96.994535519125677</v>
      </c>
      <c r="L56" s="471"/>
      <c r="M56" s="471"/>
      <c r="N56" s="168"/>
      <c r="O56" s="168"/>
      <c r="P56" s="168"/>
      <c r="Q56" s="168"/>
      <c r="R56" s="168"/>
    </row>
    <row r="57" spans="1:19" ht="17.25" customHeight="1" x14ac:dyDescent="0.2">
      <c r="A57" s="467" t="s">
        <v>231</v>
      </c>
      <c r="B57" s="468"/>
      <c r="C57" s="469">
        <v>71</v>
      </c>
      <c r="D57" s="470"/>
      <c r="E57" s="192"/>
      <c r="F57" s="192">
        <v>2129</v>
      </c>
      <c r="G57" s="168"/>
      <c r="H57" s="470">
        <v>2121</v>
      </c>
      <c r="I57" s="470"/>
      <c r="J57" s="470"/>
      <c r="K57" s="471">
        <f t="shared" si="1"/>
        <v>99.624236730859565</v>
      </c>
      <c r="L57" s="471"/>
      <c r="M57" s="471"/>
      <c r="N57" s="168"/>
      <c r="O57" s="168"/>
      <c r="P57" s="168"/>
      <c r="Q57" s="168"/>
      <c r="R57" s="168"/>
    </row>
    <row r="58" spans="1:19" ht="18" thickBot="1" x14ac:dyDescent="0.25">
      <c r="A58" s="472" t="s">
        <v>33</v>
      </c>
      <c r="B58" s="473"/>
      <c r="C58" s="474">
        <v>79</v>
      </c>
      <c r="D58" s="475"/>
      <c r="E58" s="193"/>
      <c r="F58" s="193">
        <v>2094</v>
      </c>
      <c r="G58" s="194"/>
      <c r="H58" s="475">
        <v>2103</v>
      </c>
      <c r="I58" s="475"/>
      <c r="J58" s="475"/>
      <c r="K58" s="476">
        <f t="shared" si="1"/>
        <v>100.42979942693411</v>
      </c>
      <c r="L58" s="476"/>
      <c r="M58" s="476"/>
      <c r="N58" s="168"/>
      <c r="O58" s="168"/>
      <c r="P58" s="168"/>
      <c r="Q58" s="168"/>
      <c r="R58" s="168"/>
    </row>
    <row r="59" spans="1:19" ht="11.25" customHeight="1" x14ac:dyDescent="0.2">
      <c r="A59" s="461" t="s">
        <v>232</v>
      </c>
      <c r="B59" s="461"/>
      <c r="C59" s="461"/>
      <c r="D59" s="461"/>
      <c r="E59" s="461"/>
      <c r="F59" s="461"/>
      <c r="G59" s="461"/>
      <c r="H59" s="461"/>
      <c r="I59" s="461"/>
      <c r="J59" s="461"/>
      <c r="K59" s="461"/>
      <c r="L59" s="461"/>
      <c r="M59" s="461"/>
      <c r="N59" s="461"/>
      <c r="O59" s="461"/>
      <c r="P59" s="168"/>
      <c r="Q59" s="168"/>
      <c r="R59" s="168"/>
    </row>
    <row r="60" spans="1:19" ht="22.5" customHeight="1" x14ac:dyDescent="0.2">
      <c r="A60" s="461"/>
      <c r="B60" s="461"/>
      <c r="C60" s="461"/>
      <c r="D60" s="461"/>
      <c r="E60" s="461"/>
      <c r="F60" s="461"/>
      <c r="G60" s="461"/>
      <c r="H60" s="461"/>
      <c r="I60" s="461"/>
      <c r="J60" s="461"/>
      <c r="K60" s="461"/>
      <c r="L60" s="461"/>
      <c r="M60" s="461"/>
      <c r="N60" s="461"/>
      <c r="O60" s="461"/>
      <c r="P60" s="168"/>
      <c r="Q60" s="168"/>
      <c r="R60" s="168"/>
    </row>
    <row r="61" spans="1:19" ht="22.5" customHeight="1" x14ac:dyDescent="0.2">
      <c r="A61" s="461"/>
      <c r="B61" s="461"/>
      <c r="C61" s="461"/>
      <c r="D61" s="461"/>
      <c r="E61" s="461"/>
      <c r="F61" s="461"/>
      <c r="G61" s="461"/>
      <c r="H61" s="461"/>
      <c r="I61" s="461"/>
      <c r="J61" s="461"/>
      <c r="K61" s="461"/>
      <c r="L61" s="461"/>
      <c r="M61" s="461"/>
      <c r="N61" s="461"/>
      <c r="O61" s="461"/>
      <c r="P61" s="168"/>
      <c r="Q61" s="168"/>
      <c r="R61" s="168"/>
    </row>
    <row r="62" spans="1:19" ht="22.5" customHeight="1" thickBot="1" x14ac:dyDescent="0.25">
      <c r="A62" s="462" t="s">
        <v>233</v>
      </c>
      <c r="B62" s="462"/>
      <c r="C62" s="462"/>
      <c r="D62" s="462"/>
      <c r="E62" s="462"/>
      <c r="F62" s="194"/>
      <c r="G62" s="194"/>
      <c r="H62" s="463" t="s">
        <v>20</v>
      </c>
      <c r="I62" s="463"/>
      <c r="J62" s="463"/>
      <c r="K62" s="463"/>
      <c r="L62" s="463"/>
      <c r="M62" s="463"/>
      <c r="N62" s="463"/>
      <c r="O62" s="463"/>
      <c r="P62" s="168"/>
      <c r="Q62" s="168"/>
      <c r="R62" s="168"/>
    </row>
    <row r="63" spans="1:19" x14ac:dyDescent="0.2">
      <c r="A63" s="464" t="s">
        <v>118</v>
      </c>
      <c r="B63" s="464"/>
      <c r="C63" s="464"/>
      <c r="D63" s="465" t="s">
        <v>131</v>
      </c>
      <c r="E63" s="464"/>
      <c r="F63" s="464"/>
      <c r="G63" s="464"/>
      <c r="H63" s="464"/>
      <c r="I63" s="466"/>
      <c r="J63" s="465" t="s">
        <v>132</v>
      </c>
      <c r="K63" s="464"/>
      <c r="L63" s="464"/>
      <c r="M63" s="465" t="s">
        <v>133</v>
      </c>
      <c r="N63" s="464"/>
      <c r="O63" s="464"/>
      <c r="P63" s="167"/>
      <c r="Q63" s="167"/>
      <c r="R63" s="167"/>
      <c r="S63" s="19"/>
    </row>
    <row r="64" spans="1:19" x14ac:dyDescent="0.2">
      <c r="A64" s="451">
        <f>I51</f>
        <v>14190</v>
      </c>
      <c r="B64" s="451"/>
      <c r="C64" s="451"/>
      <c r="D64" s="452">
        <v>8540</v>
      </c>
      <c r="E64" s="451"/>
      <c r="F64" s="451"/>
      <c r="G64" s="451"/>
      <c r="H64" s="451"/>
      <c r="I64" s="451"/>
      <c r="J64" s="452">
        <f>A64-D64</f>
        <v>5650</v>
      </c>
      <c r="K64" s="451"/>
      <c r="L64" s="451"/>
      <c r="M64" s="452" t="s">
        <v>111</v>
      </c>
      <c r="N64" s="451"/>
      <c r="O64" s="451"/>
      <c r="P64" s="167"/>
      <c r="Q64" s="167"/>
      <c r="R64" s="167"/>
      <c r="S64" s="19"/>
    </row>
    <row r="65" spans="1:19" x14ac:dyDescent="0.2">
      <c r="A65" s="453" t="s">
        <v>205</v>
      </c>
      <c r="B65" s="453"/>
      <c r="C65" s="453"/>
      <c r="D65" s="453"/>
      <c r="E65" s="453"/>
      <c r="F65" s="453"/>
      <c r="G65" s="195">
        <f>SUM(D66:F73,M66:O73)</f>
        <v>8047</v>
      </c>
      <c r="H65" s="195" t="s">
        <v>135</v>
      </c>
      <c r="I65" s="195"/>
      <c r="J65" s="195"/>
      <c r="K65" s="195"/>
      <c r="L65" s="195"/>
      <c r="M65" s="195"/>
      <c r="N65" s="195"/>
      <c r="O65" s="195"/>
      <c r="P65" s="167"/>
      <c r="Q65" s="167"/>
      <c r="R65" s="167"/>
      <c r="S65" s="19"/>
    </row>
    <row r="66" spans="1:19" ht="15.2" customHeight="1" x14ac:dyDescent="0.2">
      <c r="A66" s="454" t="s">
        <v>234</v>
      </c>
      <c r="B66" s="454"/>
      <c r="C66" s="454"/>
      <c r="D66" s="455">
        <v>694</v>
      </c>
      <c r="E66" s="456"/>
      <c r="F66" s="457"/>
      <c r="G66" s="458" t="s">
        <v>137</v>
      </c>
      <c r="H66" s="454"/>
      <c r="I66" s="454"/>
      <c r="J66" s="454"/>
      <c r="K66" s="454"/>
      <c r="L66" s="454"/>
      <c r="M66" s="459">
        <v>122</v>
      </c>
      <c r="N66" s="460"/>
      <c r="O66" s="460"/>
      <c r="P66" s="167"/>
      <c r="Q66" s="167"/>
      <c r="R66" s="167"/>
      <c r="S66" s="19"/>
    </row>
    <row r="67" spans="1:19" ht="15.2" customHeight="1" x14ac:dyDescent="0.2">
      <c r="A67" s="442" t="s">
        <v>235</v>
      </c>
      <c r="B67" s="443"/>
      <c r="C67" s="443"/>
      <c r="D67" s="450">
        <v>144</v>
      </c>
      <c r="E67" s="445"/>
      <c r="F67" s="446"/>
      <c r="G67" s="447" t="s">
        <v>139</v>
      </c>
      <c r="H67" s="443"/>
      <c r="I67" s="443"/>
      <c r="J67" s="443"/>
      <c r="K67" s="443"/>
      <c r="L67" s="443"/>
      <c r="M67" s="448">
        <v>1510</v>
      </c>
      <c r="N67" s="449"/>
      <c r="O67" s="449"/>
      <c r="P67" s="167"/>
      <c r="Q67" s="167"/>
      <c r="R67" s="167"/>
      <c r="S67" s="19"/>
    </row>
    <row r="68" spans="1:19" ht="15.2" customHeight="1" x14ac:dyDescent="0.2">
      <c r="A68" s="442" t="s">
        <v>138</v>
      </c>
      <c r="B68" s="443"/>
      <c r="C68" s="443"/>
      <c r="D68" s="450">
        <v>9</v>
      </c>
      <c r="E68" s="445"/>
      <c r="F68" s="446"/>
      <c r="G68" s="447" t="s">
        <v>141</v>
      </c>
      <c r="H68" s="443"/>
      <c r="I68" s="443"/>
      <c r="J68" s="443"/>
      <c r="K68" s="443"/>
      <c r="L68" s="443"/>
      <c r="M68" s="448">
        <v>286</v>
      </c>
      <c r="N68" s="449"/>
      <c r="O68" s="449"/>
      <c r="P68" s="167"/>
      <c r="Q68" s="167"/>
      <c r="R68" s="167"/>
      <c r="S68" s="19"/>
    </row>
    <row r="69" spans="1:19" ht="15.2" customHeight="1" x14ac:dyDescent="0.2">
      <c r="A69" s="442" t="s">
        <v>140</v>
      </c>
      <c r="B69" s="443"/>
      <c r="C69" s="443"/>
      <c r="D69" s="450">
        <v>95</v>
      </c>
      <c r="E69" s="445"/>
      <c r="F69" s="446"/>
      <c r="G69" s="447" t="s">
        <v>143</v>
      </c>
      <c r="H69" s="443"/>
      <c r="I69" s="443"/>
      <c r="J69" s="443"/>
      <c r="K69" s="443"/>
      <c r="L69" s="443"/>
      <c r="M69" s="448">
        <v>2577</v>
      </c>
      <c r="N69" s="449"/>
      <c r="O69" s="449"/>
      <c r="P69" s="167"/>
      <c r="Q69" s="167"/>
      <c r="R69" s="167"/>
      <c r="S69" s="19"/>
    </row>
    <row r="70" spans="1:19" ht="15.2" customHeight="1" x14ac:dyDescent="0.2">
      <c r="A70" s="442" t="s">
        <v>142</v>
      </c>
      <c r="B70" s="443"/>
      <c r="C70" s="443"/>
      <c r="D70" s="450">
        <v>167</v>
      </c>
      <c r="E70" s="445"/>
      <c r="F70" s="446"/>
      <c r="G70" s="447" t="s">
        <v>236</v>
      </c>
      <c r="H70" s="443"/>
      <c r="I70" s="443"/>
      <c r="J70" s="443"/>
      <c r="K70" s="443"/>
      <c r="L70" s="443"/>
      <c r="M70" s="448">
        <v>1340</v>
      </c>
      <c r="N70" s="449"/>
      <c r="O70" s="449"/>
      <c r="P70" s="167"/>
      <c r="Q70" s="167"/>
      <c r="R70" s="167"/>
      <c r="S70" s="19"/>
    </row>
    <row r="71" spans="1:19" ht="15.2" customHeight="1" x14ac:dyDescent="0.2">
      <c r="A71" s="442" t="s">
        <v>144</v>
      </c>
      <c r="B71" s="443"/>
      <c r="C71" s="443"/>
      <c r="D71" s="444">
        <v>72</v>
      </c>
      <c r="E71" s="445"/>
      <c r="F71" s="446"/>
      <c r="G71" s="447" t="s">
        <v>237</v>
      </c>
      <c r="H71" s="443"/>
      <c r="I71" s="443"/>
      <c r="J71" s="443"/>
      <c r="K71" s="443"/>
      <c r="L71" s="443"/>
      <c r="M71" s="448">
        <v>249</v>
      </c>
      <c r="N71" s="449"/>
      <c r="O71" s="449"/>
      <c r="P71" s="167"/>
      <c r="Q71" s="167"/>
      <c r="R71" s="167"/>
      <c r="S71" s="19"/>
    </row>
    <row r="72" spans="1:19" ht="15.2" customHeight="1" x14ac:dyDescent="0.2">
      <c r="A72" s="442" t="s">
        <v>146</v>
      </c>
      <c r="B72" s="443"/>
      <c r="C72" s="443"/>
      <c r="D72" s="450">
        <v>126</v>
      </c>
      <c r="E72" s="445"/>
      <c r="F72" s="446"/>
      <c r="G72" s="447" t="s">
        <v>151</v>
      </c>
      <c r="H72" s="443"/>
      <c r="I72" s="443"/>
      <c r="J72" s="443"/>
      <c r="K72" s="443"/>
      <c r="L72" s="443"/>
      <c r="M72" s="448">
        <v>352</v>
      </c>
      <c r="N72" s="449"/>
      <c r="O72" s="449"/>
      <c r="P72" s="167"/>
      <c r="Q72" s="167"/>
      <c r="R72" s="167"/>
      <c r="S72" s="19"/>
    </row>
    <row r="73" spans="1:19" ht="15.2" customHeight="1" thickBot="1" x14ac:dyDescent="0.25">
      <c r="A73" s="434" t="s">
        <v>148</v>
      </c>
      <c r="B73" s="435"/>
      <c r="C73" s="435"/>
      <c r="D73" s="436">
        <v>304</v>
      </c>
      <c r="E73" s="437"/>
      <c r="F73" s="438"/>
      <c r="G73" s="196"/>
      <c r="H73" s="197"/>
      <c r="I73" s="197"/>
      <c r="J73" s="197"/>
      <c r="K73" s="197"/>
      <c r="L73" s="197"/>
      <c r="M73" s="439"/>
      <c r="N73" s="440"/>
      <c r="O73" s="440"/>
      <c r="P73" s="167"/>
      <c r="Q73" s="167"/>
      <c r="R73" s="167"/>
      <c r="S73" s="19"/>
    </row>
    <row r="74" spans="1:19" x14ac:dyDescent="0.2">
      <c r="A74" s="168"/>
      <c r="B74" s="168"/>
      <c r="C74" s="168"/>
      <c r="D74" s="168"/>
      <c r="E74" s="168"/>
      <c r="F74" s="168"/>
      <c r="G74" s="168"/>
      <c r="H74" s="168"/>
      <c r="I74" s="168"/>
      <c r="J74" s="168"/>
      <c r="K74" s="168"/>
      <c r="L74" s="168"/>
      <c r="M74" s="441" t="s">
        <v>90</v>
      </c>
      <c r="N74" s="441"/>
      <c r="O74" s="441"/>
      <c r="P74" s="167"/>
      <c r="Q74" s="167"/>
      <c r="R74" s="167"/>
      <c r="S74" s="19"/>
    </row>
    <row r="75" spans="1:19" ht="0.75" customHeight="1" x14ac:dyDescent="0.2">
      <c r="A75" s="168"/>
      <c r="B75" s="168"/>
      <c r="C75" s="168"/>
      <c r="D75" s="168"/>
      <c r="E75" s="168"/>
      <c r="F75" s="168"/>
      <c r="G75" s="168"/>
      <c r="H75" s="168"/>
      <c r="I75" s="168"/>
      <c r="J75" s="168"/>
      <c r="K75" s="168"/>
      <c r="L75" s="168"/>
      <c r="M75" s="168"/>
      <c r="N75" s="168"/>
      <c r="O75" s="168"/>
      <c r="P75" s="167"/>
      <c r="Q75" s="167"/>
      <c r="R75" s="167"/>
      <c r="S75" s="19"/>
    </row>
    <row r="76" spans="1:19" x14ac:dyDescent="0.2">
      <c r="A76" s="168"/>
      <c r="B76" s="168"/>
      <c r="C76" s="168"/>
      <c r="D76" s="168"/>
      <c r="E76" s="168"/>
      <c r="F76" s="168"/>
      <c r="G76" s="168"/>
      <c r="H76" s="168"/>
      <c r="I76" s="168"/>
      <c r="J76" s="168"/>
      <c r="K76" s="168"/>
      <c r="L76" s="168"/>
      <c r="M76" s="168"/>
      <c r="N76" s="168"/>
      <c r="O76" s="168"/>
      <c r="P76" s="168"/>
      <c r="Q76" s="168"/>
      <c r="R76" s="168"/>
    </row>
    <row r="77" spans="1:19" x14ac:dyDescent="0.2">
      <c r="A77" s="168"/>
      <c r="B77" s="168"/>
      <c r="C77" s="168"/>
      <c r="D77" s="168"/>
      <c r="E77" s="168"/>
      <c r="F77" s="168"/>
      <c r="G77" s="168"/>
      <c r="H77" s="168"/>
      <c r="I77" s="168"/>
      <c r="J77" s="168"/>
      <c r="K77" s="168"/>
      <c r="L77" s="168"/>
      <c r="M77" s="168"/>
      <c r="N77" s="168"/>
      <c r="O77" s="168"/>
      <c r="P77" s="168"/>
      <c r="Q77" s="168"/>
      <c r="R77" s="168"/>
    </row>
  </sheetData>
  <mergeCells count="190">
    <mergeCell ref="A1:I1"/>
    <mergeCell ref="M1:O1"/>
    <mergeCell ref="A2:C3"/>
    <mergeCell ref="D2:E3"/>
    <mergeCell ref="F2:G2"/>
    <mergeCell ref="H2:I3"/>
    <mergeCell ref="J2:K2"/>
    <mergeCell ref="L2:M2"/>
    <mergeCell ref="N2:O3"/>
    <mergeCell ref="F3:G3"/>
    <mergeCell ref="J3:K3"/>
    <mergeCell ref="L3:M3"/>
    <mergeCell ref="A4:C4"/>
    <mergeCell ref="D4:O4"/>
    <mergeCell ref="A5:C5"/>
    <mergeCell ref="A6:C6"/>
    <mergeCell ref="D6:E6"/>
    <mergeCell ref="F6:G6"/>
    <mergeCell ref="H6:I6"/>
    <mergeCell ref="J6:K6"/>
    <mergeCell ref="A11:C11"/>
    <mergeCell ref="A12:C12"/>
    <mergeCell ref="A13:C13"/>
    <mergeCell ref="A14:C14"/>
    <mergeCell ref="A15:C15"/>
    <mergeCell ref="A16:C16"/>
    <mergeCell ref="L6:M6"/>
    <mergeCell ref="N6:O6"/>
    <mergeCell ref="A7:C7"/>
    <mergeCell ref="A8:C8"/>
    <mergeCell ref="A9:C9"/>
    <mergeCell ref="A10:C10"/>
    <mergeCell ref="J18:K18"/>
    <mergeCell ref="L18:M18"/>
    <mergeCell ref="N18:O18"/>
    <mergeCell ref="A19:C19"/>
    <mergeCell ref="A20:C20"/>
    <mergeCell ref="A21:C21"/>
    <mergeCell ref="F16:G16"/>
    <mergeCell ref="A17:C17"/>
    <mergeCell ref="A18:C18"/>
    <mergeCell ref="D18:E18"/>
    <mergeCell ref="F18:G18"/>
    <mergeCell ref="H18:I18"/>
    <mergeCell ref="A29:I29"/>
    <mergeCell ref="J29:M29"/>
    <mergeCell ref="C30:D30"/>
    <mergeCell ref="E30:G30"/>
    <mergeCell ref="H30:J30"/>
    <mergeCell ref="K30:M30"/>
    <mergeCell ref="A22:C22"/>
    <mergeCell ref="A23:C23"/>
    <mergeCell ref="A24:C24"/>
    <mergeCell ref="A25:C25"/>
    <mergeCell ref="A26:C26"/>
    <mergeCell ref="A27:C27"/>
    <mergeCell ref="A31:B31"/>
    <mergeCell ref="C31:D31"/>
    <mergeCell ref="E31:G31"/>
    <mergeCell ref="H31:J31"/>
    <mergeCell ref="K31:M31"/>
    <mergeCell ref="A32:B32"/>
    <mergeCell ref="C32:D32"/>
    <mergeCell ref="E32:G32"/>
    <mergeCell ref="H32:J32"/>
    <mergeCell ref="K32:M32"/>
    <mergeCell ref="A33:B33"/>
    <mergeCell ref="C33:D33"/>
    <mergeCell ref="E33:G33"/>
    <mergeCell ref="H33:J33"/>
    <mergeCell ref="K33:M33"/>
    <mergeCell ref="A34:B34"/>
    <mergeCell ref="C34:D34"/>
    <mergeCell ref="E34:G34"/>
    <mergeCell ref="H34:J34"/>
    <mergeCell ref="K34:M34"/>
    <mergeCell ref="A35:B35"/>
    <mergeCell ref="C35:D35"/>
    <mergeCell ref="E35:G35"/>
    <mergeCell ref="H35:J35"/>
    <mergeCell ref="K35:M35"/>
    <mergeCell ref="A36:B36"/>
    <mergeCell ref="C36:D36"/>
    <mergeCell ref="E36:G36"/>
    <mergeCell ref="H36:J36"/>
    <mergeCell ref="K36:M36"/>
    <mergeCell ref="K39:M39"/>
    <mergeCell ref="A40:B40"/>
    <mergeCell ref="C40:D40"/>
    <mergeCell ref="K40:M40"/>
    <mergeCell ref="A41:B41"/>
    <mergeCell ref="C41:D41"/>
    <mergeCell ref="A37:B37"/>
    <mergeCell ref="C37:D37"/>
    <mergeCell ref="A38:B38"/>
    <mergeCell ref="C38:D38"/>
    <mergeCell ref="A39:B39"/>
    <mergeCell ref="C39:D39"/>
    <mergeCell ref="A45:B45"/>
    <mergeCell ref="C45:D45"/>
    <mergeCell ref="A46:B46"/>
    <mergeCell ref="C46:D46"/>
    <mergeCell ref="A47:B47"/>
    <mergeCell ref="C47:D47"/>
    <mergeCell ref="A42:B42"/>
    <mergeCell ref="C42:D42"/>
    <mergeCell ref="A43:B43"/>
    <mergeCell ref="C43:D43"/>
    <mergeCell ref="A44:B44"/>
    <mergeCell ref="C44:D44"/>
    <mergeCell ref="A51:B51"/>
    <mergeCell ref="C51:D51"/>
    <mergeCell ref="A52:B52"/>
    <mergeCell ref="C52:D52"/>
    <mergeCell ref="H52:J52"/>
    <mergeCell ref="K52:M52"/>
    <mergeCell ref="A48:B48"/>
    <mergeCell ref="C48:D48"/>
    <mergeCell ref="A49:B49"/>
    <mergeCell ref="C49:D49"/>
    <mergeCell ref="A50:B50"/>
    <mergeCell ref="C50:D50"/>
    <mergeCell ref="A55:B55"/>
    <mergeCell ref="C55:D55"/>
    <mergeCell ref="H55:J55"/>
    <mergeCell ref="K55:M55"/>
    <mergeCell ref="A56:B56"/>
    <mergeCell ref="C56:D56"/>
    <mergeCell ref="H56:J56"/>
    <mergeCell ref="K56:M56"/>
    <mergeCell ref="A53:B53"/>
    <mergeCell ref="C53:D53"/>
    <mergeCell ref="H53:J53"/>
    <mergeCell ref="K53:M53"/>
    <mergeCell ref="A54:B54"/>
    <mergeCell ref="C54:D54"/>
    <mergeCell ref="H54:J54"/>
    <mergeCell ref="K54:M54"/>
    <mergeCell ref="A59:O61"/>
    <mergeCell ref="A62:E62"/>
    <mergeCell ref="H62:O62"/>
    <mergeCell ref="A63:C63"/>
    <mergeCell ref="D63:I63"/>
    <mergeCell ref="J63:L63"/>
    <mergeCell ref="M63:O63"/>
    <mergeCell ref="A57:B57"/>
    <mergeCell ref="C57:D57"/>
    <mergeCell ref="H57:J57"/>
    <mergeCell ref="K57:M57"/>
    <mergeCell ref="A58:B58"/>
    <mergeCell ref="C58:D58"/>
    <mergeCell ref="H58:J58"/>
    <mergeCell ref="K58:M58"/>
    <mergeCell ref="A64:C64"/>
    <mergeCell ref="D64:I64"/>
    <mergeCell ref="J64:L64"/>
    <mergeCell ref="M64:O64"/>
    <mergeCell ref="A65:F65"/>
    <mergeCell ref="A66:C66"/>
    <mergeCell ref="D66:F66"/>
    <mergeCell ref="G66:L66"/>
    <mergeCell ref="M66:O66"/>
    <mergeCell ref="A69:C69"/>
    <mergeCell ref="D69:F69"/>
    <mergeCell ref="G69:L69"/>
    <mergeCell ref="M69:O69"/>
    <mergeCell ref="A70:C70"/>
    <mergeCell ref="D70:F70"/>
    <mergeCell ref="G70:L70"/>
    <mergeCell ref="M70:O70"/>
    <mergeCell ref="A67:C67"/>
    <mergeCell ref="D67:F67"/>
    <mergeCell ref="G67:L67"/>
    <mergeCell ref="M67:O67"/>
    <mergeCell ref="A68:C68"/>
    <mergeCell ref="D68:F68"/>
    <mergeCell ref="G68:L68"/>
    <mergeCell ref="M68:O68"/>
    <mergeCell ref="A73:C73"/>
    <mergeCell ref="D73:F73"/>
    <mergeCell ref="M73:O73"/>
    <mergeCell ref="M74:O74"/>
    <mergeCell ref="A71:C71"/>
    <mergeCell ref="D71:F71"/>
    <mergeCell ref="G71:L71"/>
    <mergeCell ref="M71:O71"/>
    <mergeCell ref="A72:C72"/>
    <mergeCell ref="D72:F72"/>
    <mergeCell ref="G72:L72"/>
    <mergeCell ref="M72:O72"/>
  </mergeCells>
  <phoneticPr fontId="3"/>
  <printOptions horizontalCentered="1"/>
  <pageMargins left="0.39370078740157483" right="0.39370078740157483" top="0.59055118110236227" bottom="0.78740157480314965" header="0.51181102362204722" footer="0.39370078740157483"/>
  <pageSetup paperSize="9" scale="5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I67"/>
  <sheetViews>
    <sheetView showGridLines="0" view="pageBreakPreview" topLeftCell="A40" zoomScale="80" zoomScaleNormal="100" zoomScaleSheetLayoutView="80" workbookViewId="0">
      <selection activeCell="V37" sqref="V37:X37"/>
    </sheetView>
  </sheetViews>
  <sheetFormatPr defaultRowHeight="17.25" x14ac:dyDescent="0.2"/>
  <cols>
    <col min="1" max="30" width="4.125" style="2" customWidth="1"/>
    <col min="31" max="31" width="11.75" style="2" bestFit="1" customWidth="1"/>
    <col min="32" max="256" width="9" style="2"/>
    <col min="257" max="286" width="4.125" style="2" customWidth="1"/>
    <col min="287" max="287" width="11.75" style="2" bestFit="1" customWidth="1"/>
    <col min="288" max="512" width="9" style="2"/>
    <col min="513" max="542" width="4.125" style="2" customWidth="1"/>
    <col min="543" max="543" width="11.75" style="2" bestFit="1" customWidth="1"/>
    <col min="544" max="768" width="9" style="2"/>
    <col min="769" max="798" width="4.125" style="2" customWidth="1"/>
    <col min="799" max="799" width="11.75" style="2" bestFit="1" customWidth="1"/>
    <col min="800" max="1024" width="9" style="2"/>
    <col min="1025" max="1054" width="4.125" style="2" customWidth="1"/>
    <col min="1055" max="1055" width="11.75" style="2" bestFit="1" customWidth="1"/>
    <col min="1056" max="1280" width="9" style="2"/>
    <col min="1281" max="1310" width="4.125" style="2" customWidth="1"/>
    <col min="1311" max="1311" width="11.75" style="2" bestFit="1" customWidth="1"/>
    <col min="1312" max="1536" width="9" style="2"/>
    <col min="1537" max="1566" width="4.125" style="2" customWidth="1"/>
    <col min="1567" max="1567" width="11.75" style="2" bestFit="1" customWidth="1"/>
    <col min="1568" max="1792" width="9" style="2"/>
    <col min="1793" max="1822" width="4.125" style="2" customWidth="1"/>
    <col min="1823" max="1823" width="11.75" style="2" bestFit="1" customWidth="1"/>
    <col min="1824" max="2048" width="9" style="2"/>
    <col min="2049" max="2078" width="4.125" style="2" customWidth="1"/>
    <col min="2079" max="2079" width="11.75" style="2" bestFit="1" customWidth="1"/>
    <col min="2080" max="2304" width="9" style="2"/>
    <col min="2305" max="2334" width="4.125" style="2" customWidth="1"/>
    <col min="2335" max="2335" width="11.75" style="2" bestFit="1" customWidth="1"/>
    <col min="2336" max="2560" width="9" style="2"/>
    <col min="2561" max="2590" width="4.125" style="2" customWidth="1"/>
    <col min="2591" max="2591" width="11.75" style="2" bestFit="1" customWidth="1"/>
    <col min="2592" max="2816" width="9" style="2"/>
    <col min="2817" max="2846" width="4.125" style="2" customWidth="1"/>
    <col min="2847" max="2847" width="11.75" style="2" bestFit="1" customWidth="1"/>
    <col min="2848" max="3072" width="9" style="2"/>
    <col min="3073" max="3102" width="4.125" style="2" customWidth="1"/>
    <col min="3103" max="3103" width="11.75" style="2" bestFit="1" customWidth="1"/>
    <col min="3104" max="3328" width="9" style="2"/>
    <col min="3329" max="3358" width="4.125" style="2" customWidth="1"/>
    <col min="3359" max="3359" width="11.75" style="2" bestFit="1" customWidth="1"/>
    <col min="3360" max="3584" width="9" style="2"/>
    <col min="3585" max="3614" width="4.125" style="2" customWidth="1"/>
    <col min="3615" max="3615" width="11.75" style="2" bestFit="1" customWidth="1"/>
    <col min="3616" max="3840" width="9" style="2"/>
    <col min="3841" max="3870" width="4.125" style="2" customWidth="1"/>
    <col min="3871" max="3871" width="11.75" style="2" bestFit="1" customWidth="1"/>
    <col min="3872" max="4096" width="9" style="2"/>
    <col min="4097" max="4126" width="4.125" style="2" customWidth="1"/>
    <col min="4127" max="4127" width="11.75" style="2" bestFit="1" customWidth="1"/>
    <col min="4128" max="4352" width="9" style="2"/>
    <col min="4353" max="4382" width="4.125" style="2" customWidth="1"/>
    <col min="4383" max="4383" width="11.75" style="2" bestFit="1" customWidth="1"/>
    <col min="4384" max="4608" width="9" style="2"/>
    <col min="4609" max="4638" width="4.125" style="2" customWidth="1"/>
    <col min="4639" max="4639" width="11.75" style="2" bestFit="1" customWidth="1"/>
    <col min="4640" max="4864" width="9" style="2"/>
    <col min="4865" max="4894" width="4.125" style="2" customWidth="1"/>
    <col min="4895" max="4895" width="11.75" style="2" bestFit="1" customWidth="1"/>
    <col min="4896" max="5120" width="9" style="2"/>
    <col min="5121" max="5150" width="4.125" style="2" customWidth="1"/>
    <col min="5151" max="5151" width="11.75" style="2" bestFit="1" customWidth="1"/>
    <col min="5152" max="5376" width="9" style="2"/>
    <col min="5377" max="5406" width="4.125" style="2" customWidth="1"/>
    <col min="5407" max="5407" width="11.75" style="2" bestFit="1" customWidth="1"/>
    <col min="5408" max="5632" width="9" style="2"/>
    <col min="5633" max="5662" width="4.125" style="2" customWidth="1"/>
    <col min="5663" max="5663" width="11.75" style="2" bestFit="1" customWidth="1"/>
    <col min="5664" max="5888" width="9" style="2"/>
    <col min="5889" max="5918" width="4.125" style="2" customWidth="1"/>
    <col min="5919" max="5919" width="11.75" style="2" bestFit="1" customWidth="1"/>
    <col min="5920" max="6144" width="9" style="2"/>
    <col min="6145" max="6174" width="4.125" style="2" customWidth="1"/>
    <col min="6175" max="6175" width="11.75" style="2" bestFit="1" customWidth="1"/>
    <col min="6176" max="6400" width="9" style="2"/>
    <col min="6401" max="6430" width="4.125" style="2" customWidth="1"/>
    <col min="6431" max="6431" width="11.75" style="2" bestFit="1" customWidth="1"/>
    <col min="6432" max="6656" width="9" style="2"/>
    <col min="6657" max="6686" width="4.125" style="2" customWidth="1"/>
    <col min="6687" max="6687" width="11.75" style="2" bestFit="1" customWidth="1"/>
    <col min="6688" max="6912" width="9" style="2"/>
    <col min="6913" max="6942" width="4.125" style="2" customWidth="1"/>
    <col min="6943" max="6943" width="11.75" style="2" bestFit="1" customWidth="1"/>
    <col min="6944" max="7168" width="9" style="2"/>
    <col min="7169" max="7198" width="4.125" style="2" customWidth="1"/>
    <col min="7199" max="7199" width="11.75" style="2" bestFit="1" customWidth="1"/>
    <col min="7200" max="7424" width="9" style="2"/>
    <col min="7425" max="7454" width="4.125" style="2" customWidth="1"/>
    <col min="7455" max="7455" width="11.75" style="2" bestFit="1" customWidth="1"/>
    <col min="7456" max="7680" width="9" style="2"/>
    <col min="7681" max="7710" width="4.125" style="2" customWidth="1"/>
    <col min="7711" max="7711" width="11.75" style="2" bestFit="1" customWidth="1"/>
    <col min="7712" max="7936" width="9" style="2"/>
    <col min="7937" max="7966" width="4.125" style="2" customWidth="1"/>
    <col min="7967" max="7967" width="11.75" style="2" bestFit="1" customWidth="1"/>
    <col min="7968" max="8192" width="9" style="2"/>
    <col min="8193" max="8222" width="4.125" style="2" customWidth="1"/>
    <col min="8223" max="8223" width="11.75" style="2" bestFit="1" customWidth="1"/>
    <col min="8224" max="8448" width="9" style="2"/>
    <col min="8449" max="8478" width="4.125" style="2" customWidth="1"/>
    <col min="8479" max="8479" width="11.75" style="2" bestFit="1" customWidth="1"/>
    <col min="8480" max="8704" width="9" style="2"/>
    <col min="8705" max="8734" width="4.125" style="2" customWidth="1"/>
    <col min="8735" max="8735" width="11.75" style="2" bestFit="1" customWidth="1"/>
    <col min="8736" max="8960" width="9" style="2"/>
    <col min="8961" max="8990" width="4.125" style="2" customWidth="1"/>
    <col min="8991" max="8991" width="11.75" style="2" bestFit="1" customWidth="1"/>
    <col min="8992" max="9216" width="9" style="2"/>
    <col min="9217" max="9246" width="4.125" style="2" customWidth="1"/>
    <col min="9247" max="9247" width="11.75" style="2" bestFit="1" customWidth="1"/>
    <col min="9248" max="9472" width="9" style="2"/>
    <col min="9473" max="9502" width="4.125" style="2" customWidth="1"/>
    <col min="9503" max="9503" width="11.75" style="2" bestFit="1" customWidth="1"/>
    <col min="9504" max="9728" width="9" style="2"/>
    <col min="9729" max="9758" width="4.125" style="2" customWidth="1"/>
    <col min="9759" max="9759" width="11.75" style="2" bestFit="1" customWidth="1"/>
    <col min="9760" max="9984" width="9" style="2"/>
    <col min="9985" max="10014" width="4.125" style="2" customWidth="1"/>
    <col min="10015" max="10015" width="11.75" style="2" bestFit="1" customWidth="1"/>
    <col min="10016" max="10240" width="9" style="2"/>
    <col min="10241" max="10270" width="4.125" style="2" customWidth="1"/>
    <col min="10271" max="10271" width="11.75" style="2" bestFit="1" customWidth="1"/>
    <col min="10272" max="10496" width="9" style="2"/>
    <col min="10497" max="10526" width="4.125" style="2" customWidth="1"/>
    <col min="10527" max="10527" width="11.75" style="2" bestFit="1" customWidth="1"/>
    <col min="10528" max="10752" width="9" style="2"/>
    <col min="10753" max="10782" width="4.125" style="2" customWidth="1"/>
    <col min="10783" max="10783" width="11.75" style="2" bestFit="1" customWidth="1"/>
    <col min="10784" max="11008" width="9" style="2"/>
    <col min="11009" max="11038" width="4.125" style="2" customWidth="1"/>
    <col min="11039" max="11039" width="11.75" style="2" bestFit="1" customWidth="1"/>
    <col min="11040" max="11264" width="9" style="2"/>
    <col min="11265" max="11294" width="4.125" style="2" customWidth="1"/>
    <col min="11295" max="11295" width="11.75" style="2" bestFit="1" customWidth="1"/>
    <col min="11296" max="11520" width="9" style="2"/>
    <col min="11521" max="11550" width="4.125" style="2" customWidth="1"/>
    <col min="11551" max="11551" width="11.75" style="2" bestFit="1" customWidth="1"/>
    <col min="11552" max="11776" width="9" style="2"/>
    <col min="11777" max="11806" width="4.125" style="2" customWidth="1"/>
    <col min="11807" max="11807" width="11.75" style="2" bestFit="1" customWidth="1"/>
    <col min="11808" max="12032" width="9" style="2"/>
    <col min="12033" max="12062" width="4.125" style="2" customWidth="1"/>
    <col min="12063" max="12063" width="11.75" style="2" bestFit="1" customWidth="1"/>
    <col min="12064" max="12288" width="9" style="2"/>
    <col min="12289" max="12318" width="4.125" style="2" customWidth="1"/>
    <col min="12319" max="12319" width="11.75" style="2" bestFit="1" customWidth="1"/>
    <col min="12320" max="12544" width="9" style="2"/>
    <col min="12545" max="12574" width="4.125" style="2" customWidth="1"/>
    <col min="12575" max="12575" width="11.75" style="2" bestFit="1" customWidth="1"/>
    <col min="12576" max="12800" width="9" style="2"/>
    <col min="12801" max="12830" width="4.125" style="2" customWidth="1"/>
    <col min="12831" max="12831" width="11.75" style="2" bestFit="1" customWidth="1"/>
    <col min="12832" max="13056" width="9" style="2"/>
    <col min="13057" max="13086" width="4.125" style="2" customWidth="1"/>
    <col min="13087" max="13087" width="11.75" style="2" bestFit="1" customWidth="1"/>
    <col min="13088" max="13312" width="9" style="2"/>
    <col min="13313" max="13342" width="4.125" style="2" customWidth="1"/>
    <col min="13343" max="13343" width="11.75" style="2" bestFit="1" customWidth="1"/>
    <col min="13344" max="13568" width="9" style="2"/>
    <col min="13569" max="13598" width="4.125" style="2" customWidth="1"/>
    <col min="13599" max="13599" width="11.75" style="2" bestFit="1" customWidth="1"/>
    <col min="13600" max="13824" width="9" style="2"/>
    <col min="13825" max="13854" width="4.125" style="2" customWidth="1"/>
    <col min="13855" max="13855" width="11.75" style="2" bestFit="1" customWidth="1"/>
    <col min="13856" max="14080" width="9" style="2"/>
    <col min="14081" max="14110" width="4.125" style="2" customWidth="1"/>
    <col min="14111" max="14111" width="11.75" style="2" bestFit="1" customWidth="1"/>
    <col min="14112" max="14336" width="9" style="2"/>
    <col min="14337" max="14366" width="4.125" style="2" customWidth="1"/>
    <col min="14367" max="14367" width="11.75" style="2" bestFit="1" customWidth="1"/>
    <col min="14368" max="14592" width="9" style="2"/>
    <col min="14593" max="14622" width="4.125" style="2" customWidth="1"/>
    <col min="14623" max="14623" width="11.75" style="2" bestFit="1" customWidth="1"/>
    <col min="14624" max="14848" width="9" style="2"/>
    <col min="14849" max="14878" width="4.125" style="2" customWidth="1"/>
    <col min="14879" max="14879" width="11.75" style="2" bestFit="1" customWidth="1"/>
    <col min="14880" max="15104" width="9" style="2"/>
    <col min="15105" max="15134" width="4.125" style="2" customWidth="1"/>
    <col min="15135" max="15135" width="11.75" style="2" bestFit="1" customWidth="1"/>
    <col min="15136" max="15360" width="9" style="2"/>
    <col min="15361" max="15390" width="4.125" style="2" customWidth="1"/>
    <col min="15391" max="15391" width="11.75" style="2" bestFit="1" customWidth="1"/>
    <col min="15392" max="15616" width="9" style="2"/>
    <col min="15617" max="15646" width="4.125" style="2" customWidth="1"/>
    <col min="15647" max="15647" width="11.75" style="2" bestFit="1" customWidth="1"/>
    <col min="15648" max="15872" width="9" style="2"/>
    <col min="15873" max="15902" width="4.125" style="2" customWidth="1"/>
    <col min="15903" max="15903" width="11.75" style="2" bestFit="1" customWidth="1"/>
    <col min="15904" max="16128" width="9" style="2"/>
    <col min="16129" max="16158" width="4.125" style="2" customWidth="1"/>
    <col min="16159" max="16159" width="11.75" style="2" bestFit="1" customWidth="1"/>
    <col min="16160" max="16384" width="9" style="2"/>
  </cols>
  <sheetData>
    <row r="1" spans="1:35" ht="22.5" customHeight="1" thickBot="1" x14ac:dyDescent="0.25">
      <c r="A1" s="462" t="s">
        <v>238</v>
      </c>
      <c r="B1" s="462"/>
      <c r="C1" s="462"/>
      <c r="D1" s="462"/>
      <c r="E1" s="462"/>
      <c r="F1" s="462"/>
      <c r="G1" s="462"/>
      <c r="H1" s="462"/>
      <c r="I1" s="462"/>
      <c r="J1" s="462"/>
      <c r="K1" s="462"/>
      <c r="L1" s="462"/>
      <c r="M1" s="462"/>
      <c r="N1" s="462"/>
      <c r="O1" s="462"/>
      <c r="P1" s="462"/>
      <c r="Q1" s="462"/>
      <c r="R1" s="462"/>
      <c r="S1" s="462"/>
      <c r="T1" s="462"/>
      <c r="U1" s="462"/>
      <c r="V1" s="462"/>
      <c r="W1" s="462"/>
      <c r="X1" s="194"/>
      <c r="Y1" s="198"/>
      <c r="Z1" s="463" t="s">
        <v>18</v>
      </c>
      <c r="AA1" s="463"/>
      <c r="AB1" s="463"/>
      <c r="AC1" s="463"/>
      <c r="AD1" s="463"/>
    </row>
    <row r="2" spans="1:35" x14ac:dyDescent="0.2">
      <c r="A2" s="199"/>
      <c r="B2" s="199"/>
      <c r="C2" s="199"/>
      <c r="D2" s="199"/>
      <c r="E2" s="199"/>
      <c r="F2" s="617" t="s">
        <v>239</v>
      </c>
      <c r="G2" s="618"/>
      <c r="H2" s="618"/>
      <c r="I2" s="618"/>
      <c r="J2" s="619"/>
      <c r="K2" s="617" t="s">
        <v>118</v>
      </c>
      <c r="L2" s="618"/>
      <c r="M2" s="618"/>
      <c r="N2" s="618"/>
      <c r="O2" s="619"/>
      <c r="P2" s="617" t="s">
        <v>240</v>
      </c>
      <c r="Q2" s="618"/>
      <c r="R2" s="618"/>
      <c r="S2" s="618"/>
      <c r="T2" s="618"/>
      <c r="U2" s="617" t="s">
        <v>241</v>
      </c>
      <c r="V2" s="618"/>
      <c r="W2" s="618"/>
      <c r="X2" s="618"/>
      <c r="Y2" s="619"/>
      <c r="Z2" s="617" t="s">
        <v>242</v>
      </c>
      <c r="AA2" s="618"/>
      <c r="AB2" s="618"/>
      <c r="AC2" s="618"/>
      <c r="AD2" s="618"/>
    </row>
    <row r="3" spans="1:35" x14ac:dyDescent="0.2">
      <c r="A3" s="484" t="s">
        <v>157</v>
      </c>
      <c r="B3" s="484"/>
      <c r="C3" s="484"/>
      <c r="D3" s="484"/>
      <c r="E3" s="485"/>
      <c r="F3" s="611">
        <f>SUM(F4:J10)</f>
        <v>1245</v>
      </c>
      <c r="G3" s="611"/>
      <c r="H3" s="611"/>
      <c r="I3" s="611"/>
      <c r="J3" s="611"/>
      <c r="K3" s="611">
        <f>SUM(K4:O10)</f>
        <v>793</v>
      </c>
      <c r="L3" s="611"/>
      <c r="M3" s="611"/>
      <c r="N3" s="611"/>
      <c r="O3" s="611"/>
      <c r="P3" s="611">
        <f>SUM(P4:T10)</f>
        <v>225</v>
      </c>
      <c r="Q3" s="611"/>
      <c r="R3" s="611"/>
      <c r="S3" s="611"/>
      <c r="T3" s="611"/>
      <c r="U3" s="611">
        <f>SUM(U4:Y10)</f>
        <v>382</v>
      </c>
      <c r="V3" s="611"/>
      <c r="W3" s="611"/>
      <c r="X3" s="611"/>
      <c r="Y3" s="611"/>
      <c r="Z3" s="611">
        <f>SUM(Z4:AD10)</f>
        <v>186</v>
      </c>
      <c r="AA3" s="611"/>
      <c r="AB3" s="611"/>
      <c r="AC3" s="611"/>
      <c r="AD3" s="611"/>
      <c r="AE3" s="27"/>
    </row>
    <row r="4" spans="1:35" ht="16.5" customHeight="1" x14ac:dyDescent="0.2">
      <c r="A4" s="481" t="s">
        <v>243</v>
      </c>
      <c r="B4" s="481"/>
      <c r="C4" s="481"/>
      <c r="D4" s="481"/>
      <c r="E4" s="482"/>
      <c r="F4" s="502">
        <v>403</v>
      </c>
      <c r="G4" s="503"/>
      <c r="H4" s="503"/>
      <c r="I4" s="503"/>
      <c r="J4" s="503"/>
      <c r="K4" s="503">
        <v>258</v>
      </c>
      <c r="L4" s="503"/>
      <c r="M4" s="503"/>
      <c r="N4" s="503"/>
      <c r="O4" s="503"/>
      <c r="P4" s="503">
        <v>98</v>
      </c>
      <c r="Q4" s="503"/>
      <c r="R4" s="503"/>
      <c r="S4" s="503"/>
      <c r="T4" s="503"/>
      <c r="U4" s="503">
        <v>97</v>
      </c>
      <c r="V4" s="503"/>
      <c r="W4" s="503"/>
      <c r="X4" s="503"/>
      <c r="Y4" s="503"/>
      <c r="Z4" s="503">
        <v>63</v>
      </c>
      <c r="AA4" s="503"/>
      <c r="AB4" s="503"/>
      <c r="AC4" s="503"/>
      <c r="AD4" s="503"/>
    </row>
    <row r="5" spans="1:35" ht="16.5" customHeight="1" x14ac:dyDescent="0.2">
      <c r="A5" s="481" t="s">
        <v>228</v>
      </c>
      <c r="B5" s="481"/>
      <c r="C5" s="481"/>
      <c r="D5" s="481"/>
      <c r="E5" s="482"/>
      <c r="F5" s="502">
        <v>127</v>
      </c>
      <c r="G5" s="503"/>
      <c r="H5" s="503"/>
      <c r="I5" s="503"/>
      <c r="J5" s="503"/>
      <c r="K5" s="503">
        <v>79</v>
      </c>
      <c r="L5" s="503"/>
      <c r="M5" s="503"/>
      <c r="N5" s="503"/>
      <c r="O5" s="503"/>
      <c r="P5" s="503">
        <v>10</v>
      </c>
      <c r="Q5" s="503"/>
      <c r="R5" s="503"/>
      <c r="S5" s="503"/>
      <c r="T5" s="503"/>
      <c r="U5" s="503">
        <v>42</v>
      </c>
      <c r="V5" s="503"/>
      <c r="W5" s="503"/>
      <c r="X5" s="503"/>
      <c r="Y5" s="503"/>
      <c r="Z5" s="503">
        <v>27</v>
      </c>
      <c r="AA5" s="503"/>
      <c r="AB5" s="503"/>
      <c r="AC5" s="503"/>
      <c r="AD5" s="503"/>
    </row>
    <row r="6" spans="1:35" ht="16.5" customHeight="1" x14ac:dyDescent="0.2">
      <c r="A6" s="481" t="s">
        <v>229</v>
      </c>
      <c r="B6" s="481"/>
      <c r="C6" s="481"/>
      <c r="D6" s="481"/>
      <c r="E6" s="482"/>
      <c r="F6" s="502">
        <v>99</v>
      </c>
      <c r="G6" s="503"/>
      <c r="H6" s="503"/>
      <c r="I6" s="503"/>
      <c r="J6" s="503"/>
      <c r="K6" s="503">
        <v>63</v>
      </c>
      <c r="L6" s="503"/>
      <c r="M6" s="503"/>
      <c r="N6" s="503"/>
      <c r="O6" s="503"/>
      <c r="P6" s="503">
        <v>19</v>
      </c>
      <c r="Q6" s="503"/>
      <c r="R6" s="503"/>
      <c r="S6" s="503"/>
      <c r="T6" s="503"/>
      <c r="U6" s="503">
        <v>22</v>
      </c>
      <c r="V6" s="503"/>
      <c r="W6" s="503"/>
      <c r="X6" s="503"/>
      <c r="Y6" s="503"/>
      <c r="Z6" s="616">
        <v>22</v>
      </c>
      <c r="AA6" s="616"/>
      <c r="AB6" s="616"/>
      <c r="AC6" s="616"/>
      <c r="AD6" s="616"/>
    </row>
    <row r="7" spans="1:35" ht="16.5" customHeight="1" x14ac:dyDescent="0.2">
      <c r="A7" s="481" t="s">
        <v>244</v>
      </c>
      <c r="B7" s="481"/>
      <c r="C7" s="481"/>
      <c r="D7" s="481"/>
      <c r="E7" s="482"/>
      <c r="F7" s="502">
        <v>172</v>
      </c>
      <c r="G7" s="503"/>
      <c r="H7" s="503"/>
      <c r="I7" s="503"/>
      <c r="J7" s="503"/>
      <c r="K7" s="503">
        <v>110</v>
      </c>
      <c r="L7" s="503"/>
      <c r="M7" s="503"/>
      <c r="N7" s="503"/>
      <c r="O7" s="503"/>
      <c r="P7" s="503">
        <v>27</v>
      </c>
      <c r="Q7" s="503"/>
      <c r="R7" s="503"/>
      <c r="S7" s="503"/>
      <c r="T7" s="503"/>
      <c r="U7" s="503">
        <v>82</v>
      </c>
      <c r="V7" s="503"/>
      <c r="W7" s="503"/>
      <c r="X7" s="503"/>
      <c r="Y7" s="503"/>
      <c r="Z7" s="503">
        <v>1</v>
      </c>
      <c r="AA7" s="503"/>
      <c r="AB7" s="503"/>
      <c r="AC7" s="503"/>
      <c r="AD7" s="503"/>
    </row>
    <row r="8" spans="1:35" ht="16.5" customHeight="1" x14ac:dyDescent="0.2">
      <c r="A8" s="481" t="s">
        <v>230</v>
      </c>
      <c r="B8" s="481"/>
      <c r="C8" s="481"/>
      <c r="D8" s="481"/>
      <c r="E8" s="482"/>
      <c r="F8" s="502">
        <v>59</v>
      </c>
      <c r="G8" s="503"/>
      <c r="H8" s="503"/>
      <c r="I8" s="503"/>
      <c r="J8" s="503"/>
      <c r="K8" s="503">
        <v>38</v>
      </c>
      <c r="L8" s="503"/>
      <c r="M8" s="503"/>
      <c r="N8" s="503"/>
      <c r="O8" s="503"/>
      <c r="P8" s="503">
        <v>7</v>
      </c>
      <c r="Q8" s="503"/>
      <c r="R8" s="503"/>
      <c r="S8" s="503"/>
      <c r="T8" s="503"/>
      <c r="U8" s="503">
        <v>13</v>
      </c>
      <c r="V8" s="503"/>
      <c r="W8" s="503"/>
      <c r="X8" s="503"/>
      <c r="Y8" s="503"/>
      <c r="Z8" s="503">
        <v>18</v>
      </c>
      <c r="AA8" s="503"/>
      <c r="AB8" s="503"/>
      <c r="AC8" s="503"/>
      <c r="AD8" s="503"/>
    </row>
    <row r="9" spans="1:35" ht="16.5" customHeight="1" x14ac:dyDescent="0.2">
      <c r="A9" s="481" t="s">
        <v>231</v>
      </c>
      <c r="B9" s="481"/>
      <c r="C9" s="481"/>
      <c r="D9" s="481"/>
      <c r="E9" s="482"/>
      <c r="F9" s="502">
        <v>248</v>
      </c>
      <c r="G9" s="503"/>
      <c r="H9" s="503"/>
      <c r="I9" s="503"/>
      <c r="J9" s="503"/>
      <c r="K9" s="503">
        <v>147</v>
      </c>
      <c r="L9" s="503"/>
      <c r="M9" s="503"/>
      <c r="N9" s="503"/>
      <c r="O9" s="503"/>
      <c r="P9" s="503">
        <v>51</v>
      </c>
      <c r="Q9" s="503"/>
      <c r="R9" s="503"/>
      <c r="S9" s="503"/>
      <c r="T9" s="503"/>
      <c r="U9" s="503">
        <v>73</v>
      </c>
      <c r="V9" s="503"/>
      <c r="W9" s="503"/>
      <c r="X9" s="503"/>
      <c r="Y9" s="503"/>
      <c r="Z9" s="503">
        <v>23</v>
      </c>
      <c r="AA9" s="503"/>
      <c r="AB9" s="503"/>
      <c r="AC9" s="503"/>
      <c r="AD9" s="503"/>
    </row>
    <row r="10" spans="1:35" ht="16.5" customHeight="1" x14ac:dyDescent="0.2">
      <c r="A10" s="612" t="s">
        <v>245</v>
      </c>
      <c r="B10" s="612"/>
      <c r="C10" s="612"/>
      <c r="D10" s="612"/>
      <c r="E10" s="613"/>
      <c r="F10" s="614">
        <v>137</v>
      </c>
      <c r="G10" s="615"/>
      <c r="H10" s="615"/>
      <c r="I10" s="615"/>
      <c r="J10" s="615"/>
      <c r="K10" s="615">
        <v>98</v>
      </c>
      <c r="L10" s="615"/>
      <c r="M10" s="615"/>
      <c r="N10" s="615"/>
      <c r="O10" s="615"/>
      <c r="P10" s="615">
        <v>13</v>
      </c>
      <c r="Q10" s="615"/>
      <c r="R10" s="615"/>
      <c r="S10" s="615"/>
      <c r="T10" s="615"/>
      <c r="U10" s="615">
        <v>53</v>
      </c>
      <c r="V10" s="615"/>
      <c r="W10" s="615"/>
      <c r="X10" s="615"/>
      <c r="Y10" s="615"/>
      <c r="Z10" s="615">
        <v>32</v>
      </c>
      <c r="AA10" s="615"/>
      <c r="AB10" s="615"/>
      <c r="AC10" s="615"/>
      <c r="AD10" s="615"/>
    </row>
    <row r="11" spans="1:35" ht="16.5" customHeight="1" x14ac:dyDescent="0.2">
      <c r="A11" s="603" t="s">
        <v>246</v>
      </c>
      <c r="B11" s="604"/>
      <c r="C11" s="458" t="s">
        <v>247</v>
      </c>
      <c r="D11" s="454"/>
      <c r="E11" s="454"/>
      <c r="F11" s="454"/>
      <c r="G11" s="454"/>
      <c r="H11" s="454"/>
      <c r="I11" s="454"/>
      <c r="J11" s="609"/>
      <c r="K11" s="610">
        <v>33</v>
      </c>
      <c r="L11" s="611"/>
      <c r="M11" s="611"/>
      <c r="N11" s="611"/>
      <c r="O11" s="611"/>
      <c r="P11" s="611">
        <v>0</v>
      </c>
      <c r="Q11" s="611"/>
      <c r="R11" s="611"/>
      <c r="S11" s="611"/>
      <c r="T11" s="611"/>
      <c r="U11" s="611">
        <v>29</v>
      </c>
      <c r="V11" s="611"/>
      <c r="W11" s="611"/>
      <c r="X11" s="611"/>
      <c r="Y11" s="611"/>
      <c r="Z11" s="611">
        <v>4</v>
      </c>
      <c r="AA11" s="611"/>
      <c r="AB11" s="611"/>
      <c r="AC11" s="611"/>
      <c r="AD11" s="611"/>
      <c r="AE11" s="27"/>
      <c r="AF11" s="27"/>
      <c r="AG11" s="27"/>
      <c r="AH11" s="27"/>
      <c r="AI11" s="27"/>
    </row>
    <row r="12" spans="1:35" ht="16.5" customHeight="1" x14ac:dyDescent="0.2">
      <c r="A12" s="605"/>
      <c r="B12" s="606"/>
      <c r="C12" s="447" t="s">
        <v>248</v>
      </c>
      <c r="D12" s="442"/>
      <c r="E12" s="442"/>
      <c r="F12" s="442"/>
      <c r="G12" s="442"/>
      <c r="H12" s="442"/>
      <c r="I12" s="442"/>
      <c r="J12" s="600"/>
      <c r="K12" s="502">
        <v>0</v>
      </c>
      <c r="L12" s="503"/>
      <c r="M12" s="503"/>
      <c r="N12" s="503"/>
      <c r="O12" s="503"/>
      <c r="P12" s="503">
        <v>0</v>
      </c>
      <c r="Q12" s="503"/>
      <c r="R12" s="503"/>
      <c r="S12" s="503"/>
      <c r="T12" s="503"/>
      <c r="U12" s="503">
        <v>0</v>
      </c>
      <c r="V12" s="503"/>
      <c r="W12" s="503"/>
      <c r="X12" s="503"/>
      <c r="Y12" s="503"/>
      <c r="Z12" s="503">
        <v>0</v>
      </c>
      <c r="AA12" s="503"/>
      <c r="AB12" s="503"/>
      <c r="AC12" s="503"/>
      <c r="AD12" s="503"/>
    </row>
    <row r="13" spans="1:35" ht="16.5" customHeight="1" x14ac:dyDescent="0.2">
      <c r="A13" s="605"/>
      <c r="B13" s="606"/>
      <c r="C13" s="447" t="s">
        <v>249</v>
      </c>
      <c r="D13" s="442"/>
      <c r="E13" s="442"/>
      <c r="F13" s="442"/>
      <c r="G13" s="442"/>
      <c r="H13" s="442"/>
      <c r="I13" s="442"/>
      <c r="J13" s="600"/>
      <c r="K13" s="502">
        <v>0</v>
      </c>
      <c r="L13" s="503"/>
      <c r="M13" s="503"/>
      <c r="N13" s="503"/>
      <c r="O13" s="503"/>
      <c r="P13" s="503">
        <v>0</v>
      </c>
      <c r="Q13" s="503"/>
      <c r="R13" s="503"/>
      <c r="S13" s="503"/>
      <c r="T13" s="503"/>
      <c r="U13" s="503">
        <v>0</v>
      </c>
      <c r="V13" s="503"/>
      <c r="W13" s="503"/>
      <c r="X13" s="503"/>
      <c r="Y13" s="503"/>
      <c r="Z13" s="503">
        <v>0</v>
      </c>
      <c r="AA13" s="503"/>
      <c r="AB13" s="503"/>
      <c r="AC13" s="503"/>
      <c r="AD13" s="503"/>
    </row>
    <row r="14" spans="1:35" ht="16.5" customHeight="1" x14ac:dyDescent="0.2">
      <c r="A14" s="605"/>
      <c r="B14" s="606"/>
      <c r="C14" s="447" t="s">
        <v>250</v>
      </c>
      <c r="D14" s="442"/>
      <c r="E14" s="442"/>
      <c r="F14" s="442"/>
      <c r="G14" s="442"/>
      <c r="H14" s="442"/>
      <c r="I14" s="442"/>
      <c r="J14" s="600"/>
      <c r="K14" s="502">
        <v>0</v>
      </c>
      <c r="L14" s="503"/>
      <c r="M14" s="503"/>
      <c r="N14" s="503"/>
      <c r="O14" s="503"/>
      <c r="P14" s="503">
        <v>0</v>
      </c>
      <c r="Q14" s="503"/>
      <c r="R14" s="503"/>
      <c r="S14" s="503"/>
      <c r="T14" s="503"/>
      <c r="U14" s="503">
        <v>0</v>
      </c>
      <c r="V14" s="503"/>
      <c r="W14" s="503"/>
      <c r="X14" s="503"/>
      <c r="Y14" s="503"/>
      <c r="Z14" s="503">
        <v>0</v>
      </c>
      <c r="AA14" s="503"/>
      <c r="AB14" s="503"/>
      <c r="AC14" s="503"/>
      <c r="AD14" s="503"/>
    </row>
    <row r="15" spans="1:35" ht="16.5" customHeight="1" x14ac:dyDescent="0.2">
      <c r="A15" s="605"/>
      <c r="B15" s="606"/>
      <c r="C15" s="447" t="s">
        <v>251</v>
      </c>
      <c r="D15" s="442"/>
      <c r="E15" s="442"/>
      <c r="F15" s="442"/>
      <c r="G15" s="442"/>
      <c r="H15" s="442"/>
      <c r="I15" s="442"/>
      <c r="J15" s="600"/>
      <c r="K15" s="502">
        <v>17</v>
      </c>
      <c r="L15" s="503"/>
      <c r="M15" s="503"/>
      <c r="N15" s="503"/>
      <c r="O15" s="503"/>
      <c r="P15" s="503">
        <v>13</v>
      </c>
      <c r="Q15" s="503"/>
      <c r="R15" s="503"/>
      <c r="S15" s="503"/>
      <c r="T15" s="503"/>
      <c r="U15" s="503">
        <v>3</v>
      </c>
      <c r="V15" s="503"/>
      <c r="W15" s="503"/>
      <c r="X15" s="503"/>
      <c r="Y15" s="503"/>
      <c r="Z15" s="503">
        <v>1</v>
      </c>
      <c r="AA15" s="503"/>
      <c r="AB15" s="503"/>
      <c r="AC15" s="503"/>
      <c r="AD15" s="503"/>
    </row>
    <row r="16" spans="1:35" ht="16.5" customHeight="1" x14ac:dyDescent="0.2">
      <c r="A16" s="605"/>
      <c r="B16" s="606"/>
      <c r="C16" s="447" t="s">
        <v>252</v>
      </c>
      <c r="D16" s="442"/>
      <c r="E16" s="442"/>
      <c r="F16" s="442"/>
      <c r="G16" s="442"/>
      <c r="H16" s="442"/>
      <c r="I16" s="442"/>
      <c r="J16" s="600"/>
      <c r="K16" s="502">
        <v>1</v>
      </c>
      <c r="L16" s="503"/>
      <c r="M16" s="503"/>
      <c r="N16" s="503"/>
      <c r="O16" s="503"/>
      <c r="P16" s="503">
        <v>0</v>
      </c>
      <c r="Q16" s="503"/>
      <c r="R16" s="503"/>
      <c r="S16" s="503"/>
      <c r="T16" s="503"/>
      <c r="U16" s="503">
        <v>1</v>
      </c>
      <c r="V16" s="503"/>
      <c r="W16" s="503"/>
      <c r="X16" s="503"/>
      <c r="Y16" s="503"/>
      <c r="Z16" s="503">
        <v>0</v>
      </c>
      <c r="AA16" s="503"/>
      <c r="AB16" s="503"/>
      <c r="AC16" s="503"/>
      <c r="AD16" s="503"/>
    </row>
    <row r="17" spans="1:30" ht="16.5" customHeight="1" x14ac:dyDescent="0.2">
      <c r="A17" s="605"/>
      <c r="B17" s="606"/>
      <c r="C17" s="447" t="s">
        <v>253</v>
      </c>
      <c r="D17" s="442"/>
      <c r="E17" s="442"/>
      <c r="F17" s="442"/>
      <c r="G17" s="442"/>
      <c r="H17" s="442"/>
      <c r="I17" s="442"/>
      <c r="J17" s="600"/>
      <c r="K17" s="502">
        <v>22</v>
      </c>
      <c r="L17" s="503"/>
      <c r="M17" s="503"/>
      <c r="N17" s="503"/>
      <c r="O17" s="503"/>
      <c r="P17" s="503">
        <v>4</v>
      </c>
      <c r="Q17" s="503"/>
      <c r="R17" s="503"/>
      <c r="S17" s="503"/>
      <c r="T17" s="503"/>
      <c r="U17" s="503">
        <v>12</v>
      </c>
      <c r="V17" s="503"/>
      <c r="W17" s="503"/>
      <c r="X17" s="503"/>
      <c r="Y17" s="503"/>
      <c r="Z17" s="503">
        <v>6</v>
      </c>
      <c r="AA17" s="503"/>
      <c r="AB17" s="503"/>
      <c r="AC17" s="503"/>
      <c r="AD17" s="503"/>
    </row>
    <row r="18" spans="1:30" ht="16.5" customHeight="1" x14ac:dyDescent="0.2">
      <c r="A18" s="605"/>
      <c r="B18" s="606"/>
      <c r="C18" s="447" t="s">
        <v>254</v>
      </c>
      <c r="D18" s="442"/>
      <c r="E18" s="442"/>
      <c r="F18" s="442"/>
      <c r="G18" s="442"/>
      <c r="H18" s="442"/>
      <c r="I18" s="442"/>
      <c r="J18" s="600"/>
      <c r="K18" s="502">
        <v>2</v>
      </c>
      <c r="L18" s="503"/>
      <c r="M18" s="503"/>
      <c r="N18" s="503"/>
      <c r="O18" s="503"/>
      <c r="P18" s="503">
        <v>1</v>
      </c>
      <c r="Q18" s="503"/>
      <c r="R18" s="503"/>
      <c r="S18" s="503"/>
      <c r="T18" s="503"/>
      <c r="U18" s="503">
        <v>1</v>
      </c>
      <c r="V18" s="503"/>
      <c r="W18" s="503"/>
      <c r="X18" s="503"/>
      <c r="Y18" s="503"/>
      <c r="Z18" s="503">
        <v>0</v>
      </c>
      <c r="AA18" s="503"/>
      <c r="AB18" s="503"/>
      <c r="AC18" s="503"/>
      <c r="AD18" s="503"/>
    </row>
    <row r="19" spans="1:30" ht="16.5" customHeight="1" x14ac:dyDescent="0.2">
      <c r="A19" s="605"/>
      <c r="B19" s="606"/>
      <c r="C19" s="447" t="s">
        <v>255</v>
      </c>
      <c r="D19" s="442"/>
      <c r="E19" s="442"/>
      <c r="F19" s="442"/>
      <c r="G19" s="442"/>
      <c r="H19" s="442"/>
      <c r="I19" s="442"/>
      <c r="J19" s="600"/>
      <c r="K19" s="502">
        <v>14</v>
      </c>
      <c r="L19" s="503"/>
      <c r="M19" s="503"/>
      <c r="N19" s="503"/>
      <c r="O19" s="503"/>
      <c r="P19" s="503">
        <v>1</v>
      </c>
      <c r="Q19" s="503"/>
      <c r="R19" s="503"/>
      <c r="S19" s="503"/>
      <c r="T19" s="503"/>
      <c r="U19" s="503">
        <v>10</v>
      </c>
      <c r="V19" s="503"/>
      <c r="W19" s="503"/>
      <c r="X19" s="503"/>
      <c r="Y19" s="503"/>
      <c r="Z19" s="503">
        <v>3</v>
      </c>
      <c r="AA19" s="503"/>
      <c r="AB19" s="503"/>
      <c r="AC19" s="503"/>
      <c r="AD19" s="503"/>
    </row>
    <row r="20" spans="1:30" ht="16.5" customHeight="1" x14ac:dyDescent="0.2">
      <c r="A20" s="605"/>
      <c r="B20" s="606"/>
      <c r="C20" s="447" t="s">
        <v>256</v>
      </c>
      <c r="D20" s="442"/>
      <c r="E20" s="442"/>
      <c r="F20" s="442"/>
      <c r="G20" s="442"/>
      <c r="H20" s="442"/>
      <c r="I20" s="442"/>
      <c r="J20" s="600"/>
      <c r="K20" s="502">
        <v>499</v>
      </c>
      <c r="L20" s="503"/>
      <c r="M20" s="503"/>
      <c r="N20" s="503"/>
      <c r="O20" s="503"/>
      <c r="P20" s="503">
        <v>197</v>
      </c>
      <c r="Q20" s="503"/>
      <c r="R20" s="503"/>
      <c r="S20" s="503"/>
      <c r="T20" s="503"/>
      <c r="U20" s="503">
        <v>209</v>
      </c>
      <c r="V20" s="503"/>
      <c r="W20" s="503"/>
      <c r="X20" s="503"/>
      <c r="Y20" s="503"/>
      <c r="Z20" s="503">
        <v>93</v>
      </c>
      <c r="AA20" s="503"/>
      <c r="AB20" s="503"/>
      <c r="AC20" s="503"/>
      <c r="AD20" s="503"/>
    </row>
    <row r="21" spans="1:30" ht="16.5" customHeight="1" x14ac:dyDescent="0.2">
      <c r="A21" s="605"/>
      <c r="B21" s="606"/>
      <c r="C21" s="447" t="s">
        <v>257</v>
      </c>
      <c r="D21" s="442"/>
      <c r="E21" s="442"/>
      <c r="F21" s="442"/>
      <c r="G21" s="442"/>
      <c r="H21" s="442"/>
      <c r="I21" s="442"/>
      <c r="J21" s="600"/>
      <c r="K21" s="502">
        <v>0</v>
      </c>
      <c r="L21" s="503"/>
      <c r="M21" s="503"/>
      <c r="N21" s="503"/>
      <c r="O21" s="503"/>
      <c r="P21" s="503">
        <v>0</v>
      </c>
      <c r="Q21" s="503"/>
      <c r="R21" s="503"/>
      <c r="S21" s="503"/>
      <c r="T21" s="503"/>
      <c r="U21" s="503">
        <v>0</v>
      </c>
      <c r="V21" s="503"/>
      <c r="W21" s="503"/>
      <c r="X21" s="503"/>
      <c r="Y21" s="503"/>
      <c r="Z21" s="503">
        <v>0</v>
      </c>
      <c r="AA21" s="503"/>
      <c r="AB21" s="503"/>
      <c r="AC21" s="503"/>
      <c r="AD21" s="503"/>
    </row>
    <row r="22" spans="1:30" ht="16.5" customHeight="1" x14ac:dyDescent="0.2">
      <c r="A22" s="605"/>
      <c r="B22" s="606"/>
      <c r="C22" s="447" t="s">
        <v>258</v>
      </c>
      <c r="D22" s="442"/>
      <c r="E22" s="442"/>
      <c r="F22" s="442"/>
      <c r="G22" s="442"/>
      <c r="H22" s="442"/>
      <c r="I22" s="442"/>
      <c r="J22" s="600"/>
      <c r="K22" s="502">
        <v>185</v>
      </c>
      <c r="L22" s="503"/>
      <c r="M22" s="503"/>
      <c r="N22" s="503"/>
      <c r="O22" s="503"/>
      <c r="P22" s="503">
        <v>2</v>
      </c>
      <c r="Q22" s="503"/>
      <c r="R22" s="503"/>
      <c r="S22" s="503"/>
      <c r="T22" s="503"/>
      <c r="U22" s="503">
        <v>107</v>
      </c>
      <c r="V22" s="503"/>
      <c r="W22" s="503"/>
      <c r="X22" s="503"/>
      <c r="Y22" s="503"/>
      <c r="Z22" s="503">
        <v>76</v>
      </c>
      <c r="AA22" s="503"/>
      <c r="AB22" s="503"/>
      <c r="AC22" s="503"/>
      <c r="AD22" s="503"/>
    </row>
    <row r="23" spans="1:30" ht="16.5" customHeight="1" x14ac:dyDescent="0.2">
      <c r="A23" s="605"/>
      <c r="B23" s="606"/>
      <c r="C23" s="447" t="s">
        <v>259</v>
      </c>
      <c r="D23" s="442"/>
      <c r="E23" s="442"/>
      <c r="F23" s="442"/>
      <c r="G23" s="442"/>
      <c r="H23" s="442"/>
      <c r="I23" s="442"/>
      <c r="J23" s="600"/>
      <c r="K23" s="502">
        <v>9</v>
      </c>
      <c r="L23" s="503"/>
      <c r="M23" s="503"/>
      <c r="N23" s="503"/>
      <c r="O23" s="503"/>
      <c r="P23" s="503">
        <v>5</v>
      </c>
      <c r="Q23" s="503"/>
      <c r="R23" s="503"/>
      <c r="S23" s="503"/>
      <c r="T23" s="503"/>
      <c r="U23" s="503">
        <v>4</v>
      </c>
      <c r="V23" s="503"/>
      <c r="W23" s="503"/>
      <c r="X23" s="503"/>
      <c r="Y23" s="503"/>
      <c r="Z23" s="503">
        <v>0</v>
      </c>
      <c r="AA23" s="503"/>
      <c r="AB23" s="503"/>
      <c r="AC23" s="503"/>
      <c r="AD23" s="503"/>
    </row>
    <row r="24" spans="1:30" ht="16.5" customHeight="1" x14ac:dyDescent="0.2">
      <c r="A24" s="605"/>
      <c r="B24" s="606"/>
      <c r="C24" s="447" t="s">
        <v>260</v>
      </c>
      <c r="D24" s="442"/>
      <c r="E24" s="442"/>
      <c r="F24" s="442"/>
      <c r="G24" s="442"/>
      <c r="H24" s="442"/>
      <c r="I24" s="442"/>
      <c r="J24" s="600"/>
      <c r="K24" s="502">
        <v>0</v>
      </c>
      <c r="L24" s="503"/>
      <c r="M24" s="503"/>
      <c r="N24" s="503"/>
      <c r="O24" s="503"/>
      <c r="P24" s="503">
        <v>0</v>
      </c>
      <c r="Q24" s="503"/>
      <c r="R24" s="503"/>
      <c r="S24" s="503"/>
      <c r="T24" s="503"/>
      <c r="U24" s="503">
        <v>0</v>
      </c>
      <c r="V24" s="503"/>
      <c r="W24" s="503"/>
      <c r="X24" s="503"/>
      <c r="Y24" s="503"/>
      <c r="Z24" s="503">
        <v>0</v>
      </c>
      <c r="AA24" s="503"/>
      <c r="AB24" s="503"/>
      <c r="AC24" s="503"/>
      <c r="AD24" s="503"/>
    </row>
    <row r="25" spans="1:30" ht="16.5" customHeight="1" thickBot="1" x14ac:dyDescent="0.25">
      <c r="A25" s="607"/>
      <c r="B25" s="608"/>
      <c r="C25" s="601" t="s">
        <v>261</v>
      </c>
      <c r="D25" s="434"/>
      <c r="E25" s="434"/>
      <c r="F25" s="434"/>
      <c r="G25" s="434"/>
      <c r="H25" s="434"/>
      <c r="I25" s="434"/>
      <c r="J25" s="602"/>
      <c r="K25" s="529">
        <v>11</v>
      </c>
      <c r="L25" s="525"/>
      <c r="M25" s="525"/>
      <c r="N25" s="525"/>
      <c r="O25" s="525"/>
      <c r="P25" s="525">
        <v>2</v>
      </c>
      <c r="Q25" s="525"/>
      <c r="R25" s="525"/>
      <c r="S25" s="525"/>
      <c r="T25" s="525"/>
      <c r="U25" s="525">
        <v>6</v>
      </c>
      <c r="V25" s="525"/>
      <c r="W25" s="525"/>
      <c r="X25" s="525"/>
      <c r="Y25" s="525"/>
      <c r="Z25" s="525">
        <v>3</v>
      </c>
      <c r="AA25" s="525"/>
      <c r="AB25" s="525"/>
      <c r="AC25" s="525"/>
      <c r="AD25" s="525"/>
    </row>
    <row r="26" spans="1:30" ht="9.75" customHeight="1" x14ac:dyDescent="0.2">
      <c r="A26" s="200"/>
      <c r="B26" s="200"/>
      <c r="C26" s="200"/>
      <c r="D26" s="200"/>
      <c r="E26" s="201"/>
      <c r="F26" s="200"/>
      <c r="G26" s="201"/>
      <c r="H26" s="200"/>
      <c r="I26" s="200"/>
      <c r="J26" s="200"/>
      <c r="K26" s="180"/>
      <c r="L26" s="167"/>
      <c r="M26" s="167"/>
      <c r="N26" s="167"/>
      <c r="O26" s="167"/>
      <c r="P26" s="180"/>
      <c r="Q26" s="167"/>
      <c r="R26" s="167"/>
      <c r="S26" s="167"/>
      <c r="T26" s="167"/>
      <c r="U26" s="167"/>
      <c r="V26" s="167"/>
      <c r="W26" s="505"/>
      <c r="X26" s="505"/>
      <c r="Y26" s="505"/>
      <c r="Z26" s="505"/>
      <c r="AA26" s="505"/>
      <c r="AB26" s="505"/>
      <c r="AC26" s="505"/>
      <c r="AD26" s="505"/>
    </row>
    <row r="27" spans="1:30" ht="41.25" customHeight="1" thickBot="1" x14ac:dyDescent="0.25">
      <c r="A27" s="504" t="s">
        <v>262</v>
      </c>
      <c r="B27" s="504"/>
      <c r="C27" s="504"/>
      <c r="D27" s="504"/>
      <c r="E27" s="504"/>
      <c r="F27" s="504"/>
      <c r="G27" s="504"/>
      <c r="H27" s="504"/>
      <c r="I27" s="504"/>
      <c r="J27" s="504"/>
      <c r="K27" s="504"/>
      <c r="L27" s="504"/>
      <c r="M27" s="504"/>
      <c r="N27" s="504"/>
      <c r="O27" s="504"/>
      <c r="P27" s="504"/>
      <c r="Q27" s="168"/>
      <c r="R27" s="168"/>
      <c r="S27" s="168"/>
      <c r="T27" s="168"/>
      <c r="U27" s="168"/>
      <c r="V27" s="168"/>
      <c r="W27" s="168"/>
      <c r="X27" s="168"/>
      <c r="Y27" s="168"/>
      <c r="Z27" s="202"/>
      <c r="AA27" s="202"/>
      <c r="AB27" s="441" t="str">
        <f>+Z1</f>
        <v>令和２年度</v>
      </c>
      <c r="AC27" s="441"/>
      <c r="AD27" s="441"/>
    </row>
    <row r="28" spans="1:30" ht="21" customHeight="1" x14ac:dyDescent="0.2">
      <c r="A28" s="592"/>
      <c r="B28" s="592"/>
      <c r="C28" s="592"/>
      <c r="D28" s="592"/>
      <c r="E28" s="592"/>
      <c r="F28" s="592"/>
      <c r="G28" s="592"/>
      <c r="H28" s="592"/>
      <c r="I28" s="592"/>
      <c r="J28" s="592"/>
      <c r="K28" s="592"/>
      <c r="L28" s="593"/>
      <c r="M28" s="510" t="s">
        <v>157</v>
      </c>
      <c r="N28" s="543"/>
      <c r="O28" s="511"/>
      <c r="P28" s="594" t="s">
        <v>263</v>
      </c>
      <c r="Q28" s="595"/>
      <c r="R28" s="596"/>
      <c r="S28" s="510" t="s">
        <v>241</v>
      </c>
      <c r="T28" s="543"/>
      <c r="U28" s="511"/>
      <c r="V28" s="510" t="s">
        <v>264</v>
      </c>
      <c r="W28" s="543"/>
      <c r="X28" s="511"/>
      <c r="Y28" s="597" t="s">
        <v>265</v>
      </c>
      <c r="Z28" s="598"/>
      <c r="AA28" s="599"/>
      <c r="AB28" s="510" t="s">
        <v>266</v>
      </c>
      <c r="AC28" s="543"/>
      <c r="AD28" s="543"/>
    </row>
    <row r="29" spans="1:30" ht="18" customHeight="1" x14ac:dyDescent="0.2">
      <c r="A29" s="576" t="s">
        <v>267</v>
      </c>
      <c r="B29" s="588" t="s">
        <v>157</v>
      </c>
      <c r="C29" s="589"/>
      <c r="D29" s="589"/>
      <c r="E29" s="589"/>
      <c r="F29" s="589"/>
      <c r="G29" s="589"/>
      <c r="H29" s="589"/>
      <c r="I29" s="589"/>
      <c r="J29" s="589"/>
      <c r="K29" s="589"/>
      <c r="L29" s="590"/>
      <c r="M29" s="591">
        <v>815</v>
      </c>
      <c r="N29" s="585"/>
      <c r="O29" s="585"/>
      <c r="P29" s="585">
        <v>337</v>
      </c>
      <c r="Q29" s="585"/>
      <c r="R29" s="585"/>
      <c r="S29" s="585">
        <v>291</v>
      </c>
      <c r="T29" s="585"/>
      <c r="U29" s="585"/>
      <c r="V29" s="585">
        <v>187</v>
      </c>
      <c r="W29" s="585"/>
      <c r="X29" s="585"/>
      <c r="Y29" s="585">
        <v>0</v>
      </c>
      <c r="Z29" s="585"/>
      <c r="AA29" s="585"/>
      <c r="AB29" s="585">
        <v>0</v>
      </c>
      <c r="AC29" s="585"/>
      <c r="AD29" s="585"/>
    </row>
    <row r="30" spans="1:30" ht="18" customHeight="1" x14ac:dyDescent="0.2">
      <c r="A30" s="577"/>
      <c r="B30" s="583" t="s">
        <v>268</v>
      </c>
      <c r="C30" s="562"/>
      <c r="D30" s="562"/>
      <c r="E30" s="562"/>
      <c r="F30" s="562"/>
      <c r="G30" s="562"/>
      <c r="H30" s="562"/>
      <c r="I30" s="562"/>
      <c r="J30" s="562"/>
      <c r="K30" s="562"/>
      <c r="L30" s="584"/>
      <c r="M30" s="563">
        <f>M29/M29*100</f>
        <v>100</v>
      </c>
      <c r="N30" s="564"/>
      <c r="O30" s="564"/>
      <c r="P30" s="564">
        <f>P29/M29*100</f>
        <v>41.349693251533743</v>
      </c>
      <c r="Q30" s="564"/>
      <c r="R30" s="564"/>
      <c r="S30" s="564">
        <f>S29/M29*100</f>
        <v>35.70552147239264</v>
      </c>
      <c r="T30" s="564"/>
      <c r="U30" s="564"/>
      <c r="V30" s="564">
        <f>V29/M29*100</f>
        <v>22.94478527607362</v>
      </c>
      <c r="W30" s="564"/>
      <c r="X30" s="564"/>
      <c r="Y30" s="586">
        <f>Y29/M29*100</f>
        <v>0</v>
      </c>
      <c r="Z30" s="586"/>
      <c r="AA30" s="586"/>
      <c r="AB30" s="587">
        <f>AB29/M29*100</f>
        <v>0</v>
      </c>
      <c r="AC30" s="587"/>
      <c r="AD30" s="587"/>
    </row>
    <row r="31" spans="1:30" ht="18" customHeight="1" x14ac:dyDescent="0.2">
      <c r="A31" s="577"/>
      <c r="B31" s="583" t="s">
        <v>240</v>
      </c>
      <c r="C31" s="562"/>
      <c r="D31" s="562"/>
      <c r="E31" s="562"/>
      <c r="F31" s="562"/>
      <c r="G31" s="562"/>
      <c r="H31" s="562"/>
      <c r="I31" s="562"/>
      <c r="J31" s="562"/>
      <c r="K31" s="562"/>
      <c r="L31" s="584"/>
      <c r="M31" s="558">
        <v>249</v>
      </c>
      <c r="N31" s="555"/>
      <c r="O31" s="555"/>
      <c r="P31" s="555">
        <v>196</v>
      </c>
      <c r="Q31" s="555"/>
      <c r="R31" s="555"/>
      <c r="S31" s="555">
        <v>48</v>
      </c>
      <c r="T31" s="555"/>
      <c r="U31" s="555"/>
      <c r="V31" s="555">
        <v>5</v>
      </c>
      <c r="W31" s="555"/>
      <c r="X31" s="555"/>
      <c r="Y31" s="555">
        <v>0</v>
      </c>
      <c r="Z31" s="555"/>
      <c r="AA31" s="555"/>
      <c r="AB31" s="555">
        <v>0</v>
      </c>
      <c r="AC31" s="555"/>
      <c r="AD31" s="555"/>
    </row>
    <row r="32" spans="1:30" ht="18" customHeight="1" x14ac:dyDescent="0.2">
      <c r="A32" s="577"/>
      <c r="B32" s="583" t="s">
        <v>269</v>
      </c>
      <c r="C32" s="562"/>
      <c r="D32" s="562"/>
      <c r="E32" s="562"/>
      <c r="F32" s="562"/>
      <c r="G32" s="562"/>
      <c r="H32" s="562"/>
      <c r="I32" s="562"/>
      <c r="J32" s="562"/>
      <c r="K32" s="562"/>
      <c r="L32" s="584"/>
      <c r="M32" s="558">
        <v>566</v>
      </c>
      <c r="N32" s="555"/>
      <c r="O32" s="555"/>
      <c r="P32" s="555">
        <v>141</v>
      </c>
      <c r="Q32" s="555"/>
      <c r="R32" s="555"/>
      <c r="S32" s="555">
        <v>243</v>
      </c>
      <c r="T32" s="555"/>
      <c r="U32" s="555"/>
      <c r="V32" s="555">
        <v>182</v>
      </c>
      <c r="W32" s="555"/>
      <c r="X32" s="555"/>
      <c r="Y32" s="555">
        <v>0</v>
      </c>
      <c r="Z32" s="555"/>
      <c r="AA32" s="555"/>
      <c r="AB32" s="555">
        <v>0</v>
      </c>
      <c r="AC32" s="555"/>
      <c r="AD32" s="555"/>
    </row>
    <row r="33" spans="1:31" ht="18" customHeight="1" x14ac:dyDescent="0.2">
      <c r="A33" s="577"/>
      <c r="B33" s="579" t="s">
        <v>270</v>
      </c>
      <c r="C33" s="557"/>
      <c r="D33" s="557"/>
      <c r="E33" s="557"/>
      <c r="F33" s="557"/>
      <c r="G33" s="557"/>
      <c r="H33" s="557"/>
      <c r="I33" s="557"/>
      <c r="J33" s="557"/>
      <c r="K33" s="557"/>
      <c r="L33" s="580"/>
      <c r="M33" s="558">
        <v>38</v>
      </c>
      <c r="N33" s="555"/>
      <c r="O33" s="555"/>
      <c r="P33" s="555">
        <v>4</v>
      </c>
      <c r="Q33" s="555"/>
      <c r="R33" s="555"/>
      <c r="S33" s="555">
        <v>14</v>
      </c>
      <c r="T33" s="555"/>
      <c r="U33" s="555"/>
      <c r="V33" s="555">
        <v>20</v>
      </c>
      <c r="W33" s="555"/>
      <c r="X33" s="555"/>
      <c r="Y33" s="555">
        <v>0</v>
      </c>
      <c r="Z33" s="555"/>
      <c r="AA33" s="555"/>
      <c r="AB33" s="555">
        <v>0</v>
      </c>
      <c r="AC33" s="555"/>
      <c r="AD33" s="555"/>
    </row>
    <row r="34" spans="1:31" ht="18" customHeight="1" x14ac:dyDescent="0.2">
      <c r="A34" s="577"/>
      <c r="B34" s="579" t="s">
        <v>219</v>
      </c>
      <c r="C34" s="557"/>
      <c r="D34" s="557"/>
      <c r="E34" s="557"/>
      <c r="F34" s="557"/>
      <c r="G34" s="557"/>
      <c r="H34" s="557"/>
      <c r="I34" s="557"/>
      <c r="J34" s="557"/>
      <c r="K34" s="557"/>
      <c r="L34" s="580"/>
      <c r="M34" s="558">
        <v>245</v>
      </c>
      <c r="N34" s="555"/>
      <c r="O34" s="555"/>
      <c r="P34" s="555">
        <v>74</v>
      </c>
      <c r="Q34" s="555"/>
      <c r="R34" s="555"/>
      <c r="S34" s="555">
        <v>128</v>
      </c>
      <c r="T34" s="555"/>
      <c r="U34" s="555"/>
      <c r="V34" s="555">
        <v>43</v>
      </c>
      <c r="W34" s="555"/>
      <c r="X34" s="555"/>
      <c r="Y34" s="555">
        <v>0</v>
      </c>
      <c r="Z34" s="555"/>
      <c r="AA34" s="555"/>
      <c r="AB34" s="555">
        <v>0</v>
      </c>
      <c r="AC34" s="555"/>
      <c r="AD34" s="555"/>
      <c r="AE34" s="27"/>
    </row>
    <row r="35" spans="1:31" ht="18" customHeight="1" x14ac:dyDescent="0.2">
      <c r="A35" s="577"/>
      <c r="B35" s="579" t="s">
        <v>220</v>
      </c>
      <c r="C35" s="557"/>
      <c r="D35" s="557"/>
      <c r="E35" s="557"/>
      <c r="F35" s="557"/>
      <c r="G35" s="557"/>
      <c r="H35" s="557"/>
      <c r="I35" s="557"/>
      <c r="J35" s="557"/>
      <c r="K35" s="557"/>
      <c r="L35" s="580"/>
      <c r="M35" s="558">
        <v>160</v>
      </c>
      <c r="N35" s="555"/>
      <c r="O35" s="555"/>
      <c r="P35" s="555">
        <v>34</v>
      </c>
      <c r="Q35" s="555"/>
      <c r="R35" s="555"/>
      <c r="S35" s="555">
        <v>53</v>
      </c>
      <c r="T35" s="555"/>
      <c r="U35" s="555"/>
      <c r="V35" s="555">
        <v>73</v>
      </c>
      <c r="W35" s="555"/>
      <c r="X35" s="555"/>
      <c r="Y35" s="555">
        <v>0</v>
      </c>
      <c r="Z35" s="555"/>
      <c r="AA35" s="555"/>
      <c r="AB35" s="555">
        <v>0</v>
      </c>
      <c r="AC35" s="555"/>
      <c r="AD35" s="555"/>
    </row>
    <row r="36" spans="1:31" ht="18" customHeight="1" x14ac:dyDescent="0.2">
      <c r="A36" s="577"/>
      <c r="B36" s="579" t="s">
        <v>221</v>
      </c>
      <c r="C36" s="557"/>
      <c r="D36" s="557"/>
      <c r="E36" s="557"/>
      <c r="F36" s="557"/>
      <c r="G36" s="557"/>
      <c r="H36" s="557"/>
      <c r="I36" s="557"/>
      <c r="J36" s="557"/>
      <c r="K36" s="557"/>
      <c r="L36" s="580"/>
      <c r="M36" s="558">
        <v>112</v>
      </c>
      <c r="N36" s="555"/>
      <c r="O36" s="555"/>
      <c r="P36" s="555">
        <v>24</v>
      </c>
      <c r="Q36" s="555"/>
      <c r="R36" s="555"/>
      <c r="S36" s="555">
        <v>45</v>
      </c>
      <c r="T36" s="555"/>
      <c r="U36" s="555"/>
      <c r="V36" s="555">
        <v>43</v>
      </c>
      <c r="W36" s="555"/>
      <c r="X36" s="555"/>
      <c r="Y36" s="555">
        <v>0</v>
      </c>
      <c r="Z36" s="555"/>
      <c r="AA36" s="555"/>
      <c r="AB36" s="555">
        <v>0</v>
      </c>
      <c r="AC36" s="555"/>
      <c r="AD36" s="555"/>
    </row>
    <row r="37" spans="1:31" ht="18" customHeight="1" x14ac:dyDescent="0.2">
      <c r="A37" s="577"/>
      <c r="B37" s="581" t="s">
        <v>222</v>
      </c>
      <c r="C37" s="560"/>
      <c r="D37" s="560"/>
      <c r="E37" s="560"/>
      <c r="F37" s="560"/>
      <c r="G37" s="560"/>
      <c r="H37" s="560"/>
      <c r="I37" s="560"/>
      <c r="J37" s="560"/>
      <c r="K37" s="560"/>
      <c r="L37" s="582"/>
      <c r="M37" s="558">
        <v>2</v>
      </c>
      <c r="N37" s="555"/>
      <c r="O37" s="555"/>
      <c r="P37" s="555">
        <v>0</v>
      </c>
      <c r="Q37" s="555"/>
      <c r="R37" s="555"/>
      <c r="S37" s="555">
        <v>0</v>
      </c>
      <c r="T37" s="555"/>
      <c r="U37" s="555"/>
      <c r="V37" s="555">
        <v>2</v>
      </c>
      <c r="W37" s="555"/>
      <c r="X37" s="555"/>
      <c r="Y37" s="555">
        <v>0</v>
      </c>
      <c r="Z37" s="555"/>
      <c r="AA37" s="555"/>
      <c r="AB37" s="555">
        <v>0</v>
      </c>
      <c r="AC37" s="555"/>
      <c r="AD37" s="555"/>
    </row>
    <row r="38" spans="1:31" ht="18" customHeight="1" x14ac:dyDescent="0.2">
      <c r="A38" s="577"/>
      <c r="B38" s="579" t="s">
        <v>223</v>
      </c>
      <c r="C38" s="557"/>
      <c r="D38" s="557"/>
      <c r="E38" s="557"/>
      <c r="F38" s="557"/>
      <c r="G38" s="557"/>
      <c r="H38" s="557"/>
      <c r="I38" s="557"/>
      <c r="J38" s="557"/>
      <c r="K38" s="557"/>
      <c r="L38" s="580"/>
      <c r="M38" s="558">
        <v>0</v>
      </c>
      <c r="N38" s="555"/>
      <c r="O38" s="555"/>
      <c r="P38" s="555">
        <v>0</v>
      </c>
      <c r="Q38" s="555"/>
      <c r="R38" s="555"/>
      <c r="S38" s="555">
        <v>0</v>
      </c>
      <c r="T38" s="555"/>
      <c r="U38" s="555"/>
      <c r="V38" s="555">
        <v>0</v>
      </c>
      <c r="W38" s="555"/>
      <c r="X38" s="555"/>
      <c r="Y38" s="555">
        <v>0</v>
      </c>
      <c r="Z38" s="555"/>
      <c r="AA38" s="555"/>
      <c r="AB38" s="555">
        <v>0</v>
      </c>
      <c r="AC38" s="555"/>
      <c r="AD38" s="555"/>
    </row>
    <row r="39" spans="1:31" ht="18" customHeight="1" x14ac:dyDescent="0.2">
      <c r="A39" s="578"/>
      <c r="B39" s="573" t="s">
        <v>261</v>
      </c>
      <c r="C39" s="574"/>
      <c r="D39" s="574"/>
      <c r="E39" s="574"/>
      <c r="F39" s="574"/>
      <c r="G39" s="574"/>
      <c r="H39" s="574"/>
      <c r="I39" s="574"/>
      <c r="J39" s="574"/>
      <c r="K39" s="574"/>
      <c r="L39" s="575"/>
      <c r="M39" s="558">
        <v>9</v>
      </c>
      <c r="N39" s="555"/>
      <c r="O39" s="555"/>
      <c r="P39" s="555">
        <v>5</v>
      </c>
      <c r="Q39" s="555"/>
      <c r="R39" s="555"/>
      <c r="S39" s="555">
        <v>3</v>
      </c>
      <c r="T39" s="555"/>
      <c r="U39" s="555"/>
      <c r="V39" s="555">
        <v>1</v>
      </c>
      <c r="W39" s="555"/>
      <c r="X39" s="555"/>
      <c r="Y39" s="555">
        <v>0</v>
      </c>
      <c r="Z39" s="555"/>
      <c r="AA39" s="555"/>
      <c r="AB39" s="555">
        <v>0</v>
      </c>
      <c r="AC39" s="555"/>
      <c r="AD39" s="555"/>
    </row>
    <row r="40" spans="1:31" s="7" customFormat="1" ht="18" customHeight="1" x14ac:dyDescent="0.2">
      <c r="A40" s="567" t="s">
        <v>271</v>
      </c>
      <c r="B40" s="570" t="s">
        <v>157</v>
      </c>
      <c r="C40" s="570"/>
      <c r="D40" s="570"/>
      <c r="E40" s="570"/>
      <c r="F40" s="570"/>
      <c r="G40" s="570"/>
      <c r="H40" s="570"/>
      <c r="I40" s="570"/>
      <c r="J40" s="570"/>
      <c r="K40" s="570"/>
      <c r="L40" s="570"/>
      <c r="M40" s="571">
        <v>893</v>
      </c>
      <c r="N40" s="572"/>
      <c r="O40" s="572"/>
      <c r="P40" s="572">
        <v>363</v>
      </c>
      <c r="Q40" s="572"/>
      <c r="R40" s="572"/>
      <c r="S40" s="572">
        <v>327</v>
      </c>
      <c r="T40" s="572"/>
      <c r="U40" s="572"/>
      <c r="V40" s="572">
        <v>203</v>
      </c>
      <c r="W40" s="572"/>
      <c r="X40" s="572"/>
      <c r="Y40" s="572">
        <v>0</v>
      </c>
      <c r="Z40" s="572"/>
      <c r="AA40" s="572"/>
      <c r="AB40" s="572">
        <v>0</v>
      </c>
      <c r="AC40" s="572"/>
      <c r="AD40" s="572"/>
    </row>
    <row r="41" spans="1:31" ht="18" customHeight="1" x14ac:dyDescent="0.2">
      <c r="A41" s="568"/>
      <c r="B41" s="561" t="s">
        <v>268</v>
      </c>
      <c r="C41" s="562"/>
      <c r="D41" s="562"/>
      <c r="E41" s="562"/>
      <c r="F41" s="562"/>
      <c r="G41" s="562"/>
      <c r="H41" s="562"/>
      <c r="I41" s="562"/>
      <c r="J41" s="562"/>
      <c r="K41" s="562"/>
      <c r="L41" s="562"/>
      <c r="M41" s="563">
        <f>M40/M40*100</f>
        <v>100</v>
      </c>
      <c r="N41" s="564"/>
      <c r="O41" s="564"/>
      <c r="P41" s="564">
        <f>P40/M40*100</f>
        <v>40.649496080627102</v>
      </c>
      <c r="Q41" s="564"/>
      <c r="R41" s="564"/>
      <c r="S41" s="564">
        <f>S40/M40*100</f>
        <v>36.618141097424413</v>
      </c>
      <c r="T41" s="564"/>
      <c r="U41" s="564"/>
      <c r="V41" s="564">
        <f>V40/M40*100</f>
        <v>22.732362821948488</v>
      </c>
      <c r="W41" s="564"/>
      <c r="X41" s="564"/>
      <c r="Y41" s="565">
        <f>Y40/M40*100</f>
        <v>0</v>
      </c>
      <c r="Z41" s="565"/>
      <c r="AA41" s="565"/>
      <c r="AB41" s="566">
        <v>0</v>
      </c>
      <c r="AC41" s="566"/>
      <c r="AD41" s="566"/>
    </row>
    <row r="42" spans="1:31" ht="18" customHeight="1" x14ac:dyDescent="0.2">
      <c r="A42" s="568"/>
      <c r="B42" s="561" t="s">
        <v>240</v>
      </c>
      <c r="C42" s="562"/>
      <c r="D42" s="562"/>
      <c r="E42" s="562"/>
      <c r="F42" s="562"/>
      <c r="G42" s="562"/>
      <c r="H42" s="562"/>
      <c r="I42" s="562"/>
      <c r="J42" s="562"/>
      <c r="K42" s="562"/>
      <c r="L42" s="562"/>
      <c r="M42" s="558">
        <v>265</v>
      </c>
      <c r="N42" s="555"/>
      <c r="O42" s="555"/>
      <c r="P42" s="555">
        <v>205</v>
      </c>
      <c r="Q42" s="555"/>
      <c r="R42" s="555"/>
      <c r="S42" s="555">
        <v>55</v>
      </c>
      <c r="T42" s="555"/>
      <c r="U42" s="555"/>
      <c r="V42" s="555">
        <v>5</v>
      </c>
      <c r="W42" s="555"/>
      <c r="X42" s="555"/>
      <c r="Y42" s="555">
        <v>0</v>
      </c>
      <c r="Z42" s="555"/>
      <c r="AA42" s="555"/>
      <c r="AB42" s="555">
        <v>0</v>
      </c>
      <c r="AC42" s="555"/>
      <c r="AD42" s="555"/>
      <c r="AE42" s="27"/>
    </row>
    <row r="43" spans="1:31" ht="18" customHeight="1" x14ac:dyDescent="0.2">
      <c r="A43" s="568"/>
      <c r="B43" s="561" t="s">
        <v>269</v>
      </c>
      <c r="C43" s="562"/>
      <c r="D43" s="562"/>
      <c r="E43" s="562"/>
      <c r="F43" s="562"/>
      <c r="G43" s="562"/>
      <c r="H43" s="562"/>
      <c r="I43" s="562"/>
      <c r="J43" s="562"/>
      <c r="K43" s="562"/>
      <c r="L43" s="562"/>
      <c r="M43" s="558">
        <v>628</v>
      </c>
      <c r="N43" s="555"/>
      <c r="O43" s="555"/>
      <c r="P43" s="555">
        <v>158</v>
      </c>
      <c r="Q43" s="555"/>
      <c r="R43" s="555"/>
      <c r="S43" s="555">
        <v>272</v>
      </c>
      <c r="T43" s="555"/>
      <c r="U43" s="555"/>
      <c r="V43" s="555">
        <v>198</v>
      </c>
      <c r="W43" s="555"/>
      <c r="X43" s="555"/>
      <c r="Y43" s="555">
        <v>0</v>
      </c>
      <c r="Z43" s="555"/>
      <c r="AA43" s="555"/>
      <c r="AB43" s="555">
        <v>0</v>
      </c>
      <c r="AC43" s="555"/>
      <c r="AD43" s="555"/>
      <c r="AE43" s="27"/>
    </row>
    <row r="44" spans="1:31" ht="18" customHeight="1" x14ac:dyDescent="0.2">
      <c r="A44" s="568"/>
      <c r="B44" s="556" t="s">
        <v>270</v>
      </c>
      <c r="C44" s="557"/>
      <c r="D44" s="557"/>
      <c r="E44" s="557"/>
      <c r="F44" s="557"/>
      <c r="G44" s="557"/>
      <c r="H44" s="557"/>
      <c r="I44" s="557"/>
      <c r="J44" s="557"/>
      <c r="K44" s="557"/>
      <c r="L44" s="557"/>
      <c r="M44" s="558">
        <v>41</v>
      </c>
      <c r="N44" s="555"/>
      <c r="O44" s="555"/>
      <c r="P44" s="555">
        <v>4</v>
      </c>
      <c r="Q44" s="555"/>
      <c r="R44" s="555"/>
      <c r="S44" s="555">
        <v>17</v>
      </c>
      <c r="T44" s="555"/>
      <c r="U44" s="555"/>
      <c r="V44" s="555">
        <v>20</v>
      </c>
      <c r="W44" s="555"/>
      <c r="X44" s="555"/>
      <c r="Y44" s="555">
        <v>0</v>
      </c>
      <c r="Z44" s="555"/>
      <c r="AA44" s="555"/>
      <c r="AB44" s="555">
        <v>0</v>
      </c>
      <c r="AC44" s="555"/>
      <c r="AD44" s="555"/>
      <c r="AE44" s="27"/>
    </row>
    <row r="45" spans="1:31" ht="18" customHeight="1" x14ac:dyDescent="0.2">
      <c r="A45" s="568"/>
      <c r="B45" s="556" t="s">
        <v>219</v>
      </c>
      <c r="C45" s="557"/>
      <c r="D45" s="557"/>
      <c r="E45" s="557"/>
      <c r="F45" s="557"/>
      <c r="G45" s="557"/>
      <c r="H45" s="557"/>
      <c r="I45" s="557"/>
      <c r="J45" s="557"/>
      <c r="K45" s="557"/>
      <c r="L45" s="557"/>
      <c r="M45" s="558">
        <v>270</v>
      </c>
      <c r="N45" s="555"/>
      <c r="O45" s="555"/>
      <c r="P45" s="555">
        <v>83</v>
      </c>
      <c r="Q45" s="555"/>
      <c r="R45" s="555"/>
      <c r="S45" s="555">
        <v>136</v>
      </c>
      <c r="T45" s="555"/>
      <c r="U45" s="555"/>
      <c r="V45" s="555">
        <v>51</v>
      </c>
      <c r="W45" s="555"/>
      <c r="X45" s="555"/>
      <c r="Y45" s="555">
        <v>0</v>
      </c>
      <c r="Z45" s="555"/>
      <c r="AA45" s="555"/>
      <c r="AB45" s="555">
        <v>0</v>
      </c>
      <c r="AC45" s="555"/>
      <c r="AD45" s="555"/>
      <c r="AE45" s="27"/>
    </row>
    <row r="46" spans="1:31" ht="18" customHeight="1" x14ac:dyDescent="0.2">
      <c r="A46" s="568"/>
      <c r="B46" s="556" t="s">
        <v>220</v>
      </c>
      <c r="C46" s="557"/>
      <c r="D46" s="557"/>
      <c r="E46" s="557"/>
      <c r="F46" s="557"/>
      <c r="G46" s="557"/>
      <c r="H46" s="557"/>
      <c r="I46" s="557"/>
      <c r="J46" s="557"/>
      <c r="K46" s="557"/>
      <c r="L46" s="557"/>
      <c r="M46" s="558">
        <v>177</v>
      </c>
      <c r="N46" s="555"/>
      <c r="O46" s="555"/>
      <c r="P46" s="555">
        <v>36</v>
      </c>
      <c r="Q46" s="555"/>
      <c r="R46" s="555"/>
      <c r="S46" s="555">
        <v>60</v>
      </c>
      <c r="T46" s="555"/>
      <c r="U46" s="555"/>
      <c r="V46" s="555">
        <v>81</v>
      </c>
      <c r="W46" s="555"/>
      <c r="X46" s="555"/>
      <c r="Y46" s="555">
        <v>0</v>
      </c>
      <c r="Z46" s="555"/>
      <c r="AA46" s="555"/>
      <c r="AB46" s="555">
        <v>0</v>
      </c>
      <c r="AC46" s="555"/>
      <c r="AD46" s="555"/>
      <c r="AE46" s="27"/>
    </row>
    <row r="47" spans="1:31" ht="18" customHeight="1" x14ac:dyDescent="0.2">
      <c r="A47" s="568"/>
      <c r="B47" s="556" t="s">
        <v>221</v>
      </c>
      <c r="C47" s="557"/>
      <c r="D47" s="557"/>
      <c r="E47" s="557"/>
      <c r="F47" s="557"/>
      <c r="G47" s="557"/>
      <c r="H47" s="557"/>
      <c r="I47" s="557"/>
      <c r="J47" s="557"/>
      <c r="K47" s="557"/>
      <c r="L47" s="557"/>
      <c r="M47" s="558">
        <v>127</v>
      </c>
      <c r="N47" s="555"/>
      <c r="O47" s="555"/>
      <c r="P47" s="555">
        <v>29</v>
      </c>
      <c r="Q47" s="555"/>
      <c r="R47" s="555"/>
      <c r="S47" s="555">
        <v>53</v>
      </c>
      <c r="T47" s="555"/>
      <c r="U47" s="555"/>
      <c r="V47" s="555">
        <v>45</v>
      </c>
      <c r="W47" s="555"/>
      <c r="X47" s="555"/>
      <c r="Y47" s="555">
        <v>0</v>
      </c>
      <c r="Z47" s="555"/>
      <c r="AA47" s="555"/>
      <c r="AB47" s="555">
        <v>0</v>
      </c>
      <c r="AC47" s="555"/>
      <c r="AD47" s="555"/>
      <c r="AE47" s="27"/>
    </row>
    <row r="48" spans="1:31" ht="18" customHeight="1" x14ac:dyDescent="0.2">
      <c r="A48" s="568"/>
      <c r="B48" s="559" t="s">
        <v>222</v>
      </c>
      <c r="C48" s="560"/>
      <c r="D48" s="560"/>
      <c r="E48" s="560"/>
      <c r="F48" s="560"/>
      <c r="G48" s="560"/>
      <c r="H48" s="560"/>
      <c r="I48" s="560"/>
      <c r="J48" s="560"/>
      <c r="K48" s="560"/>
      <c r="L48" s="560"/>
      <c r="M48" s="558">
        <v>2</v>
      </c>
      <c r="N48" s="555"/>
      <c r="O48" s="555"/>
      <c r="P48" s="555">
        <v>0</v>
      </c>
      <c r="Q48" s="555"/>
      <c r="R48" s="555"/>
      <c r="S48" s="555">
        <v>1</v>
      </c>
      <c r="T48" s="555"/>
      <c r="U48" s="555"/>
      <c r="V48" s="555">
        <v>1</v>
      </c>
      <c r="W48" s="555"/>
      <c r="X48" s="555"/>
      <c r="Y48" s="555">
        <v>0</v>
      </c>
      <c r="Z48" s="555"/>
      <c r="AA48" s="555"/>
      <c r="AB48" s="555">
        <v>0</v>
      </c>
      <c r="AC48" s="555"/>
      <c r="AD48" s="555"/>
      <c r="AE48" s="27"/>
    </row>
    <row r="49" spans="1:31" ht="18" customHeight="1" x14ac:dyDescent="0.2">
      <c r="A49" s="568"/>
      <c r="B49" s="556" t="s">
        <v>223</v>
      </c>
      <c r="C49" s="557"/>
      <c r="D49" s="557"/>
      <c r="E49" s="557"/>
      <c r="F49" s="557"/>
      <c r="G49" s="557"/>
      <c r="H49" s="557"/>
      <c r="I49" s="557"/>
      <c r="J49" s="557"/>
      <c r="K49" s="557"/>
      <c r="L49" s="557"/>
      <c r="M49" s="558">
        <v>0</v>
      </c>
      <c r="N49" s="555"/>
      <c r="O49" s="555"/>
      <c r="P49" s="555">
        <v>0</v>
      </c>
      <c r="Q49" s="555"/>
      <c r="R49" s="555"/>
      <c r="S49" s="555">
        <v>0</v>
      </c>
      <c r="T49" s="555"/>
      <c r="U49" s="555"/>
      <c r="V49" s="555">
        <v>0</v>
      </c>
      <c r="W49" s="555"/>
      <c r="X49" s="555"/>
      <c r="Y49" s="555">
        <v>0</v>
      </c>
      <c r="Z49" s="555"/>
      <c r="AA49" s="555"/>
      <c r="AB49" s="555">
        <v>0</v>
      </c>
      <c r="AC49" s="555"/>
      <c r="AD49" s="555"/>
      <c r="AE49" s="27"/>
    </row>
    <row r="50" spans="1:31" ht="18" customHeight="1" thickBot="1" x14ac:dyDescent="0.25">
      <c r="A50" s="569"/>
      <c r="B50" s="552" t="s">
        <v>261</v>
      </c>
      <c r="C50" s="553"/>
      <c r="D50" s="553"/>
      <c r="E50" s="553"/>
      <c r="F50" s="553"/>
      <c r="G50" s="553"/>
      <c r="H50" s="553"/>
      <c r="I50" s="553"/>
      <c r="J50" s="553"/>
      <c r="K50" s="553"/>
      <c r="L50" s="553"/>
      <c r="M50" s="554">
        <v>11</v>
      </c>
      <c r="N50" s="540"/>
      <c r="O50" s="540"/>
      <c r="P50" s="540">
        <v>6</v>
      </c>
      <c r="Q50" s="540"/>
      <c r="R50" s="540"/>
      <c r="S50" s="540">
        <v>5</v>
      </c>
      <c r="T50" s="540"/>
      <c r="U50" s="540"/>
      <c r="V50" s="540">
        <v>0</v>
      </c>
      <c r="W50" s="540"/>
      <c r="X50" s="540"/>
      <c r="Y50" s="540">
        <v>0</v>
      </c>
      <c r="Z50" s="540"/>
      <c r="AA50" s="540"/>
      <c r="AB50" s="540">
        <v>0</v>
      </c>
      <c r="AC50" s="540"/>
      <c r="AD50" s="540"/>
      <c r="AE50" s="27"/>
    </row>
    <row r="51" spans="1:31" ht="9" customHeight="1" x14ac:dyDescent="0.2">
      <c r="A51" s="167"/>
      <c r="B51" s="167"/>
      <c r="C51" s="167"/>
      <c r="D51" s="180"/>
      <c r="E51" s="180"/>
      <c r="F51" s="180"/>
      <c r="G51" s="541"/>
      <c r="H51" s="541"/>
      <c r="I51" s="167"/>
      <c r="J51" s="167"/>
      <c r="K51" s="167"/>
      <c r="L51" s="168"/>
      <c r="M51" s="168"/>
      <c r="N51" s="168"/>
      <c r="O51" s="168"/>
      <c r="P51" s="168"/>
      <c r="Q51" s="168"/>
      <c r="R51" s="168"/>
      <c r="S51" s="168"/>
      <c r="T51" s="168"/>
      <c r="U51" s="168"/>
      <c r="V51" s="168"/>
      <c r="W51" s="168"/>
      <c r="X51" s="168"/>
      <c r="Y51" s="168"/>
      <c r="Z51" s="168"/>
      <c r="AA51" s="168"/>
      <c r="AB51" s="168"/>
      <c r="AC51" s="168"/>
      <c r="AD51" s="168"/>
    </row>
    <row r="52" spans="1:31" ht="46.5" customHeight="1" thickBot="1" x14ac:dyDescent="0.25">
      <c r="A52" s="462" t="s">
        <v>272</v>
      </c>
      <c r="B52" s="462"/>
      <c r="C52" s="462"/>
      <c r="D52" s="462"/>
      <c r="E52" s="462"/>
      <c r="F52" s="462"/>
      <c r="G52" s="462"/>
      <c r="H52" s="462"/>
      <c r="I52" s="462"/>
      <c r="J52" s="462"/>
      <c r="K52" s="462"/>
      <c r="L52" s="462"/>
      <c r="M52" s="462"/>
      <c r="N52" s="462"/>
      <c r="O52" s="462"/>
      <c r="P52" s="462"/>
      <c r="Q52" s="462"/>
      <c r="R52" s="462"/>
      <c r="S52" s="462"/>
      <c r="T52" s="462"/>
      <c r="U52" s="462"/>
      <c r="V52" s="462"/>
      <c r="W52" s="462"/>
      <c r="X52" s="168"/>
      <c r="Y52" s="168"/>
      <c r="Z52" s="168"/>
      <c r="AA52" s="168"/>
      <c r="AB52" s="542" t="str">
        <f>+Z1</f>
        <v>令和２年度</v>
      </c>
      <c r="AC52" s="542"/>
      <c r="AD52" s="542"/>
    </row>
    <row r="53" spans="1:31" ht="6.75" customHeight="1" x14ac:dyDescent="0.2">
      <c r="A53" s="203"/>
      <c r="B53" s="203"/>
      <c r="C53" s="203"/>
      <c r="D53" s="203"/>
      <c r="E53" s="203"/>
      <c r="F53" s="203"/>
      <c r="G53" s="510" t="s">
        <v>273</v>
      </c>
      <c r="H53" s="543"/>
      <c r="I53" s="511"/>
      <c r="J53" s="510" t="s">
        <v>274</v>
      </c>
      <c r="K53" s="543"/>
      <c r="L53" s="543"/>
      <c r="M53" s="545"/>
      <c r="N53" s="545"/>
      <c r="O53" s="545"/>
      <c r="P53" s="545"/>
      <c r="Q53" s="545"/>
      <c r="R53" s="545"/>
      <c r="S53" s="545"/>
      <c r="T53" s="545"/>
      <c r="U53" s="545"/>
      <c r="V53" s="545"/>
      <c r="W53" s="545"/>
      <c r="X53" s="546"/>
      <c r="Y53" s="547" t="s">
        <v>275</v>
      </c>
      <c r="Z53" s="548"/>
      <c r="AA53" s="548"/>
      <c r="AB53" s="548"/>
      <c r="AC53" s="548"/>
      <c r="AD53" s="548"/>
    </row>
    <row r="54" spans="1:31" ht="17.25" customHeight="1" x14ac:dyDescent="0.2">
      <c r="A54" s="204"/>
      <c r="B54" s="204"/>
      <c r="C54" s="204"/>
      <c r="D54" s="204"/>
      <c r="E54" s="204"/>
      <c r="F54" s="204"/>
      <c r="G54" s="512"/>
      <c r="H54" s="544"/>
      <c r="I54" s="513"/>
      <c r="J54" s="512"/>
      <c r="K54" s="544"/>
      <c r="L54" s="513"/>
      <c r="M54" s="551" t="s">
        <v>276</v>
      </c>
      <c r="N54" s="551"/>
      <c r="O54" s="551"/>
      <c r="P54" s="551" t="s">
        <v>277</v>
      </c>
      <c r="Q54" s="551"/>
      <c r="R54" s="551"/>
      <c r="S54" s="551" t="s">
        <v>278</v>
      </c>
      <c r="T54" s="551"/>
      <c r="U54" s="551"/>
      <c r="V54" s="551" t="s">
        <v>261</v>
      </c>
      <c r="W54" s="551"/>
      <c r="X54" s="551"/>
      <c r="Y54" s="549"/>
      <c r="Z54" s="550"/>
      <c r="AA54" s="550"/>
      <c r="AB54" s="550"/>
      <c r="AC54" s="550"/>
      <c r="AD54" s="550"/>
    </row>
    <row r="55" spans="1:31" ht="17.25" customHeight="1" x14ac:dyDescent="0.2">
      <c r="A55" s="533" t="s">
        <v>157</v>
      </c>
      <c r="B55" s="533"/>
      <c r="C55" s="533"/>
      <c r="D55" s="533"/>
      <c r="E55" s="533"/>
      <c r="F55" s="534"/>
      <c r="G55" s="535">
        <f>SUM(G57:I63)</f>
        <v>323</v>
      </c>
      <c r="H55" s="536"/>
      <c r="I55" s="536"/>
      <c r="J55" s="536">
        <v>4675</v>
      </c>
      <c r="K55" s="536"/>
      <c r="L55" s="536"/>
      <c r="M55" s="536">
        <f>SUM(M57:O63)</f>
        <v>1671</v>
      </c>
      <c r="N55" s="536"/>
      <c r="O55" s="536"/>
      <c r="P55" s="536">
        <f>SUM(P57:R63)</f>
        <v>713</v>
      </c>
      <c r="Q55" s="536"/>
      <c r="R55" s="536"/>
      <c r="S55" s="536">
        <f>SUM(S57:U63)</f>
        <v>1666</v>
      </c>
      <c r="T55" s="536"/>
      <c r="U55" s="536"/>
      <c r="V55" s="536">
        <f>SUM(V57:X63)</f>
        <v>621</v>
      </c>
      <c r="W55" s="536"/>
      <c r="X55" s="536"/>
      <c r="Y55" s="537">
        <f>J55/G55</f>
        <v>14.473684210526315</v>
      </c>
      <c r="Z55" s="537"/>
      <c r="AA55" s="537"/>
      <c r="AB55" s="537"/>
      <c r="AC55" s="537"/>
      <c r="AD55" s="537"/>
    </row>
    <row r="56" spans="1:31" ht="17.25" customHeight="1" x14ac:dyDescent="0.2">
      <c r="A56" s="530" t="s">
        <v>279</v>
      </c>
      <c r="B56" s="530"/>
      <c r="C56" s="530"/>
      <c r="D56" s="530"/>
      <c r="E56" s="530"/>
      <c r="F56" s="538"/>
      <c r="G56" s="469" t="s">
        <v>280</v>
      </c>
      <c r="H56" s="470"/>
      <c r="I56" s="470"/>
      <c r="J56" s="539">
        <f>J55/J55*100</f>
        <v>100</v>
      </c>
      <c r="K56" s="539"/>
      <c r="L56" s="539"/>
      <c r="M56" s="539">
        <f>M55/J55*100</f>
        <v>35.743315508021389</v>
      </c>
      <c r="N56" s="539"/>
      <c r="O56" s="539"/>
      <c r="P56" s="539">
        <f>P55/J55*100</f>
        <v>15.251336898395722</v>
      </c>
      <c r="Q56" s="539"/>
      <c r="R56" s="539"/>
      <c r="S56" s="539">
        <f>S55/J55*100</f>
        <v>35.63636363636364</v>
      </c>
      <c r="T56" s="539"/>
      <c r="U56" s="539"/>
      <c r="V56" s="539">
        <f>V55/J55*100</f>
        <v>13.28342245989305</v>
      </c>
      <c r="W56" s="539"/>
      <c r="X56" s="539"/>
      <c r="Y56" s="471" t="s">
        <v>281</v>
      </c>
      <c r="Z56" s="471"/>
      <c r="AA56" s="471"/>
      <c r="AB56" s="471"/>
      <c r="AC56" s="471"/>
      <c r="AD56" s="471"/>
    </row>
    <row r="57" spans="1:31" ht="18" customHeight="1" x14ac:dyDescent="0.2">
      <c r="A57" s="530" t="s">
        <v>243</v>
      </c>
      <c r="B57" s="531"/>
      <c r="C57" s="531"/>
      <c r="D57" s="531"/>
      <c r="E57" s="531"/>
      <c r="F57" s="532"/>
      <c r="G57" s="502">
        <v>58</v>
      </c>
      <c r="H57" s="503"/>
      <c r="I57" s="503"/>
      <c r="J57" s="503">
        <v>979</v>
      </c>
      <c r="K57" s="503"/>
      <c r="L57" s="503"/>
      <c r="M57" s="503">
        <v>358</v>
      </c>
      <c r="N57" s="503"/>
      <c r="O57" s="503"/>
      <c r="P57" s="503">
        <v>143</v>
      </c>
      <c r="Q57" s="503"/>
      <c r="R57" s="503"/>
      <c r="S57" s="503">
        <v>360</v>
      </c>
      <c r="T57" s="503"/>
      <c r="U57" s="503"/>
      <c r="V57" s="503">
        <v>118</v>
      </c>
      <c r="W57" s="503"/>
      <c r="X57" s="503"/>
      <c r="Y57" s="471">
        <f t="shared" ref="Y57:Y63" si="0">J57/G57</f>
        <v>16.879310344827587</v>
      </c>
      <c r="Z57" s="471"/>
      <c r="AA57" s="471"/>
      <c r="AB57" s="471"/>
      <c r="AC57" s="471"/>
      <c r="AD57" s="471"/>
      <c r="AE57" s="27"/>
    </row>
    <row r="58" spans="1:31" ht="18" customHeight="1" x14ac:dyDescent="0.2">
      <c r="A58" s="530" t="s">
        <v>282</v>
      </c>
      <c r="B58" s="531"/>
      <c r="C58" s="531"/>
      <c r="D58" s="531"/>
      <c r="E58" s="531"/>
      <c r="F58" s="532"/>
      <c r="G58" s="502">
        <v>31</v>
      </c>
      <c r="H58" s="503"/>
      <c r="I58" s="503"/>
      <c r="J58" s="503">
        <v>562</v>
      </c>
      <c r="K58" s="503"/>
      <c r="L58" s="503"/>
      <c r="M58" s="503">
        <v>203</v>
      </c>
      <c r="N58" s="503"/>
      <c r="O58" s="503"/>
      <c r="P58" s="503">
        <v>82</v>
      </c>
      <c r="Q58" s="503"/>
      <c r="R58" s="503"/>
      <c r="S58" s="503">
        <v>206</v>
      </c>
      <c r="T58" s="503"/>
      <c r="U58" s="503"/>
      <c r="V58" s="503">
        <v>71</v>
      </c>
      <c r="W58" s="503"/>
      <c r="X58" s="503"/>
      <c r="Y58" s="471">
        <f t="shared" si="0"/>
        <v>18.129032258064516</v>
      </c>
      <c r="Z58" s="471"/>
      <c r="AA58" s="471"/>
      <c r="AB58" s="471"/>
      <c r="AC58" s="471"/>
      <c r="AD58" s="471"/>
      <c r="AE58" s="27"/>
    </row>
    <row r="59" spans="1:31" ht="18" customHeight="1" x14ac:dyDescent="0.2">
      <c r="A59" s="530" t="s">
        <v>283</v>
      </c>
      <c r="B59" s="531"/>
      <c r="C59" s="531"/>
      <c r="D59" s="531"/>
      <c r="E59" s="531"/>
      <c r="F59" s="532"/>
      <c r="G59" s="502">
        <v>34</v>
      </c>
      <c r="H59" s="503"/>
      <c r="I59" s="503"/>
      <c r="J59" s="503">
        <v>339</v>
      </c>
      <c r="K59" s="503"/>
      <c r="L59" s="503"/>
      <c r="M59" s="503">
        <v>123</v>
      </c>
      <c r="N59" s="503"/>
      <c r="O59" s="503"/>
      <c r="P59" s="503">
        <v>47</v>
      </c>
      <c r="Q59" s="503"/>
      <c r="R59" s="503"/>
      <c r="S59" s="503">
        <v>123</v>
      </c>
      <c r="T59" s="503"/>
      <c r="U59" s="503"/>
      <c r="V59" s="503">
        <v>46</v>
      </c>
      <c r="W59" s="503"/>
      <c r="X59" s="503"/>
      <c r="Y59" s="471">
        <f t="shared" si="0"/>
        <v>9.9705882352941178</v>
      </c>
      <c r="Z59" s="471"/>
      <c r="AA59" s="471"/>
      <c r="AB59" s="471"/>
      <c r="AC59" s="471"/>
      <c r="AD59" s="471"/>
      <c r="AE59" s="27"/>
    </row>
    <row r="60" spans="1:31" ht="18" customHeight="1" x14ac:dyDescent="0.2">
      <c r="A60" s="530" t="s">
        <v>244</v>
      </c>
      <c r="B60" s="531"/>
      <c r="C60" s="531"/>
      <c r="D60" s="531"/>
      <c r="E60" s="531"/>
      <c r="F60" s="532"/>
      <c r="G60" s="502">
        <v>69</v>
      </c>
      <c r="H60" s="503"/>
      <c r="I60" s="503"/>
      <c r="J60" s="503">
        <v>1254</v>
      </c>
      <c r="K60" s="503"/>
      <c r="L60" s="503"/>
      <c r="M60" s="503">
        <v>435</v>
      </c>
      <c r="N60" s="503"/>
      <c r="O60" s="503"/>
      <c r="P60" s="503">
        <v>220</v>
      </c>
      <c r="Q60" s="503"/>
      <c r="R60" s="503"/>
      <c r="S60" s="503">
        <v>434</v>
      </c>
      <c r="T60" s="503"/>
      <c r="U60" s="503"/>
      <c r="V60" s="503">
        <v>165</v>
      </c>
      <c r="W60" s="503"/>
      <c r="X60" s="503"/>
      <c r="Y60" s="471">
        <f t="shared" si="0"/>
        <v>18.173913043478262</v>
      </c>
      <c r="Z60" s="471"/>
      <c r="AA60" s="471"/>
      <c r="AB60" s="471"/>
      <c r="AC60" s="471"/>
      <c r="AD60" s="471"/>
      <c r="AE60" s="27"/>
    </row>
    <row r="61" spans="1:31" ht="18" customHeight="1" x14ac:dyDescent="0.2">
      <c r="A61" s="530" t="s">
        <v>284</v>
      </c>
      <c r="B61" s="531"/>
      <c r="C61" s="531"/>
      <c r="D61" s="531"/>
      <c r="E61" s="531"/>
      <c r="F61" s="532"/>
      <c r="G61" s="502">
        <v>26</v>
      </c>
      <c r="H61" s="503"/>
      <c r="I61" s="503"/>
      <c r="J61" s="503">
        <v>268</v>
      </c>
      <c r="K61" s="503"/>
      <c r="L61" s="503"/>
      <c r="M61" s="503">
        <v>102</v>
      </c>
      <c r="N61" s="503"/>
      <c r="O61" s="503"/>
      <c r="P61" s="503">
        <v>34</v>
      </c>
      <c r="Q61" s="503"/>
      <c r="R61" s="503"/>
      <c r="S61" s="503">
        <v>100</v>
      </c>
      <c r="T61" s="503"/>
      <c r="U61" s="503"/>
      <c r="V61" s="503">
        <v>32</v>
      </c>
      <c r="W61" s="503"/>
      <c r="X61" s="503"/>
      <c r="Y61" s="471">
        <f t="shared" si="0"/>
        <v>10.307692307692308</v>
      </c>
      <c r="Z61" s="471"/>
      <c r="AA61" s="471"/>
      <c r="AB61" s="471"/>
      <c r="AC61" s="471"/>
      <c r="AD61" s="471"/>
      <c r="AE61" s="27"/>
    </row>
    <row r="62" spans="1:31" ht="18" customHeight="1" x14ac:dyDescent="0.2">
      <c r="A62" s="530" t="s">
        <v>285</v>
      </c>
      <c r="B62" s="531"/>
      <c r="C62" s="531"/>
      <c r="D62" s="531"/>
      <c r="E62" s="531"/>
      <c r="F62" s="532"/>
      <c r="G62" s="502">
        <v>52</v>
      </c>
      <c r="H62" s="503"/>
      <c r="I62" s="503"/>
      <c r="J62" s="503">
        <v>661</v>
      </c>
      <c r="K62" s="503"/>
      <c r="L62" s="503"/>
      <c r="M62" s="503">
        <v>249</v>
      </c>
      <c r="N62" s="503"/>
      <c r="O62" s="503"/>
      <c r="P62" s="503">
        <v>81</v>
      </c>
      <c r="Q62" s="503"/>
      <c r="R62" s="503"/>
      <c r="S62" s="503">
        <v>242</v>
      </c>
      <c r="T62" s="503"/>
      <c r="U62" s="503"/>
      <c r="V62" s="503">
        <v>89</v>
      </c>
      <c r="W62" s="503"/>
      <c r="X62" s="503"/>
      <c r="Y62" s="471">
        <f t="shared" si="0"/>
        <v>12.711538461538462</v>
      </c>
      <c r="Z62" s="471"/>
      <c r="AA62" s="471"/>
      <c r="AB62" s="471"/>
      <c r="AC62" s="471"/>
      <c r="AD62" s="471"/>
      <c r="AE62" s="27"/>
    </row>
    <row r="63" spans="1:31" ht="18" customHeight="1" thickBot="1" x14ac:dyDescent="0.25">
      <c r="A63" s="526" t="s">
        <v>245</v>
      </c>
      <c r="B63" s="527"/>
      <c r="C63" s="527"/>
      <c r="D63" s="527"/>
      <c r="E63" s="527"/>
      <c r="F63" s="528"/>
      <c r="G63" s="529">
        <v>53</v>
      </c>
      <c r="H63" s="525"/>
      <c r="I63" s="525"/>
      <c r="J63" s="525">
        <v>608</v>
      </c>
      <c r="K63" s="525"/>
      <c r="L63" s="525"/>
      <c r="M63" s="525">
        <v>201</v>
      </c>
      <c r="N63" s="525"/>
      <c r="O63" s="525"/>
      <c r="P63" s="525">
        <v>106</v>
      </c>
      <c r="Q63" s="525"/>
      <c r="R63" s="525"/>
      <c r="S63" s="525">
        <v>201</v>
      </c>
      <c r="T63" s="525"/>
      <c r="U63" s="525"/>
      <c r="V63" s="525">
        <v>100</v>
      </c>
      <c r="W63" s="525"/>
      <c r="X63" s="525"/>
      <c r="Y63" s="476">
        <f t="shared" si="0"/>
        <v>11.471698113207546</v>
      </c>
      <c r="Z63" s="476"/>
      <c r="AA63" s="476"/>
      <c r="AB63" s="476"/>
      <c r="AC63" s="476"/>
      <c r="AD63" s="476"/>
      <c r="AE63" s="27"/>
    </row>
    <row r="64" spans="1:31" ht="18" customHeight="1" x14ac:dyDescent="0.2">
      <c r="A64" s="205"/>
      <c r="B64" s="206"/>
      <c r="C64" s="206"/>
      <c r="D64" s="206"/>
      <c r="E64" s="206"/>
      <c r="F64" s="206"/>
      <c r="G64" s="207"/>
      <c r="H64" s="207"/>
      <c r="I64" s="207"/>
      <c r="J64" s="207"/>
      <c r="K64" s="207"/>
      <c r="L64" s="207"/>
      <c r="M64" s="207"/>
      <c r="N64" s="207"/>
      <c r="O64" s="207"/>
      <c r="P64" s="207"/>
      <c r="Q64" s="207"/>
      <c r="R64" s="207"/>
      <c r="S64" s="207"/>
      <c r="T64" s="207"/>
      <c r="U64" s="207"/>
      <c r="V64" s="207"/>
      <c r="W64" s="207"/>
      <c r="X64" s="207"/>
      <c r="Y64" s="185"/>
      <c r="Z64" s="185"/>
      <c r="AA64" s="185"/>
      <c r="AB64" s="185"/>
      <c r="AC64" s="185"/>
      <c r="AD64" s="208"/>
    </row>
    <row r="65" spans="1:30" ht="22.5" customHeight="1" x14ac:dyDescent="0.2">
      <c r="A65" s="167"/>
      <c r="B65" s="167"/>
      <c r="C65" s="180"/>
      <c r="D65" s="180"/>
      <c r="E65" s="180"/>
      <c r="F65" s="180"/>
      <c r="G65" s="168"/>
      <c r="H65" s="168"/>
      <c r="I65" s="167"/>
      <c r="J65" s="180"/>
      <c r="K65" s="168"/>
      <c r="L65" s="168"/>
      <c r="M65" s="168"/>
      <c r="N65" s="168"/>
      <c r="O65" s="168"/>
      <c r="P65" s="168"/>
      <c r="Q65" s="168"/>
      <c r="R65" s="168"/>
      <c r="S65" s="168"/>
      <c r="T65" s="168"/>
      <c r="U65" s="168"/>
      <c r="V65" s="168"/>
      <c r="W65" s="168"/>
      <c r="X65" s="168"/>
      <c r="Y65" s="441" t="s">
        <v>286</v>
      </c>
      <c r="Z65" s="441"/>
      <c r="AA65" s="441"/>
      <c r="AB65" s="441"/>
      <c r="AC65" s="441"/>
      <c r="AD65" s="441"/>
    </row>
    <row r="66" spans="1:30" ht="21" customHeight="1" x14ac:dyDescent="0.2">
      <c r="A66" s="19"/>
      <c r="B66" s="95"/>
      <c r="C66" s="95"/>
      <c r="D66" s="95"/>
      <c r="E66" s="95"/>
      <c r="F66" s="95"/>
      <c r="G66" s="95"/>
      <c r="H66" s="209"/>
      <c r="I66" s="19"/>
      <c r="J66" s="95"/>
    </row>
    <row r="67" spans="1:30" ht="21" customHeight="1" x14ac:dyDescent="0.2">
      <c r="A67" s="19"/>
      <c r="B67" s="19"/>
      <c r="C67" s="95"/>
      <c r="D67" s="95"/>
      <c r="E67" s="95"/>
      <c r="F67" s="95"/>
      <c r="G67" s="95"/>
      <c r="H67" s="95"/>
      <c r="I67" s="209"/>
      <c r="J67" s="95"/>
    </row>
  </sheetData>
  <mergeCells count="381">
    <mergeCell ref="A1:W1"/>
    <mergeCell ref="Z1:AD1"/>
    <mergeCell ref="F2:J2"/>
    <mergeCell ref="K2:O2"/>
    <mergeCell ref="P2:T2"/>
    <mergeCell ref="U2:Y2"/>
    <mergeCell ref="Z2:AD2"/>
    <mergeCell ref="A4:E4"/>
    <mergeCell ref="F4:J4"/>
    <mergeCell ref="K4:O4"/>
    <mergeCell ref="P4:T4"/>
    <mergeCell ref="U4:Y4"/>
    <mergeCell ref="Z4:AD4"/>
    <mergeCell ref="A3:E3"/>
    <mergeCell ref="F3:J3"/>
    <mergeCell ref="K3:O3"/>
    <mergeCell ref="P3:T3"/>
    <mergeCell ref="U3:Y3"/>
    <mergeCell ref="Z3:AD3"/>
    <mergeCell ref="A6:E6"/>
    <mergeCell ref="F6:J6"/>
    <mergeCell ref="K6:O6"/>
    <mergeCell ref="P6:T6"/>
    <mergeCell ref="U6:Y6"/>
    <mergeCell ref="Z6:AD6"/>
    <mergeCell ref="A5:E5"/>
    <mergeCell ref="F5:J5"/>
    <mergeCell ref="K5:O5"/>
    <mergeCell ref="P5:T5"/>
    <mergeCell ref="U5:Y5"/>
    <mergeCell ref="Z5:AD5"/>
    <mergeCell ref="A8:E8"/>
    <mergeCell ref="F8:J8"/>
    <mergeCell ref="K8:O8"/>
    <mergeCell ref="P8:T8"/>
    <mergeCell ref="U8:Y8"/>
    <mergeCell ref="Z8:AD8"/>
    <mergeCell ref="A7:E7"/>
    <mergeCell ref="F7:J7"/>
    <mergeCell ref="K7:O7"/>
    <mergeCell ref="P7:T7"/>
    <mergeCell ref="U7:Y7"/>
    <mergeCell ref="Z7:AD7"/>
    <mergeCell ref="A10:E10"/>
    <mergeCell ref="F10:J10"/>
    <mergeCell ref="K10:O10"/>
    <mergeCell ref="P10:T10"/>
    <mergeCell ref="U10:Y10"/>
    <mergeCell ref="Z10:AD10"/>
    <mergeCell ref="A9:E9"/>
    <mergeCell ref="F9:J9"/>
    <mergeCell ref="K9:O9"/>
    <mergeCell ref="P9:T9"/>
    <mergeCell ref="U9:Y9"/>
    <mergeCell ref="Z9:AD9"/>
    <mergeCell ref="Z12:AD12"/>
    <mergeCell ref="C13:J13"/>
    <mergeCell ref="K13:O13"/>
    <mergeCell ref="P13:T13"/>
    <mergeCell ref="U13:Y13"/>
    <mergeCell ref="Z13:AD13"/>
    <mergeCell ref="A11:B25"/>
    <mergeCell ref="C11:J11"/>
    <mergeCell ref="K11:O11"/>
    <mergeCell ref="P11:T11"/>
    <mergeCell ref="U11:Y11"/>
    <mergeCell ref="Z11:AD11"/>
    <mergeCell ref="C12:J12"/>
    <mergeCell ref="K12:O12"/>
    <mergeCell ref="P12:T12"/>
    <mergeCell ref="U12:Y12"/>
    <mergeCell ref="C14:J14"/>
    <mergeCell ref="K14:O14"/>
    <mergeCell ref="P14:T14"/>
    <mergeCell ref="U14:Y14"/>
    <mergeCell ref="Z14:AD14"/>
    <mergeCell ref="C15:J15"/>
    <mergeCell ref="K15:O15"/>
    <mergeCell ref="P15:T15"/>
    <mergeCell ref="U15:Y15"/>
    <mergeCell ref="Z15:AD15"/>
    <mergeCell ref="C16:J16"/>
    <mergeCell ref="K16:O16"/>
    <mergeCell ref="P16:T16"/>
    <mergeCell ref="U16:Y16"/>
    <mergeCell ref="Z16:AD16"/>
    <mergeCell ref="C17:J17"/>
    <mergeCell ref="K17:O17"/>
    <mergeCell ref="P17:T17"/>
    <mergeCell ref="U17:Y17"/>
    <mergeCell ref="Z17:AD17"/>
    <mergeCell ref="C18:J18"/>
    <mergeCell ref="K18:O18"/>
    <mergeCell ref="P18:T18"/>
    <mergeCell ref="U18:Y18"/>
    <mergeCell ref="Z18:AD18"/>
    <mergeCell ref="C19:J19"/>
    <mergeCell ref="K19:O19"/>
    <mergeCell ref="P19:T19"/>
    <mergeCell ref="U19:Y19"/>
    <mergeCell ref="Z19:AD19"/>
    <mergeCell ref="C20:J20"/>
    <mergeCell ref="K20:O20"/>
    <mergeCell ref="P20:T20"/>
    <mergeCell ref="U20:Y20"/>
    <mergeCell ref="Z20:AD20"/>
    <mergeCell ref="C21:J21"/>
    <mergeCell ref="K21:O21"/>
    <mergeCell ref="P21:T21"/>
    <mergeCell ref="U21:Y21"/>
    <mergeCell ref="Z21:AD21"/>
    <mergeCell ref="C22:J22"/>
    <mergeCell ref="K22:O22"/>
    <mergeCell ref="P22:T22"/>
    <mergeCell ref="U22:Y22"/>
    <mergeCell ref="Z22:AD22"/>
    <mergeCell ref="C23:J23"/>
    <mergeCell ref="K23:O23"/>
    <mergeCell ref="P23:T23"/>
    <mergeCell ref="U23:Y23"/>
    <mergeCell ref="Z23:AD23"/>
    <mergeCell ref="C24:J24"/>
    <mergeCell ref="K24:O24"/>
    <mergeCell ref="P24:T24"/>
    <mergeCell ref="U24:Y24"/>
    <mergeCell ref="Z24:AD24"/>
    <mergeCell ref="C25:J25"/>
    <mergeCell ref="K25:O25"/>
    <mergeCell ref="P25:T25"/>
    <mergeCell ref="U25:Y25"/>
    <mergeCell ref="Z25:AD25"/>
    <mergeCell ref="W26:AD26"/>
    <mergeCell ref="A27:P27"/>
    <mergeCell ref="AB27:AD27"/>
    <mergeCell ref="A28:L28"/>
    <mergeCell ref="M28:O28"/>
    <mergeCell ref="P28:R28"/>
    <mergeCell ref="S28:U28"/>
    <mergeCell ref="V28:X28"/>
    <mergeCell ref="Y28:AA28"/>
    <mergeCell ref="AB28:AD28"/>
    <mergeCell ref="Y29:AA29"/>
    <mergeCell ref="AB29:AD29"/>
    <mergeCell ref="B30:L30"/>
    <mergeCell ref="M30:O30"/>
    <mergeCell ref="P30:R30"/>
    <mergeCell ref="S30:U30"/>
    <mergeCell ref="V30:X30"/>
    <mergeCell ref="Y30:AA30"/>
    <mergeCell ref="AB30:AD30"/>
    <mergeCell ref="B29:L29"/>
    <mergeCell ref="M29:O29"/>
    <mergeCell ref="P29:R29"/>
    <mergeCell ref="S29:U29"/>
    <mergeCell ref="V29:X29"/>
    <mergeCell ref="V31:X31"/>
    <mergeCell ref="Y31:AA31"/>
    <mergeCell ref="AB31:AD31"/>
    <mergeCell ref="B32:L32"/>
    <mergeCell ref="M32:O32"/>
    <mergeCell ref="P32:R32"/>
    <mergeCell ref="S32:U32"/>
    <mergeCell ref="V32:X32"/>
    <mergeCell ref="Y32:AA32"/>
    <mergeCell ref="AB32:AD32"/>
    <mergeCell ref="B31:L31"/>
    <mergeCell ref="M31:O31"/>
    <mergeCell ref="P31:R31"/>
    <mergeCell ref="S31:U31"/>
    <mergeCell ref="AB33:AD33"/>
    <mergeCell ref="B34:L34"/>
    <mergeCell ref="M34:O34"/>
    <mergeCell ref="P34:R34"/>
    <mergeCell ref="S34:U34"/>
    <mergeCell ref="V34:X34"/>
    <mergeCell ref="Y34:AA34"/>
    <mergeCell ref="AB34:AD34"/>
    <mergeCell ref="B33:L33"/>
    <mergeCell ref="M33:O33"/>
    <mergeCell ref="P33:R33"/>
    <mergeCell ref="S33:U33"/>
    <mergeCell ref="V33:X33"/>
    <mergeCell ref="Y33:AA33"/>
    <mergeCell ref="AB35:AD35"/>
    <mergeCell ref="B36:L36"/>
    <mergeCell ref="M36:O36"/>
    <mergeCell ref="P36:R36"/>
    <mergeCell ref="S36:U36"/>
    <mergeCell ref="V36:X36"/>
    <mergeCell ref="Y36:AA36"/>
    <mergeCell ref="AB36:AD36"/>
    <mergeCell ref="B35:L35"/>
    <mergeCell ref="M35:O35"/>
    <mergeCell ref="P35:R35"/>
    <mergeCell ref="S35:U35"/>
    <mergeCell ref="V35:X35"/>
    <mergeCell ref="Y35:AA35"/>
    <mergeCell ref="AB37:AD37"/>
    <mergeCell ref="B38:L38"/>
    <mergeCell ref="M38:O38"/>
    <mergeCell ref="P38:R38"/>
    <mergeCell ref="S38:U38"/>
    <mergeCell ref="V38:X38"/>
    <mergeCell ref="Y38:AA38"/>
    <mergeCell ref="AB38:AD38"/>
    <mergeCell ref="B37:L37"/>
    <mergeCell ref="M37:O37"/>
    <mergeCell ref="P37:R37"/>
    <mergeCell ref="S37:U37"/>
    <mergeCell ref="V37:X37"/>
    <mergeCell ref="Y37:AA37"/>
    <mergeCell ref="M41:O41"/>
    <mergeCell ref="P41:R41"/>
    <mergeCell ref="S41:U41"/>
    <mergeCell ref="V41:X41"/>
    <mergeCell ref="Y41:AA41"/>
    <mergeCell ref="AB41:AD41"/>
    <mergeCell ref="AB39:AD39"/>
    <mergeCell ref="A40:A50"/>
    <mergeCell ref="B40:L40"/>
    <mergeCell ref="M40:O40"/>
    <mergeCell ref="P40:R40"/>
    <mergeCell ref="S40:U40"/>
    <mergeCell ref="V40:X40"/>
    <mergeCell ref="Y40:AA40"/>
    <mergeCell ref="AB40:AD40"/>
    <mergeCell ref="B41:L41"/>
    <mergeCell ref="B39:L39"/>
    <mergeCell ref="M39:O39"/>
    <mergeCell ref="P39:R39"/>
    <mergeCell ref="S39:U39"/>
    <mergeCell ref="V39:X39"/>
    <mergeCell ref="Y39:AA39"/>
    <mergeCell ref="A29:A39"/>
    <mergeCell ref="AB42:AD42"/>
    <mergeCell ref="B43:L43"/>
    <mergeCell ref="M43:O43"/>
    <mergeCell ref="P43:R43"/>
    <mergeCell ref="S43:U43"/>
    <mergeCell ref="V43:X43"/>
    <mergeCell ref="Y43:AA43"/>
    <mergeCell ref="AB43:AD43"/>
    <mergeCell ref="B42:L42"/>
    <mergeCell ref="M42:O42"/>
    <mergeCell ref="P42:R42"/>
    <mergeCell ref="S42:U42"/>
    <mergeCell ref="V42:X42"/>
    <mergeCell ref="Y42:AA42"/>
    <mergeCell ref="AB44:AD44"/>
    <mergeCell ref="B45:L45"/>
    <mergeCell ref="M45:O45"/>
    <mergeCell ref="P45:R45"/>
    <mergeCell ref="S45:U45"/>
    <mergeCell ref="V45:X45"/>
    <mergeCell ref="Y45:AA45"/>
    <mergeCell ref="AB45:AD45"/>
    <mergeCell ref="B44:L44"/>
    <mergeCell ref="M44:O44"/>
    <mergeCell ref="P44:R44"/>
    <mergeCell ref="S44:U44"/>
    <mergeCell ref="V44:X44"/>
    <mergeCell ref="Y44:AA44"/>
    <mergeCell ref="AB46:AD46"/>
    <mergeCell ref="B47:L47"/>
    <mergeCell ref="M47:O47"/>
    <mergeCell ref="P47:R47"/>
    <mergeCell ref="S47:U47"/>
    <mergeCell ref="V47:X47"/>
    <mergeCell ref="Y47:AA47"/>
    <mergeCell ref="AB47:AD47"/>
    <mergeCell ref="B46:L46"/>
    <mergeCell ref="M46:O46"/>
    <mergeCell ref="P46:R46"/>
    <mergeCell ref="S46:U46"/>
    <mergeCell ref="V46:X46"/>
    <mergeCell ref="Y46:AA46"/>
    <mergeCell ref="AB48:AD48"/>
    <mergeCell ref="B49:L49"/>
    <mergeCell ref="M49:O49"/>
    <mergeCell ref="P49:R49"/>
    <mergeCell ref="S49:U49"/>
    <mergeCell ref="V49:X49"/>
    <mergeCell ref="Y49:AA49"/>
    <mergeCell ref="AB49:AD49"/>
    <mergeCell ref="B48:L48"/>
    <mergeCell ref="M48:O48"/>
    <mergeCell ref="P48:R48"/>
    <mergeCell ref="S48:U48"/>
    <mergeCell ref="V48:X48"/>
    <mergeCell ref="Y48:AA48"/>
    <mergeCell ref="AB50:AD50"/>
    <mergeCell ref="G51:H51"/>
    <mergeCell ref="A52:W52"/>
    <mergeCell ref="AB52:AD52"/>
    <mergeCell ref="G53:I54"/>
    <mergeCell ref="J53:L54"/>
    <mergeCell ref="M53:X53"/>
    <mergeCell ref="Y53:AD54"/>
    <mergeCell ref="M54:O54"/>
    <mergeCell ref="P54:R54"/>
    <mergeCell ref="B50:L50"/>
    <mergeCell ref="M50:O50"/>
    <mergeCell ref="P50:R50"/>
    <mergeCell ref="S50:U50"/>
    <mergeCell ref="V50:X50"/>
    <mergeCell ref="Y50:AA50"/>
    <mergeCell ref="S54:U54"/>
    <mergeCell ref="V54:X54"/>
    <mergeCell ref="A55:F55"/>
    <mergeCell ref="G55:I55"/>
    <mergeCell ref="J55:L55"/>
    <mergeCell ref="M55:O55"/>
    <mergeCell ref="P55:R55"/>
    <mergeCell ref="S55:U55"/>
    <mergeCell ref="V55:X55"/>
    <mergeCell ref="Y55:AD55"/>
    <mergeCell ref="A56:F56"/>
    <mergeCell ref="G56:I56"/>
    <mergeCell ref="J56:L56"/>
    <mergeCell ref="M56:O56"/>
    <mergeCell ref="P56:R56"/>
    <mergeCell ref="S56:U56"/>
    <mergeCell ref="V56:X56"/>
    <mergeCell ref="Y56:AD56"/>
    <mergeCell ref="V57:X57"/>
    <mergeCell ref="Y57:AD57"/>
    <mergeCell ref="A58:F58"/>
    <mergeCell ref="G58:I58"/>
    <mergeCell ref="J58:L58"/>
    <mergeCell ref="M58:O58"/>
    <mergeCell ref="P58:R58"/>
    <mergeCell ref="S58:U58"/>
    <mergeCell ref="V58:X58"/>
    <mergeCell ref="Y58:AD58"/>
    <mergeCell ref="A57:F57"/>
    <mergeCell ref="G57:I57"/>
    <mergeCell ref="J57:L57"/>
    <mergeCell ref="M57:O57"/>
    <mergeCell ref="P57:R57"/>
    <mergeCell ref="S57:U57"/>
    <mergeCell ref="V59:X59"/>
    <mergeCell ref="Y59:AD59"/>
    <mergeCell ref="A60:F60"/>
    <mergeCell ref="G60:I60"/>
    <mergeCell ref="J60:L60"/>
    <mergeCell ref="M60:O60"/>
    <mergeCell ref="P60:R60"/>
    <mergeCell ref="S60:U60"/>
    <mergeCell ref="V60:X60"/>
    <mergeCell ref="Y60:AD60"/>
    <mergeCell ref="A59:F59"/>
    <mergeCell ref="G59:I59"/>
    <mergeCell ref="J59:L59"/>
    <mergeCell ref="M59:O59"/>
    <mergeCell ref="P59:R59"/>
    <mergeCell ref="S59:U59"/>
    <mergeCell ref="V61:X61"/>
    <mergeCell ref="Y61:AD61"/>
    <mergeCell ref="A62:F62"/>
    <mergeCell ref="G62:I62"/>
    <mergeCell ref="J62:L62"/>
    <mergeCell ref="M62:O62"/>
    <mergeCell ref="P62:R62"/>
    <mergeCell ref="S62:U62"/>
    <mergeCell ref="V62:X62"/>
    <mergeCell ref="Y62:AD62"/>
    <mergeCell ref="A61:F61"/>
    <mergeCell ref="G61:I61"/>
    <mergeCell ref="J61:L61"/>
    <mergeCell ref="M61:O61"/>
    <mergeCell ref="P61:R61"/>
    <mergeCell ref="S61:U61"/>
    <mergeCell ref="V63:X63"/>
    <mergeCell ref="Y63:AD63"/>
    <mergeCell ref="Y65:AD65"/>
    <mergeCell ref="A63:F63"/>
    <mergeCell ref="G63:I63"/>
    <mergeCell ref="J63:L63"/>
    <mergeCell ref="M63:O63"/>
    <mergeCell ref="P63:R63"/>
    <mergeCell ref="S63:U63"/>
  </mergeCells>
  <phoneticPr fontId="3"/>
  <printOptions horizontalCentered="1"/>
  <pageMargins left="0.39370078740157483" right="0.39370078740157483" top="0.59055118110236227" bottom="0.78740157480314965" header="0.51181102362204722" footer="0.39370078740157483"/>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K78"/>
  <sheetViews>
    <sheetView showGridLines="0" view="pageBreakPreview" topLeftCell="A4" zoomScaleNormal="100" zoomScaleSheetLayoutView="100" workbookViewId="0">
      <pane xSplit="2" ySplit="3" topLeftCell="C7" activePane="bottomRight" state="frozen"/>
      <selection activeCell="A4" sqref="A4"/>
      <selection pane="topRight" activeCell="C4" sqref="C4"/>
      <selection pane="bottomLeft" activeCell="A7" sqref="A7"/>
      <selection pane="bottomRight" activeCell="I51" sqref="I51"/>
    </sheetView>
  </sheetViews>
  <sheetFormatPr defaultRowHeight="17.25" x14ac:dyDescent="0.2"/>
  <cols>
    <col min="1" max="1" width="4.125" style="2" customWidth="1"/>
    <col min="2" max="11" width="12.125" style="2" customWidth="1"/>
    <col min="12" max="15" width="10.875" style="2" customWidth="1"/>
    <col min="16" max="256" width="9" style="2"/>
    <col min="257" max="257" width="4.125" style="2" customWidth="1"/>
    <col min="258" max="267" width="12.125" style="2" customWidth="1"/>
    <col min="268" max="271" width="10.875" style="2" customWidth="1"/>
    <col min="272" max="512" width="9" style="2"/>
    <col min="513" max="513" width="4.125" style="2" customWidth="1"/>
    <col min="514" max="523" width="12.125" style="2" customWidth="1"/>
    <col min="524" max="527" width="10.875" style="2" customWidth="1"/>
    <col min="528" max="768" width="9" style="2"/>
    <col min="769" max="769" width="4.125" style="2" customWidth="1"/>
    <col min="770" max="779" width="12.125" style="2" customWidth="1"/>
    <col min="780" max="783" width="10.875" style="2" customWidth="1"/>
    <col min="784" max="1024" width="9" style="2"/>
    <col min="1025" max="1025" width="4.125" style="2" customWidth="1"/>
    <col min="1026" max="1035" width="12.125" style="2" customWidth="1"/>
    <col min="1036" max="1039" width="10.875" style="2" customWidth="1"/>
    <col min="1040" max="1280" width="9" style="2"/>
    <col min="1281" max="1281" width="4.125" style="2" customWidth="1"/>
    <col min="1282" max="1291" width="12.125" style="2" customWidth="1"/>
    <col min="1292" max="1295" width="10.875" style="2" customWidth="1"/>
    <col min="1296" max="1536" width="9" style="2"/>
    <col min="1537" max="1537" width="4.125" style="2" customWidth="1"/>
    <col min="1538" max="1547" width="12.125" style="2" customWidth="1"/>
    <col min="1548" max="1551" width="10.875" style="2" customWidth="1"/>
    <col min="1552" max="1792" width="9" style="2"/>
    <col min="1793" max="1793" width="4.125" style="2" customWidth="1"/>
    <col min="1794" max="1803" width="12.125" style="2" customWidth="1"/>
    <col min="1804" max="1807" width="10.875" style="2" customWidth="1"/>
    <col min="1808" max="2048" width="9" style="2"/>
    <col min="2049" max="2049" width="4.125" style="2" customWidth="1"/>
    <col min="2050" max="2059" width="12.125" style="2" customWidth="1"/>
    <col min="2060" max="2063" width="10.875" style="2" customWidth="1"/>
    <col min="2064" max="2304" width="9" style="2"/>
    <col min="2305" max="2305" width="4.125" style="2" customWidth="1"/>
    <col min="2306" max="2315" width="12.125" style="2" customWidth="1"/>
    <col min="2316" max="2319" width="10.875" style="2" customWidth="1"/>
    <col min="2320" max="2560" width="9" style="2"/>
    <col min="2561" max="2561" width="4.125" style="2" customWidth="1"/>
    <col min="2562" max="2571" width="12.125" style="2" customWidth="1"/>
    <col min="2572" max="2575" width="10.875" style="2" customWidth="1"/>
    <col min="2576" max="2816" width="9" style="2"/>
    <col min="2817" max="2817" width="4.125" style="2" customWidth="1"/>
    <col min="2818" max="2827" width="12.125" style="2" customWidth="1"/>
    <col min="2828" max="2831" width="10.875" style="2" customWidth="1"/>
    <col min="2832" max="3072" width="9" style="2"/>
    <col min="3073" max="3073" width="4.125" style="2" customWidth="1"/>
    <col min="3074" max="3083" width="12.125" style="2" customWidth="1"/>
    <col min="3084" max="3087" width="10.875" style="2" customWidth="1"/>
    <col min="3088" max="3328" width="9" style="2"/>
    <col min="3329" max="3329" width="4.125" style="2" customWidth="1"/>
    <col min="3330" max="3339" width="12.125" style="2" customWidth="1"/>
    <col min="3340" max="3343" width="10.875" style="2" customWidth="1"/>
    <col min="3344" max="3584" width="9" style="2"/>
    <col min="3585" max="3585" width="4.125" style="2" customWidth="1"/>
    <col min="3586" max="3595" width="12.125" style="2" customWidth="1"/>
    <col min="3596" max="3599" width="10.875" style="2" customWidth="1"/>
    <col min="3600" max="3840" width="9" style="2"/>
    <col min="3841" max="3841" width="4.125" style="2" customWidth="1"/>
    <col min="3842" max="3851" width="12.125" style="2" customWidth="1"/>
    <col min="3852" max="3855" width="10.875" style="2" customWidth="1"/>
    <col min="3856" max="4096" width="9" style="2"/>
    <col min="4097" max="4097" width="4.125" style="2" customWidth="1"/>
    <col min="4098" max="4107" width="12.125" style="2" customWidth="1"/>
    <col min="4108" max="4111" width="10.875" style="2" customWidth="1"/>
    <col min="4112" max="4352" width="9" style="2"/>
    <col min="4353" max="4353" width="4.125" style="2" customWidth="1"/>
    <col min="4354" max="4363" width="12.125" style="2" customWidth="1"/>
    <col min="4364" max="4367" width="10.875" style="2" customWidth="1"/>
    <col min="4368" max="4608" width="9" style="2"/>
    <col min="4609" max="4609" width="4.125" style="2" customWidth="1"/>
    <col min="4610" max="4619" width="12.125" style="2" customWidth="1"/>
    <col min="4620" max="4623" width="10.875" style="2" customWidth="1"/>
    <col min="4624" max="4864" width="9" style="2"/>
    <col min="4865" max="4865" width="4.125" style="2" customWidth="1"/>
    <col min="4866" max="4875" width="12.125" style="2" customWidth="1"/>
    <col min="4876" max="4879" width="10.875" style="2" customWidth="1"/>
    <col min="4880" max="5120" width="9" style="2"/>
    <col min="5121" max="5121" width="4.125" style="2" customWidth="1"/>
    <col min="5122" max="5131" width="12.125" style="2" customWidth="1"/>
    <col min="5132" max="5135" width="10.875" style="2" customWidth="1"/>
    <col min="5136" max="5376" width="9" style="2"/>
    <col min="5377" max="5377" width="4.125" style="2" customWidth="1"/>
    <col min="5378" max="5387" width="12.125" style="2" customWidth="1"/>
    <col min="5388" max="5391" width="10.875" style="2" customWidth="1"/>
    <col min="5392" max="5632" width="9" style="2"/>
    <col min="5633" max="5633" width="4.125" style="2" customWidth="1"/>
    <col min="5634" max="5643" width="12.125" style="2" customWidth="1"/>
    <col min="5644" max="5647" width="10.875" style="2" customWidth="1"/>
    <col min="5648" max="5888" width="9" style="2"/>
    <col min="5889" max="5889" width="4.125" style="2" customWidth="1"/>
    <col min="5890" max="5899" width="12.125" style="2" customWidth="1"/>
    <col min="5900" max="5903" width="10.875" style="2" customWidth="1"/>
    <col min="5904" max="6144" width="9" style="2"/>
    <col min="6145" max="6145" width="4.125" style="2" customWidth="1"/>
    <col min="6146" max="6155" width="12.125" style="2" customWidth="1"/>
    <col min="6156" max="6159" width="10.875" style="2" customWidth="1"/>
    <col min="6160" max="6400" width="9" style="2"/>
    <col min="6401" max="6401" width="4.125" style="2" customWidth="1"/>
    <col min="6402" max="6411" width="12.125" style="2" customWidth="1"/>
    <col min="6412" max="6415" width="10.875" style="2" customWidth="1"/>
    <col min="6416" max="6656" width="9" style="2"/>
    <col min="6657" max="6657" width="4.125" style="2" customWidth="1"/>
    <col min="6658" max="6667" width="12.125" style="2" customWidth="1"/>
    <col min="6668" max="6671" width="10.875" style="2" customWidth="1"/>
    <col min="6672" max="6912" width="9" style="2"/>
    <col min="6913" max="6913" width="4.125" style="2" customWidth="1"/>
    <col min="6914" max="6923" width="12.125" style="2" customWidth="1"/>
    <col min="6924" max="6927" width="10.875" style="2" customWidth="1"/>
    <col min="6928" max="7168" width="9" style="2"/>
    <col min="7169" max="7169" width="4.125" style="2" customWidth="1"/>
    <col min="7170" max="7179" width="12.125" style="2" customWidth="1"/>
    <col min="7180" max="7183" width="10.875" style="2" customWidth="1"/>
    <col min="7184" max="7424" width="9" style="2"/>
    <col min="7425" max="7425" width="4.125" style="2" customWidth="1"/>
    <col min="7426" max="7435" width="12.125" style="2" customWidth="1"/>
    <col min="7436" max="7439" width="10.875" style="2" customWidth="1"/>
    <col min="7440" max="7680" width="9" style="2"/>
    <col min="7681" max="7681" width="4.125" style="2" customWidth="1"/>
    <col min="7682" max="7691" width="12.125" style="2" customWidth="1"/>
    <col min="7692" max="7695" width="10.875" style="2" customWidth="1"/>
    <col min="7696" max="7936" width="9" style="2"/>
    <col min="7937" max="7937" width="4.125" style="2" customWidth="1"/>
    <col min="7938" max="7947" width="12.125" style="2" customWidth="1"/>
    <col min="7948" max="7951" width="10.875" style="2" customWidth="1"/>
    <col min="7952" max="8192" width="9" style="2"/>
    <col min="8193" max="8193" width="4.125" style="2" customWidth="1"/>
    <col min="8194" max="8203" width="12.125" style="2" customWidth="1"/>
    <col min="8204" max="8207" width="10.875" style="2" customWidth="1"/>
    <col min="8208" max="8448" width="9" style="2"/>
    <col min="8449" max="8449" width="4.125" style="2" customWidth="1"/>
    <col min="8450" max="8459" width="12.125" style="2" customWidth="1"/>
    <col min="8460" max="8463" width="10.875" style="2" customWidth="1"/>
    <col min="8464" max="8704" width="9" style="2"/>
    <col min="8705" max="8705" width="4.125" style="2" customWidth="1"/>
    <col min="8706" max="8715" width="12.125" style="2" customWidth="1"/>
    <col min="8716" max="8719" width="10.875" style="2" customWidth="1"/>
    <col min="8720" max="8960" width="9" style="2"/>
    <col min="8961" max="8961" width="4.125" style="2" customWidth="1"/>
    <col min="8962" max="8971" width="12.125" style="2" customWidth="1"/>
    <col min="8972" max="8975" width="10.875" style="2" customWidth="1"/>
    <col min="8976" max="9216" width="9" style="2"/>
    <col min="9217" max="9217" width="4.125" style="2" customWidth="1"/>
    <col min="9218" max="9227" width="12.125" style="2" customWidth="1"/>
    <col min="9228" max="9231" width="10.875" style="2" customWidth="1"/>
    <col min="9232" max="9472" width="9" style="2"/>
    <col min="9473" max="9473" width="4.125" style="2" customWidth="1"/>
    <col min="9474" max="9483" width="12.125" style="2" customWidth="1"/>
    <col min="9484" max="9487" width="10.875" style="2" customWidth="1"/>
    <col min="9488" max="9728" width="9" style="2"/>
    <col min="9729" max="9729" width="4.125" style="2" customWidth="1"/>
    <col min="9730" max="9739" width="12.125" style="2" customWidth="1"/>
    <col min="9740" max="9743" width="10.875" style="2" customWidth="1"/>
    <col min="9744" max="9984" width="9" style="2"/>
    <col min="9985" max="9985" width="4.125" style="2" customWidth="1"/>
    <col min="9986" max="9995" width="12.125" style="2" customWidth="1"/>
    <col min="9996" max="9999" width="10.875" style="2" customWidth="1"/>
    <col min="10000" max="10240" width="9" style="2"/>
    <col min="10241" max="10241" width="4.125" style="2" customWidth="1"/>
    <col min="10242" max="10251" width="12.125" style="2" customWidth="1"/>
    <col min="10252" max="10255" width="10.875" style="2" customWidth="1"/>
    <col min="10256" max="10496" width="9" style="2"/>
    <col min="10497" max="10497" width="4.125" style="2" customWidth="1"/>
    <col min="10498" max="10507" width="12.125" style="2" customWidth="1"/>
    <col min="10508" max="10511" width="10.875" style="2" customWidth="1"/>
    <col min="10512" max="10752" width="9" style="2"/>
    <col min="10753" max="10753" width="4.125" style="2" customWidth="1"/>
    <col min="10754" max="10763" width="12.125" style="2" customWidth="1"/>
    <col min="10764" max="10767" width="10.875" style="2" customWidth="1"/>
    <col min="10768" max="11008" width="9" style="2"/>
    <col min="11009" max="11009" width="4.125" style="2" customWidth="1"/>
    <col min="11010" max="11019" width="12.125" style="2" customWidth="1"/>
    <col min="11020" max="11023" width="10.875" style="2" customWidth="1"/>
    <col min="11024" max="11264" width="9" style="2"/>
    <col min="11265" max="11265" width="4.125" style="2" customWidth="1"/>
    <col min="11266" max="11275" width="12.125" style="2" customWidth="1"/>
    <col min="11276" max="11279" width="10.875" style="2" customWidth="1"/>
    <col min="11280" max="11520" width="9" style="2"/>
    <col min="11521" max="11521" width="4.125" style="2" customWidth="1"/>
    <col min="11522" max="11531" width="12.125" style="2" customWidth="1"/>
    <col min="11532" max="11535" width="10.875" style="2" customWidth="1"/>
    <col min="11536" max="11776" width="9" style="2"/>
    <col min="11777" max="11777" width="4.125" style="2" customWidth="1"/>
    <col min="11778" max="11787" width="12.125" style="2" customWidth="1"/>
    <col min="11788" max="11791" width="10.875" style="2" customWidth="1"/>
    <col min="11792" max="12032" width="9" style="2"/>
    <col min="12033" max="12033" width="4.125" style="2" customWidth="1"/>
    <col min="12034" max="12043" width="12.125" style="2" customWidth="1"/>
    <col min="12044" max="12047" width="10.875" style="2" customWidth="1"/>
    <col min="12048" max="12288" width="9" style="2"/>
    <col min="12289" max="12289" width="4.125" style="2" customWidth="1"/>
    <col min="12290" max="12299" width="12.125" style="2" customWidth="1"/>
    <col min="12300" max="12303" width="10.875" style="2" customWidth="1"/>
    <col min="12304" max="12544" width="9" style="2"/>
    <col min="12545" max="12545" width="4.125" style="2" customWidth="1"/>
    <col min="12546" max="12555" width="12.125" style="2" customWidth="1"/>
    <col min="12556" max="12559" width="10.875" style="2" customWidth="1"/>
    <col min="12560" max="12800" width="9" style="2"/>
    <col min="12801" max="12801" width="4.125" style="2" customWidth="1"/>
    <col min="12802" max="12811" width="12.125" style="2" customWidth="1"/>
    <col min="12812" max="12815" width="10.875" style="2" customWidth="1"/>
    <col min="12816" max="13056" width="9" style="2"/>
    <col min="13057" max="13057" width="4.125" style="2" customWidth="1"/>
    <col min="13058" max="13067" width="12.125" style="2" customWidth="1"/>
    <col min="13068" max="13071" width="10.875" style="2" customWidth="1"/>
    <col min="13072" max="13312" width="9" style="2"/>
    <col min="13313" max="13313" width="4.125" style="2" customWidth="1"/>
    <col min="13314" max="13323" width="12.125" style="2" customWidth="1"/>
    <col min="13324" max="13327" width="10.875" style="2" customWidth="1"/>
    <col min="13328" max="13568" width="9" style="2"/>
    <col min="13569" max="13569" width="4.125" style="2" customWidth="1"/>
    <col min="13570" max="13579" width="12.125" style="2" customWidth="1"/>
    <col min="13580" max="13583" width="10.875" style="2" customWidth="1"/>
    <col min="13584" max="13824" width="9" style="2"/>
    <col min="13825" max="13825" width="4.125" style="2" customWidth="1"/>
    <col min="13826" max="13835" width="12.125" style="2" customWidth="1"/>
    <col min="13836" max="13839" width="10.875" style="2" customWidth="1"/>
    <col min="13840" max="14080" width="9" style="2"/>
    <col min="14081" max="14081" width="4.125" style="2" customWidth="1"/>
    <col min="14082" max="14091" width="12.125" style="2" customWidth="1"/>
    <col min="14092" max="14095" width="10.875" style="2" customWidth="1"/>
    <col min="14096" max="14336" width="9" style="2"/>
    <col min="14337" max="14337" width="4.125" style="2" customWidth="1"/>
    <col min="14338" max="14347" width="12.125" style="2" customWidth="1"/>
    <col min="14348" max="14351" width="10.875" style="2" customWidth="1"/>
    <col min="14352" max="14592" width="9" style="2"/>
    <col min="14593" max="14593" width="4.125" style="2" customWidth="1"/>
    <col min="14594" max="14603" width="12.125" style="2" customWidth="1"/>
    <col min="14604" max="14607" width="10.875" style="2" customWidth="1"/>
    <col min="14608" max="14848" width="9" style="2"/>
    <col min="14849" max="14849" width="4.125" style="2" customWidth="1"/>
    <col min="14850" max="14859" width="12.125" style="2" customWidth="1"/>
    <col min="14860" max="14863" width="10.875" style="2" customWidth="1"/>
    <col min="14864" max="15104" width="9" style="2"/>
    <col min="15105" max="15105" width="4.125" style="2" customWidth="1"/>
    <col min="15106" max="15115" width="12.125" style="2" customWidth="1"/>
    <col min="15116" max="15119" width="10.875" style="2" customWidth="1"/>
    <col min="15120" max="15360" width="9" style="2"/>
    <col min="15361" max="15361" width="4.125" style="2" customWidth="1"/>
    <col min="15362" max="15371" width="12.125" style="2" customWidth="1"/>
    <col min="15372" max="15375" width="10.875" style="2" customWidth="1"/>
    <col min="15376" max="15616" width="9" style="2"/>
    <col min="15617" max="15617" width="4.125" style="2" customWidth="1"/>
    <col min="15618" max="15627" width="12.125" style="2" customWidth="1"/>
    <col min="15628" max="15631" width="10.875" style="2" customWidth="1"/>
    <col min="15632" max="15872" width="9" style="2"/>
    <col min="15873" max="15873" width="4.125" style="2" customWidth="1"/>
    <col min="15874" max="15883" width="12.125" style="2" customWidth="1"/>
    <col min="15884" max="15887" width="10.875" style="2" customWidth="1"/>
    <col min="15888" max="16128" width="9" style="2"/>
    <col min="16129" max="16129" width="4.125" style="2" customWidth="1"/>
    <col min="16130" max="16139" width="12.125" style="2" customWidth="1"/>
    <col min="16140" max="16143" width="10.875" style="2" customWidth="1"/>
    <col min="16144" max="16384" width="9" style="2"/>
  </cols>
  <sheetData>
    <row r="1" spans="1:11" ht="22.5" customHeight="1" x14ac:dyDescent="0.2">
      <c r="A1" s="637" t="s">
        <v>287</v>
      </c>
      <c r="B1" s="637"/>
      <c r="C1" s="637"/>
      <c r="D1" s="637"/>
      <c r="E1" s="637"/>
      <c r="F1" s="637"/>
      <c r="G1" s="637"/>
      <c r="H1" s="637"/>
      <c r="I1" s="637"/>
      <c r="J1" s="637"/>
      <c r="K1" s="19"/>
    </row>
    <row r="2" spans="1:11" ht="7.5" customHeight="1" x14ac:dyDescent="0.2">
      <c r="A2" s="210"/>
      <c r="B2" s="210"/>
      <c r="C2" s="210"/>
      <c r="D2" s="210"/>
      <c r="E2" s="210"/>
      <c r="F2" s="210"/>
      <c r="G2" s="210"/>
      <c r="H2" s="210"/>
      <c r="I2" s="210"/>
      <c r="J2" s="210"/>
      <c r="K2" s="19"/>
    </row>
    <row r="3" spans="1:11" ht="74.25" customHeight="1" x14ac:dyDescent="0.2">
      <c r="A3" s="19"/>
      <c r="B3" s="638" t="s">
        <v>288</v>
      </c>
      <c r="C3" s="638"/>
      <c r="D3" s="638"/>
      <c r="E3" s="638"/>
      <c r="F3" s="638"/>
      <c r="G3" s="638"/>
      <c r="H3" s="638"/>
      <c r="I3" s="638"/>
      <c r="J3" s="638"/>
      <c r="K3" s="638"/>
    </row>
    <row r="4" spans="1:11" ht="22.5" customHeight="1" x14ac:dyDescent="0.2">
      <c r="A4" s="273" t="s">
        <v>289</v>
      </c>
      <c r="B4" s="273"/>
      <c r="C4" s="273"/>
      <c r="D4" s="273"/>
      <c r="E4" s="273"/>
      <c r="F4" s="273"/>
      <c r="G4" s="273"/>
      <c r="H4" s="273"/>
      <c r="I4" s="273"/>
      <c r="J4" s="19"/>
      <c r="K4" s="19"/>
    </row>
    <row r="5" spans="1:11" ht="16.5" customHeight="1" thickBot="1" x14ac:dyDescent="0.25">
      <c r="A5" s="19"/>
      <c r="B5" s="19"/>
      <c r="C5" s="1"/>
      <c r="D5" s="1"/>
      <c r="E5" s="1"/>
      <c r="F5" s="1"/>
      <c r="G5" s="1"/>
      <c r="H5" s="290" t="s">
        <v>290</v>
      </c>
      <c r="I5" s="290"/>
      <c r="J5" s="290"/>
      <c r="K5" s="19"/>
    </row>
    <row r="6" spans="1:11" x14ac:dyDescent="0.2">
      <c r="A6" s="639"/>
      <c r="B6" s="640"/>
      <c r="C6" s="211" t="s">
        <v>2</v>
      </c>
      <c r="D6" s="211" t="s">
        <v>27</v>
      </c>
      <c r="E6" s="211" t="s">
        <v>28</v>
      </c>
      <c r="F6" s="211" t="s">
        <v>29</v>
      </c>
      <c r="G6" s="211" t="s">
        <v>30</v>
      </c>
      <c r="H6" s="211" t="s">
        <v>31</v>
      </c>
      <c r="I6" s="211" t="s">
        <v>32</v>
      </c>
      <c r="J6" s="211" t="s">
        <v>33</v>
      </c>
      <c r="K6" s="19"/>
    </row>
    <row r="7" spans="1:11" x14ac:dyDescent="0.2">
      <c r="A7" s="634" t="s">
        <v>291</v>
      </c>
      <c r="B7" s="635"/>
      <c r="C7" s="212">
        <f t="shared" ref="C7:C24" si="0">SUM(D7:J7)</f>
        <v>5514</v>
      </c>
      <c r="D7" s="163">
        <v>1482</v>
      </c>
      <c r="E7" s="163">
        <v>340</v>
      </c>
      <c r="F7" s="163">
        <v>328</v>
      </c>
      <c r="G7" s="163">
        <v>1142</v>
      </c>
      <c r="H7" s="163" t="s">
        <v>292</v>
      </c>
      <c r="I7" s="163" t="s">
        <v>292</v>
      </c>
      <c r="J7" s="163">
        <v>2222</v>
      </c>
      <c r="K7" s="19"/>
    </row>
    <row r="8" spans="1:11" x14ac:dyDescent="0.2">
      <c r="A8" s="634" t="s">
        <v>293</v>
      </c>
      <c r="B8" s="636"/>
      <c r="C8" s="90">
        <f t="shared" si="0"/>
        <v>5306</v>
      </c>
      <c r="D8" s="74">
        <v>672</v>
      </c>
      <c r="E8" s="74">
        <v>446</v>
      </c>
      <c r="F8" s="74">
        <v>264</v>
      </c>
      <c r="G8" s="74">
        <v>1084</v>
      </c>
      <c r="H8" s="74" t="s">
        <v>292</v>
      </c>
      <c r="I8" s="74" t="s">
        <v>292</v>
      </c>
      <c r="J8" s="74">
        <v>2840</v>
      </c>
      <c r="K8" s="19"/>
    </row>
    <row r="9" spans="1:11" x14ac:dyDescent="0.2">
      <c r="A9" s="634" t="s">
        <v>294</v>
      </c>
      <c r="B9" s="636"/>
      <c r="C9" s="90">
        <f t="shared" si="0"/>
        <v>3889</v>
      </c>
      <c r="D9" s="74">
        <v>650</v>
      </c>
      <c r="E9" s="74">
        <v>778</v>
      </c>
      <c r="F9" s="74">
        <v>330</v>
      </c>
      <c r="G9" s="74">
        <v>1110</v>
      </c>
      <c r="H9" s="74" t="s">
        <v>292</v>
      </c>
      <c r="I9" s="74" t="s">
        <v>292</v>
      </c>
      <c r="J9" s="74">
        <v>1021</v>
      </c>
      <c r="K9" s="19"/>
    </row>
    <row r="10" spans="1:11" x14ac:dyDescent="0.2">
      <c r="A10" s="634" t="s">
        <v>295</v>
      </c>
      <c r="B10" s="636"/>
      <c r="C10" s="90">
        <f t="shared" si="0"/>
        <v>4080</v>
      </c>
      <c r="D10" s="74">
        <v>620</v>
      </c>
      <c r="E10" s="74">
        <v>568</v>
      </c>
      <c r="F10" s="74">
        <v>358</v>
      </c>
      <c r="G10" s="74">
        <v>674</v>
      </c>
      <c r="H10" s="74" t="s">
        <v>292</v>
      </c>
      <c r="I10" s="74" t="s">
        <v>292</v>
      </c>
      <c r="J10" s="74">
        <v>1860</v>
      </c>
      <c r="K10" s="19"/>
    </row>
    <row r="11" spans="1:11" x14ac:dyDescent="0.2">
      <c r="A11" s="634" t="s">
        <v>296</v>
      </c>
      <c r="B11" s="636"/>
      <c r="C11" s="90">
        <f t="shared" si="0"/>
        <v>6728</v>
      </c>
      <c r="D11" s="74">
        <v>1228</v>
      </c>
      <c r="E11" s="74">
        <v>648</v>
      </c>
      <c r="F11" s="74">
        <v>202</v>
      </c>
      <c r="G11" s="74">
        <v>1640</v>
      </c>
      <c r="H11" s="74" t="s">
        <v>292</v>
      </c>
      <c r="I11" s="74">
        <v>2090</v>
      </c>
      <c r="J11" s="74">
        <v>920</v>
      </c>
      <c r="K11" s="19"/>
    </row>
    <row r="12" spans="1:11" x14ac:dyDescent="0.2">
      <c r="A12" s="634" t="s">
        <v>297</v>
      </c>
      <c r="B12" s="636"/>
      <c r="C12" s="90">
        <f t="shared" si="0"/>
        <v>8948</v>
      </c>
      <c r="D12" s="74">
        <v>1546</v>
      </c>
      <c r="E12" s="74">
        <v>640</v>
      </c>
      <c r="F12" s="74">
        <v>416</v>
      </c>
      <c r="G12" s="74">
        <v>1586</v>
      </c>
      <c r="H12" s="74" t="s">
        <v>292</v>
      </c>
      <c r="I12" s="74">
        <v>3062</v>
      </c>
      <c r="J12" s="74">
        <v>1698</v>
      </c>
      <c r="K12" s="19"/>
    </row>
    <row r="13" spans="1:11" x14ac:dyDescent="0.2">
      <c r="A13" s="634" t="s">
        <v>298</v>
      </c>
      <c r="B13" s="636"/>
      <c r="C13" s="90">
        <f t="shared" si="0"/>
        <v>13342</v>
      </c>
      <c r="D13" s="74">
        <v>1796</v>
      </c>
      <c r="E13" s="74">
        <v>1936</v>
      </c>
      <c r="F13" s="74">
        <v>1042</v>
      </c>
      <c r="G13" s="74">
        <v>2286</v>
      </c>
      <c r="H13" s="74" t="s">
        <v>292</v>
      </c>
      <c r="I13" s="74">
        <v>4280</v>
      </c>
      <c r="J13" s="74">
        <v>2002</v>
      </c>
      <c r="K13" s="19"/>
    </row>
    <row r="14" spans="1:11" x14ac:dyDescent="0.2">
      <c r="A14" s="634" t="s">
        <v>299</v>
      </c>
      <c r="B14" s="636"/>
      <c r="C14" s="90">
        <f t="shared" si="0"/>
        <v>12530</v>
      </c>
      <c r="D14" s="74">
        <v>2004</v>
      </c>
      <c r="E14" s="74">
        <v>2040</v>
      </c>
      <c r="F14" s="74">
        <v>1164</v>
      </c>
      <c r="G14" s="74">
        <v>2992</v>
      </c>
      <c r="H14" s="74">
        <v>342</v>
      </c>
      <c r="I14" s="74">
        <v>2136</v>
      </c>
      <c r="J14" s="74">
        <v>1852</v>
      </c>
      <c r="K14" s="19"/>
    </row>
    <row r="15" spans="1:11" x14ac:dyDescent="0.2">
      <c r="A15" s="634" t="s">
        <v>300</v>
      </c>
      <c r="B15" s="636"/>
      <c r="C15" s="90">
        <f t="shared" si="0"/>
        <v>16404</v>
      </c>
      <c r="D15" s="74">
        <v>2294</v>
      </c>
      <c r="E15" s="74">
        <v>1474</v>
      </c>
      <c r="F15" s="74">
        <v>1736</v>
      </c>
      <c r="G15" s="74">
        <v>3060</v>
      </c>
      <c r="H15" s="74">
        <v>1030</v>
      </c>
      <c r="I15" s="74">
        <v>4220</v>
      </c>
      <c r="J15" s="74">
        <v>2590</v>
      </c>
      <c r="K15" s="19"/>
    </row>
    <row r="16" spans="1:11" x14ac:dyDescent="0.2">
      <c r="A16" s="634" t="s">
        <v>7</v>
      </c>
      <c r="B16" s="635"/>
      <c r="C16" s="90">
        <f t="shared" si="0"/>
        <v>19172</v>
      </c>
      <c r="D16" s="74">
        <v>2182</v>
      </c>
      <c r="E16" s="74">
        <v>2460</v>
      </c>
      <c r="F16" s="74">
        <v>1688</v>
      </c>
      <c r="G16" s="74">
        <v>3050</v>
      </c>
      <c r="H16" s="74">
        <v>3952</v>
      </c>
      <c r="I16" s="74">
        <v>2966</v>
      </c>
      <c r="J16" s="74">
        <v>2874</v>
      </c>
      <c r="K16" s="19"/>
    </row>
    <row r="17" spans="1:11" x14ac:dyDescent="0.2">
      <c r="A17" s="634" t="s">
        <v>301</v>
      </c>
      <c r="B17" s="635"/>
      <c r="C17" s="90">
        <f t="shared" si="0"/>
        <v>16790</v>
      </c>
      <c r="D17" s="74">
        <v>2288</v>
      </c>
      <c r="E17" s="74">
        <v>2752</v>
      </c>
      <c r="F17" s="74">
        <v>1790</v>
      </c>
      <c r="G17" s="74">
        <v>2762</v>
      </c>
      <c r="H17" s="74">
        <v>1156</v>
      </c>
      <c r="I17" s="74">
        <v>3162</v>
      </c>
      <c r="J17" s="74">
        <v>2880</v>
      </c>
      <c r="K17" s="19"/>
    </row>
    <row r="18" spans="1:11" x14ac:dyDescent="0.2">
      <c r="A18" s="634" t="s">
        <v>302</v>
      </c>
      <c r="B18" s="635"/>
      <c r="C18" s="90">
        <f t="shared" si="0"/>
        <v>17566</v>
      </c>
      <c r="D18" s="74">
        <v>3630</v>
      </c>
      <c r="E18" s="74">
        <v>3002</v>
      </c>
      <c r="F18" s="74">
        <v>1394</v>
      </c>
      <c r="G18" s="74">
        <v>2326</v>
      </c>
      <c r="H18" s="74">
        <v>1782</v>
      </c>
      <c r="I18" s="74">
        <v>2646</v>
      </c>
      <c r="J18" s="74">
        <v>2786</v>
      </c>
      <c r="K18" s="19"/>
    </row>
    <row r="19" spans="1:11" x14ac:dyDescent="0.2">
      <c r="A19" s="634" t="s">
        <v>303</v>
      </c>
      <c r="B19" s="635"/>
      <c r="C19" s="90">
        <f t="shared" si="0"/>
        <v>18170</v>
      </c>
      <c r="D19" s="74">
        <v>3920</v>
      </c>
      <c r="E19" s="74">
        <v>2840</v>
      </c>
      <c r="F19" s="74">
        <v>1692</v>
      </c>
      <c r="G19" s="74">
        <v>3740</v>
      </c>
      <c r="H19" s="74">
        <v>1408</v>
      </c>
      <c r="I19" s="74">
        <v>1966</v>
      </c>
      <c r="J19" s="74">
        <v>2604</v>
      </c>
      <c r="K19" s="19"/>
    </row>
    <row r="20" spans="1:11" x14ac:dyDescent="0.2">
      <c r="A20" s="634" t="s">
        <v>120</v>
      </c>
      <c r="B20" s="635"/>
      <c r="C20" s="90">
        <f t="shared" si="0"/>
        <v>17600</v>
      </c>
      <c r="D20" s="74">
        <v>2920</v>
      </c>
      <c r="E20" s="74">
        <v>2482</v>
      </c>
      <c r="F20" s="74">
        <v>1440</v>
      </c>
      <c r="G20" s="74">
        <v>3372</v>
      </c>
      <c r="H20" s="74">
        <v>1402</v>
      </c>
      <c r="I20" s="74">
        <v>3284</v>
      </c>
      <c r="J20" s="74">
        <v>2700</v>
      </c>
      <c r="K20" s="19"/>
    </row>
    <row r="21" spans="1:11" x14ac:dyDescent="0.2">
      <c r="A21" s="634" t="s">
        <v>304</v>
      </c>
      <c r="B21" s="635"/>
      <c r="C21" s="90">
        <f t="shared" si="0"/>
        <v>15632</v>
      </c>
      <c r="D21" s="74">
        <v>2600</v>
      </c>
      <c r="E21" s="74">
        <v>2074</v>
      </c>
      <c r="F21" s="74">
        <v>1006</v>
      </c>
      <c r="G21" s="74">
        <v>3070</v>
      </c>
      <c r="H21" s="74">
        <v>1478</v>
      </c>
      <c r="I21" s="74">
        <v>2634</v>
      </c>
      <c r="J21" s="74">
        <v>2770</v>
      </c>
      <c r="K21" s="19"/>
    </row>
    <row r="22" spans="1:11" x14ac:dyDescent="0.2">
      <c r="A22" s="634" t="s">
        <v>305</v>
      </c>
      <c r="B22" s="635"/>
      <c r="C22" s="90">
        <f t="shared" si="0"/>
        <v>16728</v>
      </c>
      <c r="D22" s="74">
        <v>2982</v>
      </c>
      <c r="E22" s="74">
        <v>3128</v>
      </c>
      <c r="F22" s="74">
        <v>606</v>
      </c>
      <c r="G22" s="74">
        <v>2730</v>
      </c>
      <c r="H22" s="74">
        <v>1522</v>
      </c>
      <c r="I22" s="74">
        <v>3070</v>
      </c>
      <c r="J22" s="74">
        <v>2690</v>
      </c>
      <c r="K22" s="19"/>
    </row>
    <row r="23" spans="1:11" x14ac:dyDescent="0.2">
      <c r="A23" s="634" t="s">
        <v>306</v>
      </c>
      <c r="B23" s="635"/>
      <c r="C23" s="90">
        <f t="shared" si="0"/>
        <v>17398</v>
      </c>
      <c r="D23" s="74">
        <v>2646</v>
      </c>
      <c r="E23" s="74">
        <v>4054</v>
      </c>
      <c r="F23" s="74">
        <v>1176</v>
      </c>
      <c r="G23" s="74">
        <v>2256</v>
      </c>
      <c r="H23" s="74">
        <v>1462</v>
      </c>
      <c r="I23" s="74">
        <v>2740</v>
      </c>
      <c r="J23" s="74">
        <v>3064</v>
      </c>
      <c r="K23" s="19"/>
    </row>
    <row r="24" spans="1:11" x14ac:dyDescent="0.2">
      <c r="A24" s="634" t="s">
        <v>307</v>
      </c>
      <c r="B24" s="635"/>
      <c r="C24" s="90">
        <f t="shared" si="0"/>
        <v>15106</v>
      </c>
      <c r="D24" s="74">
        <v>2474</v>
      </c>
      <c r="E24" s="74">
        <v>3206</v>
      </c>
      <c r="F24" s="74">
        <v>1656</v>
      </c>
      <c r="G24" s="74">
        <v>2252</v>
      </c>
      <c r="H24" s="74">
        <v>1530</v>
      </c>
      <c r="I24" s="74">
        <v>1336</v>
      </c>
      <c r="J24" s="74">
        <v>2652</v>
      </c>
      <c r="K24" s="19"/>
    </row>
    <row r="25" spans="1:11" x14ac:dyDescent="0.2">
      <c r="A25" s="634" t="s">
        <v>121</v>
      </c>
      <c r="B25" s="635"/>
      <c r="C25" s="90">
        <v>18760</v>
      </c>
      <c r="D25" s="74">
        <v>3124</v>
      </c>
      <c r="E25" s="74">
        <v>3344</v>
      </c>
      <c r="F25" s="74">
        <v>1600</v>
      </c>
      <c r="G25" s="74">
        <v>3738</v>
      </c>
      <c r="H25" s="74">
        <v>2098</v>
      </c>
      <c r="I25" s="74">
        <v>2446</v>
      </c>
      <c r="J25" s="74">
        <v>2410</v>
      </c>
      <c r="K25" s="19"/>
    </row>
    <row r="26" spans="1:11" x14ac:dyDescent="0.2">
      <c r="A26" s="634" t="s">
        <v>308</v>
      </c>
      <c r="B26" s="635"/>
      <c r="C26" s="90">
        <f>SUM(D26:J26)</f>
        <v>17822</v>
      </c>
      <c r="D26" s="74">
        <v>2844</v>
      </c>
      <c r="E26" s="74">
        <v>2176</v>
      </c>
      <c r="F26" s="74">
        <v>858</v>
      </c>
      <c r="G26" s="74">
        <v>3872</v>
      </c>
      <c r="H26" s="74">
        <v>2024</v>
      </c>
      <c r="I26" s="74">
        <v>2906</v>
      </c>
      <c r="J26" s="74">
        <v>3142</v>
      </c>
      <c r="K26" s="19"/>
    </row>
    <row r="27" spans="1:11" x14ac:dyDescent="0.2">
      <c r="A27" s="634" t="s">
        <v>309</v>
      </c>
      <c r="B27" s="635"/>
      <c r="C27" s="90">
        <f>SUM(D27:J27)</f>
        <v>18982</v>
      </c>
      <c r="D27" s="74">
        <v>3492</v>
      </c>
      <c r="E27" s="74">
        <v>2742</v>
      </c>
      <c r="F27" s="74">
        <v>774</v>
      </c>
      <c r="G27" s="74">
        <v>3794</v>
      </c>
      <c r="H27" s="74">
        <v>1802</v>
      </c>
      <c r="I27" s="74">
        <v>2938</v>
      </c>
      <c r="J27" s="74">
        <v>3440</v>
      </c>
      <c r="K27" s="19"/>
    </row>
    <row r="28" spans="1:11" x14ac:dyDescent="0.2">
      <c r="A28" s="634" t="s">
        <v>310</v>
      </c>
      <c r="B28" s="635"/>
      <c r="C28" s="90">
        <f>SUM(D28:J28)</f>
        <v>14744</v>
      </c>
      <c r="D28" s="74">
        <v>3062</v>
      </c>
      <c r="E28" s="74">
        <v>1382</v>
      </c>
      <c r="F28" s="74">
        <v>708</v>
      </c>
      <c r="G28" s="74">
        <v>1836</v>
      </c>
      <c r="H28" s="74">
        <v>864</v>
      </c>
      <c r="I28" s="74">
        <v>3452</v>
      </c>
      <c r="J28" s="74">
        <v>3440</v>
      </c>
      <c r="K28" s="19"/>
    </row>
    <row r="29" spans="1:11" x14ac:dyDescent="0.2">
      <c r="A29" s="634" t="s">
        <v>311</v>
      </c>
      <c r="B29" s="635"/>
      <c r="C29" s="90">
        <f>SUM(D29:J29)</f>
        <v>10298</v>
      </c>
      <c r="D29" s="74">
        <v>2130</v>
      </c>
      <c r="E29" s="74">
        <v>1240</v>
      </c>
      <c r="F29" s="74">
        <v>976</v>
      </c>
      <c r="G29" s="74">
        <v>1720</v>
      </c>
      <c r="H29" s="74">
        <v>1294</v>
      </c>
      <c r="I29" s="74">
        <v>1218</v>
      </c>
      <c r="J29" s="74">
        <v>1720</v>
      </c>
      <c r="K29" s="19"/>
    </row>
    <row r="30" spans="1:11" x14ac:dyDescent="0.2">
      <c r="A30" s="634" t="s">
        <v>312</v>
      </c>
      <c r="B30" s="635"/>
      <c r="C30" s="90">
        <f>SUM(D30:J30)</f>
        <v>12754</v>
      </c>
      <c r="D30" s="74">
        <v>2254</v>
      </c>
      <c r="E30" s="74">
        <v>1868</v>
      </c>
      <c r="F30" s="74">
        <v>1740</v>
      </c>
      <c r="G30" s="74">
        <v>1740</v>
      </c>
      <c r="H30" s="74">
        <v>1138</v>
      </c>
      <c r="I30" s="74">
        <v>920</v>
      </c>
      <c r="J30" s="74">
        <v>3094</v>
      </c>
      <c r="K30" s="19"/>
    </row>
    <row r="31" spans="1:11" x14ac:dyDescent="0.2">
      <c r="A31" s="634" t="s">
        <v>313</v>
      </c>
      <c r="B31" s="635"/>
      <c r="C31" s="90">
        <v>15202</v>
      </c>
      <c r="D31" s="74">
        <v>1380</v>
      </c>
      <c r="E31" s="74">
        <v>1922</v>
      </c>
      <c r="F31" s="74">
        <v>2306</v>
      </c>
      <c r="G31" s="74">
        <v>1536</v>
      </c>
      <c r="H31" s="74">
        <v>1008</v>
      </c>
      <c r="I31" s="74">
        <v>3622</v>
      </c>
      <c r="J31" s="74">
        <v>3428</v>
      </c>
      <c r="K31" s="19"/>
    </row>
    <row r="32" spans="1:11" x14ac:dyDescent="0.2">
      <c r="A32" s="213"/>
      <c r="B32" s="6" t="s">
        <v>124</v>
      </c>
      <c r="C32" s="90">
        <f>SUM(D32:J32)</f>
        <v>12398</v>
      </c>
      <c r="D32" s="74">
        <v>1718</v>
      </c>
      <c r="E32" s="74">
        <v>1268</v>
      </c>
      <c r="F32" s="74">
        <v>1502</v>
      </c>
      <c r="G32" s="74">
        <v>1592</v>
      </c>
      <c r="H32" s="74">
        <v>1014</v>
      </c>
      <c r="I32" s="74">
        <v>2210</v>
      </c>
      <c r="J32" s="74">
        <v>3094</v>
      </c>
      <c r="K32" s="19"/>
    </row>
    <row r="33" spans="1:11" x14ac:dyDescent="0.2">
      <c r="A33" s="213"/>
      <c r="B33" s="214" t="s">
        <v>125</v>
      </c>
      <c r="C33" s="90">
        <f>SUM(D33:J33)</f>
        <v>11000</v>
      </c>
      <c r="D33" s="74">
        <v>2214</v>
      </c>
      <c r="E33" s="74">
        <v>1990</v>
      </c>
      <c r="F33" s="74">
        <v>894</v>
      </c>
      <c r="G33" s="74">
        <v>1502</v>
      </c>
      <c r="H33" s="74">
        <v>1058</v>
      </c>
      <c r="I33" s="74">
        <v>2140</v>
      </c>
      <c r="J33" s="74">
        <v>1202</v>
      </c>
      <c r="K33" s="19"/>
    </row>
    <row r="34" spans="1:11" s="7" customFormat="1" x14ac:dyDescent="0.2">
      <c r="A34" s="19"/>
      <c r="B34" s="214" t="s">
        <v>126</v>
      </c>
      <c r="C34" s="90">
        <v>11066</v>
      </c>
      <c r="D34" s="74">
        <v>1988</v>
      </c>
      <c r="E34" s="74">
        <v>2140</v>
      </c>
      <c r="F34" s="74">
        <v>946</v>
      </c>
      <c r="G34" s="74">
        <v>1606</v>
      </c>
      <c r="H34" s="74">
        <v>1104</v>
      </c>
      <c r="I34" s="74">
        <v>2098</v>
      </c>
      <c r="J34" s="74">
        <v>1184</v>
      </c>
    </row>
    <row r="35" spans="1:11" s="7" customFormat="1" x14ac:dyDescent="0.2">
      <c r="A35" s="19"/>
      <c r="B35" s="214" t="s">
        <v>55</v>
      </c>
      <c r="C35" s="90">
        <f>SUM(D35:J35)</f>
        <v>11472</v>
      </c>
      <c r="D35" s="74">
        <v>2628</v>
      </c>
      <c r="E35" s="74">
        <v>1370</v>
      </c>
      <c r="F35" s="74">
        <v>1128</v>
      </c>
      <c r="G35" s="74">
        <v>1880</v>
      </c>
      <c r="H35" s="74">
        <v>1122</v>
      </c>
      <c r="I35" s="74">
        <v>1572</v>
      </c>
      <c r="J35" s="74">
        <v>1772</v>
      </c>
    </row>
    <row r="36" spans="1:11" s="7" customFormat="1" x14ac:dyDescent="0.2">
      <c r="A36" s="113"/>
      <c r="B36" s="214" t="s">
        <v>127</v>
      </c>
      <c r="C36" s="90">
        <f>SUM(D36:J36)</f>
        <v>18988</v>
      </c>
      <c r="D36" s="74">
        <v>3500</v>
      </c>
      <c r="E36" s="74">
        <v>2782</v>
      </c>
      <c r="F36" s="74">
        <v>2878</v>
      </c>
      <c r="G36" s="74">
        <v>2988</v>
      </c>
      <c r="H36" s="74">
        <v>1878</v>
      </c>
      <c r="I36" s="74">
        <v>2712</v>
      </c>
      <c r="J36" s="74">
        <v>2250</v>
      </c>
    </row>
    <row r="37" spans="1:11" s="7" customFormat="1" x14ac:dyDescent="0.2">
      <c r="A37" s="113"/>
      <c r="B37" s="214" t="s">
        <v>128</v>
      </c>
      <c r="C37" s="74">
        <v>12046</v>
      </c>
      <c r="D37" s="74">
        <v>2773</v>
      </c>
      <c r="E37" s="74">
        <v>1762</v>
      </c>
      <c r="F37" s="74">
        <v>1720</v>
      </c>
      <c r="G37" s="74">
        <v>1645</v>
      </c>
      <c r="H37" s="74">
        <v>1187</v>
      </c>
      <c r="I37" s="74">
        <v>1706</v>
      </c>
      <c r="J37" s="74">
        <v>1253</v>
      </c>
    </row>
    <row r="38" spans="1:11" s="7" customFormat="1" x14ac:dyDescent="0.2">
      <c r="A38" s="113"/>
      <c r="B38" s="214" t="s">
        <v>57</v>
      </c>
      <c r="C38" s="74">
        <v>12885</v>
      </c>
      <c r="D38" s="74">
        <v>3207</v>
      </c>
      <c r="E38" s="74">
        <v>1844</v>
      </c>
      <c r="F38" s="74">
        <v>1850</v>
      </c>
      <c r="G38" s="74">
        <v>1487</v>
      </c>
      <c r="H38" s="74">
        <v>1031</v>
      </c>
      <c r="I38" s="74">
        <v>1772</v>
      </c>
      <c r="J38" s="74">
        <v>1694</v>
      </c>
    </row>
    <row r="39" spans="1:11" s="7" customFormat="1" x14ac:dyDescent="0.2">
      <c r="A39" s="113"/>
      <c r="B39" s="214" t="s">
        <v>59</v>
      </c>
      <c r="C39" s="74">
        <v>13451</v>
      </c>
      <c r="D39" s="74">
        <v>3182</v>
      </c>
      <c r="E39" s="74">
        <v>1975</v>
      </c>
      <c r="F39" s="74">
        <v>2654</v>
      </c>
      <c r="G39" s="74">
        <v>1606</v>
      </c>
      <c r="H39" s="74">
        <v>786</v>
      </c>
      <c r="I39" s="74">
        <v>1423</v>
      </c>
      <c r="J39" s="74">
        <v>1825</v>
      </c>
    </row>
    <row r="40" spans="1:11" s="7" customFormat="1" x14ac:dyDescent="0.2">
      <c r="A40" s="113"/>
      <c r="B40" s="214" t="s">
        <v>12</v>
      </c>
      <c r="C40" s="74">
        <v>13860</v>
      </c>
      <c r="D40" s="74">
        <v>3060</v>
      </c>
      <c r="E40" s="74">
        <v>2236</v>
      </c>
      <c r="F40" s="74">
        <v>1548</v>
      </c>
      <c r="G40" s="74">
        <v>1512</v>
      </c>
      <c r="H40" s="74">
        <v>1026</v>
      </c>
      <c r="I40" s="74">
        <v>1894</v>
      </c>
      <c r="J40" s="74">
        <v>2584</v>
      </c>
    </row>
    <row r="41" spans="1:11" x14ac:dyDescent="0.2">
      <c r="A41" s="19"/>
      <c r="B41" s="214" t="s">
        <v>62</v>
      </c>
      <c r="C41" s="74">
        <v>14658</v>
      </c>
      <c r="D41" s="74">
        <v>3430</v>
      </c>
      <c r="E41" s="74">
        <v>2258</v>
      </c>
      <c r="F41" s="74">
        <v>1642</v>
      </c>
      <c r="G41" s="74">
        <v>1864</v>
      </c>
      <c r="H41" s="74">
        <v>1050</v>
      </c>
      <c r="I41" s="74">
        <v>1832</v>
      </c>
      <c r="J41" s="74">
        <v>2582</v>
      </c>
      <c r="K41" s="27"/>
    </row>
    <row r="42" spans="1:11" x14ac:dyDescent="0.2">
      <c r="A42" s="19"/>
      <c r="B42" s="214" t="s">
        <v>13</v>
      </c>
      <c r="C42" s="74">
        <v>14578</v>
      </c>
      <c r="D42" s="74">
        <v>3129</v>
      </c>
      <c r="E42" s="74">
        <v>2065</v>
      </c>
      <c r="F42" s="74">
        <v>1614</v>
      </c>
      <c r="G42" s="74">
        <v>2362</v>
      </c>
      <c r="H42" s="74">
        <v>968</v>
      </c>
      <c r="I42" s="74">
        <v>1798</v>
      </c>
      <c r="J42" s="74">
        <v>2642</v>
      </c>
      <c r="K42" s="27"/>
    </row>
    <row r="43" spans="1:11" x14ac:dyDescent="0.2">
      <c r="A43" s="19"/>
      <c r="B43" s="214" t="s">
        <v>14</v>
      </c>
      <c r="C43" s="90">
        <v>14888</v>
      </c>
      <c r="D43" s="74">
        <v>3128</v>
      </c>
      <c r="E43" s="74">
        <v>1446</v>
      </c>
      <c r="F43" s="74">
        <v>1951</v>
      </c>
      <c r="G43" s="74">
        <v>2842</v>
      </c>
      <c r="H43" s="74">
        <v>1113</v>
      </c>
      <c r="I43" s="74">
        <v>1977</v>
      </c>
      <c r="J43" s="74">
        <v>2431</v>
      </c>
      <c r="K43" s="27"/>
    </row>
    <row r="44" spans="1:11" x14ac:dyDescent="0.2">
      <c r="A44" s="19"/>
      <c r="B44" s="214" t="s">
        <v>15</v>
      </c>
      <c r="C44" s="90">
        <v>9679</v>
      </c>
      <c r="D44" s="74">
        <v>1935</v>
      </c>
      <c r="E44" s="74">
        <v>1346</v>
      </c>
      <c r="F44" s="74">
        <v>1150</v>
      </c>
      <c r="G44" s="74">
        <v>1616</v>
      </c>
      <c r="H44" s="74">
        <v>686</v>
      </c>
      <c r="I44" s="74">
        <v>1332</v>
      </c>
      <c r="J44" s="74">
        <v>1614</v>
      </c>
      <c r="K44" s="27"/>
    </row>
    <row r="45" spans="1:11" x14ac:dyDescent="0.2">
      <c r="A45" s="19"/>
      <c r="B45" s="214" t="s">
        <v>16</v>
      </c>
      <c r="C45" s="90">
        <v>10280</v>
      </c>
      <c r="D45" s="74">
        <v>1987</v>
      </c>
      <c r="E45" s="74">
        <v>1866</v>
      </c>
      <c r="F45" s="74">
        <v>1187</v>
      </c>
      <c r="G45" s="74">
        <v>1707</v>
      </c>
      <c r="H45" s="74">
        <v>751</v>
      </c>
      <c r="I45" s="74">
        <v>1377</v>
      </c>
      <c r="J45" s="74">
        <v>1405</v>
      </c>
      <c r="K45" s="27"/>
    </row>
    <row r="46" spans="1:11" ht="18" thickBot="1" x14ac:dyDescent="0.25">
      <c r="A46" s="19"/>
      <c r="B46" s="214" t="s">
        <v>314</v>
      </c>
      <c r="C46" s="215">
        <v>9287</v>
      </c>
      <c r="D46" s="166">
        <v>2037</v>
      </c>
      <c r="E46" s="166">
        <v>1534</v>
      </c>
      <c r="F46" s="166">
        <v>1111</v>
      </c>
      <c r="G46" s="166">
        <v>1520</v>
      </c>
      <c r="H46" s="166">
        <v>728</v>
      </c>
      <c r="I46" s="166">
        <v>1230</v>
      </c>
      <c r="J46" s="166">
        <v>1127</v>
      </c>
      <c r="K46" s="27"/>
    </row>
    <row r="47" spans="1:11" s="7" customFormat="1" ht="22.5" customHeight="1" thickBot="1" x14ac:dyDescent="0.25">
      <c r="A47" s="216"/>
      <c r="B47" s="217" t="s">
        <v>18</v>
      </c>
      <c r="C47" s="218">
        <f>SUM(D47:J47)</f>
        <v>5871</v>
      </c>
      <c r="D47" s="218">
        <v>851</v>
      </c>
      <c r="E47" s="218">
        <v>1294</v>
      </c>
      <c r="F47" s="218">
        <v>825</v>
      </c>
      <c r="G47" s="218">
        <v>914</v>
      </c>
      <c r="H47" s="218">
        <v>453</v>
      </c>
      <c r="I47" s="218">
        <v>735</v>
      </c>
      <c r="J47" s="218">
        <v>799</v>
      </c>
      <c r="K47" s="219"/>
    </row>
    <row r="48" spans="1:11" ht="19.5" customHeight="1" x14ac:dyDescent="0.2">
      <c r="A48" s="19"/>
      <c r="B48" s="19"/>
      <c r="C48" s="95"/>
      <c r="D48" s="95"/>
      <c r="E48" s="95"/>
      <c r="F48" s="95"/>
      <c r="G48" s="95"/>
      <c r="H48" s="305"/>
      <c r="I48" s="305"/>
      <c r="J48" s="305"/>
      <c r="K48" s="19"/>
    </row>
    <row r="49" spans="1:11" ht="22.5" customHeight="1" x14ac:dyDescent="0.2">
      <c r="A49" s="273" t="s">
        <v>315</v>
      </c>
      <c r="B49" s="273"/>
      <c r="C49" s="273"/>
      <c r="D49" s="273"/>
      <c r="E49" s="273"/>
      <c r="F49" s="273"/>
      <c r="G49" s="273"/>
      <c r="H49" s="273"/>
      <c r="I49" s="273"/>
      <c r="J49" s="273"/>
      <c r="K49" s="273"/>
    </row>
    <row r="50" spans="1:11" ht="18" thickBot="1" x14ac:dyDescent="0.25">
      <c r="A50" s="1"/>
      <c r="B50" s="1"/>
      <c r="C50" s="1"/>
      <c r="D50" s="19"/>
      <c r="E50" s="19"/>
      <c r="F50" s="19"/>
      <c r="G50" s="19"/>
      <c r="H50" s="56" t="s">
        <v>20</v>
      </c>
      <c r="J50" s="19"/>
    </row>
    <row r="51" spans="1:11" x14ac:dyDescent="0.2">
      <c r="A51" s="306"/>
      <c r="B51" s="306"/>
      <c r="C51" s="307"/>
      <c r="D51" s="211" t="s">
        <v>2</v>
      </c>
      <c r="E51" s="220" t="s">
        <v>316</v>
      </c>
      <c r="F51" s="220" t="s">
        <v>317</v>
      </c>
      <c r="G51" s="220" t="s">
        <v>318</v>
      </c>
      <c r="H51" s="221" t="s">
        <v>319</v>
      </c>
      <c r="J51" s="222"/>
      <c r="K51" s="19"/>
    </row>
    <row r="52" spans="1:11" s="7" customFormat="1" ht="17.25" customHeight="1" x14ac:dyDescent="0.2">
      <c r="A52" s="630" t="s">
        <v>2</v>
      </c>
      <c r="B52" s="630"/>
      <c r="C52" s="631"/>
      <c r="D52" s="223">
        <f>SUM(E52:H52)</f>
        <v>5871</v>
      </c>
      <c r="E52" s="60">
        <f>SUM(E54:E60)</f>
        <v>5670</v>
      </c>
      <c r="F52" s="60">
        <f>SUM(F54:F60)</f>
        <v>0</v>
      </c>
      <c r="G52" s="60">
        <f>SUM(G54:G60)</f>
        <v>196</v>
      </c>
      <c r="H52" s="60">
        <f>SUM(H54:H60)</f>
        <v>5</v>
      </c>
      <c r="J52" s="60"/>
      <c r="K52" s="113"/>
    </row>
    <row r="53" spans="1:11" ht="17.25" customHeight="1" x14ac:dyDescent="0.2">
      <c r="A53" s="632" t="s">
        <v>26</v>
      </c>
      <c r="B53" s="632"/>
      <c r="C53" s="633"/>
      <c r="D53" s="224">
        <f>D52/D52*100</f>
        <v>100</v>
      </c>
      <c r="E53" s="91">
        <f>E52/D52*100</f>
        <v>96.576392437404195</v>
      </c>
      <c r="F53" s="91">
        <f>F52/D52*100</f>
        <v>0</v>
      </c>
      <c r="G53" s="91">
        <f>G52/D52*100</f>
        <v>3.3384431953670588</v>
      </c>
      <c r="H53" s="91">
        <f>H52/D52*100</f>
        <v>8.5164367228751495E-2</v>
      </c>
      <c r="J53" s="143"/>
      <c r="K53" s="19"/>
    </row>
    <row r="54" spans="1:11" x14ac:dyDescent="0.2">
      <c r="A54" s="620" t="s">
        <v>27</v>
      </c>
      <c r="B54" s="620"/>
      <c r="C54" s="621"/>
      <c r="D54" s="164">
        <f>SUM(E54:H54)</f>
        <v>851</v>
      </c>
      <c r="E54" s="71">
        <v>827</v>
      </c>
      <c r="F54" s="89">
        <v>0</v>
      </c>
      <c r="G54" s="71">
        <v>24</v>
      </c>
      <c r="H54" s="225">
        <v>0</v>
      </c>
      <c r="J54" s="71"/>
      <c r="K54" s="19"/>
    </row>
    <row r="55" spans="1:11" ht="17.25" customHeight="1" x14ac:dyDescent="0.2">
      <c r="A55" s="620" t="s">
        <v>28</v>
      </c>
      <c r="B55" s="620"/>
      <c r="C55" s="621"/>
      <c r="D55" s="164">
        <f t="shared" ref="D55:D60" si="1">SUM(E55:H55)</f>
        <v>1294</v>
      </c>
      <c r="E55" s="71">
        <v>1181</v>
      </c>
      <c r="F55" s="89">
        <v>0</v>
      </c>
      <c r="G55" s="71">
        <v>113</v>
      </c>
      <c r="H55" s="71">
        <v>0</v>
      </c>
      <c r="J55" s="71"/>
      <c r="K55" s="19"/>
    </row>
    <row r="56" spans="1:11" ht="17.25" customHeight="1" x14ac:dyDescent="0.2">
      <c r="A56" s="620" t="s">
        <v>29</v>
      </c>
      <c r="B56" s="620"/>
      <c r="C56" s="621"/>
      <c r="D56" s="164">
        <f t="shared" si="1"/>
        <v>825</v>
      </c>
      <c r="E56" s="71">
        <v>811</v>
      </c>
      <c r="F56" s="89">
        <v>0</v>
      </c>
      <c r="G56" s="71">
        <v>14</v>
      </c>
      <c r="H56" s="71">
        <v>0</v>
      </c>
      <c r="J56" s="71"/>
      <c r="K56" s="19"/>
    </row>
    <row r="57" spans="1:11" x14ac:dyDescent="0.2">
      <c r="A57" s="620" t="s">
        <v>30</v>
      </c>
      <c r="B57" s="620"/>
      <c r="C57" s="621"/>
      <c r="D57" s="164">
        <f t="shared" si="1"/>
        <v>914</v>
      </c>
      <c r="E57" s="71">
        <v>908</v>
      </c>
      <c r="F57" s="89">
        <v>0</v>
      </c>
      <c r="G57" s="71">
        <v>6</v>
      </c>
      <c r="H57" s="71">
        <v>0</v>
      </c>
      <c r="J57" s="71"/>
      <c r="K57" s="19"/>
    </row>
    <row r="58" spans="1:11" ht="17.25" customHeight="1" x14ac:dyDescent="0.2">
      <c r="A58" s="620" t="s">
        <v>31</v>
      </c>
      <c r="B58" s="620"/>
      <c r="C58" s="621"/>
      <c r="D58" s="164">
        <f t="shared" si="1"/>
        <v>453</v>
      </c>
      <c r="E58" s="71">
        <v>424</v>
      </c>
      <c r="F58" s="89">
        <v>0</v>
      </c>
      <c r="G58" s="71">
        <v>29</v>
      </c>
      <c r="H58" s="71">
        <v>0</v>
      </c>
      <c r="J58" s="71"/>
      <c r="K58" s="19"/>
    </row>
    <row r="59" spans="1:11" ht="17.25" customHeight="1" x14ac:dyDescent="0.2">
      <c r="A59" s="620" t="s">
        <v>32</v>
      </c>
      <c r="B59" s="620"/>
      <c r="C59" s="621"/>
      <c r="D59" s="164">
        <f t="shared" si="1"/>
        <v>735</v>
      </c>
      <c r="E59" s="71">
        <v>725</v>
      </c>
      <c r="F59" s="89">
        <v>0</v>
      </c>
      <c r="G59" s="71">
        <v>10</v>
      </c>
      <c r="H59" s="71">
        <v>0</v>
      </c>
      <c r="J59" s="71"/>
      <c r="K59" s="19"/>
    </row>
    <row r="60" spans="1:11" ht="18" thickBot="1" x14ac:dyDescent="0.25">
      <c r="A60" s="622" t="s">
        <v>33</v>
      </c>
      <c r="B60" s="622"/>
      <c r="C60" s="623"/>
      <c r="D60" s="164">
        <f t="shared" si="1"/>
        <v>799</v>
      </c>
      <c r="E60" s="80">
        <v>794</v>
      </c>
      <c r="F60" s="89">
        <v>0</v>
      </c>
      <c r="G60" s="71">
        <v>0</v>
      </c>
      <c r="H60" s="225">
        <v>5</v>
      </c>
      <c r="I60" s="19"/>
      <c r="J60" s="71"/>
      <c r="K60" s="19"/>
    </row>
    <row r="61" spans="1:11" ht="12.75" customHeight="1" x14ac:dyDescent="0.2">
      <c r="A61" s="10"/>
      <c r="B61" s="10"/>
      <c r="C61" s="10"/>
      <c r="D61" s="11"/>
      <c r="E61" s="11"/>
      <c r="F61" s="11"/>
      <c r="G61" s="11"/>
      <c r="H61" s="11"/>
      <c r="I61" s="95"/>
      <c r="J61" s="305"/>
      <c r="K61" s="305"/>
    </row>
    <row r="62" spans="1:11" ht="22.5" customHeight="1" x14ac:dyDescent="0.2">
      <c r="A62" s="226" t="s">
        <v>320</v>
      </c>
      <c r="B62" s="226"/>
      <c r="C62" s="226"/>
      <c r="D62" s="226"/>
      <c r="E62" s="226"/>
      <c r="F62" s="226"/>
      <c r="G62" s="226"/>
      <c r="H62" s="226"/>
      <c r="I62" s="226"/>
      <c r="J62" s="226"/>
      <c r="K62" s="226"/>
    </row>
    <row r="63" spans="1:11" ht="14.25" customHeight="1" thickBot="1" x14ac:dyDescent="0.25">
      <c r="A63" s="19"/>
      <c r="B63" s="19"/>
      <c r="C63" s="1"/>
      <c r="D63" s="1"/>
      <c r="E63" s="1"/>
      <c r="F63" s="1"/>
      <c r="G63" s="1"/>
      <c r="H63" s="1"/>
      <c r="I63" s="1"/>
      <c r="J63" s="290" t="s">
        <v>20</v>
      </c>
      <c r="K63" s="290"/>
    </row>
    <row r="64" spans="1:11" x14ac:dyDescent="0.2">
      <c r="A64" s="10"/>
      <c r="B64" s="10"/>
      <c r="C64" s="227"/>
      <c r="D64" s="626" t="s">
        <v>321</v>
      </c>
      <c r="E64" s="627"/>
      <c r="F64" s="628" t="s">
        <v>317</v>
      </c>
      <c r="G64" s="628"/>
      <c r="H64" s="628" t="s">
        <v>322</v>
      </c>
      <c r="I64" s="628"/>
      <c r="J64" s="628" t="s">
        <v>323</v>
      </c>
      <c r="K64" s="629"/>
    </row>
    <row r="65" spans="1:11" x14ac:dyDescent="0.2">
      <c r="A65" s="228"/>
      <c r="B65" s="228"/>
      <c r="C65" s="229"/>
      <c r="D65" s="230" t="s">
        <v>324</v>
      </c>
      <c r="E65" s="230" t="s">
        <v>325</v>
      </c>
      <c r="F65" s="230" t="s">
        <v>324</v>
      </c>
      <c r="G65" s="230" t="s">
        <v>325</v>
      </c>
      <c r="H65" s="230" t="s">
        <v>324</v>
      </c>
      <c r="I65" s="230" t="s">
        <v>325</v>
      </c>
      <c r="J65" s="230" t="s">
        <v>324</v>
      </c>
      <c r="K65" s="230" t="s">
        <v>325</v>
      </c>
    </row>
    <row r="66" spans="1:11" s="7" customFormat="1" x14ac:dyDescent="0.2">
      <c r="A66" s="624" t="s">
        <v>2</v>
      </c>
      <c r="B66" s="624"/>
      <c r="C66" s="625"/>
      <c r="D66" s="223">
        <f>SUM(D67:D73)</f>
        <v>51</v>
      </c>
      <c r="E66" s="231">
        <f>SUM(E67:E73)</f>
        <v>677</v>
      </c>
      <c r="F66" s="231">
        <f t="shared" ref="F66:K66" si="2">SUM(F67:F73)</f>
        <v>0</v>
      </c>
      <c r="G66" s="231">
        <f t="shared" si="2"/>
        <v>0</v>
      </c>
      <c r="H66" s="231">
        <f t="shared" si="2"/>
        <v>51</v>
      </c>
      <c r="I66" s="231">
        <f t="shared" si="2"/>
        <v>677</v>
      </c>
      <c r="J66" s="231">
        <f t="shared" si="2"/>
        <v>0</v>
      </c>
      <c r="K66" s="231">
        <f t="shared" si="2"/>
        <v>0</v>
      </c>
    </row>
    <row r="67" spans="1:11" x14ac:dyDescent="0.2">
      <c r="A67" s="620" t="s">
        <v>27</v>
      </c>
      <c r="B67" s="620"/>
      <c r="C67" s="621"/>
      <c r="D67" s="164">
        <f>F67+H67+J67</f>
        <v>0</v>
      </c>
      <c r="E67" s="8">
        <f>G67+I67+K67</f>
        <v>0</v>
      </c>
      <c r="F67" s="8">
        <v>0</v>
      </c>
      <c r="G67" s="8">
        <v>0</v>
      </c>
      <c r="H67" s="232">
        <v>0</v>
      </c>
      <c r="I67" s="232">
        <v>0</v>
      </c>
      <c r="J67" s="8">
        <v>0</v>
      </c>
      <c r="K67" s="8">
        <v>0</v>
      </c>
    </row>
    <row r="68" spans="1:11" x14ac:dyDescent="0.2">
      <c r="A68" s="620" t="s">
        <v>28</v>
      </c>
      <c r="B68" s="620"/>
      <c r="C68" s="621"/>
      <c r="D68" s="164">
        <f t="shared" ref="D68:E73" si="3">F68+H68+J68</f>
        <v>9</v>
      </c>
      <c r="E68" s="8">
        <f t="shared" si="3"/>
        <v>113</v>
      </c>
      <c r="F68" s="8">
        <v>0</v>
      </c>
      <c r="G68" s="8">
        <v>0</v>
      </c>
      <c r="H68" s="232">
        <v>9</v>
      </c>
      <c r="I68" s="232">
        <v>113</v>
      </c>
      <c r="J68" s="8">
        <v>0</v>
      </c>
      <c r="K68" s="8">
        <v>0</v>
      </c>
    </row>
    <row r="69" spans="1:11" x14ac:dyDescent="0.2">
      <c r="A69" s="620" t="s">
        <v>29</v>
      </c>
      <c r="B69" s="620"/>
      <c r="C69" s="621"/>
      <c r="D69" s="164">
        <f t="shared" si="3"/>
        <v>7</v>
      </c>
      <c r="E69" s="8">
        <f t="shared" si="3"/>
        <v>146</v>
      </c>
      <c r="F69" s="8">
        <v>0</v>
      </c>
      <c r="G69" s="8">
        <v>0</v>
      </c>
      <c r="H69" s="232">
        <v>7</v>
      </c>
      <c r="I69" s="232">
        <v>146</v>
      </c>
      <c r="J69" s="8">
        <v>0</v>
      </c>
      <c r="K69" s="8">
        <v>0</v>
      </c>
    </row>
    <row r="70" spans="1:11" x14ac:dyDescent="0.2">
      <c r="A70" s="620" t="s">
        <v>30</v>
      </c>
      <c r="B70" s="620"/>
      <c r="C70" s="621"/>
      <c r="D70" s="164">
        <f t="shared" si="3"/>
        <v>6</v>
      </c>
      <c r="E70" s="8">
        <f t="shared" si="3"/>
        <v>61</v>
      </c>
      <c r="F70" s="8">
        <v>0</v>
      </c>
      <c r="G70" s="8">
        <v>0</v>
      </c>
      <c r="H70" s="232">
        <v>6</v>
      </c>
      <c r="I70" s="232">
        <v>61</v>
      </c>
      <c r="J70" s="232">
        <v>0</v>
      </c>
      <c r="K70" s="232">
        <v>0</v>
      </c>
    </row>
    <row r="71" spans="1:11" x14ac:dyDescent="0.2">
      <c r="A71" s="620" t="s">
        <v>31</v>
      </c>
      <c r="B71" s="620"/>
      <c r="C71" s="621"/>
      <c r="D71" s="164">
        <f t="shared" si="3"/>
        <v>15</v>
      </c>
      <c r="E71" s="8">
        <f t="shared" si="3"/>
        <v>161</v>
      </c>
      <c r="F71" s="8">
        <v>0</v>
      </c>
      <c r="G71" s="8">
        <v>0</v>
      </c>
      <c r="H71" s="232">
        <v>15</v>
      </c>
      <c r="I71" s="232">
        <v>161</v>
      </c>
      <c r="J71" s="232">
        <v>0</v>
      </c>
      <c r="K71" s="232">
        <v>0</v>
      </c>
    </row>
    <row r="72" spans="1:11" x14ac:dyDescent="0.2">
      <c r="A72" s="620" t="s">
        <v>32</v>
      </c>
      <c r="B72" s="620"/>
      <c r="C72" s="621"/>
      <c r="D72" s="164">
        <f t="shared" si="3"/>
        <v>7</v>
      </c>
      <c r="E72" s="8">
        <f t="shared" si="3"/>
        <v>100</v>
      </c>
      <c r="F72" s="8">
        <v>0</v>
      </c>
      <c r="G72" s="8">
        <v>0</v>
      </c>
      <c r="H72" s="232">
        <v>7</v>
      </c>
      <c r="I72" s="232">
        <v>100</v>
      </c>
      <c r="J72" s="232">
        <v>0</v>
      </c>
      <c r="K72" s="232">
        <v>0</v>
      </c>
    </row>
    <row r="73" spans="1:11" ht="18" thickBot="1" x14ac:dyDescent="0.25">
      <c r="A73" s="622" t="s">
        <v>33</v>
      </c>
      <c r="B73" s="622"/>
      <c r="C73" s="623"/>
      <c r="D73" s="164">
        <f t="shared" si="3"/>
        <v>7</v>
      </c>
      <c r="E73" s="8">
        <f t="shared" si="3"/>
        <v>96</v>
      </c>
      <c r="F73" s="138">
        <v>0</v>
      </c>
      <c r="G73" s="138">
        <v>0</v>
      </c>
      <c r="H73" s="233">
        <v>7</v>
      </c>
      <c r="I73" s="233">
        <v>96</v>
      </c>
      <c r="J73" s="233">
        <v>0</v>
      </c>
      <c r="K73" s="233">
        <v>0</v>
      </c>
    </row>
    <row r="74" spans="1:11" x14ac:dyDescent="0.2">
      <c r="A74" s="10"/>
      <c r="B74" s="10"/>
      <c r="C74" s="10"/>
      <c r="D74" s="10"/>
      <c r="E74" s="10"/>
      <c r="F74" s="11"/>
      <c r="G74" s="10"/>
      <c r="H74" s="11"/>
      <c r="I74" s="10"/>
      <c r="J74" s="305" t="s">
        <v>44</v>
      </c>
      <c r="K74" s="305"/>
    </row>
    <row r="75" spans="1:11" x14ac:dyDescent="0.2">
      <c r="A75" s="19"/>
      <c r="B75" s="95"/>
      <c r="C75" s="95"/>
      <c r="D75" s="95"/>
      <c r="E75" s="95"/>
      <c r="F75" s="19"/>
      <c r="G75" s="19"/>
      <c r="H75" s="19"/>
      <c r="I75" s="19"/>
    </row>
    <row r="76" spans="1:11" x14ac:dyDescent="0.2">
      <c r="A76" s="19"/>
      <c r="B76" s="19"/>
      <c r="C76" s="19"/>
      <c r="D76" s="19"/>
      <c r="E76" s="19"/>
      <c r="F76" s="19"/>
      <c r="G76" s="19"/>
      <c r="H76" s="19"/>
      <c r="I76" s="19"/>
      <c r="J76" s="19"/>
      <c r="K76" s="19"/>
    </row>
    <row r="77" spans="1:11" x14ac:dyDescent="0.2">
      <c r="A77" s="19"/>
      <c r="B77" s="19"/>
      <c r="C77" s="19"/>
      <c r="D77" s="19"/>
      <c r="E77" s="19"/>
      <c r="F77" s="19"/>
      <c r="G77" s="19"/>
      <c r="H77" s="19"/>
      <c r="I77" s="19"/>
      <c r="J77" s="19"/>
      <c r="K77" s="19"/>
    </row>
    <row r="78" spans="1:11" x14ac:dyDescent="0.2">
      <c r="A78" s="19"/>
      <c r="B78" s="19"/>
      <c r="C78" s="19"/>
      <c r="D78" s="19"/>
      <c r="E78" s="19"/>
      <c r="F78" s="19"/>
      <c r="G78" s="19"/>
      <c r="H78" s="19"/>
      <c r="I78" s="19"/>
      <c r="J78" s="19"/>
      <c r="K78" s="19"/>
    </row>
  </sheetData>
  <mergeCells count="57">
    <mergeCell ref="A7:B7"/>
    <mergeCell ref="A1:J1"/>
    <mergeCell ref="B3:K3"/>
    <mergeCell ref="A4:I4"/>
    <mergeCell ref="H5:J5"/>
    <mergeCell ref="A6:B6"/>
    <mergeCell ref="A19:B19"/>
    <mergeCell ref="A8:B8"/>
    <mergeCell ref="A9:B9"/>
    <mergeCell ref="A10:B10"/>
    <mergeCell ref="A11:B11"/>
    <mergeCell ref="A12:B12"/>
    <mergeCell ref="A13:B13"/>
    <mergeCell ref="A14:B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60:C60"/>
    <mergeCell ref="H48:J48"/>
    <mergeCell ref="A49:K49"/>
    <mergeCell ref="A51:C51"/>
    <mergeCell ref="A52:C52"/>
    <mergeCell ref="A53:C53"/>
    <mergeCell ref="A54:C54"/>
    <mergeCell ref="A55:C55"/>
    <mergeCell ref="A56:C56"/>
    <mergeCell ref="A57:C57"/>
    <mergeCell ref="A58:C58"/>
    <mergeCell ref="A59:C59"/>
    <mergeCell ref="J61:K61"/>
    <mergeCell ref="J63:K63"/>
    <mergeCell ref="D64:E64"/>
    <mergeCell ref="F64:G64"/>
    <mergeCell ref="H64:I64"/>
    <mergeCell ref="J64:K64"/>
    <mergeCell ref="A72:C72"/>
    <mergeCell ref="A73:C73"/>
    <mergeCell ref="J74:K74"/>
    <mergeCell ref="A66:C66"/>
    <mergeCell ref="A67:C67"/>
    <mergeCell ref="A68:C68"/>
    <mergeCell ref="A69:C69"/>
    <mergeCell ref="A70:C70"/>
    <mergeCell ref="A71:C71"/>
  </mergeCells>
  <phoneticPr fontId="3"/>
  <printOptions horizontalCentered="1" verticalCentered="1"/>
  <pageMargins left="0.39370078740157483" right="0.39370078740157483" top="0.59055118110236227" bottom="0.39370078740157483" header="0.51181102362204722" footer="0.39370078740157483"/>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113</vt:lpstr>
      <vt:lpstr>114</vt:lpstr>
      <vt:lpstr>115</vt:lpstr>
      <vt:lpstr>116</vt:lpstr>
      <vt:lpstr>117</vt:lpstr>
      <vt:lpstr>118</vt:lpstr>
      <vt:lpstr>119</vt:lpstr>
      <vt:lpstr>120</vt:lpstr>
      <vt:lpstr>121</vt:lpstr>
      <vt:lpstr>'115'!Print_Area</vt:lpstr>
      <vt:lpstr>'116'!Print_Area</vt:lpstr>
      <vt:lpstr>'117'!Print_Area</vt:lpstr>
      <vt:lpstr>'118'!Print_Area</vt:lpstr>
      <vt:lpstr>'119'!Print_Area</vt:lpstr>
      <vt:lpstr>'120'!Print_Area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2022-04-12T04:56:24Z</dcterms:modified>
</cp:coreProperties>
</file>