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6"/>
  </bookViews>
  <sheets>
    <sheet name="46" sheetId="2" r:id="rId1"/>
    <sheet name="47" sheetId="3" r:id="rId2"/>
    <sheet name="48" sheetId="4" r:id="rId3"/>
    <sheet name="49" sheetId="5" r:id="rId4"/>
    <sheet name="50" sheetId="6" r:id="rId5"/>
    <sheet name="51" sheetId="7" r:id="rId6"/>
    <sheet name="52" sheetId="8" r:id="rId7"/>
  </sheets>
  <definedNames>
    <definedName name="_xlnm.Print_Area" localSheetId="1">'47'!$A$1:$Q$79</definedName>
    <definedName name="_xlnm.Print_Area" localSheetId="2">'48'!$A$1:$Q$80</definedName>
    <definedName name="_xlnm.Print_Area" localSheetId="3">'49'!$A$1:$J$82</definedName>
    <definedName name="_xlnm.Print_Area" localSheetId="4">'50'!$A$1:$AO$42</definedName>
    <definedName name="_xlnm.Print_Area" localSheetId="5">'51'!$A$1:$AN$65</definedName>
    <definedName name="_xlnm.Print_Area" localSheetId="6">'52'!$A$1:$K$70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8" l="1"/>
  <c r="C66" i="8"/>
  <c r="C59" i="8"/>
  <c r="C58" i="8"/>
  <c r="C57" i="8"/>
  <c r="C50" i="8"/>
  <c r="C49" i="8"/>
  <c r="C48" i="8"/>
  <c r="J19" i="8"/>
  <c r="J17" i="8" s="1"/>
  <c r="J15" i="8" s="1"/>
  <c r="J13" i="8" s="1"/>
  <c r="J18" i="8"/>
  <c r="J16" i="8" s="1"/>
  <c r="J14" i="8" s="1"/>
  <c r="I7" i="8"/>
  <c r="H7" i="8"/>
  <c r="E63" i="7"/>
  <c r="AI63" i="7" s="1"/>
  <c r="AI61" i="7"/>
  <c r="AE61" i="7"/>
  <c r="AA61" i="7"/>
  <c r="W61" i="7"/>
  <c r="S61" i="7"/>
  <c r="O61" i="7"/>
  <c r="K61" i="7"/>
  <c r="G61" i="7"/>
  <c r="AI60" i="7"/>
  <c r="AE60" i="7"/>
  <c r="AA60" i="7"/>
  <c r="W60" i="7"/>
  <c r="S60" i="7"/>
  <c r="O60" i="7"/>
  <c r="K60" i="7"/>
  <c r="G60" i="7"/>
  <c r="AI59" i="7"/>
  <c r="AE59" i="7"/>
  <c r="AA59" i="7"/>
  <c r="W59" i="7"/>
  <c r="S59" i="7"/>
  <c r="O59" i="7"/>
  <c r="K59" i="7"/>
  <c r="G59" i="7"/>
  <c r="AI58" i="7"/>
  <c r="AE58" i="7"/>
  <c r="AA58" i="7"/>
  <c r="W58" i="7"/>
  <c r="S58" i="7"/>
  <c r="O58" i="7"/>
  <c r="K58" i="7"/>
  <c r="G58" i="7"/>
  <c r="AI57" i="7"/>
  <c r="AE57" i="7"/>
  <c r="AA57" i="7"/>
  <c r="W57" i="7"/>
  <c r="S57" i="7"/>
  <c r="O57" i="7"/>
  <c r="K57" i="7"/>
  <c r="G57" i="7"/>
  <c r="AI56" i="7"/>
  <c r="AE56" i="7"/>
  <c r="AA56" i="7"/>
  <c r="W56" i="7"/>
  <c r="S56" i="7"/>
  <c r="O56" i="7"/>
  <c r="K56" i="7"/>
  <c r="G56" i="7"/>
  <c r="AI55" i="7"/>
  <c r="AE55" i="7"/>
  <c r="AA55" i="7"/>
  <c r="W55" i="7"/>
  <c r="S55" i="7"/>
  <c r="G55" i="7" s="1"/>
  <c r="O55" i="7"/>
  <c r="AI54" i="7"/>
  <c r="AE54" i="7"/>
  <c r="AA54" i="7"/>
  <c r="W54" i="7"/>
  <c r="S54" i="7"/>
  <c r="O54" i="7"/>
  <c r="AI53" i="7"/>
  <c r="AE53" i="7"/>
  <c r="AA53" i="7"/>
  <c r="W53" i="7"/>
  <c r="S53" i="7"/>
  <c r="O53" i="7"/>
  <c r="AI52" i="7"/>
  <c r="AE52" i="7"/>
  <c r="AA52" i="7"/>
  <c r="W52" i="7"/>
  <c r="S52" i="7"/>
  <c r="O52" i="7"/>
  <c r="K52" i="7"/>
  <c r="AI51" i="7"/>
  <c r="AE51" i="7"/>
  <c r="AA51" i="7"/>
  <c r="W51" i="7"/>
  <c r="O51" i="7"/>
  <c r="K51" i="7"/>
  <c r="AI50" i="7"/>
  <c r="AE50" i="7"/>
  <c r="AA50" i="7"/>
  <c r="W50" i="7"/>
  <c r="S50" i="7"/>
  <c r="O50" i="7"/>
  <c r="K50" i="7"/>
  <c r="AI49" i="7"/>
  <c r="AE49" i="7"/>
  <c r="AA49" i="7"/>
  <c r="W49" i="7"/>
  <c r="S49" i="7"/>
  <c r="O49" i="7"/>
  <c r="K49" i="7"/>
  <c r="AI48" i="7"/>
  <c r="AE48" i="7"/>
  <c r="AA48" i="7"/>
  <c r="S48" i="7"/>
  <c r="O48" i="7"/>
  <c r="K48" i="7"/>
  <c r="E48" i="7"/>
  <c r="W48" i="7" s="1"/>
  <c r="AI23" i="7"/>
  <c r="E23" i="7"/>
  <c r="AI22" i="7"/>
  <c r="E22" i="7" s="1"/>
  <c r="AF21" i="7"/>
  <c r="AC21" i="7"/>
  <c r="Z21" i="7"/>
  <c r="W21" i="7"/>
  <c r="T21" i="7"/>
  <c r="Q21" i="7"/>
  <c r="N21" i="7"/>
  <c r="K21" i="7"/>
  <c r="H21" i="7"/>
  <c r="AI20" i="7"/>
  <c r="E20" i="7"/>
  <c r="E19" i="7"/>
  <c r="AI18" i="7"/>
  <c r="AF18" i="7"/>
  <c r="AC18" i="7"/>
  <c r="Z18" i="7"/>
  <c r="W18" i="7"/>
  <c r="T18" i="7"/>
  <c r="Q18" i="7"/>
  <c r="N18" i="7"/>
  <c r="K18" i="7"/>
  <c r="E18" i="7" s="1"/>
  <c r="H18" i="7"/>
  <c r="AI17" i="7"/>
  <c r="E17" i="7"/>
  <c r="AI16" i="7"/>
  <c r="E16" i="7"/>
  <c r="AI15" i="7"/>
  <c r="AF15" i="7"/>
  <c r="AC15" i="7"/>
  <c r="Z15" i="7"/>
  <c r="W15" i="7"/>
  <c r="T15" i="7"/>
  <c r="Q15" i="7"/>
  <c r="N15" i="7"/>
  <c r="K15" i="7"/>
  <c r="H15" i="7"/>
  <c r="E15" i="7" s="1"/>
  <c r="AI14" i="7"/>
  <c r="E14" i="7"/>
  <c r="AI13" i="7"/>
  <c r="E13" i="7" s="1"/>
  <c r="AF12" i="7"/>
  <c r="AC12" i="7"/>
  <c r="Z12" i="7"/>
  <c r="W12" i="7"/>
  <c r="T12" i="7"/>
  <c r="Q12" i="7"/>
  <c r="N12" i="7"/>
  <c r="K12" i="7"/>
  <c r="H12" i="7"/>
  <c r="E11" i="7"/>
  <c r="E10" i="7"/>
  <c r="AI9" i="7"/>
  <c r="AF9" i="7"/>
  <c r="AC9" i="7"/>
  <c r="Z9" i="7"/>
  <c r="W9" i="7"/>
  <c r="T9" i="7"/>
  <c r="Q9" i="7"/>
  <c r="N9" i="7"/>
  <c r="K9" i="7"/>
  <c r="H9" i="7"/>
  <c r="E9" i="7" s="1"/>
  <c r="AI8" i="7"/>
  <c r="E8" i="7"/>
  <c r="AI7" i="7"/>
  <c r="E7" i="7" s="1"/>
  <c r="AF6" i="7"/>
  <c r="AC6" i="7"/>
  <c r="Z6" i="7"/>
  <c r="W6" i="7"/>
  <c r="T6" i="7"/>
  <c r="Q6" i="7"/>
  <c r="N6" i="7"/>
  <c r="K6" i="7"/>
  <c r="H6" i="7"/>
  <c r="AO5" i="7"/>
  <c r="AI5" i="7"/>
  <c r="E5" i="7"/>
  <c r="AI4" i="7"/>
  <c r="E4" i="7" s="1"/>
  <c r="AF3" i="7"/>
  <c r="AC3" i="7"/>
  <c r="Z3" i="7"/>
  <c r="W3" i="7"/>
  <c r="T3" i="7"/>
  <c r="Q3" i="7"/>
  <c r="N3" i="7"/>
  <c r="K3" i="7"/>
  <c r="H3" i="7"/>
  <c r="B40" i="6"/>
  <c r="B39" i="6"/>
  <c r="B38" i="6"/>
  <c r="B37" i="6"/>
  <c r="AL36" i="6"/>
  <c r="AH36" i="6"/>
  <c r="AD36" i="6"/>
  <c r="Z36" i="6"/>
  <c r="V36" i="6"/>
  <c r="R36" i="6"/>
  <c r="N36" i="6"/>
  <c r="B36" i="6" s="1"/>
  <c r="J36" i="6"/>
  <c r="F36" i="6"/>
  <c r="F28" i="6"/>
  <c r="F27" i="6"/>
  <c r="F26" i="6"/>
  <c r="F25" i="6"/>
  <c r="AG24" i="6"/>
  <c r="AD24" i="6"/>
  <c r="AA24" i="6"/>
  <c r="X24" i="6"/>
  <c r="U24" i="6"/>
  <c r="R24" i="6"/>
  <c r="O24" i="6"/>
  <c r="L24" i="6"/>
  <c r="I24" i="6"/>
  <c r="AK7" i="6"/>
  <c r="AF7" i="6"/>
  <c r="AA7" i="6"/>
  <c r="V7" i="6"/>
  <c r="Q7" i="6"/>
  <c r="L7" i="6"/>
  <c r="B7" i="6"/>
  <c r="G72" i="5"/>
  <c r="B72" i="5"/>
  <c r="F24" i="6" l="1"/>
  <c r="AI3" i="7"/>
  <c r="E3" i="7" s="1"/>
  <c r="AI6" i="7"/>
  <c r="E6" i="7" s="1"/>
  <c r="AI12" i="7"/>
  <c r="E12" i="7" s="1"/>
  <c r="AI21" i="7"/>
  <c r="E21" i="7" s="1"/>
  <c r="W63" i="7"/>
  <c r="K63" i="7"/>
  <c r="AA63" i="7"/>
  <c r="O63" i="7"/>
  <c r="AE63" i="7"/>
  <c r="S63" i="7"/>
  <c r="G63" i="7" l="1"/>
</calcChain>
</file>

<file path=xl/sharedStrings.xml><?xml version="1.0" encoding="utf-8"?>
<sst xmlns="http://schemas.openxmlformats.org/spreadsheetml/2006/main" count="1970" uniqueCount="316">
  <si>
    <t>第２章　感染症及び食中毒統計</t>
    <phoneticPr fontId="4"/>
  </si>
  <si>
    <t>１類感染症（ 7種）：</t>
    <phoneticPr fontId="4"/>
  </si>
  <si>
    <t>２類感染症（ 7種）：</t>
    <phoneticPr fontId="4"/>
  </si>
  <si>
    <t>急性灰白髄炎、結核、ジフテリア、重症急性呼吸器症候群（病原体がＳＡＲＳコロナウイルスであるものに限る）、中東呼吸器症候群（病原体がＭＥＲＳコロナウイルスであるものに限る）、鳥インフルエンザ（Ｈ５Ｎ１）、鳥インフルエンザ（Ｈ７Ｎ９）</t>
    <phoneticPr fontId="4"/>
  </si>
  <si>
    <t>３類感染症（ 5種）：</t>
    <phoneticPr fontId="4"/>
  </si>
  <si>
    <t>コレラ、細菌性赤痢、腸管出血性大腸菌感染症、腸チフス、パラチフス</t>
    <phoneticPr fontId="4"/>
  </si>
  <si>
    <t>４類感染症（44種）：</t>
    <phoneticPr fontId="4"/>
  </si>
  <si>
    <t>Ｅ型肝炎、ウエストナイル熱（ウエストナイル脳炎含む）、Ａ型肝炎、エキノコックス症、黄熱、オウム病、オムスク出血熱、回帰熱、キャサヌル森林病、Ｑ熱、狂犬病、コクシジオイデス症、サル痘、ジカウイルス感染症、重症熱性血小板減少症候群（病原体がフレボウイルス属ＳＦＴＳウイルスであるものに限る。）、腎症候性出血熱、西部ウマ脳炎、ダニ媒介脳炎、炭疽、チクングニア熱、つつが虫病、デング熱、東部ウマ脳炎、鳥インフルエンザ（Ｈ５Ｎ１及びＨ７Ｎ９を除く。）、ニパウイルス感染症、日本紅斑熱、日本脳炎、ハンタウイルス肺症候群、Ｂウイルス熱、鼻疽、ブルセラ症、ベネズエラウマ脳炎、ヘンドラウイルス感染症、発しんチフス、ボツリヌス症、マラリア、野兎病、ライム病、リッサウイルス感染症、リフトバレー熱、類鼻疽、レジオネラ症、レプトスピラ症、ロッキー山紅斑熱</t>
    <phoneticPr fontId="4"/>
  </si>
  <si>
    <t>５類感染症（24種）：</t>
    <phoneticPr fontId="4"/>
  </si>
  <si>
    <t xml:space="preserve">　この統計は、1〕感染症（結核を除く）は、感染症法に基づく医師から市長への届出数を、2〕結核は、感染症法に基づく医師からの届出をもとに福岡市に住所を有する患者数を、また、3〕食中毒については、市内の施設がその原因施設となって発症した患者数を、集計したものである。
　なお、この統計にいう感染症とは、次のものをいう（令和３年11月現在）が、５類定点把握感染症については省略した。
</t>
    <phoneticPr fontId="4"/>
  </si>
  <si>
    <t>エボラ出血熱、クリミア・コンゴ出血熱、痘そう、南米出血熱、ペスト、マールブルグ病、ラッサ熱</t>
    <phoneticPr fontId="4"/>
  </si>
  <si>
    <t>アメーバ赤痢、ウイルス性肝炎（Ｅ型肝炎及びＡ型肝炎を除く。）、カルバペネム耐性腸内細菌科細菌感染症、急性弛緩性麻痺（急性灰白髄炎を除く）、急性脳炎(ウエストナイル脳炎、西部ウマ脳炎、ダニ媒介脳炎、東部ウマ脳炎、日本脳炎、ベネズエラウマ脳炎及びリフトバレー熱を除く。)、クリプトスポリジウム症、クロイツフェルト・ヤコブ病、劇症型溶血性レンサ球菌感染症、後天性免疫不全症候群（無症状病原体保有者を含む）、ジアルジア症、侵襲性インフルエンザ菌感染症、侵襲性髄膜炎菌感染症、侵襲性肺炎球菌感染症、水痘（患者が入院を要すると認められるものに限る）、先天性風しん症候群、梅毒（無症状病原体保有者を含む）、播種性クリプトコックス症、破傷風、バンコマイシン耐性黄色ブドウ球菌感染症、バンコマイシン耐性腸球菌感染症、百日咳、風しん、麻しん、薬剤耐性アシネトバクター感染症</t>
    <phoneticPr fontId="4"/>
  </si>
  <si>
    <t>新型インフルエンザ等感染症（ 4種）：</t>
    <phoneticPr fontId="3"/>
  </si>
  <si>
    <t>新型インフルエンザ、再興型インフルエンザ、新型コロナウイルス感染症、再興型コロナウイルス感染症</t>
    <phoneticPr fontId="3"/>
  </si>
  <si>
    <t>　この章におけるり患者数は、特に注意書きがない限り令和３年１０月１日現在の推計人口により算出している。また、食中毒とは食品衛生法に規定する食品、添加物、器具、容器包装またはおもちゃに起因した中毒をいう。</t>
    <phoneticPr fontId="4"/>
  </si>
  <si>
    <t>１〕２類、３類及び新型インフルエンザ等感染症患者・死者数、年次別</t>
    <rPh sb="3" eb="4">
      <t>ルイ</t>
    </rPh>
    <rPh sb="6" eb="7">
      <t>ルイ</t>
    </rPh>
    <rPh sb="7" eb="8">
      <t>オヨ</t>
    </rPh>
    <rPh sb="9" eb="11">
      <t>シンガタ</t>
    </rPh>
    <rPh sb="18" eb="19">
      <t>トウ</t>
    </rPh>
    <rPh sb="19" eb="22">
      <t>カンセンショウ</t>
    </rPh>
    <rPh sb="22" eb="24">
      <t>カンジャ</t>
    </rPh>
    <rPh sb="25" eb="27">
      <t>シシャ</t>
    </rPh>
    <rPh sb="27" eb="28">
      <t>スウ</t>
    </rPh>
    <phoneticPr fontId="4"/>
  </si>
  <si>
    <t>昭和24年～令和２年</t>
    <rPh sb="6" eb="8">
      <t>レイワ</t>
    </rPh>
    <rPh sb="9" eb="10">
      <t>ネン</t>
    </rPh>
    <phoneticPr fontId="4"/>
  </si>
  <si>
    <t>２類感染症</t>
    <rPh sb="1" eb="2">
      <t>ルイ</t>
    </rPh>
    <rPh sb="2" eb="4">
      <t>カンセン</t>
    </rPh>
    <rPh sb="4" eb="5">
      <t>ショウ</t>
    </rPh>
    <phoneticPr fontId="4"/>
  </si>
  <si>
    <t>３類感染症</t>
    <rPh sb="4" eb="5">
      <t>ショウ</t>
    </rPh>
    <phoneticPr fontId="4"/>
  </si>
  <si>
    <t>新型インフルエンザ等感染症</t>
    <rPh sb="0" eb="2">
      <t>シンガタ</t>
    </rPh>
    <rPh sb="9" eb="10">
      <t>トウ</t>
    </rPh>
    <rPh sb="10" eb="13">
      <t>カンセンショウ</t>
    </rPh>
    <phoneticPr fontId="4"/>
  </si>
  <si>
    <t>ジフテリア</t>
  </si>
  <si>
    <t>急性灰白髄炎</t>
    <phoneticPr fontId="4"/>
  </si>
  <si>
    <t>コレラ</t>
  </si>
  <si>
    <t>細菌性赤痢</t>
  </si>
  <si>
    <t>腸チフス</t>
  </si>
  <si>
    <t>パラチフス</t>
  </si>
  <si>
    <t>腸管出血性</t>
    <phoneticPr fontId="4"/>
  </si>
  <si>
    <t>新型コロナ</t>
    <rPh sb="0" eb="2">
      <t>シンガタ</t>
    </rPh>
    <phoneticPr fontId="4"/>
  </si>
  <si>
    <t>（ポリオ）</t>
  </si>
  <si>
    <t>大腸菌感染症</t>
  </si>
  <si>
    <t>ウイルス感染症</t>
    <rPh sb="4" eb="7">
      <t>カンセンショウ</t>
    </rPh>
    <phoneticPr fontId="4"/>
  </si>
  <si>
    <t>患者数</t>
  </si>
  <si>
    <t>死者数</t>
  </si>
  <si>
    <t>昭和24年</t>
  </si>
  <si>
    <t>-</t>
  </si>
  <si>
    <t>…</t>
  </si>
  <si>
    <t>25年</t>
  </si>
  <si>
    <t>30年</t>
  </si>
  <si>
    <t>35年</t>
  </si>
  <si>
    <t>40年</t>
  </si>
  <si>
    <t>41年</t>
  </si>
  <si>
    <t>42年</t>
  </si>
  <si>
    <t>43年</t>
  </si>
  <si>
    <t>44年</t>
  </si>
  <si>
    <t>45年</t>
  </si>
  <si>
    <t>46年</t>
  </si>
  <si>
    <t>47年</t>
  </si>
  <si>
    <t>48年</t>
  </si>
  <si>
    <t>49年</t>
  </si>
  <si>
    <t>50年</t>
  </si>
  <si>
    <t>51年</t>
  </si>
  <si>
    <t>52年</t>
  </si>
  <si>
    <t>53年</t>
  </si>
  <si>
    <t>54年</t>
  </si>
  <si>
    <t>55年</t>
  </si>
  <si>
    <t>56年</t>
  </si>
  <si>
    <t>57年</t>
  </si>
  <si>
    <t>58年</t>
  </si>
  <si>
    <t>59年</t>
  </si>
  <si>
    <t>60年</t>
  </si>
  <si>
    <t>61年</t>
  </si>
  <si>
    <t>62年</t>
  </si>
  <si>
    <t>63年</t>
  </si>
  <si>
    <t>平成元年</t>
  </si>
  <si>
    <t>2年</t>
  </si>
  <si>
    <t>3年</t>
  </si>
  <si>
    <t>4年</t>
  </si>
  <si>
    <t>5年</t>
  </si>
  <si>
    <t>6年</t>
  </si>
  <si>
    <t>7年</t>
  </si>
  <si>
    <t>8年</t>
  </si>
  <si>
    <t>9年</t>
  </si>
  <si>
    <t>10年</t>
  </si>
  <si>
    <t>11年</t>
  </si>
  <si>
    <t>12年</t>
  </si>
  <si>
    <t>13年</t>
  </si>
  <si>
    <t>14年</t>
  </si>
  <si>
    <t>15年</t>
  </si>
  <si>
    <t>16年</t>
    <phoneticPr fontId="4"/>
  </si>
  <si>
    <t>17年</t>
    <phoneticPr fontId="4"/>
  </si>
  <si>
    <t>-</t>
    <phoneticPr fontId="4"/>
  </si>
  <si>
    <t>18年</t>
    <rPh sb="2" eb="3">
      <t>ネン</t>
    </rPh>
    <phoneticPr fontId="4"/>
  </si>
  <si>
    <t>19年</t>
    <rPh sb="2" eb="3">
      <t>ネン</t>
    </rPh>
    <phoneticPr fontId="4"/>
  </si>
  <si>
    <t>20年</t>
    <rPh sb="2" eb="3">
      <t>ネン</t>
    </rPh>
    <phoneticPr fontId="4"/>
  </si>
  <si>
    <t>21年</t>
    <rPh sb="2" eb="3">
      <t>ネン</t>
    </rPh>
    <phoneticPr fontId="4"/>
  </si>
  <si>
    <t>22年</t>
    <rPh sb="2" eb="3">
      <t>ネン</t>
    </rPh>
    <phoneticPr fontId="4"/>
  </si>
  <si>
    <t>23年</t>
    <rPh sb="2" eb="3">
      <t>ネン</t>
    </rPh>
    <phoneticPr fontId="4"/>
  </si>
  <si>
    <t>24年</t>
    <rPh sb="2" eb="3">
      <t>ネン</t>
    </rPh>
    <phoneticPr fontId="4"/>
  </si>
  <si>
    <t>25年</t>
    <rPh sb="2" eb="3">
      <t>ネン</t>
    </rPh>
    <phoneticPr fontId="4"/>
  </si>
  <si>
    <t>26年</t>
    <rPh sb="2" eb="3">
      <t>ネン</t>
    </rPh>
    <phoneticPr fontId="4"/>
  </si>
  <si>
    <t>27年</t>
    <rPh sb="2" eb="3">
      <t>ネン</t>
    </rPh>
    <phoneticPr fontId="4"/>
  </si>
  <si>
    <t>28年</t>
    <rPh sb="2" eb="3">
      <t>ネン</t>
    </rPh>
    <phoneticPr fontId="4"/>
  </si>
  <si>
    <t>29年</t>
    <rPh sb="2" eb="3">
      <t>ネン</t>
    </rPh>
    <phoneticPr fontId="4"/>
  </si>
  <si>
    <t>30年</t>
    <rPh sb="2" eb="3">
      <t>ネン</t>
    </rPh>
    <phoneticPr fontId="4"/>
  </si>
  <si>
    <t>令和元年</t>
    <rPh sb="0" eb="2">
      <t>レイワ</t>
    </rPh>
    <rPh sb="2" eb="4">
      <t>ガンネン</t>
    </rPh>
    <phoneticPr fontId="4"/>
  </si>
  <si>
    <t>2年</t>
    <rPh sb="1" eb="2">
      <t>ネン</t>
    </rPh>
    <phoneticPr fontId="4"/>
  </si>
  <si>
    <t>※１類感染症については、発生なし。</t>
    <phoneticPr fontId="4"/>
  </si>
  <si>
    <t>※３類感染症中 コレラ、細菌性赤痢、腸チフス、パラチフスについては、平成19年３月31日以前は２類感染症に分類されていた。</t>
    <rPh sb="2" eb="3">
      <t>ルイ</t>
    </rPh>
    <rPh sb="3" eb="5">
      <t>カンセン</t>
    </rPh>
    <rPh sb="5" eb="6">
      <t>ショウ</t>
    </rPh>
    <rPh sb="6" eb="7">
      <t>チュウ</t>
    </rPh>
    <rPh sb="12" eb="15">
      <t>サイキンセイ</t>
    </rPh>
    <rPh sb="15" eb="17">
      <t>セキリ</t>
    </rPh>
    <rPh sb="18" eb="19">
      <t>チョウ</t>
    </rPh>
    <rPh sb="34" eb="36">
      <t>ヘイセイ</t>
    </rPh>
    <rPh sb="38" eb="39">
      <t>ネン</t>
    </rPh>
    <rPh sb="40" eb="41">
      <t>ツキ</t>
    </rPh>
    <rPh sb="43" eb="44">
      <t>ヒ</t>
    </rPh>
    <rPh sb="44" eb="46">
      <t>イゼン</t>
    </rPh>
    <rPh sb="48" eb="49">
      <t>ルイ</t>
    </rPh>
    <rPh sb="49" eb="51">
      <t>カンセン</t>
    </rPh>
    <rPh sb="51" eb="52">
      <t>ショウ</t>
    </rPh>
    <rPh sb="53" eb="54">
      <t>ブン</t>
    </rPh>
    <rPh sb="54" eb="55">
      <t>ルイ</t>
    </rPh>
    <phoneticPr fontId="4"/>
  </si>
  <si>
    <t>資料：保健予防課、新型コロナウイルス感染症対策担当、「人口動態統計」</t>
    <rPh sb="0" eb="2">
      <t>シリョウ</t>
    </rPh>
    <rPh sb="3" eb="5">
      <t>ホケン</t>
    </rPh>
    <rPh sb="5" eb="8">
      <t>ヨボウカ</t>
    </rPh>
    <rPh sb="9" eb="11">
      <t>シンガタ</t>
    </rPh>
    <rPh sb="18" eb="21">
      <t>カンセンショウ</t>
    </rPh>
    <rPh sb="21" eb="25">
      <t>タイサクタントウ</t>
    </rPh>
    <rPh sb="27" eb="33">
      <t>ジンコウドウタイトウケイ</t>
    </rPh>
    <phoneticPr fontId="4"/>
  </si>
  <si>
    <t>２〕４類及び５類感染症（全数把握のみ）患者数、年次別</t>
    <rPh sb="3" eb="4">
      <t>ルイ</t>
    </rPh>
    <rPh sb="4" eb="5">
      <t>オヨ</t>
    </rPh>
    <rPh sb="7" eb="8">
      <t>ルイ</t>
    </rPh>
    <rPh sb="8" eb="11">
      <t>カンセンショウ</t>
    </rPh>
    <rPh sb="12" eb="14">
      <t>ゼンスウ</t>
    </rPh>
    <rPh sb="14" eb="16">
      <t>ハアク</t>
    </rPh>
    <phoneticPr fontId="4"/>
  </si>
  <si>
    <t>※</t>
    <phoneticPr fontId="4"/>
  </si>
  <si>
    <t>レジオネラ症</t>
  </si>
  <si>
    <t>マラリア</t>
  </si>
  <si>
    <t>つつが虫病</t>
    <rPh sb="3" eb="4">
      <t>ムシ</t>
    </rPh>
    <phoneticPr fontId="4"/>
  </si>
  <si>
    <t>日本脳炎</t>
  </si>
  <si>
    <t>梅毒</t>
  </si>
  <si>
    <t>症候群
後天性免疫不全</t>
    <phoneticPr fontId="4"/>
  </si>
  <si>
    <t>アメーバ赤痢</t>
  </si>
  <si>
    <t>髄膜炎菌感染症
侵襲性</t>
    <rPh sb="3" eb="4">
      <t>キン</t>
    </rPh>
    <rPh sb="4" eb="6">
      <t>カンセン</t>
    </rPh>
    <rPh sb="6" eb="7">
      <t>ショウ</t>
    </rPh>
    <rPh sb="8" eb="10">
      <t>シンシュウ</t>
    </rPh>
    <rPh sb="10" eb="11">
      <t>セイ</t>
    </rPh>
    <phoneticPr fontId="4"/>
  </si>
  <si>
    <t>レンサ球菌感染症
劇症型溶血性　　</t>
    <rPh sb="5" eb="8">
      <t>カンセンショウ</t>
    </rPh>
    <phoneticPr fontId="4"/>
  </si>
  <si>
    <t>破傷風</t>
  </si>
  <si>
    <t>ト・ヤコブ病
クロイツフェル</t>
    <phoneticPr fontId="4"/>
  </si>
  <si>
    <t>ジアルジア症</t>
  </si>
  <si>
    <t>耐性腸球菌感染症
バンコマイシン　</t>
    <phoneticPr fontId="4"/>
  </si>
  <si>
    <t>麻しん</t>
    <rPh sb="0" eb="1">
      <t>マ</t>
    </rPh>
    <phoneticPr fontId="4"/>
  </si>
  <si>
    <t>風しん</t>
    <rPh sb="0" eb="1">
      <t>フウ</t>
    </rPh>
    <phoneticPr fontId="4"/>
  </si>
  <si>
    <t>15年</t>
    <rPh sb="2" eb="3">
      <t>ネン</t>
    </rPh>
    <phoneticPr fontId="4"/>
  </si>
  <si>
    <t>16年</t>
    <rPh sb="2" eb="3">
      <t>ネン</t>
    </rPh>
    <phoneticPr fontId="4"/>
  </si>
  <si>
    <t>17年</t>
    <rPh sb="2" eb="3">
      <t>ネン</t>
    </rPh>
    <phoneticPr fontId="4"/>
  </si>
  <si>
    <t>令和元年</t>
    <rPh sb="0" eb="4">
      <t>レイワガンネン</t>
    </rPh>
    <phoneticPr fontId="4"/>
  </si>
  <si>
    <t>※１「感染症法」施行により、平成11年４月１日から集計開始</t>
    <rPh sb="3" eb="6">
      <t>カンセンショウ</t>
    </rPh>
    <rPh sb="6" eb="7">
      <t>ホウ</t>
    </rPh>
    <rPh sb="8" eb="10">
      <t>セコウ</t>
    </rPh>
    <rPh sb="14" eb="16">
      <t>ヘイセイ</t>
    </rPh>
    <rPh sb="18" eb="19">
      <t>ネン</t>
    </rPh>
    <rPh sb="20" eb="21">
      <t>ガツ</t>
    </rPh>
    <rPh sb="22" eb="23">
      <t>ニチ</t>
    </rPh>
    <rPh sb="25" eb="27">
      <t>シュウケイ</t>
    </rPh>
    <rPh sb="27" eb="29">
      <t>カイシ</t>
    </rPh>
    <phoneticPr fontId="4"/>
  </si>
  <si>
    <t>※２「感染症法」施行により、平成20年１月１日から集計開始</t>
    <rPh sb="3" eb="6">
      <t>カンセンショウ</t>
    </rPh>
    <rPh sb="6" eb="7">
      <t>ホウ</t>
    </rPh>
    <rPh sb="8" eb="10">
      <t>セコウ</t>
    </rPh>
    <rPh sb="14" eb="16">
      <t>ヘイセイ</t>
    </rPh>
    <rPh sb="18" eb="19">
      <t>ネン</t>
    </rPh>
    <rPh sb="20" eb="21">
      <t>ガツ</t>
    </rPh>
    <rPh sb="22" eb="23">
      <t>ニチ</t>
    </rPh>
    <rPh sb="25" eb="27">
      <t>シュウケイ</t>
    </rPh>
    <rPh sb="27" eb="29">
      <t>カイシ</t>
    </rPh>
    <phoneticPr fontId="4"/>
  </si>
  <si>
    <t>資料：保健予防課</t>
    <phoneticPr fontId="4"/>
  </si>
  <si>
    <t>３〕結　核</t>
    <rPh sb="2" eb="3">
      <t>ムスブ</t>
    </rPh>
    <rPh sb="4" eb="5">
      <t>カク</t>
    </rPh>
    <phoneticPr fontId="4"/>
  </si>
  <si>
    <t>１．新登録患者数・り患率・死亡数・死亡率、年次別</t>
    <phoneticPr fontId="4"/>
  </si>
  <si>
    <t>昭和24年～令和2年</t>
    <rPh sb="6" eb="8">
      <t>レイワ</t>
    </rPh>
    <rPh sb="9" eb="10">
      <t>ネン</t>
    </rPh>
    <phoneticPr fontId="4"/>
  </si>
  <si>
    <t>福岡市</t>
  </si>
  <si>
    <t>全国</t>
  </si>
  <si>
    <t>新登録患者数</t>
    <rPh sb="0" eb="1">
      <t>シン</t>
    </rPh>
    <rPh sb="1" eb="3">
      <t>トウロク</t>
    </rPh>
    <rPh sb="3" eb="5">
      <t>カンジャ</t>
    </rPh>
    <rPh sb="5" eb="6">
      <t>スウ</t>
    </rPh>
    <phoneticPr fontId="4"/>
  </si>
  <si>
    <t>り患率</t>
    <phoneticPr fontId="4"/>
  </si>
  <si>
    <t>死亡数</t>
  </si>
  <si>
    <t>死亡率</t>
    <phoneticPr fontId="4"/>
  </si>
  <si>
    <t>（人口10万対）</t>
    <phoneticPr fontId="4"/>
  </si>
  <si>
    <t>15年</t>
    <phoneticPr fontId="4"/>
  </si>
  <si>
    <t>18年</t>
    <phoneticPr fontId="4"/>
  </si>
  <si>
    <t>γ18</t>
    <phoneticPr fontId="4"/>
  </si>
  <si>
    <t>γ1.2</t>
    <phoneticPr fontId="4"/>
  </si>
  <si>
    <t>γ23</t>
    <phoneticPr fontId="4"/>
  </si>
  <si>
    <t>γ1.5</t>
    <phoneticPr fontId="4"/>
  </si>
  <si>
    <t>γ 9</t>
    <phoneticPr fontId="4"/>
  </si>
  <si>
    <t>γ0.6</t>
    <phoneticPr fontId="4"/>
  </si>
  <si>
    <t>令和元年</t>
    <rPh sb="0" eb="2">
      <t>レイワ</t>
    </rPh>
    <rPh sb="2" eb="3">
      <t>ガン</t>
    </rPh>
    <rPh sb="3" eb="4">
      <t>ネン</t>
    </rPh>
    <phoneticPr fontId="4"/>
  </si>
  <si>
    <t>注）昭和59年以前は届出患者数を計上していたが、昭和60年以降は新登録患者数の計数である。</t>
    <rPh sb="0" eb="1">
      <t>チュウ</t>
    </rPh>
    <rPh sb="2" eb="4">
      <t>ショウワ</t>
    </rPh>
    <rPh sb="6" eb="7">
      <t>ネン</t>
    </rPh>
    <rPh sb="7" eb="9">
      <t>イゼン</t>
    </rPh>
    <rPh sb="10" eb="11">
      <t>トド</t>
    </rPh>
    <rPh sb="11" eb="12">
      <t>デ</t>
    </rPh>
    <rPh sb="12" eb="15">
      <t>カンジャスウ</t>
    </rPh>
    <rPh sb="16" eb="18">
      <t>ケイジョウ</t>
    </rPh>
    <rPh sb="24" eb="26">
      <t>ショウワ</t>
    </rPh>
    <rPh sb="28" eb="31">
      <t>ネンイコウ</t>
    </rPh>
    <rPh sb="32" eb="33">
      <t>シン</t>
    </rPh>
    <rPh sb="33" eb="35">
      <t>トウロク</t>
    </rPh>
    <rPh sb="35" eb="37">
      <t>カンジャ</t>
    </rPh>
    <rPh sb="37" eb="38">
      <t>スウ</t>
    </rPh>
    <rPh sb="39" eb="41">
      <t>ケイスウ</t>
    </rPh>
    <phoneticPr fontId="4"/>
  </si>
  <si>
    <t>注）平成10年以降は非結核性抗酸菌症を除いた計数である。</t>
    <rPh sb="0" eb="1">
      <t>チュウ</t>
    </rPh>
    <rPh sb="2" eb="4">
      <t>ヘイセイ</t>
    </rPh>
    <rPh sb="6" eb="9">
      <t>ネンイコウ</t>
    </rPh>
    <rPh sb="10" eb="11">
      <t>ヒ</t>
    </rPh>
    <rPh sb="11" eb="14">
      <t>ケッカクセイ</t>
    </rPh>
    <rPh sb="14" eb="15">
      <t>コウ</t>
    </rPh>
    <rPh sb="15" eb="16">
      <t>サン</t>
    </rPh>
    <rPh sb="16" eb="17">
      <t>キン</t>
    </rPh>
    <rPh sb="17" eb="18">
      <t>ショウ</t>
    </rPh>
    <rPh sb="19" eb="20">
      <t>ノゾ</t>
    </rPh>
    <rPh sb="22" eb="24">
      <t>ケイスウ</t>
    </rPh>
    <phoneticPr fontId="4"/>
  </si>
  <si>
    <t>資料：「人口動態統計」、保健予防課</t>
    <rPh sb="0" eb="2">
      <t>シリョウ</t>
    </rPh>
    <rPh sb="4" eb="6">
      <t>ジンコウ</t>
    </rPh>
    <rPh sb="6" eb="8">
      <t>ドウタイ</t>
    </rPh>
    <rPh sb="8" eb="10">
      <t>トウケイ</t>
    </rPh>
    <rPh sb="12" eb="14">
      <t>ホケン</t>
    </rPh>
    <rPh sb="14" eb="17">
      <t>ヨボウカ</t>
    </rPh>
    <phoneticPr fontId="4"/>
  </si>
  <si>
    <t>２．新登録患者数・り患率・死亡数・死亡率、保健福祉センター別</t>
    <phoneticPr fontId="4"/>
  </si>
  <si>
    <t>令和2年</t>
    <rPh sb="0" eb="2">
      <t>レイワ</t>
    </rPh>
    <rPh sb="3" eb="4">
      <t>ネン</t>
    </rPh>
    <phoneticPr fontId="4"/>
  </si>
  <si>
    <t>新登録患者数</t>
    <phoneticPr fontId="4"/>
  </si>
  <si>
    <t>り患率</t>
  </si>
  <si>
    <t>（人口10万対）</t>
  </si>
  <si>
    <t>総　　数</t>
    <phoneticPr fontId="4"/>
  </si>
  <si>
    <t>東</t>
  </si>
  <si>
    <t>博　　多</t>
    <phoneticPr fontId="4"/>
  </si>
  <si>
    <t>中　　央</t>
    <phoneticPr fontId="4"/>
  </si>
  <si>
    <t>南</t>
  </si>
  <si>
    <t>城　　南</t>
    <phoneticPr fontId="4"/>
  </si>
  <si>
    <t>早　　良</t>
    <phoneticPr fontId="4"/>
  </si>
  <si>
    <t>西</t>
  </si>
  <si>
    <t>資料：「人口動態統計」、保健予防課</t>
    <phoneticPr fontId="4"/>
  </si>
  <si>
    <t>３．新登録患者数、り患率、活動性分類別、保健福祉センター別</t>
    <rPh sb="2" eb="3">
      <t>シン</t>
    </rPh>
    <rPh sb="5" eb="8">
      <t>カンジャスウ</t>
    </rPh>
    <rPh sb="10" eb="11">
      <t>カン</t>
    </rPh>
    <rPh sb="11" eb="12">
      <t>リツ</t>
    </rPh>
    <rPh sb="13" eb="16">
      <t>カツドウセイ</t>
    </rPh>
    <rPh sb="16" eb="18">
      <t>ブンルイ</t>
    </rPh>
    <rPh sb="18" eb="19">
      <t>ベツ</t>
    </rPh>
    <rPh sb="20" eb="22">
      <t>ホケン</t>
    </rPh>
    <rPh sb="22" eb="24">
      <t>フクシ</t>
    </rPh>
    <phoneticPr fontId="4"/>
  </si>
  <si>
    <t>令和2年</t>
    <rPh sb="0" eb="2">
      <t>レイワ</t>
    </rPh>
    <phoneticPr fontId="4"/>
  </si>
  <si>
    <t>新登録者数</t>
    <rPh sb="0" eb="1">
      <t>シン</t>
    </rPh>
    <rPh sb="1" eb="4">
      <t>トウロクシャ</t>
    </rPh>
    <rPh sb="4" eb="5">
      <t>スウ</t>
    </rPh>
    <phoneticPr fontId="4"/>
  </si>
  <si>
    <r>
      <t xml:space="preserve">り患率
</t>
    </r>
    <r>
      <rPr>
        <sz val="10"/>
        <rFont val="ＭＳ 明朝"/>
        <family val="1"/>
        <charset val="128"/>
      </rPr>
      <t>（人口10万対）</t>
    </r>
    <rPh sb="1" eb="2">
      <t>カン</t>
    </rPh>
    <rPh sb="2" eb="3">
      <t>リツ</t>
    </rPh>
    <rPh sb="5" eb="7">
      <t>ジンコウ</t>
    </rPh>
    <rPh sb="9" eb="10">
      <t>マン</t>
    </rPh>
    <rPh sb="10" eb="11">
      <t>ツイ</t>
    </rPh>
    <phoneticPr fontId="4"/>
  </si>
  <si>
    <t>肺結核活動性</t>
    <rPh sb="0" eb="3">
      <t>ハイケッカク</t>
    </rPh>
    <rPh sb="3" eb="6">
      <t>カツドウセイ</t>
    </rPh>
    <phoneticPr fontId="4"/>
  </si>
  <si>
    <t>肺外結核
活動性</t>
    <rPh sb="0" eb="1">
      <t>ハイ</t>
    </rPh>
    <rPh sb="1" eb="2">
      <t>ソト</t>
    </rPh>
    <rPh sb="2" eb="4">
      <t>ケッカク</t>
    </rPh>
    <rPh sb="5" eb="8">
      <t>カツドウセイ</t>
    </rPh>
    <phoneticPr fontId="4"/>
  </si>
  <si>
    <t>潜在性結核
感染症※
（別掲）</t>
    <rPh sb="0" eb="3">
      <t>センザイセイ</t>
    </rPh>
    <rPh sb="3" eb="5">
      <t>ケッカク</t>
    </rPh>
    <rPh sb="6" eb="9">
      <t>カンセンショウ</t>
    </rPh>
    <rPh sb="12" eb="14">
      <t>ベッケイ</t>
    </rPh>
    <phoneticPr fontId="4"/>
  </si>
  <si>
    <t>喀痰塗抹陽性</t>
    <rPh sb="0" eb="2">
      <t>カクタン</t>
    </rPh>
    <rPh sb="2" eb="3">
      <t>ト</t>
    </rPh>
    <rPh sb="3" eb="4">
      <t>マツ</t>
    </rPh>
    <rPh sb="4" eb="6">
      <t>ヨウセイ</t>
    </rPh>
    <phoneticPr fontId="4"/>
  </si>
  <si>
    <t>その他の
菌陽性</t>
    <rPh sb="2" eb="3">
      <t>タ</t>
    </rPh>
    <rPh sb="5" eb="6">
      <t>キン</t>
    </rPh>
    <rPh sb="6" eb="8">
      <t>ヨウセイ</t>
    </rPh>
    <phoneticPr fontId="4"/>
  </si>
  <si>
    <t>菌陰性
その他</t>
    <rPh sb="0" eb="1">
      <t>キン</t>
    </rPh>
    <rPh sb="1" eb="3">
      <t>インセイ</t>
    </rPh>
    <rPh sb="6" eb="7">
      <t>タ</t>
    </rPh>
    <phoneticPr fontId="4"/>
  </si>
  <si>
    <t>初回治療</t>
    <rPh sb="0" eb="2">
      <t>ショカイ</t>
    </rPh>
    <rPh sb="2" eb="4">
      <t>チリョウ</t>
    </rPh>
    <phoneticPr fontId="4"/>
  </si>
  <si>
    <t>再治療</t>
    <rPh sb="0" eb="1">
      <t>サイ</t>
    </rPh>
    <rPh sb="1" eb="3">
      <t>チリョウ</t>
    </rPh>
    <phoneticPr fontId="4"/>
  </si>
  <si>
    <t>総　数</t>
    <rPh sb="0" eb="1">
      <t>フサ</t>
    </rPh>
    <rPh sb="2" eb="3">
      <t>カズ</t>
    </rPh>
    <phoneticPr fontId="4"/>
  </si>
  <si>
    <t>男性</t>
    <rPh sb="0" eb="2">
      <t>ダンセイ</t>
    </rPh>
    <phoneticPr fontId="4"/>
  </si>
  <si>
    <t>女性</t>
    <rPh sb="0" eb="2">
      <t>ジョセイ</t>
    </rPh>
    <phoneticPr fontId="4"/>
  </si>
  <si>
    <t>東</t>
    <rPh sb="0" eb="1">
      <t>ヒガシ</t>
    </rPh>
    <phoneticPr fontId="4"/>
  </si>
  <si>
    <t>博多</t>
    <rPh sb="0" eb="2">
      <t>ハカタ</t>
    </rPh>
    <phoneticPr fontId="4"/>
  </si>
  <si>
    <t>中央</t>
    <rPh sb="0" eb="2">
      <t>チュウオウ</t>
    </rPh>
    <phoneticPr fontId="4"/>
  </si>
  <si>
    <t>南</t>
    <rPh sb="0" eb="1">
      <t>ミナミ</t>
    </rPh>
    <phoneticPr fontId="4"/>
  </si>
  <si>
    <t>城南</t>
    <rPh sb="0" eb="2">
      <t>ジョウナン</t>
    </rPh>
    <phoneticPr fontId="4"/>
  </si>
  <si>
    <t>早良</t>
    <rPh sb="0" eb="2">
      <t>サワラ</t>
    </rPh>
    <phoneticPr fontId="4"/>
  </si>
  <si>
    <t>西</t>
    <rPh sb="0" eb="1">
      <t>ニシ</t>
    </rPh>
    <phoneticPr fontId="4"/>
  </si>
  <si>
    <t>注）非結核性抗酸菌症を除く。</t>
    <rPh sb="3" eb="5">
      <t>ケッカク</t>
    </rPh>
    <rPh sb="5" eb="6">
      <t>セイ</t>
    </rPh>
    <rPh sb="9" eb="10">
      <t>ショウ</t>
    </rPh>
    <phoneticPr fontId="4"/>
  </si>
  <si>
    <t>※平成１９年度から法改正により名称、基準が変更</t>
    <rPh sb="1" eb="3">
      <t>ヘイセイ</t>
    </rPh>
    <rPh sb="5" eb="6">
      <t>ネン</t>
    </rPh>
    <rPh sb="6" eb="7">
      <t>ド</t>
    </rPh>
    <rPh sb="9" eb="12">
      <t>ホウカイセイ</t>
    </rPh>
    <rPh sb="15" eb="17">
      <t>メイショウ</t>
    </rPh>
    <rPh sb="18" eb="20">
      <t>キジュン</t>
    </rPh>
    <rPh sb="21" eb="23">
      <t>ヘンコウ</t>
    </rPh>
    <phoneticPr fontId="4"/>
  </si>
  <si>
    <t>資料：保健予防課</t>
  </si>
  <si>
    <t>４．活動性分類別結核登録患者数、受療状況別</t>
    <phoneticPr fontId="4"/>
  </si>
  <si>
    <t>令和2年末現在</t>
    <rPh sb="0" eb="2">
      <t>レイワ</t>
    </rPh>
    <rPh sb="3" eb="4">
      <t>ネン</t>
    </rPh>
    <rPh sb="4" eb="5">
      <t>マツ</t>
    </rPh>
    <rPh sb="5" eb="7">
      <t>ゲンザイ</t>
    </rPh>
    <phoneticPr fontId="4"/>
  </si>
  <si>
    <t>総数</t>
  </si>
  <si>
    <t>肺結核活動性</t>
  </si>
  <si>
    <t>肺外
結核
活動性</t>
    <rPh sb="0" eb="1">
      <t>ハイ</t>
    </rPh>
    <rPh sb="8" eb="9">
      <t>セイ</t>
    </rPh>
    <phoneticPr fontId="4"/>
  </si>
  <si>
    <t>不活動性結核</t>
    <phoneticPr fontId="4"/>
  </si>
  <si>
    <t>活動性不明</t>
    <phoneticPr fontId="4"/>
  </si>
  <si>
    <t>潜在性結核感染症（別掲）</t>
    <rPh sb="0" eb="3">
      <t>センザイセイ</t>
    </rPh>
    <rPh sb="3" eb="5">
      <t>ケッカク</t>
    </rPh>
    <rPh sb="5" eb="8">
      <t>カンセンショウ</t>
    </rPh>
    <phoneticPr fontId="4"/>
  </si>
  <si>
    <t>計</t>
  </si>
  <si>
    <t>登録時喀痰塗抹陽性</t>
    <rPh sb="6" eb="7">
      <t>マツ</t>
    </rPh>
    <phoneticPr fontId="4"/>
  </si>
  <si>
    <t>登録時その他の結核菌陽性</t>
  </si>
  <si>
    <t>登録時
菌陰性
･
その他</t>
    <rPh sb="5" eb="7">
      <t>インセイ</t>
    </rPh>
    <phoneticPr fontId="4"/>
  </si>
  <si>
    <t>治療中</t>
  </si>
  <si>
    <t>観察中</t>
  </si>
  <si>
    <t>入院</t>
  </si>
  <si>
    <t>外来</t>
    <rPh sb="0" eb="2">
      <t>ガイライ</t>
    </rPh>
    <phoneticPr fontId="4"/>
  </si>
  <si>
    <t>治療なし</t>
    <rPh sb="0" eb="2">
      <t>チリョウ</t>
    </rPh>
    <phoneticPr fontId="4"/>
  </si>
  <si>
    <t>不明</t>
  </si>
  <si>
    <t>５．保険の種類別結核活動性登録患者数、受療状況別</t>
    <phoneticPr fontId="4"/>
  </si>
  <si>
    <t>被用者保険</t>
  </si>
  <si>
    <t>国民健康保険</t>
  </si>
  <si>
    <t>後期高齢者
医療</t>
    <rPh sb="0" eb="2">
      <t>コウキ</t>
    </rPh>
    <rPh sb="2" eb="5">
      <t>コウレイシャ</t>
    </rPh>
    <rPh sb="6" eb="8">
      <t>イリョウ</t>
    </rPh>
    <phoneticPr fontId="4"/>
  </si>
  <si>
    <t>生活保護法</t>
    <phoneticPr fontId="4"/>
  </si>
  <si>
    <t>その他</t>
  </si>
  <si>
    <t>本人</t>
  </si>
  <si>
    <t>家族</t>
  </si>
  <si>
    <t>一般</t>
  </si>
  <si>
    <t>退職本人</t>
    <phoneticPr fontId="4"/>
  </si>
  <si>
    <t>退職家族</t>
    <phoneticPr fontId="4"/>
  </si>
  <si>
    <t>６．活動性分類別新登録患者数、年齢階級別</t>
    <phoneticPr fontId="4"/>
  </si>
  <si>
    <t>平成15年</t>
    <phoneticPr fontId="4"/>
  </si>
  <si>
    <t>0歳～4歳</t>
  </si>
  <si>
    <t>5～9</t>
  </si>
  <si>
    <t>10～14</t>
  </si>
  <si>
    <t>15～19</t>
  </si>
  <si>
    <t>20～29</t>
  </si>
  <si>
    <t>30～39</t>
  </si>
  <si>
    <t>40～49</t>
  </si>
  <si>
    <t>50～59</t>
  </si>
  <si>
    <t>60～69</t>
  </si>
  <si>
    <t>70歳以上</t>
  </si>
  <si>
    <t>不詳</t>
  </si>
  <si>
    <t>患者総数
新登録</t>
    <phoneticPr fontId="4"/>
  </si>
  <si>
    <t>男</t>
  </si>
  <si>
    <t>女</t>
  </si>
  <si>
    <t xml:space="preserve">肺結核活動性            　 　 </t>
    <rPh sb="4" eb="5">
      <t>ドウ</t>
    </rPh>
    <rPh sb="5" eb="6">
      <t>セイ</t>
    </rPh>
    <phoneticPr fontId="4"/>
  </si>
  <si>
    <t>喀痰塗抹陽性</t>
    <rPh sb="3" eb="4">
      <t>マツ</t>
    </rPh>
    <phoneticPr fontId="4"/>
  </si>
  <si>
    <t>初回治療</t>
  </si>
  <si>
    <t>再治療</t>
  </si>
  <si>
    <t>陽性
結核菌
その他の</t>
    <phoneticPr fontId="4"/>
  </si>
  <si>
    <t>その他
菌陰性・</t>
    <phoneticPr fontId="4"/>
  </si>
  <si>
    <t>活動性
肺外結核</t>
    <phoneticPr fontId="4"/>
  </si>
  <si>
    <t>感染症
結 核
潜在性</t>
    <rPh sb="4" eb="5">
      <t>ムスブ</t>
    </rPh>
    <rPh sb="6" eb="7">
      <t>カク</t>
    </rPh>
    <phoneticPr fontId="4"/>
  </si>
  <si>
    <t>(別掲)</t>
  </si>
  <si>
    <t>注）平成19年以降は非結核性抗酸菌症は除く</t>
    <rPh sb="0" eb="1">
      <t>チュウ</t>
    </rPh>
    <rPh sb="2" eb="4">
      <t>ヘイセイ</t>
    </rPh>
    <rPh sb="6" eb="7">
      <t>ネン</t>
    </rPh>
    <rPh sb="7" eb="9">
      <t>イコウ</t>
    </rPh>
    <rPh sb="10" eb="11">
      <t>ヒ</t>
    </rPh>
    <rPh sb="11" eb="14">
      <t>ケッカクセイ</t>
    </rPh>
    <rPh sb="14" eb="15">
      <t>コウ</t>
    </rPh>
    <rPh sb="15" eb="16">
      <t>サン</t>
    </rPh>
    <rPh sb="16" eb="17">
      <t>キン</t>
    </rPh>
    <rPh sb="17" eb="18">
      <t>ショウ</t>
    </rPh>
    <rPh sb="19" eb="20">
      <t>ノゾ</t>
    </rPh>
    <phoneticPr fontId="4"/>
  </si>
  <si>
    <t>７．年齢階級別結核登録患者数、年次別</t>
    <phoneticPr fontId="4"/>
  </si>
  <si>
    <t>昭和45年～令和2年</t>
    <rPh sb="0" eb="2">
      <t>ショウワ</t>
    </rPh>
    <rPh sb="4" eb="5">
      <t>ネン</t>
    </rPh>
    <rPh sb="6" eb="8">
      <t>レイワ</t>
    </rPh>
    <rPh sb="9" eb="10">
      <t>ネン</t>
    </rPh>
    <phoneticPr fontId="4"/>
  </si>
  <si>
    <t>昭和45年～平成15年</t>
    <phoneticPr fontId="4"/>
  </si>
  <si>
    <t>0～9歳</t>
  </si>
  <si>
    <t xml:space="preserve">10～19歳 </t>
    <rPh sb="5" eb="6">
      <t>サイ</t>
    </rPh>
    <phoneticPr fontId="4"/>
  </si>
  <si>
    <t>20～29歳</t>
    <rPh sb="5" eb="6">
      <t>サイ</t>
    </rPh>
    <phoneticPr fontId="4"/>
  </si>
  <si>
    <t>30～39歳</t>
    <rPh sb="5" eb="6">
      <t>サイ</t>
    </rPh>
    <phoneticPr fontId="4"/>
  </si>
  <si>
    <t>39歳</t>
  </si>
  <si>
    <t>40～49歳</t>
    <rPh sb="5" eb="6">
      <t>サイ</t>
    </rPh>
    <phoneticPr fontId="4"/>
  </si>
  <si>
    <t>50～59歳</t>
    <rPh sb="5" eb="6">
      <t>サイ</t>
    </rPh>
    <phoneticPr fontId="4"/>
  </si>
  <si>
    <t>60歳以上</t>
  </si>
  <si>
    <t>構成比</t>
  </si>
  <si>
    <t>昭和45年</t>
  </si>
  <si>
    <t>50年</t>
    <rPh sb="2" eb="3">
      <t>ネン</t>
    </rPh>
    <phoneticPr fontId="4"/>
  </si>
  <si>
    <t>55年</t>
    <rPh sb="2" eb="3">
      <t>ネン</t>
    </rPh>
    <phoneticPr fontId="4"/>
  </si>
  <si>
    <t>60年</t>
    <rPh sb="2" eb="3">
      <t>ネン</t>
    </rPh>
    <phoneticPr fontId="4"/>
  </si>
  <si>
    <t>平成2年</t>
  </si>
  <si>
    <t>3年</t>
    <rPh sb="1" eb="2">
      <t>ネン</t>
    </rPh>
    <phoneticPr fontId="4"/>
  </si>
  <si>
    <t>4年</t>
    <rPh sb="1" eb="2">
      <t>ネン</t>
    </rPh>
    <phoneticPr fontId="4"/>
  </si>
  <si>
    <t>5年</t>
    <rPh sb="1" eb="2">
      <t>ネン</t>
    </rPh>
    <phoneticPr fontId="4"/>
  </si>
  <si>
    <t>6年</t>
    <rPh sb="1" eb="2">
      <t>ネン</t>
    </rPh>
    <phoneticPr fontId="4"/>
  </si>
  <si>
    <t>7年</t>
    <rPh sb="1" eb="2">
      <t>ネン</t>
    </rPh>
    <phoneticPr fontId="4"/>
  </si>
  <si>
    <t>8年</t>
    <rPh sb="1" eb="2">
      <t>ネン</t>
    </rPh>
    <phoneticPr fontId="4"/>
  </si>
  <si>
    <t>9年</t>
    <rPh sb="1" eb="2">
      <t>ネン</t>
    </rPh>
    <phoneticPr fontId="4"/>
  </si>
  <si>
    <t>10年</t>
    <rPh sb="2" eb="3">
      <t>ネン</t>
    </rPh>
    <phoneticPr fontId="4"/>
  </si>
  <si>
    <t>11年</t>
    <rPh sb="2" eb="3">
      <t>ネン</t>
    </rPh>
    <phoneticPr fontId="4"/>
  </si>
  <si>
    <t>12年</t>
    <rPh sb="2" eb="3">
      <t>ネン</t>
    </rPh>
    <phoneticPr fontId="4"/>
  </si>
  <si>
    <t>13年</t>
    <rPh sb="2" eb="3">
      <t>ネン</t>
    </rPh>
    <phoneticPr fontId="4"/>
  </si>
  <si>
    <t>注）10年以降は非結核性抗酸菌症は除く。</t>
    <rPh sb="9" eb="12">
      <t>ケッカクセイ</t>
    </rPh>
    <rPh sb="15" eb="16">
      <t>ショウ</t>
    </rPh>
    <phoneticPr fontId="4"/>
  </si>
  <si>
    <t>４〕食中毒</t>
    <rPh sb="2" eb="5">
      <t>ショクチュウドク</t>
    </rPh>
    <phoneticPr fontId="4"/>
  </si>
  <si>
    <t>１．食中毒事件数、年次別</t>
    <phoneticPr fontId="4"/>
  </si>
  <si>
    <t>２．食中毒事件数、月別</t>
    <phoneticPr fontId="4"/>
  </si>
  <si>
    <t>昭和45年～令和２年</t>
    <rPh sb="6" eb="8">
      <t>レイワ</t>
    </rPh>
    <phoneticPr fontId="4"/>
  </si>
  <si>
    <t>令和２年</t>
    <rPh sb="0" eb="2">
      <t>レイワ</t>
    </rPh>
    <phoneticPr fontId="4"/>
  </si>
  <si>
    <t>事件数</t>
  </si>
  <si>
    <t>昭和45年</t>
    <rPh sb="0" eb="2">
      <t>ショウワ</t>
    </rPh>
    <phoneticPr fontId="4"/>
  </si>
  <si>
    <t>1月</t>
    <rPh sb="1" eb="2">
      <t>ツキ</t>
    </rPh>
    <phoneticPr fontId="4"/>
  </si>
  <si>
    <t>2月</t>
    <rPh sb="1" eb="2">
      <t>ツキ</t>
    </rPh>
    <phoneticPr fontId="4"/>
  </si>
  <si>
    <t>2年</t>
    <phoneticPr fontId="4"/>
  </si>
  <si>
    <t>3月</t>
  </si>
  <si>
    <t>・</t>
    <phoneticPr fontId="4"/>
  </si>
  <si>
    <t>3年</t>
    <phoneticPr fontId="4"/>
  </si>
  <si>
    <t>4月</t>
  </si>
  <si>
    <t>4年</t>
    <phoneticPr fontId="4"/>
  </si>
  <si>
    <t>5月</t>
  </si>
  <si>
    <t>5年</t>
    <phoneticPr fontId="4"/>
  </si>
  <si>
    <t>6月</t>
  </si>
  <si>
    <t>6年</t>
    <phoneticPr fontId="4"/>
  </si>
  <si>
    <t>7月</t>
  </si>
  <si>
    <t>7年</t>
    <phoneticPr fontId="4"/>
  </si>
  <si>
    <t>8月</t>
  </si>
  <si>
    <t>8年</t>
    <phoneticPr fontId="4"/>
  </si>
  <si>
    <t>9月</t>
  </si>
  <si>
    <t>9年</t>
    <phoneticPr fontId="4"/>
  </si>
  <si>
    <t>10月</t>
  </si>
  <si>
    <t>11月</t>
  </si>
  <si>
    <t>12月</t>
  </si>
  <si>
    <t>２年</t>
    <rPh sb="1" eb="2">
      <t>ネン</t>
    </rPh>
    <phoneticPr fontId="4"/>
  </si>
  <si>
    <t>３．食中毒事件数、原因施設別</t>
    <phoneticPr fontId="4"/>
  </si>
  <si>
    <t>区分</t>
  </si>
  <si>
    <t xml:space="preserve">飲食店      </t>
    <phoneticPr fontId="4"/>
  </si>
  <si>
    <t>販売店</t>
    <rPh sb="0" eb="3">
      <t>ハンバイテン</t>
    </rPh>
    <phoneticPr fontId="4"/>
  </si>
  <si>
    <t>食事付き
学生ﾏﾝｼｮﾝ</t>
    <rPh sb="0" eb="3">
      <t>ショクジツ</t>
    </rPh>
    <rPh sb="5" eb="7">
      <t>ガクセイ</t>
    </rPh>
    <phoneticPr fontId="4"/>
  </si>
  <si>
    <t>不明</t>
    <rPh sb="0" eb="2">
      <t>フメイ</t>
    </rPh>
    <phoneticPr fontId="4"/>
  </si>
  <si>
    <t>事件数</t>
    <rPh sb="0" eb="2">
      <t>ジケン</t>
    </rPh>
    <phoneticPr fontId="4"/>
  </si>
  <si>
    <t>4．食中毒事件数、原因食品別</t>
    <phoneticPr fontId="4"/>
  </si>
  <si>
    <t>飲食店等の料理</t>
    <rPh sb="0" eb="3">
      <t>インショクテン</t>
    </rPh>
    <rPh sb="3" eb="4">
      <t>トウ</t>
    </rPh>
    <rPh sb="5" eb="7">
      <t>リョウリ</t>
    </rPh>
    <phoneticPr fontId="4"/>
  </si>
  <si>
    <t>魚介類の
刺身等</t>
    <rPh sb="0" eb="3">
      <t>ギョカイルイ</t>
    </rPh>
    <rPh sb="5" eb="7">
      <t>サシミ</t>
    </rPh>
    <rPh sb="7" eb="8">
      <t>トウ</t>
    </rPh>
    <phoneticPr fontId="4"/>
  </si>
  <si>
    <t>５．食中毒事件数、原因物質別</t>
    <phoneticPr fontId="4"/>
  </si>
  <si>
    <t>カンピロバクター</t>
    <phoneticPr fontId="4"/>
  </si>
  <si>
    <t>アニサキス</t>
    <phoneticPr fontId="4"/>
  </si>
  <si>
    <t>ノロ
ウイルス</t>
    <phoneticPr fontId="4"/>
  </si>
  <si>
    <t>クドア</t>
    <phoneticPr fontId="4"/>
  </si>
  <si>
    <t>その他の
病原大腸菌</t>
    <rPh sb="2" eb="3">
      <t>タ</t>
    </rPh>
    <rPh sb="5" eb="7">
      <t>ビョウゲン</t>
    </rPh>
    <rPh sb="7" eb="10">
      <t>ダイチョウキン</t>
    </rPh>
    <phoneticPr fontId="4"/>
  </si>
  <si>
    <t>資料：食品安全推進課</t>
    <rPh sb="3" eb="5">
      <t>ショクヒン</t>
    </rPh>
    <rPh sb="5" eb="7">
      <t>アンゼン</t>
    </rPh>
    <rPh sb="7" eb="9">
      <t>スイシン</t>
    </rPh>
    <phoneticPr fontId="4"/>
  </si>
  <si>
    <t>４類感染症</t>
    <rPh sb="1" eb="2">
      <t>ルイ</t>
    </rPh>
    <rPh sb="2" eb="4">
      <t>カンセン</t>
    </rPh>
    <rPh sb="4" eb="5">
      <t>ショウ</t>
    </rPh>
    <phoneticPr fontId="4"/>
  </si>
  <si>
    <t>５類感染症</t>
    <rPh sb="1" eb="2">
      <t>ルイ</t>
    </rPh>
    <rPh sb="2" eb="4">
      <t>カンセン</t>
    </rPh>
    <rPh sb="4" eb="5">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</si>
</sst>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0.0"/>
    <numFmt numFmtId="177" formatCode="#,##0.0_);[Red]\(#,##0.0\)"/>
    <numFmt numFmtId="178" formatCode="0_);[Red]\(0\)"/>
    <numFmt numFmtId="179" formatCode="_ * #,##0.0_ ;_ * \-#,##0.0_ ;_ * &quot;-&quot;?_ ;_ @_ "/>
    <numFmt numFmtId="180" formatCode="0.0_);[Red]\(0.0\)"/>
    <numFmt numFmtId="181" formatCode="0.0"/>
    <numFmt numFmtId="182" formatCode="#,##0_);[Red]\(#,##0\)"/>
  </numFmts>
  <fonts count="17" x14ac:knownFonts="1">
    <font>
      <sz val="11"/>
      <color theme="1"/>
      <name val="游ゴシック"/>
      <family val="2"/>
      <scheme val="minor"/>
    </font>
    <font>
      <sz val="14"/>
      <name val="ＭＳ 明朝"/>
      <family val="1"/>
      <charset val="128"/>
    </font>
    <font>
      <sz val="16"/>
      <name val="ＭＳ 明朝"/>
      <family val="1"/>
      <charset val="128"/>
    </font>
    <font>
      <sz val="6"/>
      <name val="游ゴシック"/>
      <family val="3"/>
      <charset val="128"/>
      <scheme val="minor"/>
    </font>
    <font>
      <sz val="7"/>
      <name val="ＭＳ 明朝"/>
      <family val="1"/>
      <charset val="128"/>
    </font>
    <font>
      <sz val="12"/>
      <name val="ＭＳ 明朝"/>
      <family val="1"/>
      <charset val="128"/>
    </font>
    <font>
      <b/>
      <sz val="18"/>
      <name val="ＭＳ 明朝"/>
      <family val="1"/>
      <charset val="128"/>
    </font>
    <font>
      <b/>
      <sz val="16"/>
      <name val="ＭＳ 明朝"/>
      <family val="1"/>
      <charset val="128"/>
    </font>
    <font>
      <sz val="11"/>
      <name val="ＭＳ 明朝"/>
      <family val="1"/>
      <charset val="128"/>
    </font>
    <font>
      <b/>
      <sz val="11"/>
      <name val="ＭＳ 明朝"/>
      <family val="1"/>
      <charset val="128"/>
    </font>
    <font>
      <b/>
      <sz val="12"/>
      <name val="ＭＳ 明朝"/>
      <family val="1"/>
      <charset val="128"/>
    </font>
    <font>
      <sz val="10"/>
      <name val="ＭＳ 明朝"/>
      <family val="1"/>
      <charset val="128"/>
    </font>
    <font>
      <sz val="13"/>
      <name val="ＭＳ 明朝"/>
      <family val="1"/>
      <charset val="128"/>
    </font>
    <font>
      <b/>
      <sz val="14"/>
      <name val="ＭＳ 明朝"/>
      <family val="1"/>
      <charset val="128"/>
    </font>
    <font>
      <sz val="11"/>
      <name val="ＭＳ Ｐゴシック"/>
      <family val="3"/>
      <charset val="128"/>
    </font>
    <font>
      <sz val="10.5"/>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38" fontId="14" fillId="0" borderId="0" applyFont="0" applyFill="0" applyBorder="0" applyAlignment="0" applyProtection="0"/>
    <xf numFmtId="38" fontId="8" fillId="0" borderId="0" applyFont="0" applyFill="0" applyBorder="0" applyAlignment="0" applyProtection="0"/>
  </cellStyleXfs>
  <cellXfs count="495">
    <xf numFmtId="0" fontId="0" fillId="0" borderId="0" xfId="0"/>
    <xf numFmtId="0" fontId="1" fillId="0" borderId="0" xfId="1"/>
    <xf numFmtId="0" fontId="1" fillId="0" borderId="0" xfId="1" applyAlignment="1">
      <alignment vertical="top" wrapText="1"/>
    </xf>
    <xf numFmtId="0" fontId="1" fillId="0" borderId="0" xfId="1" applyAlignment="1">
      <alignment horizontal="left" vertical="top"/>
    </xf>
    <xf numFmtId="0" fontId="5" fillId="0" borderId="0" xfId="1" applyFont="1" applyAlignment="1">
      <alignment horizontal="justify" vertical="center"/>
    </xf>
    <xf numFmtId="0" fontId="5" fillId="0" borderId="0" xfId="1" applyFont="1"/>
    <xf numFmtId="0" fontId="5" fillId="0" borderId="0" xfId="1" applyFont="1" applyAlignment="1">
      <alignment horizontal="left" vertical="top" wrapText="1"/>
    </xf>
    <xf numFmtId="0" fontId="5" fillId="0" borderId="0" xfId="1" applyFont="1" applyAlignment="1">
      <alignment horizontal="left" vertical="top"/>
    </xf>
    <xf numFmtId="0" fontId="2" fillId="0" borderId="0" xfId="1" applyFont="1" applyAlignment="1">
      <alignment horizontal="center" vertical="center"/>
    </xf>
    <xf numFmtId="0" fontId="1" fillId="0" borderId="0" xfId="1" applyFont="1"/>
    <xf numFmtId="0" fontId="7" fillId="0" borderId="0" xfId="1" applyFont="1" applyBorder="1" applyAlignment="1">
      <alignment horizontal="left"/>
    </xf>
    <xf numFmtId="37" fontId="1" fillId="0" borderId="0" xfId="1" applyNumberFormat="1" applyFont="1" applyBorder="1" applyProtection="1"/>
    <xf numFmtId="0" fontId="1" fillId="0" borderId="0" xfId="1" applyFont="1" applyBorder="1"/>
    <xf numFmtId="0" fontId="1" fillId="0" borderId="0" xfId="1" applyFont="1" applyBorder="1" applyAlignment="1" applyProtection="1">
      <alignment horizontal="right"/>
    </xf>
    <xf numFmtId="0" fontId="8" fillId="0" borderId="1" xfId="1" applyFont="1" applyBorder="1" applyAlignment="1" applyProtection="1"/>
    <xf numFmtId="0" fontId="1" fillId="0" borderId="2" xfId="1" applyFont="1" applyBorder="1" applyAlignment="1">
      <alignment horizontal="right"/>
    </xf>
    <xf numFmtId="0" fontId="1" fillId="0" borderId="6" xfId="1" applyFont="1" applyBorder="1" applyAlignment="1">
      <alignment horizontal="right"/>
    </xf>
    <xf numFmtId="0" fontId="1" fillId="0" borderId="11" xfId="1" applyFont="1" applyBorder="1" applyAlignment="1">
      <alignment horizontal="right" vertical="center"/>
    </xf>
    <xf numFmtId="37" fontId="8" fillId="0" borderId="10" xfId="1" applyNumberFormat="1" applyFont="1" applyBorder="1" applyAlignment="1" applyProtection="1">
      <alignment horizontal="center" vertical="center"/>
    </xf>
    <xf numFmtId="0" fontId="8" fillId="0" borderId="10" xfId="1" applyFont="1" applyBorder="1" applyAlignment="1" applyProtection="1">
      <alignment horizontal="center" vertical="center"/>
    </xf>
    <xf numFmtId="37" fontId="1" fillId="0" borderId="0" xfId="1" applyNumberFormat="1" applyFont="1" applyBorder="1" applyAlignment="1" applyProtection="1">
      <alignment vertical="center"/>
    </xf>
    <xf numFmtId="0" fontId="1" fillId="0" borderId="0" xfId="1" applyFont="1" applyBorder="1" applyAlignment="1">
      <alignment vertical="center"/>
    </xf>
    <xf numFmtId="0" fontId="1" fillId="0" borderId="0" xfId="1" applyFont="1" applyAlignment="1">
      <alignment vertical="center"/>
    </xf>
    <xf numFmtId="0" fontId="8" fillId="0" borderId="0" xfId="1" applyFont="1" applyBorder="1" applyAlignment="1">
      <alignment horizontal="right"/>
    </xf>
    <xf numFmtId="37" fontId="5" fillId="0" borderId="9" xfId="1" applyNumberFormat="1" applyFont="1" applyBorder="1" applyProtection="1"/>
    <xf numFmtId="0" fontId="8" fillId="0" borderId="0" xfId="1" applyFont="1" applyBorder="1" applyAlignment="1" applyProtection="1">
      <alignment horizontal="right"/>
    </xf>
    <xf numFmtId="37" fontId="5" fillId="0" borderId="0" xfId="1" applyNumberFormat="1" applyFont="1" applyBorder="1" applyAlignment="1" applyProtection="1">
      <alignment horizontal="right"/>
    </xf>
    <xf numFmtId="0" fontId="5" fillId="0" borderId="0" xfId="1" applyFont="1" applyBorder="1" applyAlignment="1" applyProtection="1">
      <alignment horizontal="right"/>
    </xf>
    <xf numFmtId="37" fontId="5" fillId="0" borderId="0" xfId="1" applyNumberFormat="1" applyFont="1" applyBorder="1" applyProtection="1"/>
    <xf numFmtId="0" fontId="5" fillId="0" borderId="0" xfId="1" applyFont="1" applyBorder="1" applyAlignment="1">
      <alignment horizontal="right"/>
    </xf>
    <xf numFmtId="0" fontId="8" fillId="0" borderId="0" xfId="1" applyFont="1" applyFill="1" applyBorder="1" applyAlignment="1">
      <alignment horizontal="right"/>
    </xf>
    <xf numFmtId="37" fontId="5" fillId="0" borderId="0" xfId="1" applyNumberFormat="1" applyFont="1" applyFill="1" applyBorder="1" applyAlignment="1" applyProtection="1">
      <alignment horizontal="right"/>
    </xf>
    <xf numFmtId="37" fontId="5" fillId="0" borderId="0" xfId="1" applyNumberFormat="1" applyFont="1" applyFill="1" applyBorder="1" applyProtection="1"/>
    <xf numFmtId="37" fontId="5" fillId="0" borderId="0" xfId="1" applyNumberFormat="1" applyFont="1" applyFill="1" applyBorder="1" applyAlignment="1" applyProtection="1">
      <alignment horizontal="right" shrinkToFit="1"/>
    </xf>
    <xf numFmtId="37" fontId="5" fillId="2" borderId="0" xfId="1" applyNumberFormat="1" applyFont="1" applyFill="1" applyBorder="1" applyAlignment="1" applyProtection="1">
      <alignment horizontal="right" shrinkToFit="1"/>
    </xf>
    <xf numFmtId="0" fontId="9" fillId="0" borderId="1" xfId="1" applyFont="1" applyFill="1" applyBorder="1" applyAlignment="1">
      <alignment horizontal="right"/>
    </xf>
    <xf numFmtId="37" fontId="10" fillId="0" borderId="1" xfId="1" applyNumberFormat="1" applyFont="1" applyFill="1" applyBorder="1" applyAlignment="1" applyProtection="1">
      <alignment horizontal="right"/>
    </xf>
    <xf numFmtId="37" fontId="10" fillId="0" borderId="1" xfId="1" applyNumberFormat="1" applyFont="1" applyFill="1" applyBorder="1" applyProtection="1"/>
    <xf numFmtId="37" fontId="10" fillId="2" borderId="1" xfId="1" applyNumberFormat="1" applyFont="1" applyFill="1" applyBorder="1" applyAlignment="1" applyProtection="1">
      <alignment horizontal="right" shrinkToFit="1"/>
    </xf>
    <xf numFmtId="0" fontId="1" fillId="0" borderId="0" xfId="1" applyFont="1" applyBorder="1" applyAlignment="1">
      <alignment horizontal="right"/>
    </xf>
    <xf numFmtId="0" fontId="1" fillId="0" borderId="13" xfId="1" applyFont="1" applyBorder="1" applyAlignment="1">
      <alignment horizontal="right" vertical="center"/>
    </xf>
    <xf numFmtId="0" fontId="11" fillId="0" borderId="14" xfId="1" applyFont="1" applyBorder="1" applyAlignment="1" applyProtection="1">
      <alignment horizontal="right"/>
    </xf>
    <xf numFmtId="0" fontId="1" fillId="0" borderId="14" xfId="1" applyFont="1" applyBorder="1"/>
    <xf numFmtId="37" fontId="1" fillId="0" borderId="14" xfId="1" applyNumberFormat="1" applyFont="1" applyBorder="1" applyProtection="1"/>
    <xf numFmtId="0" fontId="11" fillId="0" borderId="7" xfId="1" applyFont="1" applyBorder="1" applyAlignment="1" applyProtection="1">
      <alignment horizontal="right"/>
    </xf>
    <xf numFmtId="0" fontId="5" fillId="0" borderId="15" xfId="1" applyFont="1" applyBorder="1" applyAlignment="1" applyProtection="1">
      <alignment horizontal="right"/>
    </xf>
    <xf numFmtId="0" fontId="1" fillId="0" borderId="15" xfId="1" applyFont="1" applyBorder="1"/>
    <xf numFmtId="37" fontId="1" fillId="0" borderId="15" xfId="1" applyNumberFormat="1" applyFont="1" applyBorder="1" applyProtection="1"/>
    <xf numFmtId="0" fontId="5" fillId="0" borderId="16" xfId="1" applyFont="1" applyBorder="1" applyAlignment="1" applyProtection="1">
      <alignment horizontal="right"/>
    </xf>
    <xf numFmtId="0" fontId="5" fillId="0" borderId="12" xfId="1" applyFont="1" applyBorder="1" applyAlignment="1">
      <alignment horizontal="right" vertical="top"/>
    </xf>
    <xf numFmtId="37" fontId="5" fillId="0" borderId="10" xfId="1" applyNumberFormat="1" applyFont="1" applyBorder="1" applyAlignment="1" applyProtection="1">
      <alignment horizontal="center" vertical="top" textRotation="255" wrapText="1"/>
    </xf>
    <xf numFmtId="0" fontId="5" fillId="0" borderId="10" xfId="1" applyFont="1" applyBorder="1" applyAlignment="1" applyProtection="1">
      <alignment horizontal="center" vertical="top" textRotation="255" wrapText="1"/>
    </xf>
    <xf numFmtId="37" fontId="8" fillId="0" borderId="10" xfId="1" applyNumberFormat="1" applyFont="1" applyBorder="1" applyAlignment="1" applyProtection="1">
      <alignment horizontal="center" vertical="top" textRotation="255" wrapText="1"/>
    </xf>
    <xf numFmtId="0" fontId="8" fillId="0" borderId="10" xfId="1" applyFont="1" applyBorder="1" applyAlignment="1" applyProtection="1">
      <alignment horizontal="center" vertical="top" textRotation="255" wrapText="1"/>
    </xf>
    <xf numFmtId="0" fontId="5" fillId="0" borderId="0" xfId="1" applyFont="1" applyAlignment="1">
      <alignment vertical="top"/>
    </xf>
    <xf numFmtId="0" fontId="5" fillId="0" borderId="0" xfId="1" applyFont="1" applyBorder="1" applyAlignment="1">
      <alignment vertical="top"/>
    </xf>
    <xf numFmtId="0" fontId="1" fillId="0" borderId="8" xfId="1" applyFont="1" applyBorder="1" applyAlignment="1">
      <alignment horizontal="right"/>
    </xf>
    <xf numFmtId="0" fontId="5" fillId="0" borderId="9" xfId="1" applyFont="1" applyBorder="1"/>
    <xf numFmtId="0" fontId="12" fillId="0" borderId="6" xfId="1" applyFont="1" applyBorder="1" applyAlignment="1" applyProtection="1">
      <alignment horizontal="right"/>
    </xf>
    <xf numFmtId="41" fontId="5" fillId="0" borderId="0" xfId="1" applyNumberFormat="1" applyFont="1" applyBorder="1" applyAlignment="1" applyProtection="1">
      <alignment horizontal="right"/>
    </xf>
    <xf numFmtId="0" fontId="12" fillId="0" borderId="6" xfId="1" applyFont="1" applyBorder="1" applyAlignment="1">
      <alignment horizontal="right"/>
    </xf>
    <xf numFmtId="41" fontId="5" fillId="0" borderId="0" xfId="1" applyNumberFormat="1" applyFont="1" applyBorder="1" applyAlignment="1">
      <alignment horizontal="right"/>
    </xf>
    <xf numFmtId="41" fontId="5" fillId="0" borderId="0" xfId="1" applyNumberFormat="1" applyFont="1" applyBorder="1" applyAlignment="1"/>
    <xf numFmtId="41" fontId="5" fillId="0" borderId="0" xfId="1" applyNumberFormat="1" applyFont="1" applyBorder="1" applyAlignment="1" applyProtection="1"/>
    <xf numFmtId="0" fontId="12" fillId="0" borderId="6" xfId="1" applyFont="1" applyFill="1" applyBorder="1" applyAlignment="1">
      <alignment horizontal="right"/>
    </xf>
    <xf numFmtId="41" fontId="5" fillId="0" borderId="0" xfId="1" applyNumberFormat="1" applyFont="1" applyFill="1" applyBorder="1" applyAlignment="1">
      <alignment horizontal="right"/>
    </xf>
    <xf numFmtId="41" fontId="5" fillId="0" borderId="0" xfId="1" applyNumberFormat="1" applyFont="1" applyFill="1" applyBorder="1" applyAlignment="1" applyProtection="1">
      <alignment horizontal="right"/>
    </xf>
    <xf numFmtId="0" fontId="5" fillId="0" borderId="6" xfId="1" applyFont="1" applyFill="1" applyBorder="1" applyAlignment="1">
      <alignment horizontal="right"/>
    </xf>
    <xf numFmtId="0" fontId="13" fillId="0" borderId="17" xfId="1" applyFont="1" applyFill="1" applyBorder="1" applyAlignment="1">
      <alignment horizontal="right"/>
    </xf>
    <xf numFmtId="41" fontId="10" fillId="0" borderId="1" xfId="1" applyNumberFormat="1" applyFont="1" applyFill="1" applyBorder="1" applyAlignment="1">
      <alignment horizontal="right"/>
    </xf>
    <xf numFmtId="41" fontId="10" fillId="0" borderId="1" xfId="1" applyNumberFormat="1" applyFont="1" applyFill="1" applyBorder="1" applyAlignment="1" applyProtection="1">
      <alignment horizontal="right"/>
    </xf>
    <xf numFmtId="0" fontId="8" fillId="0" borderId="0" xfId="1" applyFont="1" applyBorder="1" applyAlignment="1" applyProtection="1"/>
    <xf numFmtId="0" fontId="11" fillId="0" borderId="0" xfId="1" applyFont="1" applyBorder="1" applyAlignment="1" applyProtection="1"/>
    <xf numFmtId="0" fontId="8" fillId="0" borderId="0" xfId="1" applyFont="1" applyBorder="1" applyAlignment="1">
      <alignment horizontal="right"/>
    </xf>
    <xf numFmtId="0" fontId="1" fillId="0" borderId="0" xfId="1" applyFont="1" applyAlignment="1">
      <alignment horizontal="right"/>
    </xf>
    <xf numFmtId="176" fontId="5" fillId="0" borderId="14" xfId="1" applyNumberFormat="1" applyFont="1" applyBorder="1" applyAlignment="1" applyProtection="1">
      <alignment horizontal="center"/>
    </xf>
    <xf numFmtId="176" fontId="5" fillId="0" borderId="7" xfId="1" applyNumberFormat="1" applyFont="1" applyBorder="1" applyAlignment="1" applyProtection="1">
      <alignment horizontal="center"/>
    </xf>
    <xf numFmtId="0" fontId="1" fillId="0" borderId="11" xfId="1" applyFont="1" applyBorder="1" applyAlignment="1">
      <alignment horizontal="right"/>
    </xf>
    <xf numFmtId="176" fontId="11" fillId="0" borderId="18" xfId="1" applyNumberFormat="1" applyFont="1" applyBorder="1" applyAlignment="1" applyProtection="1">
      <alignment horizontal="center" vertical="top"/>
    </xf>
    <xf numFmtId="176" fontId="11" fillId="0" borderId="10" xfId="1" applyNumberFormat="1" applyFont="1" applyBorder="1" applyAlignment="1" applyProtection="1">
      <alignment horizontal="center" vertical="top"/>
    </xf>
    <xf numFmtId="37" fontId="1" fillId="0" borderId="7" xfId="1" applyNumberFormat="1" applyFont="1" applyBorder="1" applyProtection="1"/>
    <xf numFmtId="176" fontId="1" fillId="0" borderId="9" xfId="1" applyNumberFormat="1" applyFont="1" applyBorder="1" applyProtection="1"/>
    <xf numFmtId="37" fontId="1" fillId="0" borderId="9" xfId="1" applyNumberFormat="1" applyFont="1" applyBorder="1" applyProtection="1"/>
    <xf numFmtId="37" fontId="5" fillId="0" borderId="16" xfId="1" applyNumberFormat="1" applyFont="1" applyBorder="1" applyAlignment="1" applyProtection="1">
      <alignment horizontal="right"/>
    </xf>
    <xf numFmtId="37" fontId="5" fillId="0" borderId="0" xfId="1" applyNumberFormat="1" applyFont="1" applyBorder="1" applyAlignment="1" applyProtection="1">
      <alignment horizontal="right"/>
    </xf>
    <xf numFmtId="176" fontId="5" fillId="0" borderId="0" xfId="1" applyNumberFormat="1" applyFont="1" applyBorder="1" applyProtection="1"/>
    <xf numFmtId="176" fontId="5" fillId="0" borderId="0" xfId="1" applyNumberFormat="1" applyFont="1" applyBorder="1" applyAlignment="1" applyProtection="1">
      <alignment horizontal="right"/>
    </xf>
    <xf numFmtId="176" fontId="5" fillId="0" borderId="0" xfId="1" applyNumberFormat="1" applyFont="1" applyFill="1" applyBorder="1" applyAlignment="1" applyProtection="1">
      <alignment horizontal="right"/>
    </xf>
    <xf numFmtId="37" fontId="5" fillId="0" borderId="16" xfId="1" applyNumberFormat="1" applyFont="1" applyBorder="1" applyProtection="1"/>
    <xf numFmtId="176" fontId="5" fillId="0" borderId="0" xfId="1" applyNumberFormat="1" applyFont="1" applyFill="1" applyBorder="1" applyProtection="1"/>
    <xf numFmtId="0" fontId="5" fillId="0" borderId="6" xfId="1" applyFont="1" applyBorder="1" applyAlignment="1">
      <alignment horizontal="right"/>
    </xf>
    <xf numFmtId="0" fontId="10" fillId="0" borderId="1" xfId="1" applyFont="1" applyBorder="1" applyAlignment="1">
      <alignment horizontal="right"/>
    </xf>
    <xf numFmtId="37" fontId="10" fillId="0" borderId="19" xfId="1" applyNumberFormat="1" applyFont="1" applyBorder="1" applyProtection="1"/>
    <xf numFmtId="176" fontId="10" fillId="0" borderId="1" xfId="1" applyNumberFormat="1" applyFont="1" applyBorder="1" applyProtection="1"/>
    <xf numFmtId="176" fontId="10" fillId="0" borderId="1" xfId="1" applyNumberFormat="1" applyFont="1" applyBorder="1" applyAlignment="1" applyProtection="1">
      <alignment horizontal="right"/>
    </xf>
    <xf numFmtId="0" fontId="10" fillId="0" borderId="0" xfId="1" applyFont="1" applyBorder="1" applyAlignment="1">
      <alignment horizontal="right"/>
    </xf>
    <xf numFmtId="37" fontId="10" fillId="0" borderId="0" xfId="1" applyNumberFormat="1" applyFont="1" applyBorder="1" applyProtection="1"/>
    <xf numFmtId="176" fontId="10" fillId="0" borderId="0" xfId="1" applyNumberFormat="1" applyFont="1" applyBorder="1" applyProtection="1"/>
    <xf numFmtId="176" fontId="10" fillId="0" borderId="0" xfId="1" applyNumberFormat="1" applyFont="1" applyBorder="1" applyAlignment="1" applyProtection="1">
      <alignment horizontal="right"/>
    </xf>
    <xf numFmtId="0" fontId="8" fillId="0" borderId="0" xfId="1" applyFont="1" applyBorder="1" applyAlignment="1"/>
    <xf numFmtId="0" fontId="7" fillId="0" borderId="0" xfId="1" applyFont="1" applyBorder="1" applyAlignment="1" applyProtection="1"/>
    <xf numFmtId="0" fontId="10" fillId="0" borderId="0" xfId="1" applyFont="1" applyBorder="1" applyAlignment="1" applyProtection="1">
      <alignment horizontal="left"/>
    </xf>
    <xf numFmtId="176" fontId="5" fillId="0" borderId="1" xfId="1" applyNumberFormat="1" applyFont="1" applyBorder="1" applyAlignment="1" applyProtection="1"/>
    <xf numFmtId="176" fontId="5" fillId="0" borderId="1" xfId="1" applyNumberFormat="1" applyFont="1" applyBorder="1" applyAlignment="1" applyProtection="1">
      <alignment horizontal="right"/>
    </xf>
    <xf numFmtId="0" fontId="5" fillId="0" borderId="2" xfId="1" applyFont="1" applyBorder="1"/>
    <xf numFmtId="0" fontId="5" fillId="0" borderId="11" xfId="1" applyFont="1" applyBorder="1"/>
    <xf numFmtId="0" fontId="5" fillId="0" borderId="8" xfId="1" applyFont="1" applyBorder="1"/>
    <xf numFmtId="37" fontId="5" fillId="0" borderId="7" xfId="1" applyNumberFormat="1" applyFont="1" applyBorder="1" applyAlignment="1" applyProtection="1">
      <alignment horizontal="center"/>
    </xf>
    <xf numFmtId="37" fontId="5" fillId="0" borderId="9" xfId="1" applyNumberFormat="1" applyFont="1" applyBorder="1" applyAlignment="1" applyProtection="1">
      <alignment horizontal="center"/>
    </xf>
    <xf numFmtId="176" fontId="5" fillId="0" borderId="9" xfId="1" applyNumberFormat="1" applyFont="1" applyBorder="1" applyAlignment="1" applyProtection="1">
      <alignment horizontal="center"/>
    </xf>
    <xf numFmtId="37" fontId="5" fillId="0" borderId="9" xfId="1" applyNumberFormat="1" applyFont="1" applyFill="1" applyBorder="1" applyAlignment="1" applyProtection="1">
      <alignment horizontal="left"/>
    </xf>
    <xf numFmtId="0" fontId="1" fillId="0" borderId="9" xfId="1" applyFont="1" applyFill="1" applyBorder="1"/>
    <xf numFmtId="177" fontId="11" fillId="0" borderId="9" xfId="1" applyNumberFormat="1" applyFont="1" applyBorder="1" applyAlignment="1" applyProtection="1">
      <alignment horizontal="center"/>
    </xf>
    <xf numFmtId="0" fontId="10" fillId="0" borderId="6" xfId="1" applyFont="1" applyBorder="1" applyAlignment="1" applyProtection="1">
      <alignment horizontal="center"/>
    </xf>
    <xf numFmtId="0" fontId="13" fillId="0" borderId="0" xfId="1" applyFont="1"/>
    <xf numFmtId="0" fontId="5" fillId="0" borderId="6" xfId="1" applyFont="1" applyBorder="1" applyAlignment="1">
      <alignment horizontal="center"/>
    </xf>
    <xf numFmtId="178" fontId="5" fillId="0" borderId="0" xfId="1" applyNumberFormat="1" applyFont="1" applyFill="1" applyBorder="1" applyAlignment="1" applyProtection="1">
      <alignment horizontal="right" vertical="center"/>
    </xf>
    <xf numFmtId="178" fontId="1" fillId="0" borderId="0" xfId="1" applyNumberFormat="1" applyFont="1" applyFill="1" applyBorder="1" applyAlignment="1">
      <alignment horizontal="right" vertical="center"/>
    </xf>
    <xf numFmtId="0" fontId="5" fillId="0" borderId="6" xfId="1" applyFont="1" applyBorder="1" applyAlignment="1" applyProtection="1">
      <alignment horizontal="center"/>
    </xf>
    <xf numFmtId="0" fontId="5" fillId="0" borderId="17" xfId="1" applyFont="1" applyBorder="1"/>
    <xf numFmtId="0" fontId="5" fillId="0" borderId="13" xfId="1" applyFont="1" applyBorder="1"/>
    <xf numFmtId="37" fontId="5" fillId="0" borderId="13" xfId="1" applyNumberFormat="1" applyFont="1" applyBorder="1" applyProtection="1"/>
    <xf numFmtId="176" fontId="5" fillId="0" borderId="13" xfId="1" applyNumberFormat="1" applyFont="1" applyBorder="1" applyProtection="1"/>
    <xf numFmtId="0" fontId="13" fillId="0" borderId="0" xfId="1" applyFont="1" applyBorder="1" applyAlignment="1" applyProtection="1">
      <alignment horizontal="left"/>
    </xf>
    <xf numFmtId="0" fontId="10" fillId="0" borderId="6" xfId="1" applyFont="1" applyBorder="1" applyAlignment="1">
      <alignment horizontal="center"/>
    </xf>
    <xf numFmtId="0" fontId="8" fillId="0" borderId="6" xfId="1" applyFont="1" applyBorder="1" applyAlignment="1" applyProtection="1">
      <alignment horizontal="right"/>
    </xf>
    <xf numFmtId="41" fontId="5" fillId="0" borderId="0" xfId="1" applyNumberFormat="1" applyFont="1" applyBorder="1" applyAlignment="1">
      <alignment horizontal="right"/>
    </xf>
    <xf numFmtId="0" fontId="5" fillId="0" borderId="17" xfId="1" applyFont="1" applyBorder="1" applyAlignment="1">
      <alignment horizontal="center"/>
    </xf>
    <xf numFmtId="0" fontId="8" fillId="0" borderId="0" xfId="1" applyFont="1"/>
    <xf numFmtId="0" fontId="8" fillId="0" borderId="0" xfId="1" applyFont="1" applyBorder="1" applyAlignment="1" applyProtection="1">
      <alignment horizontal="right"/>
    </xf>
    <xf numFmtId="0" fontId="5" fillId="0" borderId="7" xfId="1" applyFont="1" applyBorder="1" applyAlignment="1" applyProtection="1">
      <alignment horizontal="center" vertical="center"/>
    </xf>
    <xf numFmtId="0" fontId="5" fillId="0" borderId="9" xfId="1" applyFont="1" applyBorder="1" applyAlignment="1" applyProtection="1">
      <alignment horizontal="center" vertical="center"/>
    </xf>
    <xf numFmtId="0" fontId="8" fillId="0" borderId="9" xfId="1" applyFont="1" applyBorder="1" applyAlignment="1" applyProtection="1">
      <alignment horizontal="center" vertical="center" wrapText="1"/>
    </xf>
    <xf numFmtId="0" fontId="8" fillId="0" borderId="9" xfId="1" applyFont="1" applyBorder="1" applyAlignment="1" applyProtection="1">
      <alignment horizontal="center" wrapText="1"/>
    </xf>
    <xf numFmtId="0" fontId="1" fillId="0" borderId="9" xfId="1" applyFont="1" applyBorder="1"/>
    <xf numFmtId="0" fontId="5" fillId="0" borderId="9" xfId="1" applyFont="1" applyBorder="1" applyAlignment="1">
      <alignment horizontal="center" vertical="center" wrapText="1"/>
    </xf>
    <xf numFmtId="0" fontId="8" fillId="0" borderId="9" xfId="1" applyFont="1" applyBorder="1" applyAlignment="1" applyProtection="1">
      <alignment horizontal="center" vertical="center"/>
    </xf>
    <xf numFmtId="0" fontId="8" fillId="0" borderId="31" xfId="1" applyFont="1" applyBorder="1" applyAlignment="1" applyProtection="1">
      <alignment horizontal="center" vertical="center"/>
    </xf>
    <xf numFmtId="41" fontId="5" fillId="0" borderId="0" xfId="1" applyNumberFormat="1" applyFont="1" applyBorder="1" applyAlignment="1" applyProtection="1">
      <alignment horizontal="right"/>
    </xf>
    <xf numFmtId="41" fontId="5" fillId="0" borderId="19" xfId="1" applyNumberFormat="1" applyFont="1" applyBorder="1" applyAlignment="1" applyProtection="1"/>
    <xf numFmtId="41" fontId="5" fillId="0" borderId="1" xfId="1" applyNumberFormat="1" applyFont="1" applyBorder="1" applyAlignment="1" applyProtection="1"/>
    <xf numFmtId="41" fontId="5" fillId="0" borderId="1" xfId="1" applyNumberFormat="1" applyFont="1" applyBorder="1" applyAlignment="1" applyProtection="1">
      <alignment horizontal="center"/>
    </xf>
    <xf numFmtId="41" fontId="5" fillId="0" borderId="1" xfId="1" applyNumberFormat="1" applyFont="1" applyBorder="1" applyAlignment="1" applyProtection="1">
      <alignment horizontal="right"/>
    </xf>
    <xf numFmtId="41" fontId="5" fillId="0" borderId="34" xfId="1" applyNumberFormat="1" applyFont="1" applyBorder="1" applyAlignment="1" applyProtection="1">
      <alignment horizontal="right"/>
    </xf>
    <xf numFmtId="0" fontId="13" fillId="0" borderId="0" xfId="1" applyFont="1" applyBorder="1" applyAlignment="1" applyProtection="1"/>
    <xf numFmtId="0" fontId="1" fillId="0" borderId="13" xfId="1" applyFont="1" applyBorder="1"/>
    <xf numFmtId="0" fontId="1" fillId="0" borderId="8" xfId="1" applyFont="1" applyBorder="1"/>
    <xf numFmtId="0" fontId="5" fillId="0" borderId="9" xfId="1" applyFont="1" applyBorder="1" applyAlignment="1" applyProtection="1"/>
    <xf numFmtId="0" fontId="8" fillId="0" borderId="9" xfId="1" applyFont="1" applyBorder="1" applyAlignment="1" applyProtection="1">
      <alignment wrapText="1"/>
    </xf>
    <xf numFmtId="0" fontId="8" fillId="0" borderId="9" xfId="1" applyFont="1" applyBorder="1" applyAlignment="1">
      <alignment vertical="center" wrapText="1"/>
    </xf>
    <xf numFmtId="0" fontId="1" fillId="0" borderId="9" xfId="1" applyFont="1" applyBorder="1" applyAlignment="1">
      <alignment vertical="center" wrapText="1"/>
    </xf>
    <xf numFmtId="0" fontId="5" fillId="0" borderId="6" xfId="1" applyFont="1" applyBorder="1" applyAlignment="1" applyProtection="1">
      <alignment horizontal="center" justifyLastLine="1"/>
    </xf>
    <xf numFmtId="0" fontId="1" fillId="0" borderId="17" xfId="1" applyFont="1" applyBorder="1"/>
    <xf numFmtId="0" fontId="1" fillId="0" borderId="1" xfId="1" applyFont="1" applyBorder="1" applyAlignment="1"/>
    <xf numFmtId="0" fontId="1" fillId="0" borderId="0" xfId="1" applyFont="1" applyBorder="1" applyAlignment="1" applyProtection="1">
      <alignment horizontal="left"/>
    </xf>
    <xf numFmtId="0" fontId="1" fillId="0" borderId="4" xfId="1" applyFont="1" applyBorder="1"/>
    <xf numFmtId="0" fontId="1" fillId="0" borderId="5" xfId="1" applyFont="1" applyBorder="1"/>
    <xf numFmtId="0" fontId="8" fillId="0" borderId="18" xfId="1" applyFont="1" applyBorder="1" applyAlignment="1" applyProtection="1">
      <alignment horizontal="center" vertical="center"/>
    </xf>
    <xf numFmtId="0" fontId="8" fillId="0" borderId="35" xfId="1" applyFont="1" applyBorder="1" applyAlignment="1" applyProtection="1">
      <alignment horizontal="center" vertical="center"/>
    </xf>
    <xf numFmtId="0" fontId="7" fillId="0" borderId="1" xfId="1" applyFont="1" applyBorder="1" applyAlignment="1" applyProtection="1"/>
    <xf numFmtId="176" fontId="1" fillId="0" borderId="0" xfId="1" applyNumberFormat="1" applyFont="1" applyBorder="1" applyProtection="1"/>
    <xf numFmtId="0" fontId="1" fillId="0" borderId="2" xfId="1" applyFont="1" applyBorder="1"/>
    <xf numFmtId="0" fontId="1" fillId="0" borderId="12" xfId="1" applyFont="1" applyBorder="1"/>
    <xf numFmtId="0" fontId="1" fillId="0" borderId="11" xfId="1" applyFont="1" applyBorder="1"/>
    <xf numFmtId="41" fontId="8" fillId="0" borderId="0" xfId="2" applyNumberFormat="1" applyFont="1" applyBorder="1" applyAlignment="1">
      <alignment horizontal="right"/>
    </xf>
    <xf numFmtId="0" fontId="1" fillId="0" borderId="1" xfId="1" applyFont="1" applyBorder="1"/>
    <xf numFmtId="0" fontId="16" fillId="0" borderId="1" xfId="1" applyFont="1" applyBorder="1"/>
    <xf numFmtId="0" fontId="8" fillId="0" borderId="1" xfId="1" applyFont="1" applyBorder="1" applyAlignment="1" applyProtection="1">
      <alignment horizontal="right"/>
    </xf>
    <xf numFmtId="0" fontId="1" fillId="0" borderId="11" xfId="1" applyFont="1" applyBorder="1" applyAlignment="1">
      <alignment vertical="center"/>
    </xf>
    <xf numFmtId="0" fontId="5" fillId="0" borderId="36" xfId="1" applyFont="1" applyBorder="1" applyAlignment="1" applyProtection="1">
      <alignment horizontal="center" vertical="center"/>
    </xf>
    <xf numFmtId="0" fontId="5" fillId="0" borderId="3" xfId="1" applyFont="1" applyBorder="1" applyAlignment="1" applyProtection="1">
      <alignment horizontal="center" vertical="center"/>
    </xf>
    <xf numFmtId="0" fontId="1" fillId="0" borderId="2" xfId="1" applyFont="1" applyBorder="1" applyAlignment="1">
      <alignment vertical="center"/>
    </xf>
    <xf numFmtId="0" fontId="5" fillId="0" borderId="12" xfId="1" applyFont="1" applyBorder="1" applyAlignment="1" applyProtection="1">
      <alignment horizontal="center" vertical="center"/>
    </xf>
    <xf numFmtId="0" fontId="5" fillId="0" borderId="10" xfId="1" applyFont="1" applyBorder="1" applyAlignment="1" applyProtection="1">
      <alignment horizontal="center" vertical="center"/>
    </xf>
    <xf numFmtId="0" fontId="1" fillId="0" borderId="7" xfId="1" applyFont="1" applyBorder="1" applyAlignment="1" applyProtection="1">
      <alignment horizontal="left"/>
    </xf>
    <xf numFmtId="0" fontId="1" fillId="0" borderId="9" xfId="1" applyFont="1" applyBorder="1" applyAlignment="1" applyProtection="1">
      <alignment horizontal="left"/>
    </xf>
    <xf numFmtId="0" fontId="1" fillId="0" borderId="9" xfId="1" applyFont="1" applyBorder="1" applyAlignment="1">
      <alignment horizontal="right"/>
    </xf>
    <xf numFmtId="0" fontId="5" fillId="0" borderId="6" xfId="1" applyFont="1" applyBorder="1" applyAlignment="1" applyProtection="1">
      <alignment horizontal="right"/>
    </xf>
    <xf numFmtId="41" fontId="5" fillId="0" borderId="16" xfId="1" applyNumberFormat="1" applyFont="1" applyBorder="1" applyProtection="1"/>
    <xf numFmtId="41" fontId="5" fillId="0" borderId="0" xfId="1" applyNumberFormat="1" applyFont="1" applyBorder="1" applyProtection="1"/>
    <xf numFmtId="0" fontId="1" fillId="0" borderId="6" xfId="1" applyFont="1" applyBorder="1"/>
    <xf numFmtId="0" fontId="10" fillId="0" borderId="6" xfId="1" applyFont="1" applyBorder="1" applyAlignment="1" applyProtection="1">
      <alignment horizontal="right"/>
    </xf>
    <xf numFmtId="41" fontId="10" fillId="0" borderId="0" xfId="1" applyNumberFormat="1" applyFont="1" applyBorder="1" applyAlignment="1" applyProtection="1">
      <alignment horizontal="right"/>
    </xf>
    <xf numFmtId="0" fontId="1" fillId="0" borderId="19" xfId="1" applyFont="1" applyBorder="1"/>
    <xf numFmtId="37" fontId="1" fillId="0" borderId="0" xfId="1" applyNumberFormat="1" applyFont="1" applyBorder="1"/>
    <xf numFmtId="0" fontId="5" fillId="0" borderId="6" xfId="1" applyFont="1" applyFill="1" applyBorder="1" applyAlignment="1" applyProtection="1">
      <alignment horizontal="right"/>
    </xf>
    <xf numFmtId="41" fontId="5" fillId="0" borderId="16" xfId="1" applyNumberFormat="1" applyFont="1" applyFill="1" applyBorder="1" applyProtection="1"/>
    <xf numFmtId="41" fontId="5" fillId="0" borderId="0" xfId="1" applyNumberFormat="1" applyFont="1" applyFill="1" applyBorder="1" applyProtection="1"/>
    <xf numFmtId="41" fontId="5" fillId="0" borderId="0" xfId="1" applyNumberFormat="1" applyFont="1"/>
    <xf numFmtId="41" fontId="5" fillId="0" borderId="0" xfId="1" applyNumberFormat="1" applyFont="1" applyAlignment="1">
      <alignment horizontal="right"/>
    </xf>
    <xf numFmtId="41" fontId="10" fillId="0" borderId="0" xfId="1" applyNumberFormat="1" applyFont="1" applyAlignment="1">
      <alignment horizontal="right"/>
    </xf>
    <xf numFmtId="0" fontId="10" fillId="0" borderId="6" xfId="1" applyFont="1" applyBorder="1" applyAlignment="1">
      <alignment horizontal="right"/>
    </xf>
    <xf numFmtId="41" fontId="10" fillId="0" borderId="0" xfId="1" applyNumberFormat="1" applyFont="1"/>
    <xf numFmtId="0" fontId="10" fillId="0" borderId="0" xfId="1" applyFont="1" applyAlignment="1">
      <alignment horizontal="right"/>
    </xf>
    <xf numFmtId="0" fontId="10" fillId="0" borderId="1" xfId="1" applyFont="1" applyBorder="1" applyAlignment="1" applyProtection="1">
      <alignment horizontal="right"/>
    </xf>
    <xf numFmtId="37" fontId="13" fillId="0" borderId="19" xfId="1" applyNumberFormat="1" applyFont="1" applyBorder="1" applyProtection="1"/>
    <xf numFmtId="37" fontId="13" fillId="0" borderId="1" xfId="1" applyNumberFormat="1" applyFont="1" applyBorder="1" applyProtection="1"/>
    <xf numFmtId="37" fontId="13" fillId="0" borderId="1" xfId="1" applyNumberFormat="1" applyFont="1" applyBorder="1" applyAlignment="1" applyProtection="1">
      <alignment horizontal="right"/>
    </xf>
    <xf numFmtId="37" fontId="8" fillId="0" borderId="0" xfId="1" applyNumberFormat="1" applyFont="1" applyBorder="1" applyAlignment="1" applyProtection="1">
      <alignment horizontal="right"/>
    </xf>
    <xf numFmtId="0" fontId="1" fillId="0" borderId="1" xfId="1" applyFont="1" applyBorder="1" applyAlignment="1" applyProtection="1">
      <alignment horizontal="left"/>
    </xf>
    <xf numFmtId="0" fontId="5" fillId="0" borderId="10" xfId="1" applyFont="1" applyBorder="1" applyAlignment="1" applyProtection="1">
      <alignment horizontal="center" vertical="center" wrapText="1"/>
    </xf>
    <xf numFmtId="0" fontId="5" fillId="0" borderId="36" xfId="1" applyFont="1" applyBorder="1" applyAlignment="1" applyProtection="1">
      <alignment horizontal="center" vertical="center" wrapText="1"/>
    </xf>
    <xf numFmtId="0" fontId="5" fillId="0" borderId="5" xfId="1" applyFont="1" applyBorder="1" applyAlignment="1">
      <alignment horizontal="center" vertical="center"/>
    </xf>
    <xf numFmtId="0" fontId="5" fillId="0" borderId="3" xfId="1" applyFont="1" applyFill="1" applyBorder="1" applyAlignment="1" applyProtection="1">
      <alignment horizontal="center" vertical="center" wrapText="1"/>
    </xf>
    <xf numFmtId="0" fontId="5" fillId="0" borderId="9" xfId="1" applyFont="1" applyBorder="1" applyAlignment="1" applyProtection="1">
      <alignment horizontal="center" vertical="center" wrapText="1"/>
    </xf>
    <xf numFmtId="0" fontId="5" fillId="0" borderId="16" xfId="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41" fontId="5" fillId="0" borderId="16" xfId="1" applyNumberFormat="1" applyFont="1" applyBorder="1" applyAlignment="1" applyProtection="1">
      <alignment horizontal="right"/>
    </xf>
    <xf numFmtId="0" fontId="1" fillId="0" borderId="1" xfId="1" applyFont="1" applyBorder="1" applyAlignment="1">
      <alignment horizontal="right"/>
    </xf>
    <xf numFmtId="0" fontId="1" fillId="0" borderId="19" xfId="1" applyFont="1" applyBorder="1" applyAlignment="1">
      <alignment horizontal="right"/>
    </xf>
    <xf numFmtId="0" fontId="13" fillId="0" borderId="0" xfId="1" applyFont="1" applyBorder="1"/>
    <xf numFmtId="0" fontId="8" fillId="0" borderId="16" xfId="1" applyFont="1" applyBorder="1" applyAlignment="1" applyProtection="1">
      <alignment horizontal="center" vertical="center" wrapText="1"/>
    </xf>
    <xf numFmtId="0" fontId="8" fillId="0" borderId="36" xfId="1"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19" xfId="1" applyFont="1" applyBorder="1"/>
    <xf numFmtId="0" fontId="5" fillId="0" borderId="1" xfId="1" applyFont="1" applyBorder="1"/>
    <xf numFmtId="0" fontId="8" fillId="0" borderId="36" xfId="1" applyFont="1" applyBorder="1" applyAlignment="1" applyProtection="1">
      <alignment horizontal="center" vertical="center"/>
    </xf>
    <xf numFmtId="0" fontId="8" fillId="0" borderId="36"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8" fillId="0" borderId="0" xfId="1" applyFont="1" applyFill="1" applyBorder="1" applyAlignment="1" applyProtection="1">
      <alignment horizontal="center" vertical="center" wrapText="1"/>
    </xf>
    <xf numFmtId="0" fontId="5" fillId="0" borderId="0" xfId="1" applyFont="1" applyBorder="1" applyAlignment="1" applyProtection="1">
      <alignment horizontal="left"/>
    </xf>
    <xf numFmtId="182" fontId="5" fillId="0" borderId="0" xfId="1" applyNumberFormat="1" applyFont="1" applyBorder="1" applyProtection="1"/>
    <xf numFmtId="182" fontId="5" fillId="0" borderId="0" xfId="1" applyNumberFormat="1" applyFont="1" applyFill="1" applyBorder="1" applyProtection="1"/>
    <xf numFmtId="0" fontId="5" fillId="0" borderId="0" xfId="1" applyFont="1" applyAlignment="1">
      <alignment horizontal="left" vertical="top" wrapText="1"/>
    </xf>
    <xf numFmtId="0" fontId="5" fillId="0" borderId="0" xfId="1" applyFont="1" applyAlignment="1">
      <alignment horizontal="left" vertical="center" wrapText="1"/>
    </xf>
    <xf numFmtId="0" fontId="5" fillId="0" borderId="0" xfId="1" applyFont="1" applyAlignment="1">
      <alignment horizontal="left" vertical="top"/>
    </xf>
    <xf numFmtId="0" fontId="2" fillId="0" borderId="0" xfId="1" applyFont="1" applyAlignment="1">
      <alignment horizontal="center" vertical="center"/>
    </xf>
    <xf numFmtId="0" fontId="8" fillId="0" borderId="13" xfId="1" applyFont="1" applyBorder="1" applyAlignment="1">
      <alignment horizontal="left"/>
    </xf>
    <xf numFmtId="0" fontId="8" fillId="0" borderId="13" xfId="1" applyFont="1" applyBorder="1" applyAlignment="1">
      <alignment horizontal="right"/>
    </xf>
    <xf numFmtId="0" fontId="5" fillId="0" borderId="0" xfId="1" applyFont="1" applyBorder="1" applyAlignment="1">
      <alignment horizontal="left" vertical="center" shrinkToFit="1" readingOrder="1"/>
    </xf>
    <xf numFmtId="0" fontId="5" fillId="0" borderId="0" xfId="1" applyFont="1" applyAlignment="1">
      <alignment vertical="center" shrinkToFit="1" readingOrder="1"/>
    </xf>
    <xf numFmtId="0" fontId="8" fillId="0" borderId="0" xfId="1" applyFont="1" applyAlignment="1">
      <alignment horizontal="right"/>
    </xf>
    <xf numFmtId="37" fontId="8" fillId="0" borderId="7" xfId="1" applyNumberFormat="1" applyFont="1" applyBorder="1" applyAlignment="1" applyProtection="1">
      <alignment horizontal="center" vertical="center"/>
    </xf>
    <xf numFmtId="37" fontId="8" fillId="0" borderId="8" xfId="1" applyNumberFormat="1" applyFont="1" applyBorder="1" applyAlignment="1" applyProtection="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37" fontId="8" fillId="0" borderId="7" xfId="1" applyNumberFormat="1" applyFont="1" applyBorder="1" applyAlignment="1" applyProtection="1">
      <alignment horizontal="center"/>
    </xf>
    <xf numFmtId="37" fontId="8" fillId="0" borderId="9" xfId="1" applyNumberFormat="1" applyFont="1" applyBorder="1" applyAlignment="1" applyProtection="1">
      <alignment horizontal="center"/>
    </xf>
    <xf numFmtId="37" fontId="8" fillId="0" borderId="10" xfId="1" applyNumberFormat="1" applyFont="1" applyBorder="1" applyAlignment="1" applyProtection="1">
      <alignment horizontal="center" vertical="top"/>
    </xf>
    <xf numFmtId="37" fontId="8" fillId="0" borderId="11" xfId="1" applyNumberFormat="1" applyFont="1" applyBorder="1" applyAlignment="1" applyProtection="1">
      <alignment horizontal="center" vertical="top"/>
    </xf>
    <xf numFmtId="37" fontId="8" fillId="0" borderId="12" xfId="1" applyNumberFormat="1" applyFont="1" applyBorder="1" applyAlignment="1" applyProtection="1">
      <alignment horizontal="center" vertical="top"/>
    </xf>
    <xf numFmtId="0" fontId="6" fillId="0" borderId="0" xfId="1" applyFont="1" applyBorder="1" applyAlignment="1">
      <alignment horizontal="left"/>
    </xf>
    <xf numFmtId="0" fontId="8" fillId="0" borderId="1" xfId="1" applyFont="1" applyBorder="1" applyAlignment="1" applyProtection="1">
      <alignment horizontal="right"/>
    </xf>
    <xf numFmtId="0" fontId="8" fillId="0" borderId="3" xfId="1" applyFont="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37" fontId="8" fillId="0" borderId="3" xfId="1" applyNumberFormat="1" applyFont="1" applyBorder="1" applyAlignment="1" applyProtection="1">
      <alignment horizontal="center"/>
    </xf>
    <xf numFmtId="0" fontId="1" fillId="0" borderId="4" xfId="1" applyFont="1" applyBorder="1" applyAlignment="1">
      <alignment horizontal="center"/>
    </xf>
    <xf numFmtId="37" fontId="8" fillId="0" borderId="3" xfId="1" applyNumberFormat="1" applyFont="1" applyBorder="1" applyAlignment="1" applyProtection="1">
      <alignment horizontal="center" shrinkToFit="1"/>
    </xf>
    <xf numFmtId="37" fontId="8" fillId="0" borderId="4" xfId="1" applyNumberFormat="1" applyFont="1" applyBorder="1" applyAlignment="1" applyProtection="1">
      <alignment horizontal="center" shrinkToFit="1"/>
    </xf>
    <xf numFmtId="37" fontId="8" fillId="0" borderId="8" xfId="1" applyNumberFormat="1" applyFont="1" applyBorder="1" applyAlignment="1" applyProtection="1">
      <alignment horizontal="center"/>
    </xf>
    <xf numFmtId="0" fontId="8" fillId="0" borderId="7" xfId="1" applyFont="1" applyBorder="1" applyAlignment="1" applyProtection="1">
      <alignment horizontal="center" vertical="center"/>
    </xf>
    <xf numFmtId="0" fontId="8" fillId="0" borderId="8" xfId="1" applyFont="1" applyBorder="1" applyAlignment="1" applyProtection="1">
      <alignment horizontal="center" vertical="center"/>
    </xf>
    <xf numFmtId="37" fontId="1" fillId="0" borderId="3" xfId="1" applyNumberFormat="1" applyFont="1" applyBorder="1" applyAlignment="1" applyProtection="1">
      <alignment horizontal="center" vertical="center"/>
    </xf>
    <xf numFmtId="37" fontId="1" fillId="0" borderId="4" xfId="1" applyNumberFormat="1" applyFont="1" applyBorder="1" applyAlignment="1" applyProtection="1">
      <alignment horizontal="center" vertical="center"/>
    </xf>
    <xf numFmtId="0" fontId="8" fillId="0" borderId="0" xfId="1" applyFont="1" applyBorder="1" applyAlignment="1">
      <alignment horizontal="right"/>
    </xf>
    <xf numFmtId="176" fontId="8" fillId="0" borderId="13" xfId="1" applyNumberFormat="1" applyFont="1" applyBorder="1" applyAlignment="1" applyProtection="1">
      <alignment horizontal="right"/>
    </xf>
    <xf numFmtId="37" fontId="5" fillId="0" borderId="16" xfId="1" applyNumberFormat="1" applyFont="1" applyBorder="1" applyAlignment="1" applyProtection="1">
      <alignment horizontal="right"/>
    </xf>
    <xf numFmtId="37" fontId="5" fillId="0" borderId="0" xfId="1" applyNumberFormat="1" applyFont="1" applyBorder="1" applyAlignment="1" applyProtection="1">
      <alignment horizontal="right"/>
    </xf>
    <xf numFmtId="176" fontId="5" fillId="0" borderId="0" xfId="1" applyNumberFormat="1" applyFont="1" applyBorder="1" applyAlignment="1" applyProtection="1">
      <alignment horizontal="right"/>
    </xf>
    <xf numFmtId="41" fontId="5" fillId="0" borderId="0" xfId="1" applyNumberFormat="1" applyFont="1" applyFill="1" applyBorder="1" applyAlignment="1" applyProtection="1">
      <alignment horizontal="right" vertical="center"/>
    </xf>
    <xf numFmtId="179" fontId="5" fillId="0" borderId="0" xfId="1" applyNumberFormat="1" applyFont="1" applyBorder="1" applyAlignment="1" applyProtection="1">
      <alignment horizontal="right"/>
    </xf>
    <xf numFmtId="37" fontId="5" fillId="0" borderId="19" xfId="1" applyNumberFormat="1" applyFont="1" applyBorder="1" applyAlignment="1" applyProtection="1">
      <alignment horizontal="center"/>
    </xf>
    <xf numFmtId="37" fontId="5" fillId="0" borderId="1" xfId="1" applyNumberFormat="1" applyFont="1" applyBorder="1" applyAlignment="1" applyProtection="1">
      <alignment horizontal="center"/>
    </xf>
    <xf numFmtId="176" fontId="5" fillId="0" borderId="1" xfId="1" applyNumberFormat="1" applyFont="1" applyBorder="1" applyAlignment="1" applyProtection="1">
      <alignment horizontal="center"/>
    </xf>
    <xf numFmtId="177" fontId="5" fillId="0" borderId="1" xfId="1" applyNumberFormat="1" applyFont="1" applyBorder="1" applyAlignment="1" applyProtection="1">
      <alignment horizontal="right"/>
    </xf>
    <xf numFmtId="177" fontId="1" fillId="0" borderId="1" xfId="1" applyNumberFormat="1" applyFont="1" applyBorder="1" applyAlignment="1">
      <alignment horizontal="right"/>
    </xf>
    <xf numFmtId="37" fontId="10" fillId="0" borderId="16" xfId="1" applyNumberFormat="1" applyFont="1" applyBorder="1" applyAlignment="1" applyProtection="1">
      <alignment horizontal="right"/>
    </xf>
    <xf numFmtId="37" fontId="10" fillId="0" borderId="0" xfId="1" applyNumberFormat="1" applyFont="1" applyBorder="1" applyAlignment="1" applyProtection="1">
      <alignment horizontal="right"/>
    </xf>
    <xf numFmtId="176" fontId="10" fillId="0" borderId="0" xfId="1" applyNumberFormat="1" applyFont="1" applyBorder="1" applyAlignment="1" applyProtection="1">
      <alignment horizontal="right"/>
    </xf>
    <xf numFmtId="178" fontId="10" fillId="0" borderId="0" xfId="1" applyNumberFormat="1" applyFont="1" applyFill="1" applyBorder="1" applyAlignment="1" applyProtection="1">
      <alignment horizontal="right" vertical="center"/>
    </xf>
    <xf numFmtId="177" fontId="10" fillId="0" borderId="0" xfId="1" applyNumberFormat="1" applyFont="1" applyBorder="1" applyAlignment="1" applyProtection="1">
      <alignment horizontal="right"/>
    </xf>
    <xf numFmtId="177" fontId="5" fillId="0" borderId="0" xfId="1" applyNumberFormat="1" applyFont="1" applyBorder="1" applyAlignment="1" applyProtection="1">
      <alignment horizontal="right"/>
    </xf>
    <xf numFmtId="177" fontId="1" fillId="0" borderId="0" xfId="1" applyNumberFormat="1" applyFont="1" applyBorder="1" applyAlignment="1">
      <alignment horizontal="right"/>
    </xf>
    <xf numFmtId="0" fontId="7" fillId="0" borderId="0" xfId="1" applyFont="1" applyBorder="1" applyAlignment="1" applyProtection="1">
      <alignment horizontal="left"/>
    </xf>
    <xf numFmtId="37" fontId="5" fillId="0" borderId="20" xfId="1" applyNumberFormat="1" applyFont="1" applyBorder="1" applyAlignment="1" applyProtection="1">
      <alignment horizontal="center" vertical="center"/>
    </xf>
    <xf numFmtId="37" fontId="5" fillId="0" borderId="2" xfId="1" applyNumberFormat="1" applyFont="1" applyBorder="1" applyAlignment="1" applyProtection="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176" fontId="5" fillId="0" borderId="20" xfId="1" applyNumberFormat="1" applyFont="1" applyBorder="1" applyAlignment="1" applyProtection="1">
      <alignment horizontal="center"/>
    </xf>
    <xf numFmtId="176" fontId="5" fillId="0" borderId="13" xfId="1" applyNumberFormat="1" applyFont="1" applyBorder="1" applyAlignment="1" applyProtection="1">
      <alignment horizontal="center"/>
    </xf>
    <xf numFmtId="176" fontId="5" fillId="0" borderId="2" xfId="1" applyNumberFormat="1" applyFont="1" applyBorder="1" applyAlignment="1" applyProtection="1">
      <alignment horizontal="center"/>
    </xf>
    <xf numFmtId="37" fontId="5" fillId="0" borderId="20" xfId="1" applyNumberFormat="1" applyFont="1" applyFill="1" applyBorder="1" applyAlignment="1" applyProtection="1">
      <alignment horizontal="center" vertical="center"/>
    </xf>
    <xf numFmtId="37" fontId="5" fillId="0" borderId="2" xfId="1" applyNumberFormat="1" applyFont="1" applyFill="1" applyBorder="1" applyAlignment="1" applyProtection="1">
      <alignment horizontal="center" vertical="center"/>
    </xf>
    <xf numFmtId="0" fontId="1" fillId="0" borderId="10" xfId="1" applyFont="1" applyFill="1" applyBorder="1" applyAlignment="1">
      <alignment horizontal="center" vertical="center"/>
    </xf>
    <xf numFmtId="0" fontId="1" fillId="0" borderId="11" xfId="1" applyFont="1" applyFill="1" applyBorder="1" applyAlignment="1">
      <alignment horizontal="center" vertical="center"/>
    </xf>
    <xf numFmtId="176" fontId="5" fillId="0" borderId="10" xfId="1" applyNumberFormat="1" applyFont="1" applyBorder="1" applyAlignment="1" applyProtection="1">
      <alignment horizontal="center"/>
    </xf>
    <xf numFmtId="176" fontId="5" fillId="0" borderId="12" xfId="1" applyNumberFormat="1" applyFont="1" applyBorder="1" applyAlignment="1" applyProtection="1">
      <alignment horizontal="center"/>
    </xf>
    <xf numFmtId="176" fontId="5" fillId="0" borderId="11" xfId="1" applyNumberFormat="1" applyFont="1" applyBorder="1" applyAlignment="1" applyProtection="1">
      <alignment horizontal="center"/>
    </xf>
    <xf numFmtId="177" fontId="5" fillId="0" borderId="10" xfId="1" applyNumberFormat="1" applyFont="1" applyBorder="1" applyAlignment="1" applyProtection="1">
      <alignment horizontal="center"/>
    </xf>
    <xf numFmtId="177" fontId="5" fillId="0" borderId="12" xfId="1" applyNumberFormat="1" applyFont="1" applyBorder="1" applyAlignment="1" applyProtection="1">
      <alignment horizontal="center"/>
    </xf>
    <xf numFmtId="37" fontId="10" fillId="0" borderId="1" xfId="1" applyNumberFormat="1" applyFont="1" applyBorder="1" applyAlignment="1" applyProtection="1">
      <alignment horizontal="right"/>
    </xf>
    <xf numFmtId="0" fontId="8" fillId="0" borderId="0" xfId="1" applyFont="1" applyBorder="1" applyAlignment="1">
      <alignment horizontal="left"/>
    </xf>
    <xf numFmtId="176" fontId="11" fillId="0" borderId="10" xfId="1" applyNumberFormat="1" applyFont="1" applyBorder="1" applyAlignment="1" applyProtection="1">
      <alignment horizontal="center" vertical="top"/>
    </xf>
    <xf numFmtId="176" fontId="11" fillId="0" borderId="11" xfId="1" applyNumberFormat="1" applyFont="1" applyBorder="1" applyAlignment="1" applyProtection="1">
      <alignment horizontal="center" vertical="top"/>
    </xf>
    <xf numFmtId="176" fontId="8" fillId="0" borderId="1" xfId="1" applyNumberFormat="1" applyFont="1" applyBorder="1" applyAlignment="1" applyProtection="1">
      <alignment horizontal="right"/>
    </xf>
    <xf numFmtId="37" fontId="5" fillId="0" borderId="3" xfId="1" applyNumberFormat="1" applyFont="1" applyBorder="1" applyAlignment="1" applyProtection="1">
      <alignment horizontal="center"/>
    </xf>
    <xf numFmtId="37" fontId="5" fillId="0" borderId="4" xfId="1" applyNumberFormat="1" applyFont="1" applyBorder="1" applyAlignment="1" applyProtection="1">
      <alignment horizontal="center"/>
    </xf>
    <xf numFmtId="37" fontId="5" fillId="0" borderId="5" xfId="1" applyNumberFormat="1" applyFont="1" applyBorder="1" applyAlignment="1" applyProtection="1">
      <alignment horizontal="center"/>
    </xf>
    <xf numFmtId="176" fontId="5" fillId="0" borderId="3" xfId="1" applyNumberFormat="1" applyFont="1" applyBorder="1" applyAlignment="1" applyProtection="1">
      <alignment horizontal="center"/>
    </xf>
    <xf numFmtId="176" fontId="5" fillId="0" borderId="4" xfId="1" applyNumberFormat="1" applyFont="1" applyBorder="1" applyAlignment="1" applyProtection="1">
      <alignment horizontal="center"/>
    </xf>
    <xf numFmtId="37" fontId="5" fillId="0" borderId="7" xfId="1" applyNumberFormat="1" applyFont="1" applyBorder="1" applyAlignment="1" applyProtection="1">
      <alignment horizontal="center" vertical="center"/>
    </xf>
    <xf numFmtId="37" fontId="5" fillId="0" borderId="10" xfId="1" applyNumberFormat="1" applyFont="1" applyBorder="1" applyAlignment="1" applyProtection="1">
      <alignment horizontal="center" vertical="center"/>
    </xf>
    <xf numFmtId="176" fontId="5" fillId="0" borderId="7" xfId="1" applyNumberFormat="1" applyFont="1" applyBorder="1" applyAlignment="1" applyProtection="1">
      <alignment horizontal="center"/>
    </xf>
    <xf numFmtId="176" fontId="5" fillId="0" borderId="8" xfId="1" applyNumberFormat="1" applyFont="1" applyBorder="1" applyAlignment="1" applyProtection="1">
      <alignment horizontal="center"/>
    </xf>
    <xf numFmtId="37" fontId="5" fillId="0" borderId="8" xfId="1" applyNumberFormat="1" applyFont="1" applyBorder="1" applyAlignment="1" applyProtection="1">
      <alignment horizontal="center" vertical="center"/>
    </xf>
    <xf numFmtId="37" fontId="5" fillId="0" borderId="11" xfId="1" applyNumberFormat="1" applyFont="1" applyBorder="1" applyAlignment="1" applyProtection="1">
      <alignment horizontal="center" vertical="center"/>
    </xf>
    <xf numFmtId="41" fontId="5" fillId="0" borderId="0" xfId="1" applyNumberFormat="1" applyFont="1" applyBorder="1" applyAlignment="1" applyProtection="1">
      <alignment horizontal="right"/>
    </xf>
    <xf numFmtId="41" fontId="1" fillId="0" borderId="0" xfId="1" applyNumberFormat="1" applyFont="1" applyAlignment="1">
      <alignment horizontal="right"/>
    </xf>
    <xf numFmtId="0" fontId="8" fillId="0" borderId="0" xfId="1" applyFont="1" applyBorder="1" applyAlignment="1" applyProtection="1">
      <alignment horizontal="right"/>
    </xf>
    <xf numFmtId="0" fontId="5" fillId="0" borderId="22" xfId="1" applyFont="1" applyBorder="1" applyAlignment="1" applyProtection="1">
      <alignment horizontal="center" vertical="center"/>
    </xf>
    <xf numFmtId="0" fontId="5" fillId="0" borderId="23" xfId="1" applyFont="1" applyBorder="1" applyAlignment="1" applyProtection="1">
      <alignment horizontal="center" vertical="center"/>
    </xf>
    <xf numFmtId="0" fontId="5" fillId="0" borderId="24" xfId="1" applyFont="1" applyBorder="1" applyAlignment="1" applyProtection="1">
      <alignment horizontal="center" vertical="center"/>
    </xf>
    <xf numFmtId="0" fontId="5" fillId="0" borderId="22" xfId="1" applyFont="1" applyBorder="1" applyAlignment="1" applyProtection="1">
      <alignment horizontal="center" vertical="center" wrapText="1"/>
    </xf>
    <xf numFmtId="0" fontId="5" fillId="0" borderId="23" xfId="1" applyFont="1" applyBorder="1" applyAlignment="1" applyProtection="1">
      <alignment horizontal="center" vertical="center" wrapText="1"/>
    </xf>
    <xf numFmtId="0" fontId="5" fillId="0" borderId="24" xfId="1" applyFont="1" applyBorder="1" applyAlignment="1" applyProtection="1">
      <alignment horizontal="center" vertical="center" wrapText="1"/>
    </xf>
    <xf numFmtId="0" fontId="5" fillId="0" borderId="33" xfId="1" applyFont="1" applyBorder="1" applyAlignment="1" applyProtection="1">
      <alignment horizontal="distributed" justifyLastLine="1"/>
    </xf>
    <xf numFmtId="0" fontId="5" fillId="0" borderId="1" xfId="1" applyFont="1" applyBorder="1" applyAlignment="1" applyProtection="1">
      <alignment horizontal="distributed" justifyLastLine="1"/>
    </xf>
    <xf numFmtId="0" fontId="5" fillId="0" borderId="17" xfId="1" applyFont="1" applyBorder="1" applyAlignment="1" applyProtection="1">
      <alignment horizontal="distributed" justifyLastLine="1"/>
    </xf>
    <xf numFmtId="0" fontId="7" fillId="0" borderId="1" xfId="1" applyFont="1" applyBorder="1" applyAlignment="1" applyProtection="1">
      <alignment horizontal="left"/>
    </xf>
    <xf numFmtId="0" fontId="8" fillId="0" borderId="1" xfId="1" applyFont="1" applyBorder="1" applyAlignment="1">
      <alignment horizontal="right"/>
    </xf>
    <xf numFmtId="0" fontId="5" fillId="0" borderId="20" xfId="1" applyFont="1" applyBorder="1" applyAlignment="1" applyProtection="1">
      <alignment horizontal="center" vertical="center"/>
    </xf>
    <xf numFmtId="0" fontId="1" fillId="0" borderId="13" xfId="1" applyFont="1" applyBorder="1" applyAlignment="1">
      <alignment horizontal="center" vertical="center"/>
    </xf>
    <xf numFmtId="0" fontId="1" fillId="0" borderId="12" xfId="1" applyFont="1" applyBorder="1" applyAlignment="1">
      <alignment horizontal="center" vertical="center"/>
    </xf>
    <xf numFmtId="0" fontId="5" fillId="0" borderId="3" xfId="1" applyFont="1" applyBorder="1" applyAlignment="1" applyProtection="1">
      <alignment horizontal="center" vertical="center"/>
    </xf>
    <xf numFmtId="0" fontId="5" fillId="0" borderId="4" xfId="1" applyFont="1" applyBorder="1" applyAlignment="1" applyProtection="1">
      <alignment horizontal="center" vertical="center"/>
    </xf>
    <xf numFmtId="0" fontId="5" fillId="0" borderId="5" xfId="1" applyFont="1" applyBorder="1" applyAlignment="1" applyProtection="1">
      <alignment horizontal="center" vertical="center"/>
    </xf>
    <xf numFmtId="0" fontId="8" fillId="0" borderId="20" xfId="1" applyFont="1" applyBorder="1" applyAlignment="1" applyProtection="1">
      <alignment horizontal="center" vertical="center" wrapText="1"/>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20" xfId="1" applyFont="1" applyBorder="1" applyAlignment="1" applyProtection="1">
      <alignment horizontal="center" vertical="center"/>
    </xf>
    <xf numFmtId="41" fontId="5" fillId="0" borderId="32" xfId="1" applyNumberFormat="1" applyFont="1" applyBorder="1" applyAlignment="1" applyProtection="1">
      <alignment horizontal="right"/>
    </xf>
    <xf numFmtId="0" fontId="5" fillId="0" borderId="27" xfId="1" applyFont="1" applyBorder="1" applyAlignment="1" applyProtection="1">
      <alignment horizontal="distributed" justifyLastLine="1"/>
    </xf>
    <xf numFmtId="0" fontId="5" fillId="0" borderId="0" xfId="1" applyFont="1" applyBorder="1" applyAlignment="1" applyProtection="1">
      <alignment horizontal="distributed" justifyLastLine="1"/>
    </xf>
    <xf numFmtId="0" fontId="5" fillId="0" borderId="6" xfId="1" applyFont="1" applyBorder="1" applyAlignment="1" applyProtection="1">
      <alignment horizontal="distributed" justifyLastLine="1"/>
    </xf>
    <xf numFmtId="41" fontId="5" fillId="0" borderId="16" xfId="1" applyNumberFormat="1" applyFont="1" applyBorder="1" applyAlignment="1" applyProtection="1">
      <alignment horizontal="right"/>
    </xf>
    <xf numFmtId="41" fontId="1" fillId="0" borderId="0" xfId="1" applyNumberFormat="1" applyFont="1" applyBorder="1" applyAlignment="1">
      <alignment horizontal="right"/>
    </xf>
    <xf numFmtId="41" fontId="1" fillId="0" borderId="32" xfId="1" applyNumberFormat="1" applyFont="1" applyBorder="1" applyAlignment="1">
      <alignment horizontal="right"/>
    </xf>
    <xf numFmtId="0" fontId="5" fillId="0" borderId="30" xfId="1" applyFont="1" applyBorder="1" applyAlignment="1" applyProtection="1">
      <alignment horizontal="center" vertical="center"/>
    </xf>
    <xf numFmtId="0" fontId="5" fillId="0" borderId="7" xfId="1" applyFont="1" applyBorder="1" applyAlignment="1" applyProtection="1">
      <alignment horizontal="center" vertical="center"/>
    </xf>
    <xf numFmtId="0" fontId="1" fillId="0" borderId="9" xfId="1" applyFont="1" applyBorder="1" applyAlignment="1">
      <alignment horizontal="center" vertical="center"/>
    </xf>
    <xf numFmtId="0" fontId="1" fillId="0" borderId="8" xfId="1" applyFont="1" applyBorder="1" applyAlignment="1">
      <alignment horizontal="center" vertical="center"/>
    </xf>
    <xf numFmtId="0" fontId="8" fillId="0" borderId="7" xfId="1" applyFont="1" applyBorder="1" applyAlignment="1" applyProtection="1">
      <alignment horizontal="center" vertical="center" wrapText="1"/>
    </xf>
    <xf numFmtId="0" fontId="8" fillId="0" borderId="9"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5" fillId="0" borderId="29" xfId="1" applyFont="1" applyBorder="1" applyAlignment="1" applyProtection="1">
      <alignment horizontal="distributed" justifyLastLine="1"/>
    </xf>
    <xf numFmtId="0" fontId="5" fillId="0" borderId="12" xfId="1" applyFont="1" applyBorder="1" applyAlignment="1" applyProtection="1">
      <alignment horizontal="distributed" justifyLastLine="1"/>
    </xf>
    <xf numFmtId="0" fontId="5" fillId="0" borderId="11" xfId="1" applyFont="1" applyBorder="1" applyAlignment="1" applyProtection="1">
      <alignment horizontal="distributed" justifyLastLine="1"/>
    </xf>
    <xf numFmtId="0" fontId="8" fillId="0" borderId="13" xfId="1" applyFont="1" applyBorder="1" applyAlignment="1" applyProtection="1">
      <alignment horizontal="left"/>
    </xf>
    <xf numFmtId="0" fontId="8" fillId="0" borderId="0" xfId="1" applyFont="1" applyBorder="1" applyAlignment="1" applyProtection="1">
      <alignment horizontal="left"/>
    </xf>
    <xf numFmtId="0" fontId="5" fillId="0" borderId="25" xfId="1" applyFont="1" applyBorder="1" applyAlignment="1" applyProtection="1">
      <alignment horizontal="distributed" justifyLastLine="1"/>
    </xf>
    <xf numFmtId="0" fontId="5" fillId="0" borderId="13" xfId="1" applyFont="1" applyBorder="1" applyAlignment="1" applyProtection="1">
      <alignment horizontal="distributed" justifyLastLine="1"/>
    </xf>
    <xf numFmtId="0" fontId="5" fillId="0" borderId="2" xfId="1" applyFont="1" applyBorder="1" applyAlignment="1" applyProtection="1">
      <alignment horizontal="distributed" justifyLastLine="1"/>
    </xf>
    <xf numFmtId="0" fontId="1" fillId="0" borderId="2" xfId="1" applyFont="1" applyBorder="1" applyAlignment="1">
      <alignment horizontal="center" vertical="center"/>
    </xf>
    <xf numFmtId="0" fontId="1" fillId="0" borderId="16" xfId="1" applyFont="1" applyBorder="1" applyAlignment="1">
      <alignment horizontal="center" vertical="center"/>
    </xf>
    <xf numFmtId="0" fontId="1" fillId="0" borderId="0" xfId="1" applyFont="1" applyBorder="1" applyAlignment="1">
      <alignment horizontal="center" vertical="center"/>
    </xf>
    <xf numFmtId="0" fontId="1" fillId="0" borderId="6" xfId="1" applyFont="1" applyBorder="1" applyAlignment="1">
      <alignment horizontal="center" vertical="center"/>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center" vertical="center" wrapText="1"/>
    </xf>
    <xf numFmtId="0" fontId="5" fillId="0" borderId="5" xfId="1" applyFont="1" applyBorder="1" applyAlignment="1" applyProtection="1">
      <alignment horizontal="center" vertical="center" wrapText="1"/>
    </xf>
    <xf numFmtId="0" fontId="5" fillId="0" borderId="20" xfId="1" applyFont="1" applyBorder="1" applyAlignment="1" applyProtection="1">
      <alignment horizontal="distributed" vertical="center" wrapText="1"/>
    </xf>
    <xf numFmtId="0" fontId="1" fillId="0" borderId="13" xfId="1" applyFont="1" applyBorder="1" applyAlignment="1">
      <alignment horizontal="distributed" vertical="center" wrapText="1"/>
    </xf>
    <xf numFmtId="0" fontId="1" fillId="0" borderId="2" xfId="1" applyFont="1" applyBorder="1" applyAlignment="1">
      <alignment horizontal="distributed" vertical="center" wrapText="1"/>
    </xf>
    <xf numFmtId="0" fontId="1" fillId="0" borderId="16" xfId="1" applyFont="1" applyBorder="1" applyAlignment="1">
      <alignment horizontal="distributed" vertical="center" wrapText="1"/>
    </xf>
    <xf numFmtId="0" fontId="1" fillId="0" borderId="0" xfId="1" applyFont="1" applyBorder="1" applyAlignment="1">
      <alignment horizontal="distributed" vertical="center" wrapText="1"/>
    </xf>
    <xf numFmtId="0" fontId="1" fillId="0" borderId="6" xfId="1" applyFont="1" applyBorder="1" applyAlignment="1">
      <alignment horizontal="distributed" vertical="center" wrapText="1"/>
    </xf>
    <xf numFmtId="0" fontId="1" fillId="0" borderId="10" xfId="1" applyFont="1" applyBorder="1" applyAlignment="1">
      <alignment horizontal="distributed" vertical="center" wrapText="1"/>
    </xf>
    <xf numFmtId="0" fontId="1" fillId="0" borderId="12" xfId="1" applyFont="1" applyBorder="1" applyAlignment="1">
      <alignment horizontal="distributed" vertical="center" wrapText="1"/>
    </xf>
    <xf numFmtId="0" fontId="1" fillId="0" borderId="11" xfId="1" applyFont="1" applyBorder="1" applyAlignment="1">
      <alignment horizontal="distributed" vertical="center" wrapText="1"/>
    </xf>
    <xf numFmtId="0" fontId="1" fillId="0" borderId="26" xfId="1" applyFont="1" applyBorder="1" applyAlignment="1">
      <alignment horizontal="distributed" vertical="center" wrapText="1"/>
    </xf>
    <xf numFmtId="0" fontId="1" fillId="0" borderId="28" xfId="1" applyFont="1" applyBorder="1" applyAlignment="1">
      <alignment horizontal="distributed" vertical="center" wrapText="1"/>
    </xf>
    <xf numFmtId="41" fontId="5" fillId="0" borderId="0" xfId="1" applyNumberFormat="1" applyFont="1" applyBorder="1" applyAlignment="1">
      <alignment horizontal="right"/>
    </xf>
    <xf numFmtId="0" fontId="5" fillId="0" borderId="0" xfId="1" applyFont="1" applyAlignment="1"/>
    <xf numFmtId="178" fontId="5" fillId="0" borderId="16" xfId="1" applyNumberFormat="1" applyFont="1" applyBorder="1" applyAlignment="1"/>
    <xf numFmtId="178" fontId="5" fillId="0" borderId="0" xfId="1" applyNumberFormat="1" applyFont="1" applyAlignment="1"/>
    <xf numFmtId="180" fontId="1" fillId="0" borderId="1" xfId="1" applyNumberFormat="1" applyFont="1" applyBorder="1" applyAlignment="1">
      <alignment horizontal="right"/>
    </xf>
    <xf numFmtId="180" fontId="1" fillId="0" borderId="1" xfId="1" applyNumberFormat="1" applyFont="1" applyBorder="1" applyAlignment="1"/>
    <xf numFmtId="41" fontId="5" fillId="0" borderId="1" xfId="1" applyNumberFormat="1" applyFont="1" applyBorder="1" applyAlignment="1">
      <alignment horizontal="right"/>
    </xf>
    <xf numFmtId="0" fontId="5" fillId="0" borderId="1" xfId="1" applyFont="1" applyBorder="1" applyAlignment="1"/>
    <xf numFmtId="180" fontId="1" fillId="0" borderId="0" xfId="1" applyNumberFormat="1" applyFont="1" applyBorder="1" applyAlignment="1">
      <alignment horizontal="right"/>
    </xf>
    <xf numFmtId="180" fontId="1" fillId="0" borderId="0" xfId="1" applyNumberFormat="1" applyFont="1" applyAlignment="1"/>
    <xf numFmtId="41" fontId="13" fillId="0" borderId="0" xfId="1" applyNumberFormat="1" applyFont="1" applyBorder="1" applyAlignment="1">
      <alignment horizontal="right"/>
    </xf>
    <xf numFmtId="0" fontId="13" fillId="0" borderId="0" xfId="1" applyFont="1" applyAlignment="1"/>
    <xf numFmtId="0" fontId="8" fillId="0" borderId="7" xfId="1" applyFont="1" applyBorder="1" applyAlignment="1">
      <alignment horizontal="center" vertical="center" wrapText="1"/>
    </xf>
    <xf numFmtId="0" fontId="8" fillId="0" borderId="9" xfId="1" applyFont="1" applyBorder="1" applyAlignment="1">
      <alignment horizontal="center" vertical="center"/>
    </xf>
    <xf numFmtId="0" fontId="8" fillId="0" borderId="8" xfId="1" applyFont="1" applyBorder="1" applyAlignment="1">
      <alignment horizontal="center" vertical="center"/>
    </xf>
    <xf numFmtId="41" fontId="8" fillId="0" borderId="10" xfId="1" applyNumberFormat="1" applyFont="1" applyBorder="1" applyAlignment="1" applyProtection="1">
      <alignment horizontal="center" vertical="center"/>
    </xf>
    <xf numFmtId="41" fontId="8" fillId="0" borderId="12" xfId="1" applyNumberFormat="1" applyFont="1" applyBorder="1" applyAlignment="1" applyProtection="1">
      <alignment horizontal="center" vertical="center"/>
    </xf>
    <xf numFmtId="41" fontId="8" fillId="0" borderId="11" xfId="1" applyNumberFormat="1" applyFont="1" applyBorder="1" applyAlignment="1" applyProtection="1">
      <alignment horizontal="center" vertical="center"/>
    </xf>
    <xf numFmtId="41" fontId="8" fillId="0" borderId="22" xfId="1" applyNumberFormat="1" applyFont="1" applyBorder="1" applyAlignment="1" applyProtection="1">
      <alignment horizontal="center" vertical="center"/>
    </xf>
    <xf numFmtId="41" fontId="8" fillId="0" borderId="23" xfId="1" applyNumberFormat="1" applyFont="1" applyBorder="1" applyAlignment="1" applyProtection="1">
      <alignment horizontal="center" vertical="center"/>
    </xf>
    <xf numFmtId="41" fontId="8" fillId="0" borderId="24" xfId="1" applyNumberFormat="1" applyFont="1" applyBorder="1" applyAlignment="1" applyProtection="1">
      <alignment horizontal="center" vertical="center"/>
    </xf>
    <xf numFmtId="180" fontId="13" fillId="0" borderId="0" xfId="1" applyNumberFormat="1" applyFont="1" applyBorder="1" applyAlignment="1">
      <alignment horizontal="right"/>
    </xf>
    <xf numFmtId="180" fontId="13" fillId="0" borderId="0" xfId="1" applyNumberFormat="1" applyFont="1" applyAlignment="1"/>
    <xf numFmtId="0" fontId="1" fillId="0" borderId="1" xfId="1" applyFont="1" applyBorder="1" applyAlignment="1">
      <alignment horizontal="left"/>
    </xf>
    <xf numFmtId="0" fontId="1" fillId="0" borderId="2" xfId="1" applyFont="1" applyBorder="1" applyAlignment="1"/>
    <xf numFmtId="0" fontId="1" fillId="0" borderId="6" xfId="1" applyFont="1" applyBorder="1" applyAlignment="1"/>
    <xf numFmtId="0" fontId="1" fillId="0" borderId="11" xfId="1" applyFont="1" applyBorder="1" applyAlignment="1"/>
    <xf numFmtId="0" fontId="8" fillId="0" borderId="2" xfId="1" applyFont="1" applyBorder="1" applyAlignment="1">
      <alignment horizontal="center" vertical="center"/>
    </xf>
    <xf numFmtId="0" fontId="8" fillId="0" borderId="16" xfId="1" applyFont="1" applyBorder="1" applyAlignment="1">
      <alignment vertical="center"/>
    </xf>
    <xf numFmtId="0" fontId="8" fillId="0" borderId="0" xfId="1" applyFont="1" applyBorder="1" applyAlignment="1">
      <alignment vertical="center"/>
    </xf>
    <xf numFmtId="0" fontId="8" fillId="0" borderId="6" xfId="1" applyFont="1" applyBorder="1" applyAlignment="1">
      <alignment vertical="center"/>
    </xf>
    <xf numFmtId="0" fontId="8" fillId="0" borderId="10" xfId="1" applyFont="1" applyBorder="1" applyAlignment="1">
      <alignment vertical="center"/>
    </xf>
    <xf numFmtId="0" fontId="8" fillId="0" borderId="12" xfId="1" applyFont="1" applyBorder="1" applyAlignment="1">
      <alignment vertical="center"/>
    </xf>
    <xf numFmtId="0" fontId="8" fillId="0" borderId="11" xfId="1" applyFont="1" applyBorder="1" applyAlignment="1">
      <alignment vertical="center"/>
    </xf>
    <xf numFmtId="0" fontId="8" fillId="0" borderId="13" xfId="1" applyFont="1" applyBorder="1" applyAlignment="1" applyProtection="1">
      <alignment horizontal="center" vertical="center" wrapText="1"/>
    </xf>
    <xf numFmtId="0" fontId="8" fillId="0" borderId="3" xfId="1" applyFont="1" applyBorder="1" applyAlignment="1" applyProtection="1">
      <alignment horizontal="center"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21" xfId="1" applyFont="1" applyBorder="1" applyAlignment="1" applyProtection="1">
      <alignment horizontal="center" vertical="center" wrapText="1"/>
    </xf>
    <xf numFmtId="0" fontId="8" fillId="0" borderId="21" xfId="1" applyFont="1" applyBorder="1" applyAlignment="1">
      <alignment vertical="center"/>
    </xf>
    <xf numFmtId="0" fontId="8" fillId="0" borderId="15" xfId="1" applyFont="1" applyBorder="1" applyAlignment="1">
      <alignment vertical="center"/>
    </xf>
    <xf numFmtId="0" fontId="8" fillId="0" borderId="18" xfId="1" applyFont="1" applyBorder="1" applyAlignment="1">
      <alignment vertical="center"/>
    </xf>
    <xf numFmtId="0" fontId="8" fillId="0" borderId="21" xfId="1" applyFont="1" applyBorder="1" applyAlignment="1">
      <alignment horizontal="center" vertical="center" wrapText="1"/>
    </xf>
    <xf numFmtId="0" fontId="8" fillId="0" borderId="20" xfId="1" applyFont="1" applyBorder="1" applyAlignment="1">
      <alignment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41" fontId="9" fillId="0" borderId="0" xfId="2" applyNumberFormat="1" applyFont="1" applyBorder="1" applyAlignment="1">
      <alignment horizontal="right"/>
    </xf>
    <xf numFmtId="0" fontId="8" fillId="0" borderId="13" xfId="1" applyFont="1" applyBorder="1" applyAlignment="1" applyProtection="1">
      <alignment horizontal="right"/>
    </xf>
    <xf numFmtId="176" fontId="9" fillId="0" borderId="0" xfId="2" applyNumberFormat="1" applyFont="1" applyBorder="1" applyAlignment="1">
      <alignment horizontal="right"/>
    </xf>
    <xf numFmtId="37" fontId="9" fillId="0" borderId="0" xfId="2" applyNumberFormat="1" applyFont="1" applyBorder="1" applyAlignment="1">
      <alignment horizontal="right"/>
    </xf>
    <xf numFmtId="0" fontId="10" fillId="0" borderId="0" xfId="1" applyFont="1" applyBorder="1" applyAlignment="1">
      <alignment horizontal="center"/>
    </xf>
    <xf numFmtId="0" fontId="10" fillId="0" borderId="6" xfId="1" applyFont="1" applyBorder="1" applyAlignment="1">
      <alignment horizontal="center"/>
    </xf>
    <xf numFmtId="37" fontId="9" fillId="0" borderId="16" xfId="2" applyNumberFormat="1" applyFont="1" applyBorder="1" applyAlignment="1">
      <alignment horizontal="right"/>
    </xf>
    <xf numFmtId="181" fontId="9" fillId="0" borderId="0" xfId="2" applyNumberFormat="1" applyFont="1" applyBorder="1" applyAlignment="1">
      <alignment horizontal="right"/>
    </xf>
    <xf numFmtId="179" fontId="9" fillId="0" borderId="0" xfId="2" applyNumberFormat="1" applyFont="1" applyBorder="1" applyAlignment="1">
      <alignment horizontal="right"/>
    </xf>
    <xf numFmtId="37" fontId="8" fillId="0" borderId="0" xfId="2" applyNumberFormat="1" applyFont="1" applyBorder="1" applyAlignment="1">
      <alignment horizontal="right"/>
    </xf>
    <xf numFmtId="176" fontId="8" fillId="0" borderId="0" xfId="2" applyNumberFormat="1" applyFont="1" applyBorder="1" applyAlignment="1">
      <alignment horizontal="right"/>
    </xf>
    <xf numFmtId="41" fontId="8" fillId="0" borderId="0" xfId="2" applyNumberFormat="1" applyFont="1" applyBorder="1" applyAlignment="1">
      <alignment horizontal="right"/>
    </xf>
    <xf numFmtId="0" fontId="5" fillId="0" borderId="0" xfId="1" applyFont="1" applyBorder="1" applyAlignment="1">
      <alignment horizontal="center"/>
    </xf>
    <xf numFmtId="0" fontId="5" fillId="0" borderId="6" xfId="1" applyFont="1" applyBorder="1" applyAlignment="1">
      <alignment horizontal="center"/>
    </xf>
    <xf numFmtId="37" fontId="8" fillId="0" borderId="16" xfId="2" applyNumberFormat="1" applyFont="1" applyBorder="1" applyAlignment="1">
      <alignment horizontal="right"/>
    </xf>
    <xf numFmtId="0" fontId="5" fillId="0" borderId="6" xfId="1" applyFont="1" applyBorder="1" applyAlignment="1" applyProtection="1">
      <alignment horizontal="center"/>
    </xf>
    <xf numFmtId="41" fontId="8" fillId="0" borderId="9" xfId="2" applyNumberFormat="1" applyFont="1" applyBorder="1" applyAlignment="1">
      <alignment horizontal="right"/>
    </xf>
    <xf numFmtId="176" fontId="8" fillId="0" borderId="9" xfId="2" applyNumberFormat="1" applyFont="1" applyBorder="1" applyAlignment="1">
      <alignment horizontal="right"/>
    </xf>
    <xf numFmtId="37" fontId="8" fillId="0" borderId="9" xfId="2" applyNumberFormat="1" applyFont="1" applyBorder="1" applyAlignment="1">
      <alignment horizontal="right"/>
    </xf>
    <xf numFmtId="37" fontId="8" fillId="0" borderId="7" xfId="2" applyNumberFormat="1" applyFont="1" applyBorder="1" applyAlignment="1">
      <alignment horizontal="right"/>
    </xf>
    <xf numFmtId="37" fontId="11" fillId="0" borderId="22" xfId="1" applyNumberFormat="1" applyFont="1" applyBorder="1" applyAlignment="1" applyProtection="1">
      <alignment horizontal="center" vertical="center"/>
    </xf>
    <xf numFmtId="37" fontId="11" fillId="0" borderId="24" xfId="1" applyNumberFormat="1" applyFont="1" applyBorder="1" applyAlignment="1" applyProtection="1">
      <alignment horizontal="center" vertical="center"/>
    </xf>
    <xf numFmtId="176" fontId="11" fillId="0" borderId="22" xfId="1" applyNumberFormat="1" applyFont="1" applyBorder="1" applyAlignment="1" applyProtection="1">
      <alignment horizontal="center" vertical="center"/>
    </xf>
    <xf numFmtId="176" fontId="11" fillId="0" borderId="24" xfId="1" applyNumberFormat="1" applyFont="1" applyBorder="1" applyAlignment="1" applyProtection="1">
      <alignment horizontal="center" vertical="center"/>
    </xf>
    <xf numFmtId="176" fontId="11" fillId="0" borderId="23" xfId="1" applyNumberFormat="1" applyFont="1" applyBorder="1" applyAlignment="1" applyProtection="1">
      <alignment horizontal="center" vertical="center"/>
    </xf>
    <xf numFmtId="37" fontId="5" fillId="0" borderId="3" xfId="1" applyNumberFormat="1" applyFont="1" applyBorder="1" applyAlignment="1" applyProtection="1">
      <alignment horizontal="center" vertical="center"/>
    </xf>
    <xf numFmtId="37" fontId="5" fillId="0" borderId="4" xfId="1" applyNumberFormat="1" applyFont="1" applyBorder="1" applyAlignment="1" applyProtection="1">
      <alignment horizontal="center" vertical="center"/>
    </xf>
    <xf numFmtId="37" fontId="5" fillId="0" borderId="5" xfId="1" applyNumberFormat="1" applyFont="1" applyBorder="1" applyAlignment="1" applyProtection="1">
      <alignment horizontal="center" vertical="center"/>
    </xf>
    <xf numFmtId="0" fontId="8" fillId="0" borderId="0" xfId="1" applyFont="1" applyAlignment="1">
      <alignment horizontal="left"/>
    </xf>
    <xf numFmtId="37" fontId="1" fillId="0" borderId="5" xfId="1" applyNumberFormat="1" applyFont="1" applyBorder="1" applyAlignment="1" applyProtection="1">
      <alignment horizontal="center" vertical="center"/>
    </xf>
    <xf numFmtId="41" fontId="8" fillId="0" borderId="0" xfId="1" applyNumberFormat="1" applyFont="1" applyBorder="1" applyAlignment="1">
      <alignment horizontal="right"/>
    </xf>
    <xf numFmtId="41" fontId="8" fillId="0" borderId="0" xfId="1" applyNumberFormat="1" applyFont="1" applyBorder="1" applyAlignment="1"/>
    <xf numFmtId="41" fontId="8" fillId="0" borderId="16" xfId="1" applyNumberFormat="1" applyFont="1" applyBorder="1" applyAlignment="1"/>
    <xf numFmtId="41" fontId="8" fillId="0" borderId="9" xfId="1" applyNumberFormat="1" applyFont="1" applyBorder="1" applyAlignment="1">
      <alignment horizontal="right"/>
    </xf>
    <xf numFmtId="41" fontId="8" fillId="0" borderId="9" xfId="1" applyNumberFormat="1" applyFont="1" applyBorder="1" applyAlignment="1"/>
    <xf numFmtId="0" fontId="15" fillId="0" borderId="9" xfId="1" applyFont="1" applyBorder="1" applyAlignment="1" applyProtection="1">
      <alignment horizontal="center" vertical="center" textRotation="255" wrapText="1"/>
    </xf>
    <xf numFmtId="0" fontId="15" fillId="0" borderId="8" xfId="1" applyFont="1" applyBorder="1" applyAlignment="1">
      <alignment horizontal="center" vertical="center" textRotation="255" wrapText="1"/>
    </xf>
    <xf numFmtId="0" fontId="15" fillId="0" borderId="0" xfId="1" applyFont="1" applyBorder="1" applyAlignment="1">
      <alignment horizontal="center" vertical="center" textRotation="255" wrapText="1"/>
    </xf>
    <xf numFmtId="0" fontId="15" fillId="0" borderId="6" xfId="1" applyFont="1" applyBorder="1" applyAlignment="1">
      <alignment horizontal="center" vertical="center" textRotation="255" wrapText="1"/>
    </xf>
    <xf numFmtId="0" fontId="15" fillId="0" borderId="12" xfId="1" applyFont="1" applyBorder="1" applyAlignment="1">
      <alignment horizontal="center" vertical="center" textRotation="255" wrapText="1"/>
    </xf>
    <xf numFmtId="0" fontId="15" fillId="0" borderId="11" xfId="1" applyFont="1" applyBorder="1" applyAlignment="1">
      <alignment horizontal="center" vertical="center" textRotation="255" wrapText="1"/>
    </xf>
    <xf numFmtId="0" fontId="5" fillId="0" borderId="35" xfId="1" applyFont="1" applyBorder="1" applyAlignment="1">
      <alignment horizontal="center" vertical="center" textRotation="255"/>
    </xf>
    <xf numFmtId="41" fontId="8" fillId="0" borderId="12" xfId="1" applyNumberFormat="1" applyFont="1" applyBorder="1" applyAlignment="1"/>
    <xf numFmtId="41" fontId="8" fillId="0" borderId="10" xfId="1" applyNumberFormat="1" applyFont="1" applyBorder="1" applyAlignment="1"/>
    <xf numFmtId="0" fontId="5" fillId="0" borderId="23" xfId="1" applyFont="1" applyBorder="1" applyAlignment="1" applyProtection="1">
      <alignment horizontal="center" vertical="center" textRotation="255" wrapText="1"/>
    </xf>
    <xf numFmtId="0" fontId="5" fillId="0" borderId="23" xfId="1" applyFont="1" applyBorder="1" applyAlignment="1">
      <alignment horizontal="center" vertical="center" textRotation="255" wrapText="1"/>
    </xf>
    <xf numFmtId="0" fontId="5" fillId="0" borderId="24" xfId="1" applyFont="1" applyBorder="1" applyAlignment="1">
      <alignment horizontal="center" vertical="center" textRotation="255" wrapText="1"/>
    </xf>
    <xf numFmtId="0" fontId="5" fillId="0" borderId="7" xfId="1" applyFont="1" applyBorder="1" applyAlignment="1" applyProtection="1">
      <alignment horizontal="center" vertical="center" textRotation="255" wrapText="1"/>
    </xf>
    <xf numFmtId="0" fontId="5" fillId="0" borderId="8" xfId="1" applyFont="1" applyBorder="1" applyAlignment="1" applyProtection="1">
      <alignment horizontal="center" vertical="center" textRotation="255" wrapText="1"/>
    </xf>
    <xf numFmtId="0" fontId="5" fillId="0" borderId="16" xfId="1" applyFont="1" applyBorder="1" applyAlignment="1" applyProtection="1">
      <alignment horizontal="center" vertical="center" textRotation="255" wrapText="1"/>
    </xf>
    <xf numFmtId="0" fontId="5" fillId="0" borderId="6" xfId="1" applyFont="1" applyBorder="1" applyAlignment="1" applyProtection="1">
      <alignment horizontal="center" vertical="center" textRotation="255" wrapText="1"/>
    </xf>
    <xf numFmtId="0" fontId="5" fillId="0" borderId="10" xfId="1" applyFont="1" applyBorder="1" applyAlignment="1" applyProtection="1">
      <alignment horizontal="center" vertical="center" textRotation="255" wrapText="1"/>
    </xf>
    <xf numFmtId="0" fontId="5" fillId="0" borderId="11" xfId="1" applyFont="1" applyBorder="1" applyAlignment="1" applyProtection="1">
      <alignment horizontal="center" vertical="center" textRotation="255" wrapText="1"/>
    </xf>
    <xf numFmtId="0" fontId="5" fillId="0" borderId="14" xfId="1" applyFont="1" applyBorder="1" applyAlignment="1" applyProtection="1">
      <alignment horizontal="center" vertical="center" textRotation="255"/>
    </xf>
    <xf numFmtId="0" fontId="5" fillId="0" borderId="15" xfId="1" applyFont="1" applyBorder="1" applyAlignment="1" applyProtection="1">
      <alignment horizontal="center" vertical="center" textRotation="255"/>
    </xf>
    <xf numFmtId="41" fontId="8" fillId="0" borderId="7" xfId="1" applyNumberFormat="1" applyFont="1" applyBorder="1" applyAlignment="1"/>
    <xf numFmtId="0" fontId="5" fillId="0" borderId="0" xfId="1" applyFont="1" applyBorder="1" applyAlignment="1" applyProtection="1">
      <alignment horizontal="center" vertical="center" textRotation="255"/>
    </xf>
    <xf numFmtId="0" fontId="5" fillId="0" borderId="18" xfId="1" applyFont="1" applyBorder="1" applyAlignment="1" applyProtection="1">
      <alignment horizontal="center" vertical="center" textRotation="255"/>
    </xf>
    <xf numFmtId="0" fontId="5" fillId="0" borderId="9" xfId="1" applyFont="1" applyBorder="1" applyAlignment="1" applyProtection="1">
      <alignment horizontal="center" vertical="center" textRotation="255" wrapText="1"/>
    </xf>
    <xf numFmtId="0" fontId="5" fillId="0" borderId="9" xfId="1" applyFont="1" applyBorder="1" applyAlignment="1" applyProtection="1">
      <alignment horizontal="center" vertical="center" textRotation="255"/>
    </xf>
    <xf numFmtId="0" fontId="5" fillId="0" borderId="8" xfId="1" applyFont="1" applyBorder="1" applyAlignment="1" applyProtection="1">
      <alignment horizontal="center" vertical="center" textRotation="255"/>
    </xf>
    <xf numFmtId="0" fontId="5" fillId="0" borderId="6" xfId="1" applyFont="1" applyBorder="1" applyAlignment="1" applyProtection="1">
      <alignment horizontal="center" vertical="center" textRotation="255"/>
    </xf>
    <xf numFmtId="0" fontId="5" fillId="0" borderId="12" xfId="1" applyFont="1" applyBorder="1" applyAlignment="1" applyProtection="1">
      <alignment horizontal="center" vertical="center" textRotation="255"/>
    </xf>
    <xf numFmtId="0" fontId="5" fillId="0" borderId="11" xfId="1" applyFont="1" applyBorder="1" applyAlignment="1" applyProtection="1">
      <alignment horizontal="center" vertical="center" textRotation="255"/>
    </xf>
    <xf numFmtId="0" fontId="5" fillId="0" borderId="0" xfId="1" applyFont="1" applyBorder="1" applyAlignment="1" applyProtection="1">
      <alignment horizontal="center"/>
    </xf>
    <xf numFmtId="37" fontId="8" fillId="0" borderId="0" xfId="1" applyNumberFormat="1" applyFont="1" applyBorder="1" applyAlignment="1" applyProtection="1">
      <alignment horizontal="center"/>
    </xf>
    <xf numFmtId="0" fontId="5" fillId="0" borderId="13" xfId="1" applyFont="1" applyBorder="1" applyAlignment="1" applyProtection="1">
      <alignment horizontal="center" vertical="center" wrapText="1"/>
    </xf>
    <xf numFmtId="0" fontId="5" fillId="0" borderId="2" xfId="1" applyFont="1" applyBorder="1" applyAlignment="1" applyProtection="1">
      <alignment horizontal="center" vertical="center" wrapText="1"/>
    </xf>
    <xf numFmtId="0" fontId="6" fillId="0" borderId="0" xfId="1" applyFont="1" applyAlignment="1">
      <alignment horizontal="left"/>
    </xf>
    <xf numFmtId="0" fontId="1" fillId="0" borderId="0" xfId="1" applyFont="1" applyAlignment="1"/>
    <xf numFmtId="0" fontId="1" fillId="0" borderId="0" xfId="1" applyFont="1" applyAlignment="1">
      <alignment vertical="top" wrapText="1"/>
    </xf>
    <xf numFmtId="0" fontId="1" fillId="0" borderId="0" xfId="1" applyFont="1" applyAlignment="1">
      <alignment horizontal="left" vertical="top"/>
    </xf>
    <xf numFmtId="37" fontId="10" fillId="0" borderId="1" xfId="1" applyNumberFormat="1" applyFont="1" applyFill="1" applyBorder="1" applyAlignment="1" applyProtection="1">
      <alignment horizontal="right" shrinkToFit="1"/>
    </xf>
  </cellXfs>
  <cellStyles count="4">
    <cellStyle name="桁区切り 2" xfId="2"/>
    <cellStyle name="桁区切り 2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0</xdr:rowOff>
    </xdr:from>
    <xdr:to>
      <xdr:col>39</xdr:col>
      <xdr:colOff>209550</xdr:colOff>
      <xdr:row>23</xdr:row>
      <xdr:rowOff>0</xdr:rowOff>
    </xdr:to>
    <xdr:sp macro="" textlink="">
      <xdr:nvSpPr>
        <xdr:cNvPr id="2" name="Line 1"/>
        <xdr:cNvSpPr>
          <a:spLocks noChangeShapeType="1"/>
        </xdr:cNvSpPr>
      </xdr:nvSpPr>
      <xdr:spPr bwMode="auto">
        <a:xfrm flipH="1">
          <a:off x="19050" y="6534150"/>
          <a:ext cx="975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topLeftCell="A19" zoomScaleNormal="100" zoomScaleSheetLayoutView="100" workbookViewId="0">
      <selection activeCell="B9" sqref="B9:F11"/>
    </sheetView>
  </sheetViews>
  <sheetFormatPr defaultRowHeight="17.25" x14ac:dyDescent="0.2"/>
  <cols>
    <col min="1" max="1" width="21.25" style="9" customWidth="1"/>
    <col min="2" max="6" width="15.5" style="9" customWidth="1"/>
    <col min="7" max="11" width="9" style="9"/>
    <col min="12" max="256" width="9" style="1"/>
    <col min="257" max="257" width="21.25" style="1" customWidth="1"/>
    <col min="258" max="262" width="15.5" style="1" customWidth="1"/>
    <col min="263" max="512" width="9" style="1"/>
    <col min="513" max="513" width="21.25" style="1" customWidth="1"/>
    <col min="514" max="518" width="15.5" style="1" customWidth="1"/>
    <col min="519" max="768" width="9" style="1"/>
    <col min="769" max="769" width="21.25" style="1" customWidth="1"/>
    <col min="770" max="774" width="15.5" style="1" customWidth="1"/>
    <col min="775" max="1024" width="9" style="1"/>
    <col min="1025" max="1025" width="21.25" style="1" customWidth="1"/>
    <col min="1026" max="1030" width="15.5" style="1" customWidth="1"/>
    <col min="1031" max="1280" width="9" style="1"/>
    <col min="1281" max="1281" width="21.25" style="1" customWidth="1"/>
    <col min="1282" max="1286" width="15.5" style="1" customWidth="1"/>
    <col min="1287" max="1536" width="9" style="1"/>
    <col min="1537" max="1537" width="21.25" style="1" customWidth="1"/>
    <col min="1538" max="1542" width="15.5" style="1" customWidth="1"/>
    <col min="1543" max="1792" width="9" style="1"/>
    <col min="1793" max="1793" width="21.25" style="1" customWidth="1"/>
    <col min="1794" max="1798" width="15.5" style="1" customWidth="1"/>
    <col min="1799" max="2048" width="9" style="1"/>
    <col min="2049" max="2049" width="21.25" style="1" customWidth="1"/>
    <col min="2050" max="2054" width="15.5" style="1" customWidth="1"/>
    <col min="2055" max="2304" width="9" style="1"/>
    <col min="2305" max="2305" width="21.25" style="1" customWidth="1"/>
    <col min="2306" max="2310" width="15.5" style="1" customWidth="1"/>
    <col min="2311" max="2560" width="9" style="1"/>
    <col min="2561" max="2561" width="21.25" style="1" customWidth="1"/>
    <col min="2562" max="2566" width="15.5" style="1" customWidth="1"/>
    <col min="2567" max="2816" width="9" style="1"/>
    <col min="2817" max="2817" width="21.25" style="1" customWidth="1"/>
    <col min="2818" max="2822" width="15.5" style="1" customWidth="1"/>
    <col min="2823" max="3072" width="9" style="1"/>
    <col min="3073" max="3073" width="21.25" style="1" customWidth="1"/>
    <col min="3074" max="3078" width="15.5" style="1" customWidth="1"/>
    <col min="3079" max="3328" width="9" style="1"/>
    <col min="3329" max="3329" width="21.25" style="1" customWidth="1"/>
    <col min="3330" max="3334" width="15.5" style="1" customWidth="1"/>
    <col min="3335" max="3584" width="9" style="1"/>
    <col min="3585" max="3585" width="21.25" style="1" customWidth="1"/>
    <col min="3586" max="3590" width="15.5" style="1" customWidth="1"/>
    <col min="3591" max="3840" width="9" style="1"/>
    <col min="3841" max="3841" width="21.25" style="1" customWidth="1"/>
    <col min="3842" max="3846" width="15.5" style="1" customWidth="1"/>
    <col min="3847" max="4096" width="9" style="1"/>
    <col min="4097" max="4097" width="21.25" style="1" customWidth="1"/>
    <col min="4098" max="4102" width="15.5" style="1" customWidth="1"/>
    <col min="4103" max="4352" width="9" style="1"/>
    <col min="4353" max="4353" width="21.25" style="1" customWidth="1"/>
    <col min="4354" max="4358" width="15.5" style="1" customWidth="1"/>
    <col min="4359" max="4608" width="9" style="1"/>
    <col min="4609" max="4609" width="21.25" style="1" customWidth="1"/>
    <col min="4610" max="4614" width="15.5" style="1" customWidth="1"/>
    <col min="4615" max="4864" width="9" style="1"/>
    <col min="4865" max="4865" width="21.25" style="1" customWidth="1"/>
    <col min="4866" max="4870" width="15.5" style="1" customWidth="1"/>
    <col min="4871" max="5120" width="9" style="1"/>
    <col min="5121" max="5121" width="21.25" style="1" customWidth="1"/>
    <col min="5122" max="5126" width="15.5" style="1" customWidth="1"/>
    <col min="5127" max="5376" width="9" style="1"/>
    <col min="5377" max="5377" width="21.25" style="1" customWidth="1"/>
    <col min="5378" max="5382" width="15.5" style="1" customWidth="1"/>
    <col min="5383" max="5632" width="9" style="1"/>
    <col min="5633" max="5633" width="21.25" style="1" customWidth="1"/>
    <col min="5634" max="5638" width="15.5" style="1" customWidth="1"/>
    <col min="5639" max="5888" width="9" style="1"/>
    <col min="5889" max="5889" width="21.25" style="1" customWidth="1"/>
    <col min="5890" max="5894" width="15.5" style="1" customWidth="1"/>
    <col min="5895" max="6144" width="9" style="1"/>
    <col min="6145" max="6145" width="21.25" style="1" customWidth="1"/>
    <col min="6146" max="6150" width="15.5" style="1" customWidth="1"/>
    <col min="6151" max="6400" width="9" style="1"/>
    <col min="6401" max="6401" width="21.25" style="1" customWidth="1"/>
    <col min="6402" max="6406" width="15.5" style="1" customWidth="1"/>
    <col min="6407" max="6656" width="9" style="1"/>
    <col min="6657" max="6657" width="21.25" style="1" customWidth="1"/>
    <col min="6658" max="6662" width="15.5" style="1" customWidth="1"/>
    <col min="6663" max="6912" width="9" style="1"/>
    <col min="6913" max="6913" width="21.25" style="1" customWidth="1"/>
    <col min="6914" max="6918" width="15.5" style="1" customWidth="1"/>
    <col min="6919" max="7168" width="9" style="1"/>
    <col min="7169" max="7169" width="21.25" style="1" customWidth="1"/>
    <col min="7170" max="7174" width="15.5" style="1" customWidth="1"/>
    <col min="7175" max="7424" width="9" style="1"/>
    <col min="7425" max="7425" width="21.25" style="1" customWidth="1"/>
    <col min="7426" max="7430" width="15.5" style="1" customWidth="1"/>
    <col min="7431" max="7680" width="9" style="1"/>
    <col min="7681" max="7681" width="21.25" style="1" customWidth="1"/>
    <col min="7682" max="7686" width="15.5" style="1" customWidth="1"/>
    <col min="7687" max="7936" width="9" style="1"/>
    <col min="7937" max="7937" width="21.25" style="1" customWidth="1"/>
    <col min="7938" max="7942" width="15.5" style="1" customWidth="1"/>
    <col min="7943" max="8192" width="9" style="1"/>
    <col min="8193" max="8193" width="21.25" style="1" customWidth="1"/>
    <col min="8194" max="8198" width="15.5" style="1" customWidth="1"/>
    <col min="8199" max="8448" width="9" style="1"/>
    <col min="8449" max="8449" width="21.25" style="1" customWidth="1"/>
    <col min="8450" max="8454" width="15.5" style="1" customWidth="1"/>
    <col min="8455" max="8704" width="9" style="1"/>
    <col min="8705" max="8705" width="21.25" style="1" customWidth="1"/>
    <col min="8706" max="8710" width="15.5" style="1" customWidth="1"/>
    <col min="8711" max="8960" width="9" style="1"/>
    <col min="8961" max="8961" width="21.25" style="1" customWidth="1"/>
    <col min="8962" max="8966" width="15.5" style="1" customWidth="1"/>
    <col min="8967" max="9216" width="9" style="1"/>
    <col min="9217" max="9217" width="21.25" style="1" customWidth="1"/>
    <col min="9218" max="9222" width="15.5" style="1" customWidth="1"/>
    <col min="9223" max="9472" width="9" style="1"/>
    <col min="9473" max="9473" width="21.25" style="1" customWidth="1"/>
    <col min="9474" max="9478" width="15.5" style="1" customWidth="1"/>
    <col min="9479" max="9728" width="9" style="1"/>
    <col min="9729" max="9729" width="21.25" style="1" customWidth="1"/>
    <col min="9730" max="9734" width="15.5" style="1" customWidth="1"/>
    <col min="9735" max="9984" width="9" style="1"/>
    <col min="9985" max="9985" width="21.25" style="1" customWidth="1"/>
    <col min="9986" max="9990" width="15.5" style="1" customWidth="1"/>
    <col min="9991" max="10240" width="9" style="1"/>
    <col min="10241" max="10241" width="21.25" style="1" customWidth="1"/>
    <col min="10242" max="10246" width="15.5" style="1" customWidth="1"/>
    <col min="10247" max="10496" width="9" style="1"/>
    <col min="10497" max="10497" width="21.25" style="1" customWidth="1"/>
    <col min="10498" max="10502" width="15.5" style="1" customWidth="1"/>
    <col min="10503" max="10752" width="9" style="1"/>
    <col min="10753" max="10753" width="21.25" style="1" customWidth="1"/>
    <col min="10754" max="10758" width="15.5" style="1" customWidth="1"/>
    <col min="10759" max="11008" width="9" style="1"/>
    <col min="11009" max="11009" width="21.25" style="1" customWidth="1"/>
    <col min="11010" max="11014" width="15.5" style="1" customWidth="1"/>
    <col min="11015" max="11264" width="9" style="1"/>
    <col min="11265" max="11265" width="21.25" style="1" customWidth="1"/>
    <col min="11266" max="11270" width="15.5" style="1" customWidth="1"/>
    <col min="11271" max="11520" width="9" style="1"/>
    <col min="11521" max="11521" width="21.25" style="1" customWidth="1"/>
    <col min="11522" max="11526" width="15.5" style="1" customWidth="1"/>
    <col min="11527" max="11776" width="9" style="1"/>
    <col min="11777" max="11777" width="21.25" style="1" customWidth="1"/>
    <col min="11778" max="11782" width="15.5" style="1" customWidth="1"/>
    <col min="11783" max="12032" width="9" style="1"/>
    <col min="12033" max="12033" width="21.25" style="1" customWidth="1"/>
    <col min="12034" max="12038" width="15.5" style="1" customWidth="1"/>
    <col min="12039" max="12288" width="9" style="1"/>
    <col min="12289" max="12289" width="21.25" style="1" customWidth="1"/>
    <col min="12290" max="12294" width="15.5" style="1" customWidth="1"/>
    <col min="12295" max="12544" width="9" style="1"/>
    <col min="12545" max="12545" width="21.25" style="1" customWidth="1"/>
    <col min="12546" max="12550" width="15.5" style="1" customWidth="1"/>
    <col min="12551" max="12800" width="9" style="1"/>
    <col min="12801" max="12801" width="21.25" style="1" customWidth="1"/>
    <col min="12802" max="12806" width="15.5" style="1" customWidth="1"/>
    <col min="12807" max="13056" width="9" style="1"/>
    <col min="13057" max="13057" width="21.25" style="1" customWidth="1"/>
    <col min="13058" max="13062" width="15.5" style="1" customWidth="1"/>
    <col min="13063" max="13312" width="9" style="1"/>
    <col min="13313" max="13313" width="21.25" style="1" customWidth="1"/>
    <col min="13314" max="13318" width="15.5" style="1" customWidth="1"/>
    <col min="13319" max="13568" width="9" style="1"/>
    <col min="13569" max="13569" width="21.25" style="1" customWidth="1"/>
    <col min="13570" max="13574" width="15.5" style="1" customWidth="1"/>
    <col min="13575" max="13824" width="9" style="1"/>
    <col min="13825" max="13825" width="21.25" style="1" customWidth="1"/>
    <col min="13826" max="13830" width="15.5" style="1" customWidth="1"/>
    <col min="13831" max="14080" width="9" style="1"/>
    <col min="14081" max="14081" width="21.25" style="1" customWidth="1"/>
    <col min="14082" max="14086" width="15.5" style="1" customWidth="1"/>
    <col min="14087" max="14336" width="9" style="1"/>
    <col min="14337" max="14337" width="21.25" style="1" customWidth="1"/>
    <col min="14338" max="14342" width="15.5" style="1" customWidth="1"/>
    <col min="14343" max="14592" width="9" style="1"/>
    <col min="14593" max="14593" width="21.25" style="1" customWidth="1"/>
    <col min="14594" max="14598" width="15.5" style="1" customWidth="1"/>
    <col min="14599" max="14848" width="9" style="1"/>
    <col min="14849" max="14849" width="21.25" style="1" customWidth="1"/>
    <col min="14850" max="14854" width="15.5" style="1" customWidth="1"/>
    <col min="14855" max="15104" width="9" style="1"/>
    <col min="15105" max="15105" width="21.25" style="1" customWidth="1"/>
    <col min="15106" max="15110" width="15.5" style="1" customWidth="1"/>
    <col min="15111" max="15360" width="9" style="1"/>
    <col min="15361" max="15361" width="21.25" style="1" customWidth="1"/>
    <col min="15362" max="15366" width="15.5" style="1" customWidth="1"/>
    <col min="15367" max="15616" width="9" style="1"/>
    <col min="15617" max="15617" width="21.25" style="1" customWidth="1"/>
    <col min="15618" max="15622" width="15.5" style="1" customWidth="1"/>
    <col min="15623" max="15872" width="9" style="1"/>
    <col min="15873" max="15873" width="21.25" style="1" customWidth="1"/>
    <col min="15874" max="15878" width="15.5" style="1" customWidth="1"/>
    <col min="15879" max="16128" width="9" style="1"/>
    <col min="16129" max="16129" width="21.25" style="1" customWidth="1"/>
    <col min="16130" max="16134" width="15.5" style="1" customWidth="1"/>
    <col min="16135" max="16384" width="9" style="1"/>
  </cols>
  <sheetData>
    <row r="1" spans="1:12" x14ac:dyDescent="0.2">
      <c r="A1" s="227" t="s">
        <v>0</v>
      </c>
      <c r="B1" s="227"/>
      <c r="C1" s="227"/>
      <c r="D1" s="227"/>
      <c r="E1" s="227"/>
      <c r="F1" s="227"/>
      <c r="G1" s="491"/>
      <c r="H1" s="491"/>
      <c r="I1" s="491"/>
      <c r="J1" s="491"/>
      <c r="K1" s="491"/>
    </row>
    <row r="2" spans="1:12" x14ac:dyDescent="0.2">
      <c r="A2" s="227"/>
      <c r="B2" s="227"/>
      <c r="C2" s="227"/>
      <c r="D2" s="227"/>
      <c r="E2" s="227"/>
      <c r="F2" s="227"/>
      <c r="G2" s="491"/>
      <c r="H2" s="491"/>
      <c r="I2" s="491"/>
      <c r="J2" s="491"/>
      <c r="K2" s="491"/>
    </row>
    <row r="3" spans="1:12" ht="19.5" customHeight="1" x14ac:dyDescent="0.2">
      <c r="A3" s="8"/>
      <c r="B3" s="8"/>
      <c r="C3" s="8"/>
      <c r="D3" s="8"/>
      <c r="E3" s="8"/>
      <c r="F3" s="8"/>
      <c r="G3" s="491"/>
      <c r="H3" s="491"/>
      <c r="I3" s="491"/>
      <c r="J3" s="491"/>
      <c r="K3" s="491"/>
    </row>
    <row r="4" spans="1:12" ht="105.2" customHeight="1" x14ac:dyDescent="0.2">
      <c r="A4" s="224" t="s">
        <v>9</v>
      </c>
      <c r="B4" s="224"/>
      <c r="C4" s="224"/>
      <c r="D4" s="224"/>
      <c r="E4" s="224"/>
      <c r="F4" s="224"/>
      <c r="G4" s="492"/>
      <c r="H4" s="492"/>
      <c r="I4" s="492"/>
      <c r="J4" s="492"/>
      <c r="K4" s="492"/>
      <c r="L4" s="2"/>
    </row>
    <row r="5" spans="1:12" ht="19.5" customHeight="1" x14ac:dyDescent="0.2">
      <c r="A5" s="6"/>
      <c r="B5" s="6"/>
      <c r="C5" s="6"/>
      <c r="D5" s="6"/>
      <c r="E5" s="6"/>
      <c r="F5" s="6"/>
      <c r="G5" s="492"/>
      <c r="H5" s="492"/>
      <c r="I5" s="492"/>
      <c r="J5" s="492"/>
      <c r="K5" s="492"/>
      <c r="L5" s="2"/>
    </row>
    <row r="6" spans="1:12" s="3" customFormat="1" ht="27.2" customHeight="1" x14ac:dyDescent="0.4">
      <c r="A6" s="7" t="s">
        <v>1</v>
      </c>
      <c r="B6" s="224" t="s">
        <v>10</v>
      </c>
      <c r="C6" s="224"/>
      <c r="D6" s="224"/>
      <c r="E6" s="224"/>
      <c r="F6" s="224"/>
      <c r="G6" s="493"/>
      <c r="H6" s="493"/>
      <c r="I6" s="493"/>
      <c r="J6" s="493"/>
      <c r="K6" s="493"/>
    </row>
    <row r="7" spans="1:12" s="3" customFormat="1" ht="27.2" customHeight="1" x14ac:dyDescent="0.4">
      <c r="A7" s="7"/>
      <c r="B7" s="224"/>
      <c r="C7" s="224"/>
      <c r="D7" s="224"/>
      <c r="E7" s="224"/>
      <c r="F7" s="224"/>
      <c r="G7" s="493"/>
      <c r="H7" s="493"/>
      <c r="I7" s="493"/>
      <c r="J7" s="493"/>
      <c r="K7" s="493"/>
    </row>
    <row r="8" spans="1:12" s="3" customFormat="1" ht="19.5" customHeight="1" x14ac:dyDescent="0.4">
      <c r="A8" s="7"/>
      <c r="B8" s="6"/>
      <c r="C8" s="6"/>
      <c r="D8" s="6"/>
      <c r="E8" s="6"/>
      <c r="F8" s="6"/>
      <c r="G8" s="493"/>
      <c r="H8" s="493"/>
      <c r="I8" s="493"/>
      <c r="J8" s="493"/>
      <c r="K8" s="493"/>
    </row>
    <row r="9" spans="1:12" s="3" customFormat="1" ht="27.2" customHeight="1" x14ac:dyDescent="0.4">
      <c r="A9" s="7" t="s">
        <v>2</v>
      </c>
      <c r="B9" s="224" t="s">
        <v>3</v>
      </c>
      <c r="C9" s="224"/>
      <c r="D9" s="224"/>
      <c r="E9" s="224"/>
      <c r="F9" s="224"/>
      <c r="G9" s="493"/>
      <c r="H9" s="493"/>
      <c r="I9" s="493"/>
      <c r="J9" s="493"/>
      <c r="K9" s="493"/>
    </row>
    <row r="10" spans="1:12" s="3" customFormat="1" ht="27.2" customHeight="1" x14ac:dyDescent="0.4">
      <c r="A10" s="7"/>
      <c r="B10" s="224"/>
      <c r="C10" s="224"/>
      <c r="D10" s="224"/>
      <c r="E10" s="224"/>
      <c r="F10" s="224"/>
      <c r="G10" s="493"/>
      <c r="H10" s="493"/>
      <c r="I10" s="493"/>
      <c r="J10" s="493"/>
      <c r="K10" s="493"/>
    </row>
    <row r="11" spans="1:12" s="3" customFormat="1" ht="27.2" customHeight="1" x14ac:dyDescent="0.4">
      <c r="A11" s="7"/>
      <c r="B11" s="224"/>
      <c r="C11" s="224"/>
      <c r="D11" s="224"/>
      <c r="E11" s="224"/>
      <c r="F11" s="224"/>
      <c r="G11" s="493"/>
      <c r="H11" s="493"/>
      <c r="I11" s="493"/>
      <c r="J11" s="493"/>
      <c r="K11" s="493"/>
    </row>
    <row r="12" spans="1:12" s="3" customFormat="1" ht="19.5" customHeight="1" x14ac:dyDescent="0.4">
      <c r="A12" s="7"/>
      <c r="B12" s="6"/>
      <c r="C12" s="6"/>
      <c r="D12" s="6"/>
      <c r="E12" s="6"/>
      <c r="F12" s="6"/>
      <c r="G12" s="493"/>
      <c r="H12" s="493"/>
      <c r="I12" s="493"/>
      <c r="J12" s="493"/>
      <c r="K12" s="493"/>
    </row>
    <row r="13" spans="1:12" s="3" customFormat="1" ht="27.2" customHeight="1" x14ac:dyDescent="0.4">
      <c r="A13" s="7" t="s">
        <v>4</v>
      </c>
      <c r="B13" s="224" t="s">
        <v>5</v>
      </c>
      <c r="C13" s="224"/>
      <c r="D13" s="224"/>
      <c r="E13" s="224"/>
      <c r="F13" s="224"/>
      <c r="G13" s="493"/>
      <c r="H13" s="493"/>
      <c r="I13" s="493"/>
      <c r="J13" s="493"/>
      <c r="K13" s="493"/>
    </row>
    <row r="14" spans="1:12" s="3" customFormat="1" ht="19.5" customHeight="1" x14ac:dyDescent="0.4">
      <c r="A14" s="7"/>
      <c r="B14" s="6"/>
      <c r="C14" s="6"/>
      <c r="D14" s="6"/>
      <c r="E14" s="6"/>
      <c r="F14" s="6"/>
      <c r="G14" s="493"/>
      <c r="H14" s="493"/>
      <c r="I14" s="493"/>
      <c r="J14" s="493"/>
      <c r="K14" s="493"/>
    </row>
    <row r="15" spans="1:12" s="3" customFormat="1" ht="27.2" customHeight="1" x14ac:dyDescent="0.4">
      <c r="A15" s="7" t="s">
        <v>6</v>
      </c>
      <c r="B15" s="224" t="s">
        <v>7</v>
      </c>
      <c r="C15" s="224"/>
      <c r="D15" s="224"/>
      <c r="E15" s="224"/>
      <c r="F15" s="224"/>
      <c r="G15" s="493"/>
      <c r="H15" s="493"/>
      <c r="I15" s="493"/>
      <c r="J15" s="493"/>
      <c r="K15" s="493"/>
    </row>
    <row r="16" spans="1:12" s="3" customFormat="1" ht="27.2" customHeight="1" x14ac:dyDescent="0.4">
      <c r="A16" s="7"/>
      <c r="B16" s="224"/>
      <c r="C16" s="224"/>
      <c r="D16" s="224"/>
      <c r="E16" s="224"/>
      <c r="F16" s="224"/>
      <c r="G16" s="493"/>
      <c r="H16" s="493"/>
      <c r="I16" s="493"/>
      <c r="J16" s="493"/>
      <c r="K16" s="493"/>
    </row>
    <row r="17" spans="1:11" s="3" customFormat="1" ht="27.2" customHeight="1" x14ac:dyDescent="0.4">
      <c r="A17" s="7"/>
      <c r="B17" s="224"/>
      <c r="C17" s="224"/>
      <c r="D17" s="224"/>
      <c r="E17" s="224"/>
      <c r="F17" s="224"/>
      <c r="G17" s="493"/>
      <c r="H17" s="493"/>
      <c r="I17" s="493"/>
      <c r="J17" s="493"/>
      <c r="K17" s="493"/>
    </row>
    <row r="18" spans="1:11" s="3" customFormat="1" ht="27.2" customHeight="1" x14ac:dyDescent="0.4">
      <c r="A18" s="7"/>
      <c r="B18" s="224"/>
      <c r="C18" s="224"/>
      <c r="D18" s="224"/>
      <c r="E18" s="224"/>
      <c r="F18" s="224"/>
      <c r="G18" s="493"/>
      <c r="H18" s="493"/>
      <c r="I18" s="493"/>
      <c r="J18" s="493"/>
      <c r="K18" s="493"/>
    </row>
    <row r="19" spans="1:11" s="3" customFormat="1" ht="27.2" customHeight="1" x14ac:dyDescent="0.4">
      <c r="A19" s="7"/>
      <c r="B19" s="224"/>
      <c r="C19" s="224"/>
      <c r="D19" s="224"/>
      <c r="E19" s="224"/>
      <c r="F19" s="224"/>
      <c r="G19" s="493"/>
      <c r="H19" s="493"/>
      <c r="I19" s="493"/>
      <c r="J19" s="493"/>
      <c r="K19" s="493"/>
    </row>
    <row r="20" spans="1:11" s="3" customFormat="1" ht="27.2" customHeight="1" x14ac:dyDescent="0.4">
      <c r="A20" s="7"/>
      <c r="B20" s="224"/>
      <c r="C20" s="224"/>
      <c r="D20" s="224"/>
      <c r="E20" s="224"/>
      <c r="F20" s="224"/>
      <c r="G20" s="493"/>
      <c r="H20" s="493"/>
      <c r="I20" s="493"/>
      <c r="J20" s="493"/>
      <c r="K20" s="493"/>
    </row>
    <row r="21" spans="1:11" s="3" customFormat="1" ht="27.2" customHeight="1" x14ac:dyDescent="0.4">
      <c r="A21" s="7"/>
      <c r="B21" s="224"/>
      <c r="C21" s="224"/>
      <c r="D21" s="224"/>
      <c r="E21" s="224"/>
      <c r="F21" s="224"/>
      <c r="G21" s="493"/>
      <c r="H21" s="493"/>
      <c r="I21" s="493"/>
      <c r="J21" s="493"/>
      <c r="K21" s="493"/>
    </row>
    <row r="22" spans="1:11" s="3" customFormat="1" ht="19.5" customHeight="1" x14ac:dyDescent="0.4">
      <c r="A22" s="7"/>
      <c r="B22" s="6"/>
      <c r="C22" s="6"/>
      <c r="D22" s="6"/>
      <c r="E22" s="6"/>
      <c r="F22" s="6"/>
      <c r="G22" s="493"/>
      <c r="H22" s="493"/>
      <c r="I22" s="493"/>
      <c r="J22" s="493"/>
      <c r="K22" s="493"/>
    </row>
    <row r="23" spans="1:11" s="3" customFormat="1" ht="27.2" customHeight="1" x14ac:dyDescent="0.4">
      <c r="A23" s="7" t="s">
        <v>8</v>
      </c>
      <c r="B23" s="224" t="s">
        <v>11</v>
      </c>
      <c r="C23" s="224"/>
      <c r="D23" s="224"/>
      <c r="E23" s="224"/>
      <c r="F23" s="224"/>
      <c r="G23" s="493"/>
      <c r="H23" s="493"/>
      <c r="I23" s="493"/>
      <c r="J23" s="493"/>
      <c r="K23" s="493"/>
    </row>
    <row r="24" spans="1:11" s="3" customFormat="1" ht="27.2" customHeight="1" x14ac:dyDescent="0.4">
      <c r="A24" s="7"/>
      <c r="B24" s="224"/>
      <c r="C24" s="224"/>
      <c r="D24" s="224"/>
      <c r="E24" s="224"/>
      <c r="F24" s="224"/>
      <c r="G24" s="493"/>
      <c r="H24" s="493"/>
      <c r="I24" s="493"/>
      <c r="J24" s="493"/>
      <c r="K24" s="493"/>
    </row>
    <row r="25" spans="1:11" s="3" customFormat="1" ht="27.2" customHeight="1" x14ac:dyDescent="0.4">
      <c r="A25" s="7"/>
      <c r="B25" s="224"/>
      <c r="C25" s="224"/>
      <c r="D25" s="224"/>
      <c r="E25" s="224"/>
      <c r="F25" s="224"/>
      <c r="G25" s="493"/>
      <c r="H25" s="493"/>
      <c r="I25" s="493"/>
      <c r="J25" s="493"/>
      <c r="K25" s="493"/>
    </row>
    <row r="26" spans="1:11" s="3" customFormat="1" ht="27.2" customHeight="1" x14ac:dyDescent="0.4">
      <c r="A26" s="7"/>
      <c r="B26" s="224"/>
      <c r="C26" s="224"/>
      <c r="D26" s="224"/>
      <c r="E26" s="224"/>
      <c r="F26" s="224"/>
      <c r="G26" s="493"/>
      <c r="H26" s="493"/>
      <c r="I26" s="493"/>
      <c r="J26" s="493"/>
      <c r="K26" s="493"/>
    </row>
    <row r="27" spans="1:11" s="3" customFormat="1" ht="27.2" customHeight="1" x14ac:dyDescent="0.4">
      <c r="A27" s="7"/>
      <c r="B27" s="224"/>
      <c r="C27" s="224"/>
      <c r="D27" s="224"/>
      <c r="E27" s="224"/>
      <c r="F27" s="224"/>
      <c r="G27" s="493"/>
      <c r="H27" s="493"/>
      <c r="I27" s="493"/>
      <c r="J27" s="493"/>
      <c r="K27" s="493"/>
    </row>
    <row r="28" spans="1:11" s="3" customFormat="1" ht="27.2" customHeight="1" x14ac:dyDescent="0.4">
      <c r="A28" s="7"/>
      <c r="B28" s="224"/>
      <c r="C28" s="224"/>
      <c r="D28" s="224"/>
      <c r="E28" s="224"/>
      <c r="F28" s="224"/>
      <c r="G28" s="493"/>
      <c r="H28" s="493"/>
      <c r="I28" s="493"/>
      <c r="J28" s="493"/>
      <c r="K28" s="493"/>
    </row>
    <row r="29" spans="1:11" s="3" customFormat="1" ht="27.2" customHeight="1" x14ac:dyDescent="0.4">
      <c r="A29" s="7"/>
      <c r="B29" s="224"/>
      <c r="C29" s="224"/>
      <c r="D29" s="224"/>
      <c r="E29" s="224"/>
      <c r="F29" s="224"/>
      <c r="G29" s="493"/>
      <c r="H29" s="493"/>
      <c r="I29" s="493"/>
      <c r="J29" s="493"/>
      <c r="K29" s="493"/>
    </row>
    <row r="30" spans="1:11" s="3" customFormat="1" ht="19.5" customHeight="1" x14ac:dyDescent="0.4">
      <c r="A30" s="7"/>
      <c r="B30" s="6"/>
      <c r="C30" s="6"/>
      <c r="D30" s="6"/>
      <c r="E30" s="6"/>
      <c r="F30" s="6"/>
      <c r="G30" s="493"/>
      <c r="H30" s="493"/>
      <c r="I30" s="493"/>
      <c r="J30" s="493"/>
      <c r="K30" s="493"/>
    </row>
    <row r="31" spans="1:11" s="3" customFormat="1" ht="27.2" customHeight="1" x14ac:dyDescent="0.4">
      <c r="A31" s="226" t="s">
        <v>12</v>
      </c>
      <c r="B31" s="226"/>
      <c r="C31" s="6"/>
      <c r="D31" s="6"/>
      <c r="E31" s="6"/>
      <c r="F31" s="6"/>
      <c r="G31" s="493"/>
      <c r="H31" s="493"/>
      <c r="I31" s="493"/>
      <c r="J31" s="493"/>
      <c r="K31" s="493"/>
    </row>
    <row r="32" spans="1:11" s="3" customFormat="1" ht="27.2" customHeight="1" x14ac:dyDescent="0.4">
      <c r="A32" s="7"/>
      <c r="B32" s="224" t="s">
        <v>13</v>
      </c>
      <c r="C32" s="224"/>
      <c r="D32" s="224"/>
      <c r="E32" s="224"/>
      <c r="F32" s="224"/>
      <c r="G32" s="493"/>
      <c r="H32" s="493"/>
      <c r="I32" s="493"/>
      <c r="J32" s="493"/>
      <c r="K32" s="493"/>
    </row>
    <row r="33" spans="1:11" s="3" customFormat="1" ht="27.2" customHeight="1" x14ac:dyDescent="0.4">
      <c r="A33" s="7"/>
      <c r="B33" s="224"/>
      <c r="C33" s="224"/>
      <c r="D33" s="224"/>
      <c r="E33" s="224"/>
      <c r="F33" s="224"/>
      <c r="G33" s="493"/>
      <c r="H33" s="493"/>
      <c r="I33" s="493"/>
      <c r="J33" s="493"/>
      <c r="K33" s="493"/>
    </row>
    <row r="34" spans="1:11" s="3" customFormat="1" ht="19.5" customHeight="1" x14ac:dyDescent="0.4">
      <c r="A34" s="7"/>
      <c r="B34" s="6"/>
      <c r="C34" s="6"/>
      <c r="D34" s="6"/>
      <c r="E34" s="6"/>
      <c r="F34" s="6"/>
      <c r="G34" s="493"/>
      <c r="H34" s="493"/>
      <c r="I34" s="493"/>
      <c r="J34" s="493"/>
      <c r="K34" s="493"/>
    </row>
    <row r="35" spans="1:11" ht="73.5" customHeight="1" x14ac:dyDescent="0.2">
      <c r="A35" s="225" t="s">
        <v>14</v>
      </c>
      <c r="B35" s="225"/>
      <c r="C35" s="225"/>
      <c r="D35" s="225"/>
      <c r="E35" s="225"/>
      <c r="F35" s="225"/>
    </row>
    <row r="36" spans="1:11" x14ac:dyDescent="0.2">
      <c r="A36" s="4"/>
      <c r="B36" s="5"/>
      <c r="C36" s="5"/>
      <c r="D36" s="5"/>
      <c r="E36" s="5"/>
      <c r="F36" s="5"/>
    </row>
    <row r="37" spans="1:11" x14ac:dyDescent="0.2">
      <c r="A37" s="5"/>
      <c r="B37" s="5"/>
      <c r="C37" s="5"/>
      <c r="D37" s="5"/>
      <c r="E37" s="5"/>
      <c r="F37" s="5"/>
    </row>
    <row r="38" spans="1:11" x14ac:dyDescent="0.2">
      <c r="A38" s="5"/>
      <c r="B38" s="5"/>
      <c r="C38" s="5"/>
      <c r="D38" s="5"/>
      <c r="E38" s="5"/>
      <c r="F38" s="5"/>
    </row>
  </sheetData>
  <mergeCells count="10">
    <mergeCell ref="B23:F29"/>
    <mergeCell ref="A35:F35"/>
    <mergeCell ref="A31:B31"/>
    <mergeCell ref="B32:F33"/>
    <mergeCell ref="A1:F2"/>
    <mergeCell ref="A4:F4"/>
    <mergeCell ref="B6:F7"/>
    <mergeCell ref="B9:F11"/>
    <mergeCell ref="B13:F13"/>
    <mergeCell ref="B15:F21"/>
  </mergeCells>
  <phoneticPr fontId="3"/>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E79"/>
  <sheetViews>
    <sheetView showGridLines="0" view="pageBreakPreview" zoomScaleNormal="100" workbookViewId="0">
      <pane xSplit="1" ySplit="8" topLeftCell="B9" activePane="bottomRight" state="frozen"/>
      <selection pane="topRight" activeCell="B1" sqref="B1"/>
      <selection pane="bottomLeft" activeCell="A9" sqref="A9"/>
      <selection pane="bottomRight" activeCell="F84" sqref="F84"/>
    </sheetView>
  </sheetViews>
  <sheetFormatPr defaultRowHeight="17.25" x14ac:dyDescent="0.2"/>
  <cols>
    <col min="1" max="1" width="8.5" style="39" customWidth="1"/>
    <col min="2" max="17" width="7.375" style="9" customWidth="1"/>
    <col min="18" max="30" width="10.875" style="9" customWidth="1"/>
    <col min="31" max="256" width="9" style="9"/>
    <col min="257" max="257" width="8.5" style="9" customWidth="1"/>
    <col min="258" max="273" width="7.375" style="9" customWidth="1"/>
    <col min="274" max="286" width="10.875" style="9" customWidth="1"/>
    <col min="287" max="512" width="9" style="9"/>
    <col min="513" max="513" width="8.5" style="9" customWidth="1"/>
    <col min="514" max="529" width="7.375" style="9" customWidth="1"/>
    <col min="530" max="542" width="10.875" style="9" customWidth="1"/>
    <col min="543" max="768" width="9" style="9"/>
    <col min="769" max="769" width="8.5" style="9" customWidth="1"/>
    <col min="770" max="785" width="7.375" style="9" customWidth="1"/>
    <col min="786" max="798" width="10.875" style="9" customWidth="1"/>
    <col min="799" max="1024" width="9" style="9"/>
    <col min="1025" max="1025" width="8.5" style="9" customWidth="1"/>
    <col min="1026" max="1041" width="7.375" style="9" customWidth="1"/>
    <col min="1042" max="1054" width="10.875" style="9" customWidth="1"/>
    <col min="1055" max="1280" width="9" style="9"/>
    <col min="1281" max="1281" width="8.5" style="9" customWidth="1"/>
    <col min="1282" max="1297" width="7.375" style="9" customWidth="1"/>
    <col min="1298" max="1310" width="10.875" style="9" customWidth="1"/>
    <col min="1311" max="1536" width="9" style="9"/>
    <col min="1537" max="1537" width="8.5" style="9" customWidth="1"/>
    <col min="1538" max="1553" width="7.375" style="9" customWidth="1"/>
    <col min="1554" max="1566" width="10.875" style="9" customWidth="1"/>
    <col min="1567" max="1792" width="9" style="9"/>
    <col min="1793" max="1793" width="8.5" style="9" customWidth="1"/>
    <col min="1794" max="1809" width="7.375" style="9" customWidth="1"/>
    <col min="1810" max="1822" width="10.875" style="9" customWidth="1"/>
    <col min="1823" max="2048" width="9" style="9"/>
    <col min="2049" max="2049" width="8.5" style="9" customWidth="1"/>
    <col min="2050" max="2065" width="7.375" style="9" customWidth="1"/>
    <col min="2066" max="2078" width="10.875" style="9" customWidth="1"/>
    <col min="2079" max="2304" width="9" style="9"/>
    <col min="2305" max="2305" width="8.5" style="9" customWidth="1"/>
    <col min="2306" max="2321" width="7.375" style="9" customWidth="1"/>
    <col min="2322" max="2334" width="10.875" style="9" customWidth="1"/>
    <col min="2335" max="2560" width="9" style="9"/>
    <col min="2561" max="2561" width="8.5" style="9" customWidth="1"/>
    <col min="2562" max="2577" width="7.375" style="9" customWidth="1"/>
    <col min="2578" max="2590" width="10.875" style="9" customWidth="1"/>
    <col min="2591" max="2816" width="9" style="9"/>
    <col min="2817" max="2817" width="8.5" style="9" customWidth="1"/>
    <col min="2818" max="2833" width="7.375" style="9" customWidth="1"/>
    <col min="2834" max="2846" width="10.875" style="9" customWidth="1"/>
    <col min="2847" max="3072" width="9" style="9"/>
    <col min="3073" max="3073" width="8.5" style="9" customWidth="1"/>
    <col min="3074" max="3089" width="7.375" style="9" customWidth="1"/>
    <col min="3090" max="3102" width="10.875" style="9" customWidth="1"/>
    <col min="3103" max="3328" width="9" style="9"/>
    <col min="3329" max="3329" width="8.5" style="9" customWidth="1"/>
    <col min="3330" max="3345" width="7.375" style="9" customWidth="1"/>
    <col min="3346" max="3358" width="10.875" style="9" customWidth="1"/>
    <col min="3359" max="3584" width="9" style="9"/>
    <col min="3585" max="3585" width="8.5" style="9" customWidth="1"/>
    <col min="3586" max="3601" width="7.375" style="9" customWidth="1"/>
    <col min="3602" max="3614" width="10.875" style="9" customWidth="1"/>
    <col min="3615" max="3840" width="9" style="9"/>
    <col min="3841" max="3841" width="8.5" style="9" customWidth="1"/>
    <col min="3842" max="3857" width="7.375" style="9" customWidth="1"/>
    <col min="3858" max="3870" width="10.875" style="9" customWidth="1"/>
    <col min="3871" max="4096" width="9" style="9"/>
    <col min="4097" max="4097" width="8.5" style="9" customWidth="1"/>
    <col min="4098" max="4113" width="7.375" style="9" customWidth="1"/>
    <col min="4114" max="4126" width="10.875" style="9" customWidth="1"/>
    <col min="4127" max="4352" width="9" style="9"/>
    <col min="4353" max="4353" width="8.5" style="9" customWidth="1"/>
    <col min="4354" max="4369" width="7.375" style="9" customWidth="1"/>
    <col min="4370" max="4382" width="10.875" style="9" customWidth="1"/>
    <col min="4383" max="4608" width="9" style="9"/>
    <col min="4609" max="4609" width="8.5" style="9" customWidth="1"/>
    <col min="4610" max="4625" width="7.375" style="9" customWidth="1"/>
    <col min="4626" max="4638" width="10.875" style="9" customWidth="1"/>
    <col min="4639" max="4864" width="9" style="9"/>
    <col min="4865" max="4865" width="8.5" style="9" customWidth="1"/>
    <col min="4866" max="4881" width="7.375" style="9" customWidth="1"/>
    <col min="4882" max="4894" width="10.875" style="9" customWidth="1"/>
    <col min="4895" max="5120" width="9" style="9"/>
    <col min="5121" max="5121" width="8.5" style="9" customWidth="1"/>
    <col min="5122" max="5137" width="7.375" style="9" customWidth="1"/>
    <col min="5138" max="5150" width="10.875" style="9" customWidth="1"/>
    <col min="5151" max="5376" width="9" style="9"/>
    <col min="5377" max="5377" width="8.5" style="9" customWidth="1"/>
    <col min="5378" max="5393" width="7.375" style="9" customWidth="1"/>
    <col min="5394" max="5406" width="10.875" style="9" customWidth="1"/>
    <col min="5407" max="5632" width="9" style="9"/>
    <col min="5633" max="5633" width="8.5" style="9" customWidth="1"/>
    <col min="5634" max="5649" width="7.375" style="9" customWidth="1"/>
    <col min="5650" max="5662" width="10.875" style="9" customWidth="1"/>
    <col min="5663" max="5888" width="9" style="9"/>
    <col min="5889" max="5889" width="8.5" style="9" customWidth="1"/>
    <col min="5890" max="5905" width="7.375" style="9" customWidth="1"/>
    <col min="5906" max="5918" width="10.875" style="9" customWidth="1"/>
    <col min="5919" max="6144" width="9" style="9"/>
    <col min="6145" max="6145" width="8.5" style="9" customWidth="1"/>
    <col min="6146" max="6161" width="7.375" style="9" customWidth="1"/>
    <col min="6162" max="6174" width="10.875" style="9" customWidth="1"/>
    <col min="6175" max="6400" width="9" style="9"/>
    <col min="6401" max="6401" width="8.5" style="9" customWidth="1"/>
    <col min="6402" max="6417" width="7.375" style="9" customWidth="1"/>
    <col min="6418" max="6430" width="10.875" style="9" customWidth="1"/>
    <col min="6431" max="6656" width="9" style="9"/>
    <col min="6657" max="6657" width="8.5" style="9" customWidth="1"/>
    <col min="6658" max="6673" width="7.375" style="9" customWidth="1"/>
    <col min="6674" max="6686" width="10.875" style="9" customWidth="1"/>
    <col min="6687" max="6912" width="9" style="9"/>
    <col min="6913" max="6913" width="8.5" style="9" customWidth="1"/>
    <col min="6914" max="6929" width="7.375" style="9" customWidth="1"/>
    <col min="6930" max="6942" width="10.875" style="9" customWidth="1"/>
    <col min="6943" max="7168" width="9" style="9"/>
    <col min="7169" max="7169" width="8.5" style="9" customWidth="1"/>
    <col min="7170" max="7185" width="7.375" style="9" customWidth="1"/>
    <col min="7186" max="7198" width="10.875" style="9" customWidth="1"/>
    <col min="7199" max="7424" width="9" style="9"/>
    <col min="7425" max="7425" width="8.5" style="9" customWidth="1"/>
    <col min="7426" max="7441" width="7.375" style="9" customWidth="1"/>
    <col min="7442" max="7454" width="10.875" style="9" customWidth="1"/>
    <col min="7455" max="7680" width="9" style="9"/>
    <col min="7681" max="7681" width="8.5" style="9" customWidth="1"/>
    <col min="7682" max="7697" width="7.375" style="9" customWidth="1"/>
    <col min="7698" max="7710" width="10.875" style="9" customWidth="1"/>
    <col min="7711" max="7936" width="9" style="9"/>
    <col min="7937" max="7937" width="8.5" style="9" customWidth="1"/>
    <col min="7938" max="7953" width="7.375" style="9" customWidth="1"/>
    <col min="7954" max="7966" width="10.875" style="9" customWidth="1"/>
    <col min="7967" max="8192" width="9" style="9"/>
    <col min="8193" max="8193" width="8.5" style="9" customWidth="1"/>
    <col min="8194" max="8209" width="7.375" style="9" customWidth="1"/>
    <col min="8210" max="8222" width="10.875" style="9" customWidth="1"/>
    <col min="8223" max="8448" width="9" style="9"/>
    <col min="8449" max="8449" width="8.5" style="9" customWidth="1"/>
    <col min="8450" max="8465" width="7.375" style="9" customWidth="1"/>
    <col min="8466" max="8478" width="10.875" style="9" customWidth="1"/>
    <col min="8479" max="8704" width="9" style="9"/>
    <col min="8705" max="8705" width="8.5" style="9" customWidth="1"/>
    <col min="8706" max="8721" width="7.375" style="9" customWidth="1"/>
    <col min="8722" max="8734" width="10.875" style="9" customWidth="1"/>
    <col min="8735" max="8960" width="9" style="9"/>
    <col min="8961" max="8961" width="8.5" style="9" customWidth="1"/>
    <col min="8962" max="8977" width="7.375" style="9" customWidth="1"/>
    <col min="8978" max="8990" width="10.875" style="9" customWidth="1"/>
    <col min="8991" max="9216" width="9" style="9"/>
    <col min="9217" max="9217" width="8.5" style="9" customWidth="1"/>
    <col min="9218" max="9233" width="7.375" style="9" customWidth="1"/>
    <col min="9234" max="9246" width="10.875" style="9" customWidth="1"/>
    <col min="9247" max="9472" width="9" style="9"/>
    <col min="9473" max="9473" width="8.5" style="9" customWidth="1"/>
    <col min="9474" max="9489" width="7.375" style="9" customWidth="1"/>
    <col min="9490" max="9502" width="10.875" style="9" customWidth="1"/>
    <col min="9503" max="9728" width="9" style="9"/>
    <col min="9729" max="9729" width="8.5" style="9" customWidth="1"/>
    <col min="9730" max="9745" width="7.375" style="9" customWidth="1"/>
    <col min="9746" max="9758" width="10.875" style="9" customWidth="1"/>
    <col min="9759" max="9984" width="9" style="9"/>
    <col min="9985" max="9985" width="8.5" style="9" customWidth="1"/>
    <col min="9986" max="10001" width="7.375" style="9" customWidth="1"/>
    <col min="10002" max="10014" width="10.875" style="9" customWidth="1"/>
    <col min="10015" max="10240" width="9" style="9"/>
    <col min="10241" max="10241" width="8.5" style="9" customWidth="1"/>
    <col min="10242" max="10257" width="7.375" style="9" customWidth="1"/>
    <col min="10258" max="10270" width="10.875" style="9" customWidth="1"/>
    <col min="10271" max="10496" width="9" style="9"/>
    <col min="10497" max="10497" width="8.5" style="9" customWidth="1"/>
    <col min="10498" max="10513" width="7.375" style="9" customWidth="1"/>
    <col min="10514" max="10526" width="10.875" style="9" customWidth="1"/>
    <col min="10527" max="10752" width="9" style="9"/>
    <col min="10753" max="10753" width="8.5" style="9" customWidth="1"/>
    <col min="10754" max="10769" width="7.375" style="9" customWidth="1"/>
    <col min="10770" max="10782" width="10.875" style="9" customWidth="1"/>
    <col min="10783" max="11008" width="9" style="9"/>
    <col min="11009" max="11009" width="8.5" style="9" customWidth="1"/>
    <col min="11010" max="11025" width="7.375" style="9" customWidth="1"/>
    <col min="11026" max="11038" width="10.875" style="9" customWidth="1"/>
    <col min="11039" max="11264" width="9" style="9"/>
    <col min="11265" max="11265" width="8.5" style="9" customWidth="1"/>
    <col min="11266" max="11281" width="7.375" style="9" customWidth="1"/>
    <col min="11282" max="11294" width="10.875" style="9" customWidth="1"/>
    <col min="11295" max="11520" width="9" style="9"/>
    <col min="11521" max="11521" width="8.5" style="9" customWidth="1"/>
    <col min="11522" max="11537" width="7.375" style="9" customWidth="1"/>
    <col min="11538" max="11550" width="10.875" style="9" customWidth="1"/>
    <col min="11551" max="11776" width="9" style="9"/>
    <col min="11777" max="11777" width="8.5" style="9" customWidth="1"/>
    <col min="11778" max="11793" width="7.375" style="9" customWidth="1"/>
    <col min="11794" max="11806" width="10.875" style="9" customWidth="1"/>
    <col min="11807" max="12032" width="9" style="9"/>
    <col min="12033" max="12033" width="8.5" style="9" customWidth="1"/>
    <col min="12034" max="12049" width="7.375" style="9" customWidth="1"/>
    <col min="12050" max="12062" width="10.875" style="9" customWidth="1"/>
    <col min="12063" max="12288" width="9" style="9"/>
    <col min="12289" max="12289" width="8.5" style="9" customWidth="1"/>
    <col min="12290" max="12305" width="7.375" style="9" customWidth="1"/>
    <col min="12306" max="12318" width="10.875" style="9" customWidth="1"/>
    <col min="12319" max="12544" width="9" style="9"/>
    <col min="12545" max="12545" width="8.5" style="9" customWidth="1"/>
    <col min="12546" max="12561" width="7.375" style="9" customWidth="1"/>
    <col min="12562" max="12574" width="10.875" style="9" customWidth="1"/>
    <col min="12575" max="12800" width="9" style="9"/>
    <col min="12801" max="12801" width="8.5" style="9" customWidth="1"/>
    <col min="12802" max="12817" width="7.375" style="9" customWidth="1"/>
    <col min="12818" max="12830" width="10.875" style="9" customWidth="1"/>
    <col min="12831" max="13056" width="9" style="9"/>
    <col min="13057" max="13057" width="8.5" style="9" customWidth="1"/>
    <col min="13058" max="13073" width="7.375" style="9" customWidth="1"/>
    <col min="13074" max="13086" width="10.875" style="9" customWidth="1"/>
    <col min="13087" max="13312" width="9" style="9"/>
    <col min="13313" max="13313" width="8.5" style="9" customWidth="1"/>
    <col min="13314" max="13329" width="7.375" style="9" customWidth="1"/>
    <col min="13330" max="13342" width="10.875" style="9" customWidth="1"/>
    <col min="13343" max="13568" width="9" style="9"/>
    <col min="13569" max="13569" width="8.5" style="9" customWidth="1"/>
    <col min="13570" max="13585" width="7.375" style="9" customWidth="1"/>
    <col min="13586" max="13598" width="10.875" style="9" customWidth="1"/>
    <col min="13599" max="13824" width="9" style="9"/>
    <col min="13825" max="13825" width="8.5" style="9" customWidth="1"/>
    <col min="13826" max="13841" width="7.375" style="9" customWidth="1"/>
    <col min="13842" max="13854" width="10.875" style="9" customWidth="1"/>
    <col min="13855" max="14080" width="9" style="9"/>
    <col min="14081" max="14081" width="8.5" style="9" customWidth="1"/>
    <col min="14082" max="14097" width="7.375" style="9" customWidth="1"/>
    <col min="14098" max="14110" width="10.875" style="9" customWidth="1"/>
    <col min="14111" max="14336" width="9" style="9"/>
    <col min="14337" max="14337" width="8.5" style="9" customWidth="1"/>
    <col min="14338" max="14353" width="7.375" style="9" customWidth="1"/>
    <col min="14354" max="14366" width="10.875" style="9" customWidth="1"/>
    <col min="14367" max="14592" width="9" style="9"/>
    <col min="14593" max="14593" width="8.5" style="9" customWidth="1"/>
    <col min="14594" max="14609" width="7.375" style="9" customWidth="1"/>
    <col min="14610" max="14622" width="10.875" style="9" customWidth="1"/>
    <col min="14623" max="14848" width="9" style="9"/>
    <col min="14849" max="14849" width="8.5" style="9" customWidth="1"/>
    <col min="14850" max="14865" width="7.375" style="9" customWidth="1"/>
    <col min="14866" max="14878" width="10.875" style="9" customWidth="1"/>
    <col min="14879" max="15104" width="9" style="9"/>
    <col min="15105" max="15105" width="8.5" style="9" customWidth="1"/>
    <col min="15106" max="15121" width="7.375" style="9" customWidth="1"/>
    <col min="15122" max="15134" width="10.875" style="9" customWidth="1"/>
    <col min="15135" max="15360" width="9" style="9"/>
    <col min="15361" max="15361" width="8.5" style="9" customWidth="1"/>
    <col min="15362" max="15377" width="7.375" style="9" customWidth="1"/>
    <col min="15378" max="15390" width="10.875" style="9" customWidth="1"/>
    <col min="15391" max="15616" width="9" style="9"/>
    <col min="15617" max="15617" width="8.5" style="9" customWidth="1"/>
    <col min="15618" max="15633" width="7.375" style="9" customWidth="1"/>
    <col min="15634" max="15646" width="10.875" style="9" customWidth="1"/>
    <col min="15647" max="15872" width="9" style="9"/>
    <col min="15873" max="15873" width="8.5" style="9" customWidth="1"/>
    <col min="15874" max="15889" width="7.375" style="9" customWidth="1"/>
    <col min="15890" max="15902" width="10.875" style="9" customWidth="1"/>
    <col min="15903" max="16128" width="9" style="9"/>
    <col min="16129" max="16129" width="8.5" style="9" customWidth="1"/>
    <col min="16130" max="16145" width="7.375" style="9" customWidth="1"/>
    <col min="16146" max="16158" width="10.875" style="9" customWidth="1"/>
    <col min="16159" max="16384" width="9" style="9"/>
  </cols>
  <sheetData>
    <row r="1" spans="1:31" ht="24" customHeight="1" x14ac:dyDescent="0.2">
      <c r="A1" s="242" t="s">
        <v>15</v>
      </c>
      <c r="B1" s="242"/>
      <c r="C1" s="242"/>
      <c r="D1" s="242"/>
      <c r="E1" s="242"/>
      <c r="F1" s="242"/>
      <c r="G1" s="242"/>
      <c r="H1" s="242"/>
      <c r="I1" s="242"/>
      <c r="J1" s="242"/>
      <c r="K1" s="242"/>
      <c r="L1" s="242"/>
      <c r="M1" s="242"/>
      <c r="N1" s="242"/>
      <c r="O1" s="242"/>
      <c r="P1" s="242"/>
    </row>
    <row r="2" spans="1:31" ht="3.95" customHeight="1" x14ac:dyDescent="0.2">
      <c r="A2" s="10"/>
      <c r="B2" s="10"/>
      <c r="C2" s="10"/>
      <c r="D2" s="10"/>
      <c r="E2" s="10"/>
      <c r="F2" s="10"/>
      <c r="G2" s="10"/>
      <c r="H2" s="10"/>
      <c r="I2" s="10"/>
      <c r="J2" s="10"/>
      <c r="K2" s="10"/>
      <c r="L2" s="10"/>
      <c r="M2" s="10"/>
      <c r="N2" s="10"/>
      <c r="O2" s="10"/>
      <c r="P2" s="10"/>
      <c r="Q2" s="10"/>
      <c r="R2" s="11"/>
      <c r="S2" s="11"/>
      <c r="T2" s="12"/>
      <c r="U2" s="12"/>
      <c r="V2" s="12"/>
      <c r="W2" s="12"/>
      <c r="X2" s="12"/>
      <c r="Y2" s="12"/>
      <c r="Z2" s="12"/>
      <c r="AA2" s="12"/>
      <c r="AB2" s="12"/>
      <c r="AC2" s="12"/>
      <c r="AD2" s="12"/>
      <c r="AE2" s="12"/>
    </row>
    <row r="3" spans="1:31" ht="15.4" customHeight="1" thickBot="1" x14ac:dyDescent="0.25">
      <c r="A3" s="13"/>
      <c r="B3" s="11"/>
      <c r="C3" s="12"/>
      <c r="D3" s="12"/>
      <c r="E3" s="12"/>
      <c r="F3" s="14"/>
      <c r="G3" s="14"/>
      <c r="H3" s="11"/>
      <c r="I3" s="11"/>
      <c r="J3" s="11"/>
      <c r="K3" s="11"/>
      <c r="L3" s="14"/>
      <c r="M3" s="153"/>
      <c r="N3" s="243" t="s">
        <v>16</v>
      </c>
      <c r="O3" s="243"/>
      <c r="P3" s="243"/>
      <c r="Q3" s="243"/>
      <c r="R3" s="11"/>
      <c r="S3" s="11"/>
      <c r="T3" s="12"/>
      <c r="U3" s="12"/>
      <c r="V3" s="12"/>
      <c r="W3" s="12"/>
      <c r="X3" s="12"/>
      <c r="Y3" s="12"/>
      <c r="Z3" s="12"/>
      <c r="AA3" s="12"/>
      <c r="AB3" s="12"/>
      <c r="AC3" s="12"/>
      <c r="AD3" s="12"/>
      <c r="AE3" s="12"/>
    </row>
    <row r="4" spans="1:31" ht="15.95" customHeight="1" x14ac:dyDescent="0.2">
      <c r="A4" s="15"/>
      <c r="B4" s="244" t="s">
        <v>17</v>
      </c>
      <c r="C4" s="245"/>
      <c r="D4" s="245"/>
      <c r="E4" s="246"/>
      <c r="F4" s="247" t="s">
        <v>18</v>
      </c>
      <c r="G4" s="248"/>
      <c r="H4" s="248"/>
      <c r="I4" s="248"/>
      <c r="J4" s="248"/>
      <c r="K4" s="248"/>
      <c r="L4" s="248"/>
      <c r="M4" s="248"/>
      <c r="N4" s="248"/>
      <c r="O4" s="248"/>
      <c r="P4" s="249" t="s">
        <v>19</v>
      </c>
      <c r="Q4" s="250"/>
      <c r="R4" s="11"/>
      <c r="S4" s="11"/>
      <c r="T4" s="12"/>
      <c r="U4" s="12"/>
      <c r="V4" s="12"/>
      <c r="W4" s="12"/>
      <c r="X4" s="12"/>
      <c r="Y4" s="12"/>
      <c r="Z4" s="12"/>
      <c r="AA4" s="12"/>
      <c r="AB4" s="12"/>
      <c r="AC4" s="12"/>
      <c r="AD4" s="12"/>
      <c r="AE4" s="12"/>
    </row>
    <row r="5" spans="1:31" ht="15.95" customHeight="1" x14ac:dyDescent="0.2">
      <c r="A5" s="16"/>
      <c r="B5" s="233" t="s">
        <v>20</v>
      </c>
      <c r="C5" s="234"/>
      <c r="D5" s="237" t="s">
        <v>21</v>
      </c>
      <c r="E5" s="251"/>
      <c r="F5" s="252" t="s">
        <v>22</v>
      </c>
      <c r="G5" s="253"/>
      <c r="H5" s="233" t="s">
        <v>23</v>
      </c>
      <c r="I5" s="234"/>
      <c r="J5" s="233" t="s">
        <v>24</v>
      </c>
      <c r="K5" s="234"/>
      <c r="L5" s="233" t="s">
        <v>25</v>
      </c>
      <c r="M5" s="234"/>
      <c r="N5" s="237" t="s">
        <v>26</v>
      </c>
      <c r="O5" s="238"/>
      <c r="P5" s="237" t="s">
        <v>27</v>
      </c>
      <c r="Q5" s="238"/>
      <c r="R5" s="11"/>
      <c r="S5" s="11"/>
      <c r="T5" s="12"/>
      <c r="U5" s="12"/>
      <c r="V5" s="12"/>
      <c r="W5" s="12"/>
      <c r="X5" s="12"/>
      <c r="Y5" s="12"/>
      <c r="Z5" s="12"/>
      <c r="AA5" s="12"/>
      <c r="AB5" s="12"/>
      <c r="AC5" s="12"/>
      <c r="AD5" s="12"/>
      <c r="AE5" s="12"/>
    </row>
    <row r="6" spans="1:31" ht="15.95" customHeight="1" x14ac:dyDescent="0.2">
      <c r="A6" s="16"/>
      <c r="B6" s="235"/>
      <c r="C6" s="236"/>
      <c r="D6" s="239" t="s">
        <v>28</v>
      </c>
      <c r="E6" s="240"/>
      <c r="F6" s="235"/>
      <c r="G6" s="236"/>
      <c r="H6" s="235"/>
      <c r="I6" s="236"/>
      <c r="J6" s="235"/>
      <c r="K6" s="236"/>
      <c r="L6" s="235"/>
      <c r="M6" s="236"/>
      <c r="N6" s="239" t="s">
        <v>29</v>
      </c>
      <c r="O6" s="241"/>
      <c r="P6" s="239" t="s">
        <v>30</v>
      </c>
      <c r="Q6" s="241"/>
      <c r="R6" s="11"/>
      <c r="S6" s="11"/>
      <c r="T6" s="12"/>
      <c r="U6" s="12"/>
      <c r="V6" s="12"/>
      <c r="W6" s="12"/>
      <c r="X6" s="12"/>
      <c r="Y6" s="12"/>
      <c r="Z6" s="12"/>
      <c r="AA6" s="12"/>
      <c r="AB6" s="12"/>
      <c r="AC6" s="12"/>
      <c r="AD6" s="12"/>
      <c r="AE6" s="12"/>
    </row>
    <row r="7" spans="1:31" s="22" customFormat="1" ht="15.95" customHeight="1" x14ac:dyDescent="0.4">
      <c r="A7" s="17"/>
      <c r="B7" s="18" t="s">
        <v>31</v>
      </c>
      <c r="C7" s="18" t="s">
        <v>32</v>
      </c>
      <c r="D7" s="18" t="s">
        <v>31</v>
      </c>
      <c r="E7" s="18" t="s">
        <v>32</v>
      </c>
      <c r="F7" s="19" t="s">
        <v>31</v>
      </c>
      <c r="G7" s="18" t="s">
        <v>32</v>
      </c>
      <c r="H7" s="18" t="s">
        <v>31</v>
      </c>
      <c r="I7" s="18" t="s">
        <v>32</v>
      </c>
      <c r="J7" s="18" t="s">
        <v>31</v>
      </c>
      <c r="K7" s="18" t="s">
        <v>32</v>
      </c>
      <c r="L7" s="18" t="s">
        <v>31</v>
      </c>
      <c r="M7" s="18" t="s">
        <v>32</v>
      </c>
      <c r="N7" s="18" t="s">
        <v>31</v>
      </c>
      <c r="O7" s="18" t="s">
        <v>32</v>
      </c>
      <c r="P7" s="18" t="s">
        <v>31</v>
      </c>
      <c r="Q7" s="18" t="s">
        <v>32</v>
      </c>
      <c r="R7" s="20"/>
      <c r="S7" s="20"/>
      <c r="T7" s="21"/>
      <c r="U7" s="21"/>
      <c r="V7" s="21"/>
      <c r="W7" s="21"/>
      <c r="X7" s="21"/>
      <c r="Y7" s="21"/>
      <c r="Z7" s="21"/>
      <c r="AA7" s="21"/>
      <c r="AB7" s="21"/>
      <c r="AC7" s="21"/>
      <c r="AD7" s="21"/>
      <c r="AE7" s="21"/>
    </row>
    <row r="8" spans="1:31" s="12" customFormat="1" ht="5.25" customHeight="1" x14ac:dyDescent="0.2">
      <c r="A8" s="73"/>
      <c r="B8" s="24"/>
      <c r="C8" s="24"/>
      <c r="D8" s="24"/>
      <c r="E8" s="24"/>
      <c r="F8" s="24"/>
      <c r="G8" s="24"/>
      <c r="H8" s="24"/>
      <c r="I8" s="24"/>
      <c r="J8" s="24"/>
      <c r="K8" s="24"/>
      <c r="L8" s="24"/>
      <c r="M8" s="24"/>
      <c r="N8" s="24"/>
      <c r="O8" s="24"/>
      <c r="P8" s="24"/>
      <c r="Q8" s="24"/>
      <c r="R8" s="11"/>
      <c r="S8" s="11"/>
    </row>
    <row r="9" spans="1:31" s="12" customFormat="1" ht="20.25" customHeight="1" x14ac:dyDescent="0.2">
      <c r="A9" s="129" t="s">
        <v>33</v>
      </c>
      <c r="B9" s="84">
        <v>58</v>
      </c>
      <c r="C9" s="84">
        <v>4</v>
      </c>
      <c r="D9" s="84">
        <v>6</v>
      </c>
      <c r="E9" s="84" t="s">
        <v>34</v>
      </c>
      <c r="F9" s="84" t="s">
        <v>34</v>
      </c>
      <c r="G9" s="84" t="s">
        <v>34</v>
      </c>
      <c r="H9" s="84">
        <v>39</v>
      </c>
      <c r="I9" s="84">
        <v>11</v>
      </c>
      <c r="J9" s="84">
        <v>26</v>
      </c>
      <c r="K9" s="84">
        <v>4</v>
      </c>
      <c r="L9" s="84">
        <v>13</v>
      </c>
      <c r="M9" s="84">
        <v>2</v>
      </c>
      <c r="N9" s="84" t="s">
        <v>35</v>
      </c>
      <c r="O9" s="84" t="s">
        <v>35</v>
      </c>
      <c r="P9" s="84" t="s">
        <v>35</v>
      </c>
      <c r="Q9" s="84" t="s">
        <v>35</v>
      </c>
      <c r="R9" s="11"/>
      <c r="S9" s="11"/>
    </row>
    <row r="10" spans="1:31" s="12" customFormat="1" ht="20.25" customHeight="1" x14ac:dyDescent="0.2">
      <c r="A10" s="129" t="s">
        <v>36</v>
      </c>
      <c r="B10" s="84">
        <v>57</v>
      </c>
      <c r="C10" s="84">
        <v>5</v>
      </c>
      <c r="D10" s="84">
        <v>35</v>
      </c>
      <c r="E10" s="84">
        <v>1</v>
      </c>
      <c r="F10" s="84" t="s">
        <v>34</v>
      </c>
      <c r="G10" s="84" t="s">
        <v>34</v>
      </c>
      <c r="H10" s="84">
        <v>215</v>
      </c>
      <c r="I10" s="84">
        <v>23</v>
      </c>
      <c r="J10" s="84">
        <v>12</v>
      </c>
      <c r="K10" s="84">
        <v>1</v>
      </c>
      <c r="L10" s="84">
        <v>6</v>
      </c>
      <c r="M10" s="84" t="s">
        <v>34</v>
      </c>
      <c r="N10" s="84" t="s">
        <v>35</v>
      </c>
      <c r="O10" s="84" t="s">
        <v>35</v>
      </c>
      <c r="P10" s="84" t="s">
        <v>35</v>
      </c>
      <c r="Q10" s="84" t="s">
        <v>35</v>
      </c>
      <c r="R10" s="11"/>
      <c r="S10" s="11"/>
    </row>
    <row r="11" spans="1:31" s="12" customFormat="1" ht="20.25" customHeight="1" x14ac:dyDescent="0.2">
      <c r="A11" s="129" t="s">
        <v>37</v>
      </c>
      <c r="B11" s="84">
        <v>115</v>
      </c>
      <c r="C11" s="84" t="s">
        <v>35</v>
      </c>
      <c r="D11" s="84">
        <v>57</v>
      </c>
      <c r="E11" s="84">
        <v>3</v>
      </c>
      <c r="F11" s="84" t="s">
        <v>34</v>
      </c>
      <c r="G11" s="84" t="s">
        <v>34</v>
      </c>
      <c r="H11" s="84">
        <v>510</v>
      </c>
      <c r="I11" s="84" t="s">
        <v>35</v>
      </c>
      <c r="J11" s="84">
        <v>15</v>
      </c>
      <c r="K11" s="84" t="s">
        <v>35</v>
      </c>
      <c r="L11" s="84" t="s">
        <v>34</v>
      </c>
      <c r="M11" s="84" t="s">
        <v>34</v>
      </c>
      <c r="N11" s="84" t="s">
        <v>35</v>
      </c>
      <c r="O11" s="84" t="s">
        <v>35</v>
      </c>
      <c r="P11" s="84" t="s">
        <v>35</v>
      </c>
      <c r="Q11" s="84" t="s">
        <v>35</v>
      </c>
      <c r="R11" s="11"/>
      <c r="S11" s="11"/>
    </row>
    <row r="12" spans="1:31" s="12" customFormat="1" ht="20.25" customHeight="1" x14ac:dyDescent="0.2">
      <c r="A12" s="129" t="s">
        <v>38</v>
      </c>
      <c r="B12" s="84">
        <v>79</v>
      </c>
      <c r="C12" s="84">
        <v>6</v>
      </c>
      <c r="D12" s="84">
        <v>24</v>
      </c>
      <c r="E12" s="84">
        <v>1</v>
      </c>
      <c r="F12" s="84" t="s">
        <v>34</v>
      </c>
      <c r="G12" s="84" t="s">
        <v>34</v>
      </c>
      <c r="H12" s="84">
        <v>1013</v>
      </c>
      <c r="I12" s="84">
        <v>11</v>
      </c>
      <c r="J12" s="84">
        <v>13</v>
      </c>
      <c r="K12" s="84" t="s">
        <v>34</v>
      </c>
      <c r="L12" s="84">
        <v>7</v>
      </c>
      <c r="M12" s="84" t="s">
        <v>35</v>
      </c>
      <c r="N12" s="84" t="s">
        <v>35</v>
      </c>
      <c r="O12" s="84" t="s">
        <v>35</v>
      </c>
      <c r="P12" s="84" t="s">
        <v>35</v>
      </c>
      <c r="Q12" s="84" t="s">
        <v>35</v>
      </c>
      <c r="R12" s="11"/>
      <c r="S12" s="11"/>
    </row>
    <row r="13" spans="1:31" s="12" customFormat="1" ht="20.25" customHeight="1" x14ac:dyDescent="0.2">
      <c r="A13" s="129" t="s">
        <v>39</v>
      </c>
      <c r="B13" s="84">
        <v>8</v>
      </c>
      <c r="C13" s="84" t="s">
        <v>34</v>
      </c>
      <c r="D13" s="84" t="s">
        <v>34</v>
      </c>
      <c r="E13" s="84" t="s">
        <v>34</v>
      </c>
      <c r="F13" s="84" t="s">
        <v>34</v>
      </c>
      <c r="G13" s="84" t="s">
        <v>34</v>
      </c>
      <c r="H13" s="84">
        <v>181</v>
      </c>
      <c r="I13" s="84">
        <v>2</v>
      </c>
      <c r="J13" s="84">
        <v>10</v>
      </c>
      <c r="K13" s="84" t="s">
        <v>34</v>
      </c>
      <c r="L13" s="84">
        <v>1</v>
      </c>
      <c r="M13" s="84" t="s">
        <v>34</v>
      </c>
      <c r="N13" s="84" t="s">
        <v>35</v>
      </c>
      <c r="O13" s="84" t="s">
        <v>35</v>
      </c>
      <c r="P13" s="84" t="s">
        <v>35</v>
      </c>
      <c r="Q13" s="84" t="s">
        <v>35</v>
      </c>
      <c r="R13" s="11"/>
      <c r="S13" s="11"/>
    </row>
    <row r="14" spans="1:31" s="12" customFormat="1" ht="7.5" customHeight="1" x14ac:dyDescent="0.2">
      <c r="A14" s="73"/>
      <c r="B14" s="84"/>
      <c r="C14" s="84"/>
      <c r="D14" s="84"/>
      <c r="E14" s="84"/>
      <c r="F14" s="84"/>
      <c r="G14" s="84"/>
      <c r="H14" s="84"/>
      <c r="I14" s="84"/>
      <c r="J14" s="84"/>
      <c r="K14" s="84"/>
      <c r="L14" s="84"/>
      <c r="M14" s="84"/>
      <c r="N14" s="84"/>
      <c r="O14" s="84"/>
      <c r="P14" s="84"/>
      <c r="Q14" s="84"/>
      <c r="R14" s="11"/>
      <c r="S14" s="11"/>
    </row>
    <row r="15" spans="1:31" s="12" customFormat="1" ht="20.25" customHeight="1" x14ac:dyDescent="0.2">
      <c r="A15" s="129" t="s">
        <v>40</v>
      </c>
      <c r="B15" s="84">
        <v>6</v>
      </c>
      <c r="C15" s="84" t="s">
        <v>34</v>
      </c>
      <c r="D15" s="84" t="s">
        <v>34</v>
      </c>
      <c r="E15" s="84" t="s">
        <v>34</v>
      </c>
      <c r="F15" s="84" t="s">
        <v>34</v>
      </c>
      <c r="G15" s="84" t="s">
        <v>34</v>
      </c>
      <c r="H15" s="84">
        <v>460</v>
      </c>
      <c r="I15" s="84">
        <v>1</v>
      </c>
      <c r="J15" s="84">
        <v>10</v>
      </c>
      <c r="K15" s="84" t="s">
        <v>34</v>
      </c>
      <c r="L15" s="84">
        <v>4</v>
      </c>
      <c r="M15" s="84" t="s">
        <v>34</v>
      </c>
      <c r="N15" s="84" t="s">
        <v>35</v>
      </c>
      <c r="O15" s="84" t="s">
        <v>35</v>
      </c>
      <c r="P15" s="84" t="s">
        <v>35</v>
      </c>
      <c r="Q15" s="84" t="s">
        <v>35</v>
      </c>
      <c r="R15" s="11"/>
      <c r="S15" s="11"/>
    </row>
    <row r="16" spans="1:31" s="12" customFormat="1" ht="20.25" customHeight="1" x14ac:dyDescent="0.2">
      <c r="A16" s="129" t="s">
        <v>41</v>
      </c>
      <c r="B16" s="84">
        <v>4</v>
      </c>
      <c r="C16" s="84" t="s">
        <v>34</v>
      </c>
      <c r="D16" s="84" t="s">
        <v>34</v>
      </c>
      <c r="E16" s="84" t="s">
        <v>34</v>
      </c>
      <c r="F16" s="84" t="s">
        <v>34</v>
      </c>
      <c r="G16" s="84" t="s">
        <v>34</v>
      </c>
      <c r="H16" s="84">
        <v>236</v>
      </c>
      <c r="I16" s="84" t="s">
        <v>34</v>
      </c>
      <c r="J16" s="84">
        <v>8</v>
      </c>
      <c r="K16" s="84" t="s">
        <v>34</v>
      </c>
      <c r="L16" s="84">
        <v>7</v>
      </c>
      <c r="M16" s="84" t="s">
        <v>34</v>
      </c>
      <c r="N16" s="84" t="s">
        <v>35</v>
      </c>
      <c r="O16" s="84" t="s">
        <v>35</v>
      </c>
      <c r="P16" s="84" t="s">
        <v>35</v>
      </c>
      <c r="Q16" s="84" t="s">
        <v>35</v>
      </c>
      <c r="R16" s="11"/>
      <c r="S16" s="11"/>
    </row>
    <row r="17" spans="1:19" s="12" customFormat="1" ht="20.25" customHeight="1" x14ac:dyDescent="0.2">
      <c r="A17" s="129" t="s">
        <v>42</v>
      </c>
      <c r="B17" s="84">
        <v>2</v>
      </c>
      <c r="C17" s="84" t="s">
        <v>34</v>
      </c>
      <c r="D17" s="84" t="s">
        <v>34</v>
      </c>
      <c r="E17" s="84" t="s">
        <v>34</v>
      </c>
      <c r="F17" s="84" t="s">
        <v>34</v>
      </c>
      <c r="G17" s="84" t="s">
        <v>34</v>
      </c>
      <c r="H17" s="84">
        <v>150</v>
      </c>
      <c r="I17" s="84" t="s">
        <v>34</v>
      </c>
      <c r="J17" s="84">
        <v>11</v>
      </c>
      <c r="K17" s="84" t="s">
        <v>34</v>
      </c>
      <c r="L17" s="84">
        <v>2</v>
      </c>
      <c r="M17" s="84" t="s">
        <v>34</v>
      </c>
      <c r="N17" s="84" t="s">
        <v>35</v>
      </c>
      <c r="O17" s="84" t="s">
        <v>35</v>
      </c>
      <c r="P17" s="84" t="s">
        <v>35</v>
      </c>
      <c r="Q17" s="84" t="s">
        <v>35</v>
      </c>
      <c r="R17" s="11"/>
      <c r="S17" s="11"/>
    </row>
    <row r="18" spans="1:19" s="12" customFormat="1" ht="20.25" customHeight="1" x14ac:dyDescent="0.2">
      <c r="A18" s="129" t="s">
        <v>43</v>
      </c>
      <c r="B18" s="84">
        <v>5</v>
      </c>
      <c r="C18" s="84" t="s">
        <v>34</v>
      </c>
      <c r="D18" s="84" t="s">
        <v>34</v>
      </c>
      <c r="E18" s="84" t="s">
        <v>34</v>
      </c>
      <c r="F18" s="84" t="s">
        <v>34</v>
      </c>
      <c r="G18" s="84" t="s">
        <v>34</v>
      </c>
      <c r="H18" s="84">
        <v>64</v>
      </c>
      <c r="I18" s="84" t="s">
        <v>34</v>
      </c>
      <c r="J18" s="84">
        <v>6</v>
      </c>
      <c r="K18" s="84" t="s">
        <v>34</v>
      </c>
      <c r="L18" s="84">
        <v>3</v>
      </c>
      <c r="M18" s="84" t="s">
        <v>34</v>
      </c>
      <c r="N18" s="84" t="s">
        <v>35</v>
      </c>
      <c r="O18" s="84" t="s">
        <v>35</v>
      </c>
      <c r="P18" s="84" t="s">
        <v>35</v>
      </c>
      <c r="Q18" s="84" t="s">
        <v>35</v>
      </c>
      <c r="R18" s="11"/>
      <c r="S18" s="11"/>
    </row>
    <row r="19" spans="1:19" s="12" customFormat="1" ht="20.25" customHeight="1" x14ac:dyDescent="0.2">
      <c r="A19" s="129" t="s">
        <v>44</v>
      </c>
      <c r="B19" s="84">
        <v>10</v>
      </c>
      <c r="C19" s="84" t="s">
        <v>34</v>
      </c>
      <c r="D19" s="84" t="s">
        <v>34</v>
      </c>
      <c r="E19" s="84" t="s">
        <v>34</v>
      </c>
      <c r="F19" s="84" t="s">
        <v>34</v>
      </c>
      <c r="G19" s="84" t="s">
        <v>34</v>
      </c>
      <c r="H19" s="84">
        <v>10</v>
      </c>
      <c r="I19" s="84">
        <v>1</v>
      </c>
      <c r="J19" s="84">
        <v>7</v>
      </c>
      <c r="K19" s="84" t="s">
        <v>34</v>
      </c>
      <c r="L19" s="84">
        <v>1</v>
      </c>
      <c r="M19" s="84" t="s">
        <v>34</v>
      </c>
      <c r="N19" s="84" t="s">
        <v>35</v>
      </c>
      <c r="O19" s="84" t="s">
        <v>35</v>
      </c>
      <c r="P19" s="84" t="s">
        <v>35</v>
      </c>
      <c r="Q19" s="84" t="s">
        <v>35</v>
      </c>
      <c r="R19" s="11"/>
      <c r="S19" s="11"/>
    </row>
    <row r="20" spans="1:19" s="12" customFormat="1" ht="7.5" customHeight="1" x14ac:dyDescent="0.2">
      <c r="A20" s="73"/>
      <c r="B20" s="84"/>
      <c r="C20" s="84"/>
      <c r="D20" s="84"/>
      <c r="E20" s="84"/>
      <c r="F20" s="84"/>
      <c r="G20" s="84"/>
      <c r="H20" s="84"/>
      <c r="I20" s="84"/>
      <c r="J20" s="84"/>
      <c r="K20" s="84"/>
      <c r="L20" s="84"/>
      <c r="M20" s="84"/>
      <c r="N20" s="84"/>
      <c r="O20" s="84"/>
      <c r="P20" s="84"/>
      <c r="Q20" s="84"/>
      <c r="R20" s="11"/>
      <c r="S20" s="11"/>
    </row>
    <row r="21" spans="1:19" s="12" customFormat="1" ht="20.25" customHeight="1" x14ac:dyDescent="0.2">
      <c r="A21" s="129" t="s">
        <v>45</v>
      </c>
      <c r="B21" s="84">
        <v>4</v>
      </c>
      <c r="C21" s="84" t="s">
        <v>34</v>
      </c>
      <c r="D21" s="84" t="s">
        <v>34</v>
      </c>
      <c r="E21" s="84" t="s">
        <v>34</v>
      </c>
      <c r="F21" s="84" t="s">
        <v>34</v>
      </c>
      <c r="G21" s="84" t="s">
        <v>34</v>
      </c>
      <c r="H21" s="84">
        <v>85</v>
      </c>
      <c r="I21" s="84" t="s">
        <v>34</v>
      </c>
      <c r="J21" s="84">
        <v>8</v>
      </c>
      <c r="K21" s="84" t="s">
        <v>34</v>
      </c>
      <c r="L21" s="84" t="s">
        <v>34</v>
      </c>
      <c r="M21" s="84" t="s">
        <v>34</v>
      </c>
      <c r="N21" s="84" t="s">
        <v>35</v>
      </c>
      <c r="O21" s="84" t="s">
        <v>35</v>
      </c>
      <c r="P21" s="84" t="s">
        <v>35</v>
      </c>
      <c r="Q21" s="84" t="s">
        <v>35</v>
      </c>
      <c r="R21" s="11"/>
      <c r="S21" s="11"/>
    </row>
    <row r="22" spans="1:19" s="12" customFormat="1" ht="20.25" customHeight="1" x14ac:dyDescent="0.2">
      <c r="A22" s="129" t="s">
        <v>46</v>
      </c>
      <c r="B22" s="84">
        <v>3</v>
      </c>
      <c r="C22" s="84" t="s">
        <v>34</v>
      </c>
      <c r="D22" s="84" t="s">
        <v>34</v>
      </c>
      <c r="E22" s="84" t="s">
        <v>34</v>
      </c>
      <c r="F22" s="84" t="s">
        <v>34</v>
      </c>
      <c r="G22" s="84" t="s">
        <v>34</v>
      </c>
      <c r="H22" s="84">
        <v>17</v>
      </c>
      <c r="I22" s="84" t="s">
        <v>34</v>
      </c>
      <c r="J22" s="84">
        <v>6</v>
      </c>
      <c r="K22" s="84" t="s">
        <v>34</v>
      </c>
      <c r="L22" s="84" t="s">
        <v>34</v>
      </c>
      <c r="M22" s="84" t="s">
        <v>34</v>
      </c>
      <c r="N22" s="84" t="s">
        <v>35</v>
      </c>
      <c r="O22" s="84" t="s">
        <v>35</v>
      </c>
      <c r="P22" s="84" t="s">
        <v>35</v>
      </c>
      <c r="Q22" s="84" t="s">
        <v>35</v>
      </c>
      <c r="R22" s="11"/>
      <c r="S22" s="11"/>
    </row>
    <row r="23" spans="1:19" s="12" customFormat="1" ht="20.25" customHeight="1" x14ac:dyDescent="0.2">
      <c r="A23" s="129" t="s">
        <v>47</v>
      </c>
      <c r="B23" s="84">
        <v>5</v>
      </c>
      <c r="C23" s="84" t="s">
        <v>34</v>
      </c>
      <c r="D23" s="84">
        <v>1</v>
      </c>
      <c r="E23" s="84" t="s">
        <v>34</v>
      </c>
      <c r="F23" s="84" t="s">
        <v>34</v>
      </c>
      <c r="G23" s="84" t="s">
        <v>34</v>
      </c>
      <c r="H23" s="84">
        <v>8</v>
      </c>
      <c r="I23" s="84" t="s">
        <v>34</v>
      </c>
      <c r="J23" s="84">
        <v>3</v>
      </c>
      <c r="K23" s="84" t="s">
        <v>34</v>
      </c>
      <c r="L23" s="84" t="s">
        <v>34</v>
      </c>
      <c r="M23" s="84" t="s">
        <v>34</v>
      </c>
      <c r="N23" s="84" t="s">
        <v>35</v>
      </c>
      <c r="O23" s="84" t="s">
        <v>35</v>
      </c>
      <c r="P23" s="84" t="s">
        <v>35</v>
      </c>
      <c r="Q23" s="84" t="s">
        <v>35</v>
      </c>
      <c r="R23" s="11"/>
      <c r="S23" s="11"/>
    </row>
    <row r="24" spans="1:19" s="12" customFormat="1" ht="20.25" customHeight="1" x14ac:dyDescent="0.2">
      <c r="A24" s="129" t="s">
        <v>48</v>
      </c>
      <c r="B24" s="84" t="s">
        <v>34</v>
      </c>
      <c r="C24" s="84" t="s">
        <v>34</v>
      </c>
      <c r="D24" s="84" t="s">
        <v>34</v>
      </c>
      <c r="E24" s="84" t="s">
        <v>34</v>
      </c>
      <c r="F24" s="84" t="s">
        <v>34</v>
      </c>
      <c r="G24" s="84" t="s">
        <v>34</v>
      </c>
      <c r="H24" s="84">
        <v>2</v>
      </c>
      <c r="I24" s="84" t="s">
        <v>34</v>
      </c>
      <c r="J24" s="84">
        <v>7</v>
      </c>
      <c r="K24" s="84" t="s">
        <v>34</v>
      </c>
      <c r="L24" s="84">
        <v>1</v>
      </c>
      <c r="M24" s="84" t="s">
        <v>34</v>
      </c>
      <c r="N24" s="84" t="s">
        <v>35</v>
      </c>
      <c r="O24" s="84" t="s">
        <v>35</v>
      </c>
      <c r="P24" s="84" t="s">
        <v>35</v>
      </c>
      <c r="Q24" s="84" t="s">
        <v>35</v>
      </c>
      <c r="R24" s="11"/>
      <c r="S24" s="11"/>
    </row>
    <row r="25" spans="1:19" s="12" customFormat="1" ht="20.25" customHeight="1" x14ac:dyDescent="0.2">
      <c r="A25" s="129" t="s">
        <v>49</v>
      </c>
      <c r="B25" s="84" t="s">
        <v>34</v>
      </c>
      <c r="C25" s="84" t="s">
        <v>34</v>
      </c>
      <c r="D25" s="84" t="s">
        <v>34</v>
      </c>
      <c r="E25" s="84" t="s">
        <v>34</v>
      </c>
      <c r="F25" s="84" t="s">
        <v>34</v>
      </c>
      <c r="G25" s="84" t="s">
        <v>34</v>
      </c>
      <c r="H25" s="84">
        <v>1</v>
      </c>
      <c r="I25" s="84" t="s">
        <v>34</v>
      </c>
      <c r="J25" s="84">
        <v>14</v>
      </c>
      <c r="K25" s="84" t="s">
        <v>34</v>
      </c>
      <c r="L25" s="84">
        <v>1</v>
      </c>
      <c r="M25" s="84" t="s">
        <v>34</v>
      </c>
      <c r="N25" s="84" t="s">
        <v>35</v>
      </c>
      <c r="O25" s="84" t="s">
        <v>35</v>
      </c>
      <c r="P25" s="84" t="s">
        <v>35</v>
      </c>
      <c r="Q25" s="84" t="s">
        <v>35</v>
      </c>
      <c r="R25" s="11"/>
      <c r="S25" s="11"/>
    </row>
    <row r="26" spans="1:19" s="12" customFormat="1" ht="7.5" customHeight="1" x14ac:dyDescent="0.2">
      <c r="A26" s="73"/>
      <c r="B26" s="84"/>
      <c r="C26" s="84"/>
      <c r="D26" s="84"/>
      <c r="E26" s="84"/>
      <c r="F26" s="84"/>
      <c r="G26" s="84"/>
      <c r="H26" s="84"/>
      <c r="I26" s="84"/>
      <c r="J26" s="84"/>
      <c r="K26" s="84"/>
      <c r="L26" s="84"/>
      <c r="M26" s="84"/>
      <c r="N26" s="84"/>
      <c r="O26" s="84"/>
      <c r="P26" s="84"/>
      <c r="Q26" s="84"/>
      <c r="R26" s="11"/>
      <c r="S26" s="11"/>
    </row>
    <row r="27" spans="1:19" s="12" customFormat="1" ht="20.25" customHeight="1" x14ac:dyDescent="0.2">
      <c r="A27" s="129" t="s">
        <v>50</v>
      </c>
      <c r="B27" s="84" t="s">
        <v>34</v>
      </c>
      <c r="C27" s="84" t="s">
        <v>34</v>
      </c>
      <c r="D27" s="84" t="s">
        <v>34</v>
      </c>
      <c r="E27" s="84" t="s">
        <v>34</v>
      </c>
      <c r="F27" s="84" t="s">
        <v>34</v>
      </c>
      <c r="G27" s="84" t="s">
        <v>34</v>
      </c>
      <c r="H27" s="84">
        <v>3</v>
      </c>
      <c r="I27" s="84" t="s">
        <v>34</v>
      </c>
      <c r="J27" s="84">
        <v>17</v>
      </c>
      <c r="K27" s="84" t="s">
        <v>34</v>
      </c>
      <c r="L27" s="84">
        <v>1</v>
      </c>
      <c r="M27" s="84" t="s">
        <v>34</v>
      </c>
      <c r="N27" s="84" t="s">
        <v>35</v>
      </c>
      <c r="O27" s="84" t="s">
        <v>35</v>
      </c>
      <c r="P27" s="84" t="s">
        <v>35</v>
      </c>
      <c r="Q27" s="84" t="s">
        <v>35</v>
      </c>
      <c r="R27" s="11"/>
      <c r="S27" s="11"/>
    </row>
    <row r="28" spans="1:19" s="12" customFormat="1" ht="20.25" customHeight="1" x14ac:dyDescent="0.2">
      <c r="A28" s="129" t="s">
        <v>51</v>
      </c>
      <c r="B28" s="84">
        <v>2</v>
      </c>
      <c r="C28" s="84" t="s">
        <v>34</v>
      </c>
      <c r="D28" s="84" t="s">
        <v>34</v>
      </c>
      <c r="E28" s="84" t="s">
        <v>34</v>
      </c>
      <c r="F28" s="84" t="s">
        <v>34</v>
      </c>
      <c r="G28" s="84" t="s">
        <v>34</v>
      </c>
      <c r="H28" s="84">
        <v>3</v>
      </c>
      <c r="I28" s="84" t="s">
        <v>34</v>
      </c>
      <c r="J28" s="84">
        <v>10</v>
      </c>
      <c r="K28" s="84">
        <v>1</v>
      </c>
      <c r="L28" s="84" t="s">
        <v>34</v>
      </c>
      <c r="M28" s="84" t="s">
        <v>34</v>
      </c>
      <c r="N28" s="84" t="s">
        <v>35</v>
      </c>
      <c r="O28" s="84" t="s">
        <v>35</v>
      </c>
      <c r="P28" s="84" t="s">
        <v>35</v>
      </c>
      <c r="Q28" s="84" t="s">
        <v>35</v>
      </c>
      <c r="R28" s="11"/>
      <c r="S28" s="11"/>
    </row>
    <row r="29" spans="1:19" s="12" customFormat="1" ht="20.25" customHeight="1" x14ac:dyDescent="0.2">
      <c r="A29" s="129" t="s">
        <v>52</v>
      </c>
      <c r="B29" s="84" t="s">
        <v>34</v>
      </c>
      <c r="C29" s="84" t="s">
        <v>34</v>
      </c>
      <c r="D29" s="84" t="s">
        <v>34</v>
      </c>
      <c r="E29" s="84" t="s">
        <v>34</v>
      </c>
      <c r="F29" s="84" t="s">
        <v>34</v>
      </c>
      <c r="G29" s="84" t="s">
        <v>34</v>
      </c>
      <c r="H29" s="84">
        <v>3</v>
      </c>
      <c r="I29" s="84" t="s">
        <v>34</v>
      </c>
      <c r="J29" s="84">
        <v>19</v>
      </c>
      <c r="K29" s="84" t="s">
        <v>34</v>
      </c>
      <c r="L29" s="84">
        <v>2</v>
      </c>
      <c r="M29" s="84" t="s">
        <v>34</v>
      </c>
      <c r="N29" s="84" t="s">
        <v>35</v>
      </c>
      <c r="O29" s="84" t="s">
        <v>35</v>
      </c>
      <c r="P29" s="84" t="s">
        <v>35</v>
      </c>
      <c r="Q29" s="84" t="s">
        <v>35</v>
      </c>
      <c r="R29" s="11"/>
      <c r="S29" s="11"/>
    </row>
    <row r="30" spans="1:19" s="12" customFormat="1" ht="20.25" customHeight="1" x14ac:dyDescent="0.2">
      <c r="A30" s="129" t="s">
        <v>53</v>
      </c>
      <c r="B30" s="84">
        <v>2</v>
      </c>
      <c r="C30" s="84" t="s">
        <v>34</v>
      </c>
      <c r="D30" s="84" t="s">
        <v>34</v>
      </c>
      <c r="E30" s="84" t="s">
        <v>34</v>
      </c>
      <c r="F30" s="84" t="s">
        <v>34</v>
      </c>
      <c r="G30" s="84" t="s">
        <v>34</v>
      </c>
      <c r="H30" s="84">
        <v>14</v>
      </c>
      <c r="I30" s="84" t="s">
        <v>34</v>
      </c>
      <c r="J30" s="84">
        <v>9</v>
      </c>
      <c r="K30" s="84" t="s">
        <v>34</v>
      </c>
      <c r="L30" s="84">
        <v>6</v>
      </c>
      <c r="M30" s="84" t="s">
        <v>34</v>
      </c>
      <c r="N30" s="84" t="s">
        <v>35</v>
      </c>
      <c r="O30" s="84" t="s">
        <v>35</v>
      </c>
      <c r="P30" s="84" t="s">
        <v>35</v>
      </c>
      <c r="Q30" s="84" t="s">
        <v>35</v>
      </c>
      <c r="R30" s="11"/>
      <c r="S30" s="11"/>
    </row>
    <row r="31" spans="1:19" s="12" customFormat="1" ht="20.25" customHeight="1" x14ac:dyDescent="0.2">
      <c r="A31" s="129" t="s">
        <v>54</v>
      </c>
      <c r="B31" s="84">
        <v>6</v>
      </c>
      <c r="C31" s="84" t="s">
        <v>34</v>
      </c>
      <c r="D31" s="84" t="s">
        <v>34</v>
      </c>
      <c r="E31" s="84" t="s">
        <v>34</v>
      </c>
      <c r="F31" s="84" t="s">
        <v>34</v>
      </c>
      <c r="G31" s="84" t="s">
        <v>34</v>
      </c>
      <c r="H31" s="84">
        <v>23</v>
      </c>
      <c r="I31" s="84" t="s">
        <v>34</v>
      </c>
      <c r="J31" s="84">
        <v>8</v>
      </c>
      <c r="K31" s="84" t="s">
        <v>34</v>
      </c>
      <c r="L31" s="84">
        <v>4</v>
      </c>
      <c r="M31" s="84" t="s">
        <v>34</v>
      </c>
      <c r="N31" s="84" t="s">
        <v>35</v>
      </c>
      <c r="O31" s="84" t="s">
        <v>35</v>
      </c>
      <c r="P31" s="84" t="s">
        <v>35</v>
      </c>
      <c r="Q31" s="84" t="s">
        <v>35</v>
      </c>
      <c r="R31" s="11"/>
      <c r="S31" s="11"/>
    </row>
    <row r="32" spans="1:19" s="12" customFormat="1" ht="7.5" customHeight="1" x14ac:dyDescent="0.2">
      <c r="A32" s="73"/>
      <c r="B32" s="84"/>
      <c r="C32" s="84"/>
      <c r="D32" s="84"/>
      <c r="E32" s="84"/>
      <c r="F32" s="84"/>
      <c r="G32" s="84"/>
      <c r="H32" s="84"/>
      <c r="I32" s="84"/>
      <c r="J32" s="84"/>
      <c r="K32" s="84"/>
      <c r="L32" s="84"/>
      <c r="M32" s="84"/>
      <c r="N32" s="84"/>
      <c r="O32" s="84"/>
      <c r="P32" s="84"/>
      <c r="Q32" s="84"/>
      <c r="R32" s="11"/>
      <c r="S32" s="11"/>
    </row>
    <row r="33" spans="1:19" s="12" customFormat="1" ht="20.25" customHeight="1" x14ac:dyDescent="0.2">
      <c r="A33" s="129" t="s">
        <v>55</v>
      </c>
      <c r="B33" s="84">
        <v>2</v>
      </c>
      <c r="C33" s="84" t="s">
        <v>34</v>
      </c>
      <c r="D33" s="84" t="s">
        <v>34</v>
      </c>
      <c r="E33" s="84" t="s">
        <v>34</v>
      </c>
      <c r="F33" s="84" t="s">
        <v>34</v>
      </c>
      <c r="G33" s="84" t="s">
        <v>34</v>
      </c>
      <c r="H33" s="84">
        <v>13</v>
      </c>
      <c r="I33" s="84" t="s">
        <v>34</v>
      </c>
      <c r="J33" s="84">
        <v>7</v>
      </c>
      <c r="K33" s="84" t="s">
        <v>34</v>
      </c>
      <c r="L33" s="84">
        <v>6</v>
      </c>
      <c r="M33" s="84" t="s">
        <v>34</v>
      </c>
      <c r="N33" s="84" t="s">
        <v>35</v>
      </c>
      <c r="O33" s="84" t="s">
        <v>35</v>
      </c>
      <c r="P33" s="84" t="s">
        <v>35</v>
      </c>
      <c r="Q33" s="84" t="s">
        <v>35</v>
      </c>
      <c r="R33" s="11"/>
      <c r="S33" s="11"/>
    </row>
    <row r="34" spans="1:19" s="12" customFormat="1" ht="20.25" customHeight="1" x14ac:dyDescent="0.2">
      <c r="A34" s="129" t="s">
        <v>56</v>
      </c>
      <c r="B34" s="84">
        <v>1</v>
      </c>
      <c r="C34" s="84" t="s">
        <v>34</v>
      </c>
      <c r="D34" s="84" t="s">
        <v>34</v>
      </c>
      <c r="E34" s="84" t="s">
        <v>34</v>
      </c>
      <c r="F34" s="84" t="s">
        <v>34</v>
      </c>
      <c r="G34" s="84" t="s">
        <v>34</v>
      </c>
      <c r="H34" s="84">
        <v>28</v>
      </c>
      <c r="I34" s="84" t="s">
        <v>34</v>
      </c>
      <c r="J34" s="84">
        <v>4</v>
      </c>
      <c r="K34" s="84" t="s">
        <v>34</v>
      </c>
      <c r="L34" s="84">
        <v>20</v>
      </c>
      <c r="M34" s="84" t="s">
        <v>34</v>
      </c>
      <c r="N34" s="84" t="s">
        <v>35</v>
      </c>
      <c r="O34" s="84" t="s">
        <v>35</v>
      </c>
      <c r="P34" s="84" t="s">
        <v>35</v>
      </c>
      <c r="Q34" s="84" t="s">
        <v>35</v>
      </c>
      <c r="R34" s="11"/>
      <c r="S34" s="11"/>
    </row>
    <row r="35" spans="1:19" s="12" customFormat="1" ht="20.25" customHeight="1" x14ac:dyDescent="0.2">
      <c r="A35" s="129" t="s">
        <v>57</v>
      </c>
      <c r="B35" s="84" t="s">
        <v>34</v>
      </c>
      <c r="C35" s="84" t="s">
        <v>34</v>
      </c>
      <c r="D35" s="84" t="s">
        <v>34</v>
      </c>
      <c r="E35" s="84" t="s">
        <v>34</v>
      </c>
      <c r="F35" s="84" t="s">
        <v>34</v>
      </c>
      <c r="G35" s="84" t="s">
        <v>34</v>
      </c>
      <c r="H35" s="84">
        <v>38</v>
      </c>
      <c r="I35" s="84" t="s">
        <v>34</v>
      </c>
      <c r="J35" s="84">
        <v>7</v>
      </c>
      <c r="K35" s="84" t="s">
        <v>34</v>
      </c>
      <c r="L35" s="84">
        <v>7</v>
      </c>
      <c r="M35" s="84" t="s">
        <v>34</v>
      </c>
      <c r="N35" s="84" t="s">
        <v>35</v>
      </c>
      <c r="O35" s="84" t="s">
        <v>35</v>
      </c>
      <c r="P35" s="84" t="s">
        <v>35</v>
      </c>
      <c r="Q35" s="84" t="s">
        <v>35</v>
      </c>
      <c r="R35" s="11"/>
      <c r="S35" s="11"/>
    </row>
    <row r="36" spans="1:19" s="12" customFormat="1" ht="20.25" customHeight="1" x14ac:dyDescent="0.2">
      <c r="A36" s="129" t="s">
        <v>58</v>
      </c>
      <c r="B36" s="84" t="s">
        <v>34</v>
      </c>
      <c r="C36" s="84" t="s">
        <v>34</v>
      </c>
      <c r="D36" s="84" t="s">
        <v>34</v>
      </c>
      <c r="E36" s="84" t="s">
        <v>34</v>
      </c>
      <c r="F36" s="84" t="s">
        <v>34</v>
      </c>
      <c r="G36" s="84" t="s">
        <v>34</v>
      </c>
      <c r="H36" s="84">
        <v>10</v>
      </c>
      <c r="I36" s="84" t="s">
        <v>34</v>
      </c>
      <c r="J36" s="84">
        <v>6</v>
      </c>
      <c r="K36" s="84" t="s">
        <v>34</v>
      </c>
      <c r="L36" s="84">
        <v>3</v>
      </c>
      <c r="M36" s="84" t="s">
        <v>34</v>
      </c>
      <c r="N36" s="84" t="s">
        <v>35</v>
      </c>
      <c r="O36" s="84" t="s">
        <v>35</v>
      </c>
      <c r="P36" s="84" t="s">
        <v>35</v>
      </c>
      <c r="Q36" s="84" t="s">
        <v>35</v>
      </c>
      <c r="R36" s="11"/>
      <c r="S36" s="11"/>
    </row>
    <row r="37" spans="1:19" s="12" customFormat="1" ht="20.25" customHeight="1" x14ac:dyDescent="0.2">
      <c r="A37" s="129" t="s">
        <v>59</v>
      </c>
      <c r="B37" s="84" t="s">
        <v>34</v>
      </c>
      <c r="C37" s="84" t="s">
        <v>34</v>
      </c>
      <c r="D37" s="84" t="s">
        <v>34</v>
      </c>
      <c r="E37" s="84" t="s">
        <v>34</v>
      </c>
      <c r="F37" s="84" t="s">
        <v>34</v>
      </c>
      <c r="G37" s="84" t="s">
        <v>34</v>
      </c>
      <c r="H37" s="84">
        <v>99</v>
      </c>
      <c r="I37" s="84">
        <v>1</v>
      </c>
      <c r="J37" s="84">
        <v>1</v>
      </c>
      <c r="K37" s="84" t="s">
        <v>34</v>
      </c>
      <c r="L37" s="84" t="s">
        <v>34</v>
      </c>
      <c r="M37" s="84" t="s">
        <v>34</v>
      </c>
      <c r="N37" s="84" t="s">
        <v>35</v>
      </c>
      <c r="O37" s="84" t="s">
        <v>35</v>
      </c>
      <c r="P37" s="84" t="s">
        <v>35</v>
      </c>
      <c r="Q37" s="84" t="s">
        <v>35</v>
      </c>
      <c r="R37" s="11"/>
      <c r="S37" s="11"/>
    </row>
    <row r="38" spans="1:19" s="12" customFormat="1" ht="7.5" customHeight="1" x14ac:dyDescent="0.2">
      <c r="A38" s="73"/>
      <c r="B38" s="84"/>
      <c r="C38" s="84"/>
      <c r="D38" s="84"/>
      <c r="E38" s="84"/>
      <c r="F38" s="84"/>
      <c r="G38" s="84"/>
      <c r="H38" s="84"/>
      <c r="I38" s="84"/>
      <c r="J38" s="84"/>
      <c r="K38" s="84"/>
      <c r="L38" s="84"/>
      <c r="M38" s="84"/>
      <c r="N38" s="84"/>
      <c r="O38" s="84"/>
      <c r="P38" s="84"/>
      <c r="Q38" s="84"/>
      <c r="R38" s="11"/>
      <c r="S38" s="11"/>
    </row>
    <row r="39" spans="1:19" s="12" customFormat="1" ht="20.25" customHeight="1" x14ac:dyDescent="0.2">
      <c r="A39" s="129" t="s">
        <v>60</v>
      </c>
      <c r="B39" s="84" t="s">
        <v>34</v>
      </c>
      <c r="C39" s="84" t="s">
        <v>34</v>
      </c>
      <c r="D39" s="84" t="s">
        <v>34</v>
      </c>
      <c r="E39" s="84" t="s">
        <v>34</v>
      </c>
      <c r="F39" s="84" t="s">
        <v>34</v>
      </c>
      <c r="G39" s="84" t="s">
        <v>34</v>
      </c>
      <c r="H39" s="84">
        <v>133</v>
      </c>
      <c r="I39" s="84" t="s">
        <v>34</v>
      </c>
      <c r="J39" s="84">
        <v>4</v>
      </c>
      <c r="K39" s="84" t="s">
        <v>34</v>
      </c>
      <c r="L39" s="84" t="s">
        <v>34</v>
      </c>
      <c r="M39" s="84" t="s">
        <v>34</v>
      </c>
      <c r="N39" s="84" t="s">
        <v>35</v>
      </c>
      <c r="O39" s="84" t="s">
        <v>35</v>
      </c>
      <c r="P39" s="84" t="s">
        <v>35</v>
      </c>
      <c r="Q39" s="84" t="s">
        <v>35</v>
      </c>
      <c r="R39" s="11"/>
      <c r="S39" s="11"/>
    </row>
    <row r="40" spans="1:19" s="12" customFormat="1" ht="20.25" customHeight="1" x14ac:dyDescent="0.2">
      <c r="A40" s="129" t="s">
        <v>61</v>
      </c>
      <c r="B40" s="84" t="s">
        <v>34</v>
      </c>
      <c r="C40" s="84" t="s">
        <v>34</v>
      </c>
      <c r="D40" s="84" t="s">
        <v>34</v>
      </c>
      <c r="E40" s="84" t="s">
        <v>34</v>
      </c>
      <c r="F40" s="84" t="s">
        <v>34</v>
      </c>
      <c r="G40" s="84" t="s">
        <v>34</v>
      </c>
      <c r="H40" s="84">
        <v>39</v>
      </c>
      <c r="I40" s="84" t="s">
        <v>34</v>
      </c>
      <c r="J40" s="84">
        <v>2</v>
      </c>
      <c r="K40" s="84" t="s">
        <v>34</v>
      </c>
      <c r="L40" s="84" t="s">
        <v>34</v>
      </c>
      <c r="M40" s="84" t="s">
        <v>34</v>
      </c>
      <c r="N40" s="84" t="s">
        <v>35</v>
      </c>
      <c r="O40" s="84" t="s">
        <v>35</v>
      </c>
      <c r="P40" s="84" t="s">
        <v>35</v>
      </c>
      <c r="Q40" s="84" t="s">
        <v>35</v>
      </c>
      <c r="R40" s="11"/>
      <c r="S40" s="11"/>
    </row>
    <row r="41" spans="1:19" s="12" customFormat="1" ht="20.25" customHeight="1" x14ac:dyDescent="0.2">
      <c r="A41" s="129" t="s">
        <v>62</v>
      </c>
      <c r="B41" s="84" t="s">
        <v>34</v>
      </c>
      <c r="C41" s="84" t="s">
        <v>34</v>
      </c>
      <c r="D41" s="84" t="s">
        <v>34</v>
      </c>
      <c r="E41" s="84" t="s">
        <v>34</v>
      </c>
      <c r="F41" s="84" t="s">
        <v>34</v>
      </c>
      <c r="G41" s="84" t="s">
        <v>34</v>
      </c>
      <c r="H41" s="84">
        <v>10</v>
      </c>
      <c r="I41" s="84" t="s">
        <v>34</v>
      </c>
      <c r="J41" s="84" t="s">
        <v>34</v>
      </c>
      <c r="K41" s="84" t="s">
        <v>34</v>
      </c>
      <c r="L41" s="84">
        <v>3</v>
      </c>
      <c r="M41" s="84" t="s">
        <v>34</v>
      </c>
      <c r="N41" s="84" t="s">
        <v>35</v>
      </c>
      <c r="O41" s="84" t="s">
        <v>35</v>
      </c>
      <c r="P41" s="84" t="s">
        <v>35</v>
      </c>
      <c r="Q41" s="84" t="s">
        <v>35</v>
      </c>
      <c r="R41" s="11"/>
      <c r="S41" s="11"/>
    </row>
    <row r="42" spans="1:19" s="12" customFormat="1" ht="20.25" customHeight="1" x14ac:dyDescent="0.2">
      <c r="A42" s="129" t="s">
        <v>63</v>
      </c>
      <c r="B42" s="84" t="s">
        <v>34</v>
      </c>
      <c r="C42" s="84" t="s">
        <v>34</v>
      </c>
      <c r="D42" s="84" t="s">
        <v>34</v>
      </c>
      <c r="E42" s="84" t="s">
        <v>34</v>
      </c>
      <c r="F42" s="84" t="s">
        <v>34</v>
      </c>
      <c r="G42" s="84" t="s">
        <v>34</v>
      </c>
      <c r="H42" s="84">
        <v>37</v>
      </c>
      <c r="I42" s="84" t="s">
        <v>34</v>
      </c>
      <c r="J42" s="84" t="s">
        <v>34</v>
      </c>
      <c r="K42" s="84" t="s">
        <v>34</v>
      </c>
      <c r="L42" s="84">
        <v>1</v>
      </c>
      <c r="M42" s="84" t="s">
        <v>34</v>
      </c>
      <c r="N42" s="84" t="s">
        <v>35</v>
      </c>
      <c r="O42" s="84" t="s">
        <v>35</v>
      </c>
      <c r="P42" s="84" t="s">
        <v>35</v>
      </c>
      <c r="Q42" s="84" t="s">
        <v>35</v>
      </c>
      <c r="R42" s="11"/>
      <c r="S42" s="11"/>
    </row>
    <row r="43" spans="1:19" s="12" customFormat="1" ht="20.25" customHeight="1" x14ac:dyDescent="0.2">
      <c r="A43" s="129" t="s">
        <v>64</v>
      </c>
      <c r="B43" s="84" t="s">
        <v>34</v>
      </c>
      <c r="C43" s="84" t="s">
        <v>34</v>
      </c>
      <c r="D43" s="84" t="s">
        <v>34</v>
      </c>
      <c r="E43" s="84" t="s">
        <v>34</v>
      </c>
      <c r="F43" s="84" t="s">
        <v>34</v>
      </c>
      <c r="G43" s="84" t="s">
        <v>34</v>
      </c>
      <c r="H43" s="84">
        <v>15</v>
      </c>
      <c r="I43" s="84" t="s">
        <v>34</v>
      </c>
      <c r="J43" s="84">
        <v>4</v>
      </c>
      <c r="K43" s="84" t="s">
        <v>34</v>
      </c>
      <c r="L43" s="84">
        <v>1</v>
      </c>
      <c r="M43" s="84" t="s">
        <v>34</v>
      </c>
      <c r="N43" s="84" t="s">
        <v>35</v>
      </c>
      <c r="O43" s="84" t="s">
        <v>35</v>
      </c>
      <c r="P43" s="84" t="s">
        <v>35</v>
      </c>
      <c r="Q43" s="84" t="s">
        <v>35</v>
      </c>
      <c r="R43" s="11"/>
      <c r="S43" s="11"/>
    </row>
    <row r="44" spans="1:19" s="12" customFormat="1" ht="7.5" customHeight="1" x14ac:dyDescent="0.2">
      <c r="A44" s="73"/>
      <c r="B44" s="84"/>
      <c r="C44" s="84"/>
      <c r="D44" s="84"/>
      <c r="E44" s="84"/>
      <c r="F44" s="84"/>
      <c r="G44" s="84"/>
      <c r="H44" s="84"/>
      <c r="I44" s="84"/>
      <c r="J44" s="84"/>
      <c r="K44" s="84"/>
      <c r="L44" s="84"/>
      <c r="M44" s="84"/>
      <c r="N44" s="84"/>
      <c r="O44" s="84"/>
      <c r="P44" s="84"/>
      <c r="Q44" s="84"/>
      <c r="R44" s="11"/>
      <c r="S44" s="11"/>
    </row>
    <row r="45" spans="1:19" s="12" customFormat="1" ht="20.25" customHeight="1" x14ac:dyDescent="0.2">
      <c r="A45" s="129" t="s">
        <v>65</v>
      </c>
      <c r="B45" s="84" t="s">
        <v>34</v>
      </c>
      <c r="C45" s="84" t="s">
        <v>34</v>
      </c>
      <c r="D45" s="84" t="s">
        <v>34</v>
      </c>
      <c r="E45" s="84" t="s">
        <v>34</v>
      </c>
      <c r="F45" s="84" t="s">
        <v>34</v>
      </c>
      <c r="G45" s="84" t="s">
        <v>34</v>
      </c>
      <c r="H45" s="84">
        <v>16</v>
      </c>
      <c r="I45" s="84">
        <v>1</v>
      </c>
      <c r="J45" s="84">
        <v>3</v>
      </c>
      <c r="K45" s="84" t="s">
        <v>34</v>
      </c>
      <c r="L45" s="84" t="s">
        <v>34</v>
      </c>
      <c r="M45" s="84" t="s">
        <v>34</v>
      </c>
      <c r="N45" s="84" t="s">
        <v>35</v>
      </c>
      <c r="O45" s="84" t="s">
        <v>35</v>
      </c>
      <c r="P45" s="84" t="s">
        <v>35</v>
      </c>
      <c r="Q45" s="84" t="s">
        <v>35</v>
      </c>
      <c r="R45" s="11"/>
      <c r="S45" s="11"/>
    </row>
    <row r="46" spans="1:19" s="12" customFormat="1" ht="20.25" customHeight="1" x14ac:dyDescent="0.2">
      <c r="A46" s="129" t="s">
        <v>66</v>
      </c>
      <c r="B46" s="84" t="s">
        <v>34</v>
      </c>
      <c r="C46" s="84" t="s">
        <v>34</v>
      </c>
      <c r="D46" s="84" t="s">
        <v>34</v>
      </c>
      <c r="E46" s="84" t="s">
        <v>34</v>
      </c>
      <c r="F46" s="84" t="s">
        <v>34</v>
      </c>
      <c r="G46" s="84" t="s">
        <v>34</v>
      </c>
      <c r="H46" s="84">
        <v>13</v>
      </c>
      <c r="I46" s="84" t="s">
        <v>34</v>
      </c>
      <c r="J46" s="84">
        <v>3</v>
      </c>
      <c r="K46" s="84" t="s">
        <v>34</v>
      </c>
      <c r="L46" s="84" t="s">
        <v>34</v>
      </c>
      <c r="M46" s="84" t="s">
        <v>34</v>
      </c>
      <c r="N46" s="84" t="s">
        <v>35</v>
      </c>
      <c r="O46" s="84" t="s">
        <v>35</v>
      </c>
      <c r="P46" s="84" t="s">
        <v>35</v>
      </c>
      <c r="Q46" s="84" t="s">
        <v>35</v>
      </c>
      <c r="R46" s="11"/>
      <c r="S46" s="11"/>
    </row>
    <row r="47" spans="1:19" s="12" customFormat="1" ht="20.25" customHeight="1" x14ac:dyDescent="0.2">
      <c r="A47" s="129" t="s">
        <v>67</v>
      </c>
      <c r="B47" s="84" t="s">
        <v>34</v>
      </c>
      <c r="C47" s="84" t="s">
        <v>34</v>
      </c>
      <c r="D47" s="84" t="s">
        <v>34</v>
      </c>
      <c r="E47" s="84" t="s">
        <v>34</v>
      </c>
      <c r="F47" s="84">
        <v>1</v>
      </c>
      <c r="G47" s="84" t="s">
        <v>34</v>
      </c>
      <c r="H47" s="84">
        <v>12</v>
      </c>
      <c r="I47" s="84" t="s">
        <v>34</v>
      </c>
      <c r="J47" s="84">
        <v>3</v>
      </c>
      <c r="K47" s="84" t="s">
        <v>34</v>
      </c>
      <c r="L47" s="84">
        <v>1</v>
      </c>
      <c r="M47" s="84" t="s">
        <v>34</v>
      </c>
      <c r="N47" s="84" t="s">
        <v>35</v>
      </c>
      <c r="O47" s="84" t="s">
        <v>35</v>
      </c>
      <c r="P47" s="84" t="s">
        <v>35</v>
      </c>
      <c r="Q47" s="84" t="s">
        <v>35</v>
      </c>
      <c r="R47" s="11"/>
      <c r="S47" s="11"/>
    </row>
    <row r="48" spans="1:19" s="12" customFormat="1" ht="20.25" customHeight="1" x14ac:dyDescent="0.2">
      <c r="A48" s="129" t="s">
        <v>68</v>
      </c>
      <c r="B48" s="84" t="s">
        <v>34</v>
      </c>
      <c r="C48" s="84" t="s">
        <v>34</v>
      </c>
      <c r="D48" s="84" t="s">
        <v>34</v>
      </c>
      <c r="E48" s="84" t="s">
        <v>34</v>
      </c>
      <c r="F48" s="84">
        <v>1</v>
      </c>
      <c r="G48" s="84" t="s">
        <v>34</v>
      </c>
      <c r="H48" s="84">
        <v>14</v>
      </c>
      <c r="I48" s="84" t="s">
        <v>34</v>
      </c>
      <c r="J48" s="84">
        <v>2</v>
      </c>
      <c r="K48" s="84" t="s">
        <v>34</v>
      </c>
      <c r="L48" s="84" t="s">
        <v>34</v>
      </c>
      <c r="M48" s="84" t="s">
        <v>34</v>
      </c>
      <c r="N48" s="84" t="s">
        <v>35</v>
      </c>
      <c r="O48" s="84" t="s">
        <v>35</v>
      </c>
      <c r="P48" s="84" t="s">
        <v>35</v>
      </c>
      <c r="Q48" s="84" t="s">
        <v>35</v>
      </c>
      <c r="R48" s="11"/>
      <c r="S48" s="11"/>
    </row>
    <row r="49" spans="1:19" s="12" customFormat="1" ht="20.25" customHeight="1" x14ac:dyDescent="0.2">
      <c r="A49" s="129" t="s">
        <v>69</v>
      </c>
      <c r="B49" s="84" t="s">
        <v>34</v>
      </c>
      <c r="C49" s="84" t="s">
        <v>34</v>
      </c>
      <c r="D49" s="84" t="s">
        <v>34</v>
      </c>
      <c r="E49" s="84" t="s">
        <v>34</v>
      </c>
      <c r="F49" s="84">
        <v>8</v>
      </c>
      <c r="G49" s="84" t="s">
        <v>34</v>
      </c>
      <c r="H49" s="84">
        <v>10</v>
      </c>
      <c r="I49" s="84" t="s">
        <v>34</v>
      </c>
      <c r="J49" s="84">
        <v>2</v>
      </c>
      <c r="K49" s="84" t="s">
        <v>34</v>
      </c>
      <c r="L49" s="84">
        <v>1</v>
      </c>
      <c r="M49" s="84" t="s">
        <v>34</v>
      </c>
      <c r="N49" s="84" t="s">
        <v>35</v>
      </c>
      <c r="O49" s="84" t="s">
        <v>35</v>
      </c>
      <c r="P49" s="84" t="s">
        <v>35</v>
      </c>
      <c r="Q49" s="84" t="s">
        <v>35</v>
      </c>
      <c r="R49" s="11"/>
      <c r="S49" s="11"/>
    </row>
    <row r="50" spans="1:19" s="12" customFormat="1" ht="7.5" customHeight="1" x14ac:dyDescent="0.2">
      <c r="A50" s="73"/>
      <c r="B50" s="84"/>
      <c r="C50" s="84"/>
      <c r="D50" s="84"/>
      <c r="E50" s="84"/>
      <c r="F50" s="84"/>
      <c r="G50" s="84"/>
      <c r="H50" s="84"/>
      <c r="I50" s="84"/>
      <c r="J50" s="84"/>
      <c r="K50" s="84"/>
      <c r="L50" s="84"/>
      <c r="M50" s="84"/>
      <c r="N50" s="84"/>
      <c r="O50" s="84"/>
      <c r="P50" s="84" t="s">
        <v>35</v>
      </c>
      <c r="Q50" s="84" t="s">
        <v>35</v>
      </c>
      <c r="R50" s="11"/>
      <c r="S50" s="11"/>
    </row>
    <row r="51" spans="1:19" s="12" customFormat="1" ht="20.25" customHeight="1" x14ac:dyDescent="0.2">
      <c r="A51" s="129" t="s">
        <v>70</v>
      </c>
      <c r="B51" s="84" t="s">
        <v>34</v>
      </c>
      <c r="C51" s="84" t="s">
        <v>34</v>
      </c>
      <c r="D51" s="84" t="s">
        <v>34</v>
      </c>
      <c r="E51" s="84" t="s">
        <v>34</v>
      </c>
      <c r="F51" s="84" t="s">
        <v>34</v>
      </c>
      <c r="G51" s="84" t="s">
        <v>34</v>
      </c>
      <c r="H51" s="84">
        <v>11</v>
      </c>
      <c r="I51" s="84" t="s">
        <v>34</v>
      </c>
      <c r="J51" s="84">
        <v>1</v>
      </c>
      <c r="K51" s="84" t="s">
        <v>34</v>
      </c>
      <c r="L51" s="84" t="s">
        <v>34</v>
      </c>
      <c r="M51" s="84" t="s">
        <v>34</v>
      </c>
      <c r="N51" s="84">
        <v>29</v>
      </c>
      <c r="O51" s="84" t="s">
        <v>34</v>
      </c>
      <c r="P51" s="84" t="s">
        <v>35</v>
      </c>
      <c r="Q51" s="84" t="s">
        <v>35</v>
      </c>
      <c r="R51" s="11"/>
      <c r="S51" s="11"/>
    </row>
    <row r="52" spans="1:19" s="12" customFormat="1" ht="20.25" customHeight="1" x14ac:dyDescent="0.2">
      <c r="A52" s="129" t="s">
        <v>71</v>
      </c>
      <c r="B52" s="27" t="s">
        <v>34</v>
      </c>
      <c r="C52" s="27" t="s">
        <v>34</v>
      </c>
      <c r="D52" s="27" t="s">
        <v>34</v>
      </c>
      <c r="E52" s="27" t="s">
        <v>34</v>
      </c>
      <c r="F52" s="27" t="s">
        <v>34</v>
      </c>
      <c r="G52" s="27" t="s">
        <v>34</v>
      </c>
      <c r="H52" s="27">
        <v>26</v>
      </c>
      <c r="I52" s="27" t="s">
        <v>34</v>
      </c>
      <c r="J52" s="27">
        <v>2</v>
      </c>
      <c r="K52" s="27" t="s">
        <v>34</v>
      </c>
      <c r="L52" s="27" t="s">
        <v>34</v>
      </c>
      <c r="M52" s="27" t="s">
        <v>34</v>
      </c>
      <c r="N52" s="27">
        <v>51</v>
      </c>
      <c r="O52" s="27" t="s">
        <v>34</v>
      </c>
      <c r="P52" s="84" t="s">
        <v>35</v>
      </c>
      <c r="Q52" s="84" t="s">
        <v>35</v>
      </c>
    </row>
    <row r="53" spans="1:19" s="12" customFormat="1" ht="20.25" customHeight="1" x14ac:dyDescent="0.2">
      <c r="A53" s="129" t="s">
        <v>72</v>
      </c>
      <c r="B53" s="84" t="s">
        <v>34</v>
      </c>
      <c r="C53" s="84" t="s">
        <v>34</v>
      </c>
      <c r="D53" s="84" t="s">
        <v>34</v>
      </c>
      <c r="E53" s="84" t="s">
        <v>34</v>
      </c>
      <c r="F53" s="84">
        <v>1</v>
      </c>
      <c r="G53" s="84" t="s">
        <v>34</v>
      </c>
      <c r="H53" s="84">
        <v>14</v>
      </c>
      <c r="I53" s="84" t="s">
        <v>34</v>
      </c>
      <c r="J53" s="84">
        <v>1</v>
      </c>
      <c r="K53" s="84" t="s">
        <v>34</v>
      </c>
      <c r="L53" s="84" t="s">
        <v>34</v>
      </c>
      <c r="M53" s="84" t="s">
        <v>34</v>
      </c>
      <c r="N53" s="84">
        <v>40</v>
      </c>
      <c r="O53" s="84" t="s">
        <v>34</v>
      </c>
      <c r="P53" s="84" t="s">
        <v>35</v>
      </c>
      <c r="Q53" s="84" t="s">
        <v>35</v>
      </c>
      <c r="R53" s="11"/>
      <c r="S53" s="11"/>
    </row>
    <row r="54" spans="1:19" s="12" customFormat="1" ht="20.25" customHeight="1" x14ac:dyDescent="0.2">
      <c r="A54" s="129" t="s">
        <v>73</v>
      </c>
      <c r="B54" s="84" t="s">
        <v>34</v>
      </c>
      <c r="C54" s="84" t="s">
        <v>34</v>
      </c>
      <c r="D54" s="84" t="s">
        <v>34</v>
      </c>
      <c r="E54" s="84" t="s">
        <v>34</v>
      </c>
      <c r="F54" s="84">
        <v>2</v>
      </c>
      <c r="G54" s="84" t="s">
        <v>34</v>
      </c>
      <c r="H54" s="84">
        <v>17</v>
      </c>
      <c r="I54" s="84" t="s">
        <v>34</v>
      </c>
      <c r="J54" s="84">
        <v>2</v>
      </c>
      <c r="K54" s="84" t="s">
        <v>34</v>
      </c>
      <c r="L54" s="84" t="s">
        <v>34</v>
      </c>
      <c r="M54" s="84" t="s">
        <v>34</v>
      </c>
      <c r="N54" s="84">
        <v>87</v>
      </c>
      <c r="O54" s="84" t="s">
        <v>34</v>
      </c>
      <c r="P54" s="84" t="s">
        <v>35</v>
      </c>
      <c r="Q54" s="84" t="s">
        <v>35</v>
      </c>
      <c r="R54" s="11"/>
      <c r="S54" s="11"/>
    </row>
    <row r="55" spans="1:19" s="12" customFormat="1" ht="20.25" customHeight="1" x14ac:dyDescent="0.2">
      <c r="A55" s="129" t="s">
        <v>74</v>
      </c>
      <c r="B55" s="84" t="s">
        <v>34</v>
      </c>
      <c r="C55" s="84" t="s">
        <v>34</v>
      </c>
      <c r="D55" s="84" t="s">
        <v>34</v>
      </c>
      <c r="E55" s="84" t="s">
        <v>34</v>
      </c>
      <c r="F55" s="84">
        <v>1</v>
      </c>
      <c r="G55" s="84" t="s">
        <v>34</v>
      </c>
      <c r="H55" s="84">
        <v>19</v>
      </c>
      <c r="I55" s="84" t="s">
        <v>34</v>
      </c>
      <c r="J55" s="84" t="s">
        <v>34</v>
      </c>
      <c r="K55" s="84" t="s">
        <v>34</v>
      </c>
      <c r="L55" s="84" t="s">
        <v>34</v>
      </c>
      <c r="M55" s="84" t="s">
        <v>34</v>
      </c>
      <c r="N55" s="84">
        <v>131</v>
      </c>
      <c r="O55" s="84" t="s">
        <v>34</v>
      </c>
      <c r="P55" s="84" t="s">
        <v>35</v>
      </c>
      <c r="Q55" s="84" t="s">
        <v>35</v>
      </c>
      <c r="R55" s="11"/>
      <c r="S55" s="11"/>
    </row>
    <row r="56" spans="1:19" s="12" customFormat="1" ht="7.5" customHeight="1" x14ac:dyDescent="0.2">
      <c r="A56" s="73"/>
      <c r="B56" s="84"/>
      <c r="C56" s="84"/>
      <c r="D56" s="84"/>
      <c r="E56" s="84"/>
      <c r="F56" s="84"/>
      <c r="G56" s="84"/>
      <c r="H56" s="84"/>
      <c r="I56" s="84"/>
      <c r="J56" s="84"/>
      <c r="K56" s="84"/>
      <c r="L56" s="84"/>
      <c r="M56" s="84"/>
      <c r="N56" s="84"/>
      <c r="O56" s="84"/>
      <c r="P56" s="84" t="s">
        <v>35</v>
      </c>
      <c r="Q56" s="84" t="s">
        <v>35</v>
      </c>
      <c r="R56" s="11"/>
      <c r="S56" s="11"/>
    </row>
    <row r="57" spans="1:19" s="12" customFormat="1" ht="15.95" customHeight="1" x14ac:dyDescent="0.2">
      <c r="A57" s="129" t="s">
        <v>75</v>
      </c>
      <c r="B57" s="84" t="s">
        <v>34</v>
      </c>
      <c r="C57" s="84" t="s">
        <v>34</v>
      </c>
      <c r="D57" s="84" t="s">
        <v>34</v>
      </c>
      <c r="E57" s="84" t="s">
        <v>34</v>
      </c>
      <c r="F57" s="84">
        <v>1</v>
      </c>
      <c r="G57" s="84" t="s">
        <v>34</v>
      </c>
      <c r="H57" s="84">
        <v>26</v>
      </c>
      <c r="I57" s="84" t="s">
        <v>34</v>
      </c>
      <c r="J57" s="84" t="s">
        <v>34</v>
      </c>
      <c r="K57" s="84" t="s">
        <v>34</v>
      </c>
      <c r="L57" s="84" t="s">
        <v>34</v>
      </c>
      <c r="M57" s="84" t="s">
        <v>34</v>
      </c>
      <c r="N57" s="84">
        <v>130</v>
      </c>
      <c r="O57" s="84" t="s">
        <v>34</v>
      </c>
      <c r="P57" s="84" t="s">
        <v>35</v>
      </c>
      <c r="Q57" s="84" t="s">
        <v>35</v>
      </c>
      <c r="R57" s="11"/>
      <c r="S57" s="11"/>
    </row>
    <row r="58" spans="1:19" s="12" customFormat="1" ht="15.95" customHeight="1" x14ac:dyDescent="0.2">
      <c r="A58" s="129" t="s">
        <v>76</v>
      </c>
      <c r="B58" s="84" t="s">
        <v>34</v>
      </c>
      <c r="C58" s="84" t="s">
        <v>34</v>
      </c>
      <c r="D58" s="84" t="s">
        <v>34</v>
      </c>
      <c r="E58" s="84" t="s">
        <v>34</v>
      </c>
      <c r="F58" s="84" t="s">
        <v>34</v>
      </c>
      <c r="G58" s="84" t="s">
        <v>34</v>
      </c>
      <c r="H58" s="84">
        <v>9</v>
      </c>
      <c r="I58" s="84" t="s">
        <v>34</v>
      </c>
      <c r="J58" s="84">
        <v>1</v>
      </c>
      <c r="K58" s="84" t="s">
        <v>34</v>
      </c>
      <c r="L58" s="84" t="s">
        <v>34</v>
      </c>
      <c r="M58" s="84" t="s">
        <v>34</v>
      </c>
      <c r="N58" s="84">
        <v>201</v>
      </c>
      <c r="O58" s="84" t="s">
        <v>34</v>
      </c>
      <c r="P58" s="84" t="s">
        <v>35</v>
      </c>
      <c r="Q58" s="84" t="s">
        <v>35</v>
      </c>
      <c r="R58" s="11"/>
      <c r="S58" s="11"/>
    </row>
    <row r="59" spans="1:19" s="12" customFormat="1" ht="15.95" customHeight="1" x14ac:dyDescent="0.2">
      <c r="A59" s="129" t="s">
        <v>77</v>
      </c>
      <c r="B59" s="84" t="s">
        <v>34</v>
      </c>
      <c r="C59" s="84" t="s">
        <v>34</v>
      </c>
      <c r="D59" s="84" t="s">
        <v>34</v>
      </c>
      <c r="E59" s="84" t="s">
        <v>34</v>
      </c>
      <c r="F59" s="84" t="s">
        <v>34</v>
      </c>
      <c r="G59" s="84" t="s">
        <v>34</v>
      </c>
      <c r="H59" s="84">
        <v>16</v>
      </c>
      <c r="I59" s="84" t="s">
        <v>34</v>
      </c>
      <c r="J59" s="84" t="s">
        <v>34</v>
      </c>
      <c r="K59" s="84" t="s">
        <v>34</v>
      </c>
      <c r="L59" s="84" t="s">
        <v>34</v>
      </c>
      <c r="M59" s="84" t="s">
        <v>34</v>
      </c>
      <c r="N59" s="84">
        <v>125</v>
      </c>
      <c r="O59" s="84" t="s">
        <v>34</v>
      </c>
      <c r="P59" s="84" t="s">
        <v>35</v>
      </c>
      <c r="Q59" s="84" t="s">
        <v>35</v>
      </c>
      <c r="R59" s="11"/>
      <c r="S59" s="11"/>
    </row>
    <row r="60" spans="1:19" s="12" customFormat="1" ht="15.95" customHeight="1" x14ac:dyDescent="0.2">
      <c r="A60" s="129" t="s">
        <v>78</v>
      </c>
      <c r="B60" s="84" t="s">
        <v>34</v>
      </c>
      <c r="C60" s="84" t="s">
        <v>34</v>
      </c>
      <c r="D60" s="84" t="s">
        <v>34</v>
      </c>
      <c r="E60" s="84" t="s">
        <v>34</v>
      </c>
      <c r="F60" s="84" t="s">
        <v>34</v>
      </c>
      <c r="G60" s="84" t="s">
        <v>34</v>
      </c>
      <c r="H60" s="84">
        <v>10</v>
      </c>
      <c r="I60" s="84" t="s">
        <v>34</v>
      </c>
      <c r="J60" s="84">
        <v>2</v>
      </c>
      <c r="K60" s="84" t="s">
        <v>34</v>
      </c>
      <c r="L60" s="84">
        <v>1</v>
      </c>
      <c r="M60" s="84" t="s">
        <v>34</v>
      </c>
      <c r="N60" s="84">
        <v>72</v>
      </c>
      <c r="O60" s="84" t="s">
        <v>34</v>
      </c>
      <c r="P60" s="84" t="s">
        <v>35</v>
      </c>
      <c r="Q60" s="84" t="s">
        <v>35</v>
      </c>
      <c r="R60" s="11"/>
      <c r="S60" s="11"/>
    </row>
    <row r="61" spans="1:19" s="12" customFormat="1" ht="15.95" customHeight="1" x14ac:dyDescent="0.2">
      <c r="A61" s="129" t="s">
        <v>79</v>
      </c>
      <c r="B61" s="84" t="s">
        <v>34</v>
      </c>
      <c r="C61" s="84" t="s">
        <v>34</v>
      </c>
      <c r="D61" s="84" t="s">
        <v>34</v>
      </c>
      <c r="E61" s="84" t="s">
        <v>34</v>
      </c>
      <c r="F61" s="84" t="s">
        <v>34</v>
      </c>
      <c r="G61" s="84" t="s">
        <v>34</v>
      </c>
      <c r="H61" s="84">
        <v>24</v>
      </c>
      <c r="I61" s="84" t="s">
        <v>34</v>
      </c>
      <c r="J61" s="84" t="s">
        <v>80</v>
      </c>
      <c r="K61" s="84" t="s">
        <v>34</v>
      </c>
      <c r="L61" s="84" t="s">
        <v>80</v>
      </c>
      <c r="M61" s="84" t="s">
        <v>34</v>
      </c>
      <c r="N61" s="84">
        <v>62</v>
      </c>
      <c r="O61" s="84" t="s">
        <v>34</v>
      </c>
      <c r="P61" s="84" t="s">
        <v>35</v>
      </c>
      <c r="Q61" s="84" t="s">
        <v>35</v>
      </c>
      <c r="R61" s="11"/>
      <c r="S61" s="11"/>
    </row>
    <row r="62" spans="1:19" s="12" customFormat="1" ht="15.95" customHeight="1" x14ac:dyDescent="0.2">
      <c r="A62" s="129" t="s">
        <v>81</v>
      </c>
      <c r="B62" s="84" t="s">
        <v>80</v>
      </c>
      <c r="C62" s="84" t="s">
        <v>80</v>
      </c>
      <c r="D62" s="84" t="s">
        <v>80</v>
      </c>
      <c r="E62" s="84" t="s">
        <v>80</v>
      </c>
      <c r="F62" s="84">
        <v>2</v>
      </c>
      <c r="G62" s="84" t="s">
        <v>80</v>
      </c>
      <c r="H62" s="84">
        <v>26</v>
      </c>
      <c r="I62" s="84" t="s">
        <v>80</v>
      </c>
      <c r="J62" s="84">
        <v>1</v>
      </c>
      <c r="K62" s="84" t="s">
        <v>80</v>
      </c>
      <c r="L62" s="84" t="s">
        <v>80</v>
      </c>
      <c r="M62" s="84" t="s">
        <v>80</v>
      </c>
      <c r="N62" s="84">
        <v>93</v>
      </c>
      <c r="O62" s="84" t="s">
        <v>80</v>
      </c>
      <c r="P62" s="84" t="s">
        <v>35</v>
      </c>
      <c r="Q62" s="84" t="s">
        <v>35</v>
      </c>
      <c r="R62" s="11"/>
      <c r="S62" s="11"/>
    </row>
    <row r="63" spans="1:19" s="12" customFormat="1" ht="15.95" customHeight="1" x14ac:dyDescent="0.2">
      <c r="A63" s="129" t="s">
        <v>82</v>
      </c>
      <c r="B63" s="84" t="s">
        <v>80</v>
      </c>
      <c r="C63" s="84" t="s">
        <v>80</v>
      </c>
      <c r="D63" s="84" t="s">
        <v>80</v>
      </c>
      <c r="E63" s="84" t="s">
        <v>80</v>
      </c>
      <c r="F63" s="84" t="s">
        <v>80</v>
      </c>
      <c r="G63" s="84" t="s">
        <v>80</v>
      </c>
      <c r="H63" s="84">
        <v>5</v>
      </c>
      <c r="I63" s="84" t="s">
        <v>80</v>
      </c>
      <c r="J63" s="84" t="s">
        <v>80</v>
      </c>
      <c r="K63" s="84" t="s">
        <v>80</v>
      </c>
      <c r="L63" s="84" t="s">
        <v>80</v>
      </c>
      <c r="M63" s="84" t="s">
        <v>80</v>
      </c>
      <c r="N63" s="84">
        <v>108</v>
      </c>
      <c r="O63" s="84" t="s">
        <v>80</v>
      </c>
      <c r="P63" s="84" t="s">
        <v>35</v>
      </c>
      <c r="Q63" s="84" t="s">
        <v>35</v>
      </c>
      <c r="R63" s="11"/>
      <c r="S63" s="11"/>
    </row>
    <row r="64" spans="1:19" s="12" customFormat="1" ht="15.95" customHeight="1" x14ac:dyDescent="0.2">
      <c r="A64" s="129" t="s">
        <v>83</v>
      </c>
      <c r="B64" s="84" t="s">
        <v>80</v>
      </c>
      <c r="C64" s="84" t="s">
        <v>80</v>
      </c>
      <c r="D64" s="84" t="s">
        <v>80</v>
      </c>
      <c r="E64" s="84" t="s">
        <v>80</v>
      </c>
      <c r="F64" s="84">
        <v>1</v>
      </c>
      <c r="G64" s="84" t="s">
        <v>80</v>
      </c>
      <c r="H64" s="84">
        <v>39</v>
      </c>
      <c r="I64" s="84" t="s">
        <v>80</v>
      </c>
      <c r="J64" s="84">
        <v>1</v>
      </c>
      <c r="K64" s="84" t="s">
        <v>80</v>
      </c>
      <c r="L64" s="84" t="s">
        <v>80</v>
      </c>
      <c r="M64" s="84" t="s">
        <v>80</v>
      </c>
      <c r="N64" s="84">
        <v>84</v>
      </c>
      <c r="O64" s="84" t="s">
        <v>80</v>
      </c>
      <c r="P64" s="84" t="s">
        <v>35</v>
      </c>
      <c r="Q64" s="84" t="s">
        <v>35</v>
      </c>
      <c r="R64" s="11"/>
      <c r="S64" s="11"/>
    </row>
    <row r="65" spans="1:19" s="12" customFormat="1" ht="15.95" customHeight="1" x14ac:dyDescent="0.2">
      <c r="A65" s="129" t="s">
        <v>84</v>
      </c>
      <c r="B65" s="84" t="s">
        <v>80</v>
      </c>
      <c r="C65" s="84" t="s">
        <v>80</v>
      </c>
      <c r="D65" s="84" t="s">
        <v>80</v>
      </c>
      <c r="E65" s="84" t="s">
        <v>80</v>
      </c>
      <c r="F65" s="84" t="s">
        <v>80</v>
      </c>
      <c r="G65" s="84" t="s">
        <v>80</v>
      </c>
      <c r="H65" s="84">
        <v>7</v>
      </c>
      <c r="I65" s="84" t="s">
        <v>80</v>
      </c>
      <c r="J65" s="84" t="s">
        <v>80</v>
      </c>
      <c r="K65" s="84" t="s">
        <v>80</v>
      </c>
      <c r="L65" s="84" t="s">
        <v>80</v>
      </c>
      <c r="M65" s="84" t="s">
        <v>80</v>
      </c>
      <c r="N65" s="84">
        <v>115</v>
      </c>
      <c r="O65" s="84" t="s">
        <v>80</v>
      </c>
      <c r="P65" s="84" t="s">
        <v>35</v>
      </c>
      <c r="Q65" s="84" t="s">
        <v>35</v>
      </c>
      <c r="R65" s="11"/>
      <c r="S65" s="11"/>
    </row>
    <row r="66" spans="1:19" s="12" customFormat="1" ht="15.95" customHeight="1" x14ac:dyDescent="0.2">
      <c r="A66" s="129" t="s">
        <v>85</v>
      </c>
      <c r="B66" s="84" t="s">
        <v>80</v>
      </c>
      <c r="C66" s="84" t="s">
        <v>80</v>
      </c>
      <c r="D66" s="84" t="s">
        <v>80</v>
      </c>
      <c r="E66" s="84" t="s">
        <v>80</v>
      </c>
      <c r="F66" s="84" t="s">
        <v>80</v>
      </c>
      <c r="G66" s="84" t="s">
        <v>80</v>
      </c>
      <c r="H66" s="84">
        <v>9</v>
      </c>
      <c r="I66" s="84" t="s">
        <v>80</v>
      </c>
      <c r="J66" s="84" t="s">
        <v>80</v>
      </c>
      <c r="K66" s="84" t="s">
        <v>80</v>
      </c>
      <c r="L66" s="84" t="s">
        <v>80</v>
      </c>
      <c r="M66" s="84" t="s">
        <v>80</v>
      </c>
      <c r="N66" s="84">
        <v>88</v>
      </c>
      <c r="O66" s="84" t="s">
        <v>80</v>
      </c>
      <c r="P66" s="84" t="s">
        <v>35</v>
      </c>
      <c r="Q66" s="84" t="s">
        <v>35</v>
      </c>
      <c r="R66" s="11"/>
      <c r="S66" s="11"/>
    </row>
    <row r="67" spans="1:19" s="12" customFormat="1" ht="15.95" customHeight="1" x14ac:dyDescent="0.2">
      <c r="A67" s="129" t="s">
        <v>86</v>
      </c>
      <c r="B67" s="84" t="s">
        <v>80</v>
      </c>
      <c r="C67" s="84" t="s">
        <v>80</v>
      </c>
      <c r="D67" s="84" t="s">
        <v>80</v>
      </c>
      <c r="E67" s="84" t="s">
        <v>80</v>
      </c>
      <c r="F67" s="84" t="s">
        <v>80</v>
      </c>
      <c r="G67" s="84" t="s">
        <v>80</v>
      </c>
      <c r="H67" s="84">
        <v>13</v>
      </c>
      <c r="I67" s="84" t="s">
        <v>80</v>
      </c>
      <c r="J67" s="84">
        <v>2</v>
      </c>
      <c r="K67" s="84" t="s">
        <v>80</v>
      </c>
      <c r="L67" s="84" t="s">
        <v>80</v>
      </c>
      <c r="M67" s="84" t="s">
        <v>80</v>
      </c>
      <c r="N67" s="84">
        <v>61</v>
      </c>
      <c r="O67" s="84" t="s">
        <v>80</v>
      </c>
      <c r="P67" s="84" t="s">
        <v>35</v>
      </c>
      <c r="Q67" s="84" t="s">
        <v>35</v>
      </c>
      <c r="R67" s="11"/>
      <c r="S67" s="11"/>
    </row>
    <row r="68" spans="1:19" s="12" customFormat="1" ht="18.75" customHeight="1" x14ac:dyDescent="0.2">
      <c r="A68" s="73" t="s">
        <v>87</v>
      </c>
      <c r="B68" s="84" t="s">
        <v>80</v>
      </c>
      <c r="C68" s="84" t="s">
        <v>80</v>
      </c>
      <c r="D68" s="84" t="s">
        <v>80</v>
      </c>
      <c r="E68" s="84" t="s">
        <v>80</v>
      </c>
      <c r="F68" s="84" t="s">
        <v>80</v>
      </c>
      <c r="G68" s="84" t="s">
        <v>80</v>
      </c>
      <c r="H68" s="28">
        <v>2</v>
      </c>
      <c r="I68" s="84" t="s">
        <v>80</v>
      </c>
      <c r="J68" s="84">
        <v>2</v>
      </c>
      <c r="K68" s="84" t="s">
        <v>80</v>
      </c>
      <c r="L68" s="84" t="s">
        <v>80</v>
      </c>
      <c r="M68" s="84" t="s">
        <v>80</v>
      </c>
      <c r="N68" s="84">
        <v>104</v>
      </c>
      <c r="O68" s="84" t="s">
        <v>80</v>
      </c>
      <c r="P68" s="84" t="s">
        <v>35</v>
      </c>
      <c r="Q68" s="84" t="s">
        <v>35</v>
      </c>
      <c r="R68" s="11"/>
      <c r="S68" s="11"/>
    </row>
    <row r="69" spans="1:19" s="12" customFormat="1" ht="18.75" customHeight="1" x14ac:dyDescent="0.2">
      <c r="A69" s="73" t="s">
        <v>88</v>
      </c>
      <c r="B69" s="29" t="s">
        <v>34</v>
      </c>
      <c r="C69" s="29" t="s">
        <v>34</v>
      </c>
      <c r="D69" s="29" t="s">
        <v>34</v>
      </c>
      <c r="E69" s="29" t="s">
        <v>34</v>
      </c>
      <c r="F69" s="29" t="s">
        <v>34</v>
      </c>
      <c r="G69" s="29" t="s">
        <v>34</v>
      </c>
      <c r="H69" s="29">
        <v>3</v>
      </c>
      <c r="I69" s="29" t="s">
        <v>34</v>
      </c>
      <c r="J69" s="29">
        <v>2</v>
      </c>
      <c r="K69" s="29" t="s">
        <v>34</v>
      </c>
      <c r="L69" s="29" t="s">
        <v>34</v>
      </c>
      <c r="M69" s="29" t="s">
        <v>34</v>
      </c>
      <c r="N69" s="29">
        <v>150</v>
      </c>
      <c r="O69" s="29" t="s">
        <v>34</v>
      </c>
      <c r="P69" s="84" t="s">
        <v>35</v>
      </c>
      <c r="Q69" s="84" t="s">
        <v>35</v>
      </c>
      <c r="R69" s="11"/>
      <c r="S69" s="11"/>
    </row>
    <row r="70" spans="1:19" s="12" customFormat="1" ht="18.75" customHeight="1" x14ac:dyDescent="0.2">
      <c r="A70" s="73" t="s">
        <v>89</v>
      </c>
      <c r="B70" s="29" t="s">
        <v>34</v>
      </c>
      <c r="C70" s="29" t="s">
        <v>34</v>
      </c>
      <c r="D70" s="29" t="s">
        <v>34</v>
      </c>
      <c r="E70" s="29" t="s">
        <v>34</v>
      </c>
      <c r="F70" s="29" t="s">
        <v>34</v>
      </c>
      <c r="G70" s="29" t="s">
        <v>34</v>
      </c>
      <c r="H70" s="29">
        <v>2</v>
      </c>
      <c r="I70" s="29" t="s">
        <v>34</v>
      </c>
      <c r="J70" s="29" t="s">
        <v>34</v>
      </c>
      <c r="K70" s="29" t="s">
        <v>34</v>
      </c>
      <c r="L70" s="29" t="s">
        <v>34</v>
      </c>
      <c r="M70" s="29" t="s">
        <v>34</v>
      </c>
      <c r="N70" s="29">
        <v>65</v>
      </c>
      <c r="O70" s="29" t="s">
        <v>34</v>
      </c>
      <c r="P70" s="84" t="s">
        <v>35</v>
      </c>
      <c r="Q70" s="84" t="s">
        <v>35</v>
      </c>
      <c r="R70" s="11"/>
      <c r="S70" s="11"/>
    </row>
    <row r="71" spans="1:19" s="12" customFormat="1" ht="18.75" customHeight="1" x14ac:dyDescent="0.2">
      <c r="A71" s="30" t="s">
        <v>90</v>
      </c>
      <c r="B71" s="31" t="s">
        <v>80</v>
      </c>
      <c r="C71" s="31" t="s">
        <v>80</v>
      </c>
      <c r="D71" s="31" t="s">
        <v>80</v>
      </c>
      <c r="E71" s="31" t="s">
        <v>80</v>
      </c>
      <c r="F71" s="31" t="s">
        <v>80</v>
      </c>
      <c r="G71" s="31" t="s">
        <v>80</v>
      </c>
      <c r="H71" s="32">
        <v>2</v>
      </c>
      <c r="I71" s="31" t="s">
        <v>80</v>
      </c>
      <c r="J71" s="31" t="s">
        <v>80</v>
      </c>
      <c r="K71" s="31" t="s">
        <v>80</v>
      </c>
      <c r="L71" s="31" t="s">
        <v>80</v>
      </c>
      <c r="M71" s="31" t="s">
        <v>80</v>
      </c>
      <c r="N71" s="31">
        <v>57</v>
      </c>
      <c r="O71" s="31" t="s">
        <v>80</v>
      </c>
      <c r="P71" s="84" t="s">
        <v>35</v>
      </c>
      <c r="Q71" s="84" t="s">
        <v>35</v>
      </c>
      <c r="R71" s="11"/>
      <c r="S71" s="11"/>
    </row>
    <row r="72" spans="1:19" s="12" customFormat="1" ht="18.75" customHeight="1" x14ac:dyDescent="0.2">
      <c r="A72" s="30" t="s">
        <v>91</v>
      </c>
      <c r="B72" s="31" t="s">
        <v>34</v>
      </c>
      <c r="C72" s="31" t="s">
        <v>34</v>
      </c>
      <c r="D72" s="31" t="s">
        <v>34</v>
      </c>
      <c r="E72" s="31" t="s">
        <v>34</v>
      </c>
      <c r="F72" s="31" t="s">
        <v>34</v>
      </c>
      <c r="G72" s="31" t="s">
        <v>34</v>
      </c>
      <c r="H72" s="32">
        <v>3</v>
      </c>
      <c r="I72" s="31" t="s">
        <v>34</v>
      </c>
      <c r="J72" s="31" t="s">
        <v>34</v>
      </c>
      <c r="K72" s="31" t="s">
        <v>34</v>
      </c>
      <c r="L72" s="31">
        <v>2</v>
      </c>
      <c r="M72" s="31" t="s">
        <v>34</v>
      </c>
      <c r="N72" s="31">
        <v>61</v>
      </c>
      <c r="O72" s="31" t="s">
        <v>34</v>
      </c>
      <c r="P72" s="84" t="s">
        <v>35</v>
      </c>
      <c r="Q72" s="84" t="s">
        <v>35</v>
      </c>
      <c r="R72" s="11"/>
      <c r="S72" s="11"/>
    </row>
    <row r="73" spans="1:19" s="12" customFormat="1" ht="18.75" customHeight="1" x14ac:dyDescent="0.2">
      <c r="A73" s="30" t="s">
        <v>92</v>
      </c>
      <c r="B73" s="31" t="s">
        <v>34</v>
      </c>
      <c r="C73" s="31" t="s">
        <v>34</v>
      </c>
      <c r="D73" s="31" t="s">
        <v>34</v>
      </c>
      <c r="E73" s="31" t="s">
        <v>34</v>
      </c>
      <c r="F73" s="31" t="s">
        <v>34</v>
      </c>
      <c r="G73" s="31" t="s">
        <v>34</v>
      </c>
      <c r="H73" s="32">
        <v>5</v>
      </c>
      <c r="I73" s="31" t="s">
        <v>34</v>
      </c>
      <c r="J73" s="31" t="s">
        <v>34</v>
      </c>
      <c r="K73" s="31" t="s">
        <v>34</v>
      </c>
      <c r="L73" s="31" t="s">
        <v>80</v>
      </c>
      <c r="M73" s="31" t="s">
        <v>34</v>
      </c>
      <c r="N73" s="31">
        <v>84</v>
      </c>
      <c r="O73" s="31" t="s">
        <v>34</v>
      </c>
      <c r="P73" s="84" t="s">
        <v>35</v>
      </c>
      <c r="Q73" s="84" t="s">
        <v>35</v>
      </c>
      <c r="R73" s="11"/>
      <c r="S73" s="11"/>
    </row>
    <row r="74" spans="1:19" s="12" customFormat="1" ht="18.75" customHeight="1" x14ac:dyDescent="0.2">
      <c r="A74" s="30" t="s">
        <v>93</v>
      </c>
      <c r="B74" s="31" t="s">
        <v>34</v>
      </c>
      <c r="C74" s="31" t="s">
        <v>34</v>
      </c>
      <c r="D74" s="31" t="s">
        <v>34</v>
      </c>
      <c r="E74" s="31" t="s">
        <v>34</v>
      </c>
      <c r="F74" s="31" t="s">
        <v>34</v>
      </c>
      <c r="G74" s="31" t="s">
        <v>34</v>
      </c>
      <c r="H74" s="32">
        <v>3</v>
      </c>
      <c r="I74" s="31" t="s">
        <v>34</v>
      </c>
      <c r="J74" s="31" t="s">
        <v>34</v>
      </c>
      <c r="K74" s="31" t="s">
        <v>34</v>
      </c>
      <c r="L74" s="31" t="s">
        <v>80</v>
      </c>
      <c r="M74" s="31" t="s">
        <v>34</v>
      </c>
      <c r="N74" s="31">
        <v>57</v>
      </c>
      <c r="O74" s="31" t="s">
        <v>34</v>
      </c>
      <c r="P74" s="84" t="s">
        <v>35</v>
      </c>
      <c r="Q74" s="84" t="s">
        <v>35</v>
      </c>
      <c r="R74" s="11"/>
      <c r="S74" s="11"/>
    </row>
    <row r="75" spans="1:19" s="12" customFormat="1" ht="18.75" customHeight="1" x14ac:dyDescent="0.2">
      <c r="A75" s="30" t="s">
        <v>94</v>
      </c>
      <c r="B75" s="31" t="s">
        <v>80</v>
      </c>
      <c r="C75" s="31" t="s">
        <v>80</v>
      </c>
      <c r="D75" s="31" t="s">
        <v>80</v>
      </c>
      <c r="E75" s="31" t="s">
        <v>80</v>
      </c>
      <c r="F75" s="31" t="s">
        <v>80</v>
      </c>
      <c r="G75" s="31" t="s">
        <v>80</v>
      </c>
      <c r="H75" s="32">
        <v>4</v>
      </c>
      <c r="I75" s="31" t="s">
        <v>80</v>
      </c>
      <c r="J75" s="31" t="s">
        <v>80</v>
      </c>
      <c r="K75" s="31" t="s">
        <v>80</v>
      </c>
      <c r="L75" s="31">
        <v>1</v>
      </c>
      <c r="M75" s="31" t="s">
        <v>80</v>
      </c>
      <c r="N75" s="31">
        <v>65</v>
      </c>
      <c r="O75" s="31" t="s">
        <v>80</v>
      </c>
      <c r="P75" s="33">
        <v>23</v>
      </c>
      <c r="Q75" s="34" t="s">
        <v>80</v>
      </c>
      <c r="R75" s="11"/>
      <c r="S75" s="11"/>
    </row>
    <row r="76" spans="1:19" s="12" customFormat="1" ht="18.75" customHeight="1" thickBot="1" x14ac:dyDescent="0.25">
      <c r="A76" s="35" t="s">
        <v>95</v>
      </c>
      <c r="B76" s="36" t="s">
        <v>80</v>
      </c>
      <c r="C76" s="36" t="s">
        <v>80</v>
      </c>
      <c r="D76" s="36" t="s">
        <v>80</v>
      </c>
      <c r="E76" s="36" t="s">
        <v>80</v>
      </c>
      <c r="F76" s="36" t="s">
        <v>80</v>
      </c>
      <c r="G76" s="36" t="s">
        <v>80</v>
      </c>
      <c r="H76" s="37">
        <v>1</v>
      </c>
      <c r="I76" s="36" t="s">
        <v>80</v>
      </c>
      <c r="J76" s="36" t="s">
        <v>80</v>
      </c>
      <c r="K76" s="36" t="s">
        <v>80</v>
      </c>
      <c r="L76" s="36" t="s">
        <v>80</v>
      </c>
      <c r="M76" s="36" t="s">
        <v>80</v>
      </c>
      <c r="N76" s="36">
        <v>73</v>
      </c>
      <c r="O76" s="36" t="s">
        <v>80</v>
      </c>
      <c r="P76" s="494">
        <v>9457</v>
      </c>
      <c r="Q76" s="38">
        <v>59</v>
      </c>
      <c r="R76" s="11"/>
      <c r="S76" s="11"/>
    </row>
    <row r="77" spans="1:19" ht="12.75" customHeight="1" x14ac:dyDescent="0.2">
      <c r="A77" s="228" t="s">
        <v>96</v>
      </c>
      <c r="B77" s="228"/>
      <c r="C77" s="228"/>
      <c r="D77" s="228"/>
      <c r="E77" s="228"/>
      <c r="F77" s="228"/>
      <c r="G77" s="228"/>
      <c r="H77" s="228"/>
      <c r="I77" s="228"/>
      <c r="J77" s="228"/>
      <c r="K77" s="228"/>
      <c r="N77" s="229"/>
      <c r="O77" s="229"/>
      <c r="P77" s="229"/>
      <c r="Q77" s="229"/>
    </row>
    <row r="78" spans="1:19" ht="12.75" customHeight="1" x14ac:dyDescent="0.2">
      <c r="A78" s="230" t="s">
        <v>97</v>
      </c>
      <c r="B78" s="231"/>
      <c r="C78" s="231"/>
      <c r="D78" s="231"/>
      <c r="E78" s="231"/>
      <c r="F78" s="231"/>
      <c r="G78" s="231"/>
      <c r="H78" s="231"/>
      <c r="I78" s="231"/>
      <c r="J78" s="231"/>
      <c r="K78" s="231"/>
      <c r="L78" s="231"/>
      <c r="M78" s="231"/>
      <c r="N78" s="231"/>
      <c r="O78" s="231"/>
    </row>
    <row r="79" spans="1:19" x14ac:dyDescent="0.2">
      <c r="H79" s="232" t="s">
        <v>98</v>
      </c>
      <c r="I79" s="232"/>
      <c r="J79" s="232"/>
      <c r="K79" s="232"/>
      <c r="L79" s="232"/>
      <c r="M79" s="232"/>
      <c r="N79" s="232"/>
      <c r="O79" s="232"/>
      <c r="P79" s="232"/>
      <c r="Q79" s="232"/>
    </row>
  </sheetData>
  <mergeCells count="21">
    <mergeCell ref="B5:C6"/>
    <mergeCell ref="D5:E5"/>
    <mergeCell ref="F5:G6"/>
    <mergeCell ref="H5:I6"/>
    <mergeCell ref="J5:K6"/>
    <mergeCell ref="A1:P1"/>
    <mergeCell ref="N3:Q3"/>
    <mergeCell ref="B4:E4"/>
    <mergeCell ref="F4:O4"/>
    <mergeCell ref="P4:Q4"/>
    <mergeCell ref="L5:M6"/>
    <mergeCell ref="N5:O5"/>
    <mergeCell ref="P5:Q5"/>
    <mergeCell ref="D6:E6"/>
    <mergeCell ref="N6:O6"/>
    <mergeCell ref="P6:Q6"/>
    <mergeCell ref="A77:K77"/>
    <mergeCell ref="N77:O77"/>
    <mergeCell ref="P77:Q77"/>
    <mergeCell ref="A78:O78"/>
    <mergeCell ref="H79:Q79"/>
  </mergeCells>
  <phoneticPr fontId="3"/>
  <printOptions horizontalCentered="1"/>
  <pageMargins left="0.39370078740157483" right="0.39370078740157483" top="0.59055118110236227" bottom="0.78740157480314965" header="0.51181102362204722" footer="0.39370078740157483"/>
  <pageSetup paperSize="9" scale="5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80"/>
  <sheetViews>
    <sheetView showGridLine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G85" sqref="G85"/>
    </sheetView>
  </sheetViews>
  <sheetFormatPr defaultRowHeight="17.25" x14ac:dyDescent="0.2"/>
  <cols>
    <col min="1" max="1" width="11.875" style="74" customWidth="1"/>
    <col min="2" max="16" width="7.375" style="9" customWidth="1"/>
    <col min="17" max="256" width="9" style="9"/>
    <col min="257" max="257" width="11.875" style="9" customWidth="1"/>
    <col min="258" max="272" width="7.375" style="9" customWidth="1"/>
    <col min="273" max="512" width="9" style="9"/>
    <col min="513" max="513" width="11.875" style="9" customWidth="1"/>
    <col min="514" max="528" width="7.375" style="9" customWidth="1"/>
    <col min="529" max="768" width="9" style="9"/>
    <col min="769" max="769" width="11.875" style="9" customWidth="1"/>
    <col min="770" max="784" width="7.375" style="9" customWidth="1"/>
    <col min="785" max="1024" width="9" style="9"/>
    <col min="1025" max="1025" width="11.875" style="9" customWidth="1"/>
    <col min="1026" max="1040" width="7.375" style="9" customWidth="1"/>
    <col min="1041" max="1280" width="9" style="9"/>
    <col min="1281" max="1281" width="11.875" style="9" customWidth="1"/>
    <col min="1282" max="1296" width="7.375" style="9" customWidth="1"/>
    <col min="1297" max="1536" width="9" style="9"/>
    <col min="1537" max="1537" width="11.875" style="9" customWidth="1"/>
    <col min="1538" max="1552" width="7.375" style="9" customWidth="1"/>
    <col min="1553" max="1792" width="9" style="9"/>
    <col min="1793" max="1793" width="11.875" style="9" customWidth="1"/>
    <col min="1794" max="1808" width="7.375" style="9" customWidth="1"/>
    <col min="1809" max="2048" width="9" style="9"/>
    <col min="2049" max="2049" width="11.875" style="9" customWidth="1"/>
    <col min="2050" max="2064" width="7.375" style="9" customWidth="1"/>
    <col min="2065" max="2304" width="9" style="9"/>
    <col min="2305" max="2305" width="11.875" style="9" customWidth="1"/>
    <col min="2306" max="2320" width="7.375" style="9" customWidth="1"/>
    <col min="2321" max="2560" width="9" style="9"/>
    <col min="2561" max="2561" width="11.875" style="9" customWidth="1"/>
    <col min="2562" max="2576" width="7.375" style="9" customWidth="1"/>
    <col min="2577" max="2816" width="9" style="9"/>
    <col min="2817" max="2817" width="11.875" style="9" customWidth="1"/>
    <col min="2818" max="2832" width="7.375" style="9" customWidth="1"/>
    <col min="2833" max="3072" width="9" style="9"/>
    <col min="3073" max="3073" width="11.875" style="9" customWidth="1"/>
    <col min="3074" max="3088" width="7.375" style="9" customWidth="1"/>
    <col min="3089" max="3328" width="9" style="9"/>
    <col min="3329" max="3329" width="11.875" style="9" customWidth="1"/>
    <col min="3330" max="3344" width="7.375" style="9" customWidth="1"/>
    <col min="3345" max="3584" width="9" style="9"/>
    <col min="3585" max="3585" width="11.875" style="9" customWidth="1"/>
    <col min="3586" max="3600" width="7.375" style="9" customWidth="1"/>
    <col min="3601" max="3840" width="9" style="9"/>
    <col min="3841" max="3841" width="11.875" style="9" customWidth="1"/>
    <col min="3842" max="3856" width="7.375" style="9" customWidth="1"/>
    <col min="3857" max="4096" width="9" style="9"/>
    <col min="4097" max="4097" width="11.875" style="9" customWidth="1"/>
    <col min="4098" max="4112" width="7.375" style="9" customWidth="1"/>
    <col min="4113" max="4352" width="9" style="9"/>
    <col min="4353" max="4353" width="11.875" style="9" customWidth="1"/>
    <col min="4354" max="4368" width="7.375" style="9" customWidth="1"/>
    <col min="4369" max="4608" width="9" style="9"/>
    <col min="4609" max="4609" width="11.875" style="9" customWidth="1"/>
    <col min="4610" max="4624" width="7.375" style="9" customWidth="1"/>
    <col min="4625" max="4864" width="9" style="9"/>
    <col min="4865" max="4865" width="11.875" style="9" customWidth="1"/>
    <col min="4866" max="4880" width="7.375" style="9" customWidth="1"/>
    <col min="4881" max="5120" width="9" style="9"/>
    <col min="5121" max="5121" width="11.875" style="9" customWidth="1"/>
    <col min="5122" max="5136" width="7.375" style="9" customWidth="1"/>
    <col min="5137" max="5376" width="9" style="9"/>
    <col min="5377" max="5377" width="11.875" style="9" customWidth="1"/>
    <col min="5378" max="5392" width="7.375" style="9" customWidth="1"/>
    <col min="5393" max="5632" width="9" style="9"/>
    <col min="5633" max="5633" width="11.875" style="9" customWidth="1"/>
    <col min="5634" max="5648" width="7.375" style="9" customWidth="1"/>
    <col min="5649" max="5888" width="9" style="9"/>
    <col min="5889" max="5889" width="11.875" style="9" customWidth="1"/>
    <col min="5890" max="5904" width="7.375" style="9" customWidth="1"/>
    <col min="5905" max="6144" width="9" style="9"/>
    <col min="6145" max="6145" width="11.875" style="9" customWidth="1"/>
    <col min="6146" max="6160" width="7.375" style="9" customWidth="1"/>
    <col min="6161" max="6400" width="9" style="9"/>
    <col min="6401" max="6401" width="11.875" style="9" customWidth="1"/>
    <col min="6402" max="6416" width="7.375" style="9" customWidth="1"/>
    <col min="6417" max="6656" width="9" style="9"/>
    <col min="6657" max="6657" width="11.875" style="9" customWidth="1"/>
    <col min="6658" max="6672" width="7.375" style="9" customWidth="1"/>
    <col min="6673" max="6912" width="9" style="9"/>
    <col min="6913" max="6913" width="11.875" style="9" customWidth="1"/>
    <col min="6914" max="6928" width="7.375" style="9" customWidth="1"/>
    <col min="6929" max="7168" width="9" style="9"/>
    <col min="7169" max="7169" width="11.875" style="9" customWidth="1"/>
    <col min="7170" max="7184" width="7.375" style="9" customWidth="1"/>
    <col min="7185" max="7424" width="9" style="9"/>
    <col min="7425" max="7425" width="11.875" style="9" customWidth="1"/>
    <col min="7426" max="7440" width="7.375" style="9" customWidth="1"/>
    <col min="7441" max="7680" width="9" style="9"/>
    <col min="7681" max="7681" width="11.875" style="9" customWidth="1"/>
    <col min="7682" max="7696" width="7.375" style="9" customWidth="1"/>
    <col min="7697" max="7936" width="9" style="9"/>
    <col min="7937" max="7937" width="11.875" style="9" customWidth="1"/>
    <col min="7938" max="7952" width="7.375" style="9" customWidth="1"/>
    <col min="7953" max="8192" width="9" style="9"/>
    <col min="8193" max="8193" width="11.875" style="9" customWidth="1"/>
    <col min="8194" max="8208" width="7.375" style="9" customWidth="1"/>
    <col min="8209" max="8448" width="9" style="9"/>
    <col min="8449" max="8449" width="11.875" style="9" customWidth="1"/>
    <col min="8450" max="8464" width="7.375" style="9" customWidth="1"/>
    <col min="8465" max="8704" width="9" style="9"/>
    <col min="8705" max="8705" width="11.875" style="9" customWidth="1"/>
    <col min="8706" max="8720" width="7.375" style="9" customWidth="1"/>
    <col min="8721" max="8960" width="9" style="9"/>
    <col min="8961" max="8961" width="11.875" style="9" customWidth="1"/>
    <col min="8962" max="8976" width="7.375" style="9" customWidth="1"/>
    <col min="8977" max="9216" width="9" style="9"/>
    <col min="9217" max="9217" width="11.875" style="9" customWidth="1"/>
    <col min="9218" max="9232" width="7.375" style="9" customWidth="1"/>
    <col min="9233" max="9472" width="9" style="9"/>
    <col min="9473" max="9473" width="11.875" style="9" customWidth="1"/>
    <col min="9474" max="9488" width="7.375" style="9" customWidth="1"/>
    <col min="9489" max="9728" width="9" style="9"/>
    <col min="9729" max="9729" width="11.875" style="9" customWidth="1"/>
    <col min="9730" max="9744" width="7.375" style="9" customWidth="1"/>
    <col min="9745" max="9984" width="9" style="9"/>
    <col min="9985" max="9985" width="11.875" style="9" customWidth="1"/>
    <col min="9986" max="10000" width="7.375" style="9" customWidth="1"/>
    <col min="10001" max="10240" width="9" style="9"/>
    <col min="10241" max="10241" width="11.875" style="9" customWidth="1"/>
    <col min="10242" max="10256" width="7.375" style="9" customWidth="1"/>
    <col min="10257" max="10496" width="9" style="9"/>
    <col min="10497" max="10497" width="11.875" style="9" customWidth="1"/>
    <col min="10498" max="10512" width="7.375" style="9" customWidth="1"/>
    <col min="10513" max="10752" width="9" style="9"/>
    <col min="10753" max="10753" width="11.875" style="9" customWidth="1"/>
    <col min="10754" max="10768" width="7.375" style="9" customWidth="1"/>
    <col min="10769" max="11008" width="9" style="9"/>
    <col min="11009" max="11009" width="11.875" style="9" customWidth="1"/>
    <col min="11010" max="11024" width="7.375" style="9" customWidth="1"/>
    <col min="11025" max="11264" width="9" style="9"/>
    <col min="11265" max="11265" width="11.875" style="9" customWidth="1"/>
    <col min="11266" max="11280" width="7.375" style="9" customWidth="1"/>
    <col min="11281" max="11520" width="9" style="9"/>
    <col min="11521" max="11521" width="11.875" style="9" customWidth="1"/>
    <col min="11522" max="11536" width="7.375" style="9" customWidth="1"/>
    <col min="11537" max="11776" width="9" style="9"/>
    <col min="11777" max="11777" width="11.875" style="9" customWidth="1"/>
    <col min="11778" max="11792" width="7.375" style="9" customWidth="1"/>
    <col min="11793" max="12032" width="9" style="9"/>
    <col min="12033" max="12033" width="11.875" style="9" customWidth="1"/>
    <col min="12034" max="12048" width="7.375" style="9" customWidth="1"/>
    <col min="12049" max="12288" width="9" style="9"/>
    <col min="12289" max="12289" width="11.875" style="9" customWidth="1"/>
    <col min="12290" max="12304" width="7.375" style="9" customWidth="1"/>
    <col min="12305" max="12544" width="9" style="9"/>
    <col min="12545" max="12545" width="11.875" style="9" customWidth="1"/>
    <col min="12546" max="12560" width="7.375" style="9" customWidth="1"/>
    <col min="12561" max="12800" width="9" style="9"/>
    <col min="12801" max="12801" width="11.875" style="9" customWidth="1"/>
    <col min="12802" max="12816" width="7.375" style="9" customWidth="1"/>
    <col min="12817" max="13056" width="9" style="9"/>
    <col min="13057" max="13057" width="11.875" style="9" customWidth="1"/>
    <col min="13058" max="13072" width="7.375" style="9" customWidth="1"/>
    <col min="13073" max="13312" width="9" style="9"/>
    <col min="13313" max="13313" width="11.875" style="9" customWidth="1"/>
    <col min="13314" max="13328" width="7.375" style="9" customWidth="1"/>
    <col min="13329" max="13568" width="9" style="9"/>
    <col min="13569" max="13569" width="11.875" style="9" customWidth="1"/>
    <col min="13570" max="13584" width="7.375" style="9" customWidth="1"/>
    <col min="13585" max="13824" width="9" style="9"/>
    <col min="13825" max="13825" width="11.875" style="9" customWidth="1"/>
    <col min="13826" max="13840" width="7.375" style="9" customWidth="1"/>
    <col min="13841" max="14080" width="9" style="9"/>
    <col min="14081" max="14081" width="11.875" style="9" customWidth="1"/>
    <col min="14082" max="14096" width="7.375" style="9" customWidth="1"/>
    <col min="14097" max="14336" width="9" style="9"/>
    <col min="14337" max="14337" width="11.875" style="9" customWidth="1"/>
    <col min="14338" max="14352" width="7.375" style="9" customWidth="1"/>
    <col min="14353" max="14592" width="9" style="9"/>
    <col min="14593" max="14593" width="11.875" style="9" customWidth="1"/>
    <col min="14594" max="14608" width="7.375" style="9" customWidth="1"/>
    <col min="14609" max="14848" width="9" style="9"/>
    <col min="14849" max="14849" width="11.875" style="9" customWidth="1"/>
    <col min="14850" max="14864" width="7.375" style="9" customWidth="1"/>
    <col min="14865" max="15104" width="9" style="9"/>
    <col min="15105" max="15105" width="11.875" style="9" customWidth="1"/>
    <col min="15106" max="15120" width="7.375" style="9" customWidth="1"/>
    <col min="15121" max="15360" width="9" style="9"/>
    <col min="15361" max="15361" width="11.875" style="9" customWidth="1"/>
    <col min="15362" max="15376" width="7.375" style="9" customWidth="1"/>
    <col min="15377" max="15616" width="9" style="9"/>
    <col min="15617" max="15617" width="11.875" style="9" customWidth="1"/>
    <col min="15618" max="15632" width="7.375" style="9" customWidth="1"/>
    <col min="15633" max="15872" width="9" style="9"/>
    <col min="15873" max="15873" width="11.875" style="9" customWidth="1"/>
    <col min="15874" max="15888" width="7.375" style="9" customWidth="1"/>
    <col min="15889" max="16128" width="9" style="9"/>
    <col min="16129" max="16129" width="11.875" style="9" customWidth="1"/>
    <col min="16130" max="16144" width="7.375" style="9" customWidth="1"/>
    <col min="16145" max="16384" width="9" style="9"/>
  </cols>
  <sheetData>
    <row r="1" spans="1:19" ht="23.25" customHeight="1" x14ac:dyDescent="0.2">
      <c r="A1" s="242" t="s">
        <v>99</v>
      </c>
      <c r="B1" s="242"/>
      <c r="C1" s="242"/>
      <c r="D1" s="242"/>
      <c r="E1" s="242"/>
      <c r="F1" s="242"/>
      <c r="G1" s="242"/>
      <c r="H1" s="242"/>
      <c r="I1" s="242"/>
      <c r="J1" s="242"/>
      <c r="K1" s="242"/>
      <c r="L1" s="242"/>
      <c r="M1" s="242"/>
      <c r="N1" s="242"/>
      <c r="O1" s="242"/>
      <c r="P1" s="242"/>
    </row>
    <row r="2" spans="1:19" ht="4.5" customHeight="1" x14ac:dyDescent="0.2">
      <c r="A2" s="10"/>
      <c r="B2" s="10"/>
      <c r="C2" s="10"/>
      <c r="D2" s="10"/>
      <c r="E2" s="10"/>
      <c r="F2" s="10"/>
      <c r="G2" s="10"/>
      <c r="H2" s="10"/>
      <c r="I2" s="10"/>
      <c r="J2" s="10"/>
      <c r="K2" s="10"/>
      <c r="L2" s="10"/>
      <c r="M2" s="10"/>
      <c r="N2" s="10"/>
      <c r="O2" s="10"/>
      <c r="P2" s="10"/>
    </row>
    <row r="3" spans="1:19" ht="15.95" customHeight="1" thickBot="1" x14ac:dyDescent="0.25">
      <c r="A3" s="13"/>
      <c r="B3" s="11"/>
      <c r="C3" s="12"/>
      <c r="D3" s="12"/>
      <c r="E3" s="12"/>
      <c r="F3" s="11"/>
      <c r="G3" s="11"/>
      <c r="H3" s="11"/>
      <c r="I3" s="11"/>
      <c r="J3" s="12"/>
      <c r="K3" s="12"/>
      <c r="L3" s="243" t="s">
        <v>16</v>
      </c>
      <c r="M3" s="243"/>
      <c r="N3" s="243"/>
      <c r="O3" s="243"/>
      <c r="P3" s="243"/>
      <c r="S3" s="12"/>
    </row>
    <row r="4" spans="1:19" s="22" customFormat="1" ht="19.5" customHeight="1" x14ac:dyDescent="0.4">
      <c r="A4" s="40"/>
      <c r="B4" s="254" t="s">
        <v>314</v>
      </c>
      <c r="C4" s="255"/>
      <c r="D4" s="255"/>
      <c r="E4" s="255"/>
      <c r="F4" s="254" t="s">
        <v>315</v>
      </c>
      <c r="G4" s="255"/>
      <c r="H4" s="255"/>
      <c r="I4" s="255"/>
      <c r="J4" s="255"/>
      <c r="K4" s="255"/>
      <c r="L4" s="255"/>
      <c r="M4" s="255"/>
      <c r="N4" s="255"/>
      <c r="O4" s="255"/>
      <c r="P4" s="255"/>
      <c r="S4" s="21"/>
    </row>
    <row r="5" spans="1:19" ht="13.5" customHeight="1" x14ac:dyDescent="0.2">
      <c r="A5" s="16"/>
      <c r="B5" s="41" t="s">
        <v>100</v>
      </c>
      <c r="C5" s="42"/>
      <c r="D5" s="42"/>
      <c r="E5" s="42"/>
      <c r="F5" s="41" t="s">
        <v>100</v>
      </c>
      <c r="G5" s="43"/>
      <c r="H5" s="41" t="s">
        <v>100</v>
      </c>
      <c r="I5" s="41" t="s">
        <v>100</v>
      </c>
      <c r="J5" s="41" t="s">
        <v>100</v>
      </c>
      <c r="K5" s="42"/>
      <c r="L5" s="41" t="s">
        <v>100</v>
      </c>
      <c r="M5" s="41" t="s">
        <v>100</v>
      </c>
      <c r="N5" s="44" t="s">
        <v>100</v>
      </c>
      <c r="O5" s="41" t="s">
        <v>100</v>
      </c>
      <c r="P5" s="44" t="s">
        <v>100</v>
      </c>
      <c r="S5" s="12"/>
    </row>
    <row r="6" spans="1:19" ht="13.5" customHeight="1" x14ac:dyDescent="0.2">
      <c r="A6" s="16"/>
      <c r="B6" s="45">
        <v>1</v>
      </c>
      <c r="C6" s="46"/>
      <c r="D6" s="46"/>
      <c r="E6" s="46"/>
      <c r="F6" s="45">
        <v>1</v>
      </c>
      <c r="G6" s="47"/>
      <c r="H6" s="45">
        <v>1</v>
      </c>
      <c r="I6" s="45">
        <v>1</v>
      </c>
      <c r="J6" s="45">
        <v>1</v>
      </c>
      <c r="K6" s="46"/>
      <c r="L6" s="45">
        <v>1</v>
      </c>
      <c r="M6" s="45">
        <v>1</v>
      </c>
      <c r="N6" s="48">
        <v>1</v>
      </c>
      <c r="O6" s="45">
        <v>2</v>
      </c>
      <c r="P6" s="48">
        <v>2</v>
      </c>
      <c r="S6" s="12"/>
    </row>
    <row r="7" spans="1:19" s="54" customFormat="1" ht="123.4" customHeight="1" x14ac:dyDescent="0.4">
      <c r="A7" s="49"/>
      <c r="B7" s="50" t="s">
        <v>101</v>
      </c>
      <c r="C7" s="51" t="s">
        <v>102</v>
      </c>
      <c r="D7" s="51" t="s">
        <v>103</v>
      </c>
      <c r="E7" s="51" t="s">
        <v>104</v>
      </c>
      <c r="F7" s="51" t="s">
        <v>105</v>
      </c>
      <c r="G7" s="50" t="s">
        <v>106</v>
      </c>
      <c r="H7" s="50" t="s">
        <v>107</v>
      </c>
      <c r="I7" s="50" t="s">
        <v>108</v>
      </c>
      <c r="J7" s="52" t="s">
        <v>109</v>
      </c>
      <c r="K7" s="51" t="s">
        <v>110</v>
      </c>
      <c r="L7" s="51" t="s">
        <v>111</v>
      </c>
      <c r="M7" s="51" t="s">
        <v>112</v>
      </c>
      <c r="N7" s="53" t="s">
        <v>113</v>
      </c>
      <c r="O7" s="51" t="s">
        <v>114</v>
      </c>
      <c r="P7" s="51" t="s">
        <v>115</v>
      </c>
      <c r="S7" s="55"/>
    </row>
    <row r="8" spans="1:19" ht="7.5" customHeight="1" x14ac:dyDescent="0.2">
      <c r="A8" s="56"/>
      <c r="B8" s="24"/>
      <c r="C8" s="57"/>
      <c r="D8" s="57"/>
      <c r="E8" s="57"/>
      <c r="F8" s="24"/>
      <c r="G8" s="24"/>
      <c r="H8" s="24"/>
      <c r="I8" s="24"/>
      <c r="J8" s="57"/>
      <c r="K8" s="57"/>
      <c r="L8" s="57"/>
      <c r="M8" s="57"/>
      <c r="N8" s="57"/>
      <c r="O8" s="57"/>
      <c r="P8" s="57"/>
      <c r="S8" s="12"/>
    </row>
    <row r="9" spans="1:19" ht="17.25" customHeight="1" x14ac:dyDescent="0.2">
      <c r="A9" s="58" t="s">
        <v>33</v>
      </c>
      <c r="B9" s="138" t="s">
        <v>35</v>
      </c>
      <c r="C9" s="138">
        <v>6</v>
      </c>
      <c r="D9" s="138" t="s">
        <v>34</v>
      </c>
      <c r="E9" s="138">
        <v>10</v>
      </c>
      <c r="F9" s="138" t="s">
        <v>35</v>
      </c>
      <c r="G9" s="138" t="s">
        <v>35</v>
      </c>
      <c r="H9" s="138" t="s">
        <v>35</v>
      </c>
      <c r="I9" s="138" t="s">
        <v>35</v>
      </c>
      <c r="J9" s="138" t="s">
        <v>35</v>
      </c>
      <c r="K9" s="138">
        <v>3</v>
      </c>
      <c r="L9" s="138" t="s">
        <v>35</v>
      </c>
      <c r="M9" s="138" t="s">
        <v>35</v>
      </c>
      <c r="N9" s="138" t="s">
        <v>35</v>
      </c>
      <c r="O9" s="138" t="s">
        <v>35</v>
      </c>
      <c r="P9" s="138" t="s">
        <v>35</v>
      </c>
      <c r="S9" s="12"/>
    </row>
    <row r="10" spans="1:19" ht="15.4" customHeight="1" x14ac:dyDescent="0.2">
      <c r="A10" s="58" t="s">
        <v>36</v>
      </c>
      <c r="B10" s="138" t="s">
        <v>35</v>
      </c>
      <c r="C10" s="138">
        <v>6</v>
      </c>
      <c r="D10" s="138" t="s">
        <v>34</v>
      </c>
      <c r="E10" s="138">
        <v>25</v>
      </c>
      <c r="F10" s="138" t="s">
        <v>35</v>
      </c>
      <c r="G10" s="138" t="s">
        <v>35</v>
      </c>
      <c r="H10" s="138" t="s">
        <v>35</v>
      </c>
      <c r="I10" s="138" t="s">
        <v>35</v>
      </c>
      <c r="J10" s="138" t="s">
        <v>35</v>
      </c>
      <c r="K10" s="138">
        <v>7</v>
      </c>
      <c r="L10" s="138" t="s">
        <v>35</v>
      </c>
      <c r="M10" s="138" t="s">
        <v>35</v>
      </c>
      <c r="N10" s="138" t="s">
        <v>35</v>
      </c>
      <c r="O10" s="138" t="s">
        <v>35</v>
      </c>
      <c r="P10" s="138" t="s">
        <v>35</v>
      </c>
      <c r="S10" s="12"/>
    </row>
    <row r="11" spans="1:19" ht="15.4" customHeight="1" x14ac:dyDescent="0.2">
      <c r="A11" s="58" t="s">
        <v>37</v>
      </c>
      <c r="B11" s="138" t="s">
        <v>35</v>
      </c>
      <c r="C11" s="138">
        <v>10</v>
      </c>
      <c r="D11" s="138" t="s">
        <v>34</v>
      </c>
      <c r="E11" s="138">
        <v>23</v>
      </c>
      <c r="F11" s="138" t="s">
        <v>35</v>
      </c>
      <c r="G11" s="138" t="s">
        <v>35</v>
      </c>
      <c r="H11" s="138" t="s">
        <v>35</v>
      </c>
      <c r="I11" s="138" t="s">
        <v>35</v>
      </c>
      <c r="J11" s="138" t="s">
        <v>35</v>
      </c>
      <c r="K11" s="138">
        <v>6</v>
      </c>
      <c r="L11" s="138" t="s">
        <v>35</v>
      </c>
      <c r="M11" s="138" t="s">
        <v>35</v>
      </c>
      <c r="N11" s="138" t="s">
        <v>35</v>
      </c>
      <c r="O11" s="138" t="s">
        <v>35</v>
      </c>
      <c r="P11" s="138" t="s">
        <v>35</v>
      </c>
      <c r="S11" s="12"/>
    </row>
    <row r="12" spans="1:19" ht="15.4" customHeight="1" x14ac:dyDescent="0.2">
      <c r="A12" s="58" t="s">
        <v>38</v>
      </c>
      <c r="B12" s="138" t="s">
        <v>35</v>
      </c>
      <c r="C12" s="138" t="s">
        <v>34</v>
      </c>
      <c r="D12" s="138" t="s">
        <v>34</v>
      </c>
      <c r="E12" s="138">
        <v>12</v>
      </c>
      <c r="F12" s="138" t="s">
        <v>35</v>
      </c>
      <c r="G12" s="138" t="s">
        <v>35</v>
      </c>
      <c r="H12" s="138" t="s">
        <v>35</v>
      </c>
      <c r="I12" s="138" t="s">
        <v>35</v>
      </c>
      <c r="J12" s="138" t="s">
        <v>35</v>
      </c>
      <c r="K12" s="138">
        <v>13</v>
      </c>
      <c r="L12" s="138" t="s">
        <v>35</v>
      </c>
      <c r="M12" s="138" t="s">
        <v>35</v>
      </c>
      <c r="N12" s="138" t="s">
        <v>35</v>
      </c>
      <c r="O12" s="138" t="s">
        <v>35</v>
      </c>
      <c r="P12" s="138" t="s">
        <v>35</v>
      </c>
      <c r="S12" s="12"/>
    </row>
    <row r="13" spans="1:19" ht="15.4" customHeight="1" x14ac:dyDescent="0.2">
      <c r="A13" s="58" t="s">
        <v>39</v>
      </c>
      <c r="B13" s="138" t="s">
        <v>35</v>
      </c>
      <c r="C13" s="138" t="s">
        <v>34</v>
      </c>
      <c r="D13" s="138" t="s">
        <v>34</v>
      </c>
      <c r="E13" s="138">
        <v>35</v>
      </c>
      <c r="F13" s="138" t="s">
        <v>35</v>
      </c>
      <c r="G13" s="138" t="s">
        <v>35</v>
      </c>
      <c r="H13" s="138" t="s">
        <v>35</v>
      </c>
      <c r="I13" s="138" t="s">
        <v>35</v>
      </c>
      <c r="J13" s="138" t="s">
        <v>35</v>
      </c>
      <c r="K13" s="138">
        <v>6</v>
      </c>
      <c r="L13" s="138" t="s">
        <v>35</v>
      </c>
      <c r="M13" s="138" t="s">
        <v>35</v>
      </c>
      <c r="N13" s="138" t="s">
        <v>35</v>
      </c>
      <c r="O13" s="138" t="s">
        <v>35</v>
      </c>
      <c r="P13" s="138" t="s">
        <v>35</v>
      </c>
      <c r="S13" s="12"/>
    </row>
    <row r="14" spans="1:19" ht="12" customHeight="1" x14ac:dyDescent="0.2">
      <c r="A14" s="60"/>
      <c r="B14" s="138"/>
      <c r="C14" s="126"/>
      <c r="D14" s="126"/>
      <c r="E14" s="126"/>
      <c r="F14" s="138"/>
      <c r="G14" s="138"/>
      <c r="H14" s="138"/>
      <c r="I14" s="138"/>
      <c r="J14" s="126"/>
      <c r="K14" s="126"/>
      <c r="L14" s="126"/>
      <c r="M14" s="126"/>
      <c r="N14" s="126"/>
      <c r="O14" s="126"/>
      <c r="P14" s="126"/>
      <c r="S14" s="12"/>
    </row>
    <row r="15" spans="1:19" ht="15.4" customHeight="1" x14ac:dyDescent="0.2">
      <c r="A15" s="58" t="s">
        <v>40</v>
      </c>
      <c r="B15" s="138" t="s">
        <v>35</v>
      </c>
      <c r="C15" s="138" t="s">
        <v>34</v>
      </c>
      <c r="D15" s="138" t="s">
        <v>34</v>
      </c>
      <c r="E15" s="138">
        <v>71</v>
      </c>
      <c r="F15" s="138" t="s">
        <v>35</v>
      </c>
      <c r="G15" s="138" t="s">
        <v>35</v>
      </c>
      <c r="H15" s="138" t="s">
        <v>35</v>
      </c>
      <c r="I15" s="138" t="s">
        <v>35</v>
      </c>
      <c r="J15" s="138" t="s">
        <v>35</v>
      </c>
      <c r="K15" s="138">
        <v>2</v>
      </c>
      <c r="L15" s="138" t="s">
        <v>35</v>
      </c>
      <c r="M15" s="138" t="s">
        <v>35</v>
      </c>
      <c r="N15" s="138" t="s">
        <v>35</v>
      </c>
      <c r="O15" s="138" t="s">
        <v>35</v>
      </c>
      <c r="P15" s="138" t="s">
        <v>35</v>
      </c>
      <c r="S15" s="12"/>
    </row>
    <row r="16" spans="1:19" ht="15.4" customHeight="1" x14ac:dyDescent="0.2">
      <c r="A16" s="58" t="s">
        <v>41</v>
      </c>
      <c r="B16" s="138" t="s">
        <v>35</v>
      </c>
      <c r="C16" s="138" t="s">
        <v>34</v>
      </c>
      <c r="D16" s="138" t="s">
        <v>34</v>
      </c>
      <c r="E16" s="138">
        <v>2</v>
      </c>
      <c r="F16" s="138" t="s">
        <v>35</v>
      </c>
      <c r="G16" s="138" t="s">
        <v>35</v>
      </c>
      <c r="H16" s="138" t="s">
        <v>35</v>
      </c>
      <c r="I16" s="138" t="s">
        <v>35</v>
      </c>
      <c r="J16" s="138" t="s">
        <v>35</v>
      </c>
      <c r="K16" s="138">
        <v>2</v>
      </c>
      <c r="L16" s="138" t="s">
        <v>35</v>
      </c>
      <c r="M16" s="138" t="s">
        <v>35</v>
      </c>
      <c r="N16" s="138" t="s">
        <v>35</v>
      </c>
      <c r="O16" s="138" t="s">
        <v>35</v>
      </c>
      <c r="P16" s="138" t="s">
        <v>35</v>
      </c>
      <c r="S16" s="12"/>
    </row>
    <row r="17" spans="1:19" ht="15.4" customHeight="1" x14ac:dyDescent="0.2">
      <c r="A17" s="58" t="s">
        <v>42</v>
      </c>
      <c r="B17" s="138" t="s">
        <v>35</v>
      </c>
      <c r="C17" s="138" t="s">
        <v>34</v>
      </c>
      <c r="D17" s="138" t="s">
        <v>34</v>
      </c>
      <c r="E17" s="138">
        <v>9</v>
      </c>
      <c r="F17" s="138" t="s">
        <v>35</v>
      </c>
      <c r="G17" s="138" t="s">
        <v>35</v>
      </c>
      <c r="H17" s="138" t="s">
        <v>35</v>
      </c>
      <c r="I17" s="138" t="s">
        <v>35</v>
      </c>
      <c r="J17" s="138" t="s">
        <v>35</v>
      </c>
      <c r="K17" s="138">
        <v>1</v>
      </c>
      <c r="L17" s="138" t="s">
        <v>35</v>
      </c>
      <c r="M17" s="138" t="s">
        <v>35</v>
      </c>
      <c r="N17" s="138" t="s">
        <v>35</v>
      </c>
      <c r="O17" s="138" t="s">
        <v>35</v>
      </c>
      <c r="P17" s="138" t="s">
        <v>35</v>
      </c>
      <c r="S17" s="12"/>
    </row>
    <row r="18" spans="1:19" ht="15.4" customHeight="1" x14ac:dyDescent="0.2">
      <c r="A18" s="58" t="s">
        <v>43</v>
      </c>
      <c r="B18" s="138" t="s">
        <v>35</v>
      </c>
      <c r="C18" s="138" t="s">
        <v>34</v>
      </c>
      <c r="D18" s="138" t="s">
        <v>34</v>
      </c>
      <c r="E18" s="138">
        <v>7</v>
      </c>
      <c r="F18" s="138" t="s">
        <v>35</v>
      </c>
      <c r="G18" s="138" t="s">
        <v>35</v>
      </c>
      <c r="H18" s="138" t="s">
        <v>35</v>
      </c>
      <c r="I18" s="138" t="s">
        <v>35</v>
      </c>
      <c r="J18" s="138" t="s">
        <v>35</v>
      </c>
      <c r="K18" s="138">
        <v>2</v>
      </c>
      <c r="L18" s="138" t="s">
        <v>35</v>
      </c>
      <c r="M18" s="138" t="s">
        <v>35</v>
      </c>
      <c r="N18" s="138" t="s">
        <v>35</v>
      </c>
      <c r="O18" s="138" t="s">
        <v>35</v>
      </c>
      <c r="P18" s="138" t="s">
        <v>35</v>
      </c>
      <c r="S18" s="12"/>
    </row>
    <row r="19" spans="1:19" ht="15.4" customHeight="1" x14ac:dyDescent="0.2">
      <c r="A19" s="58" t="s">
        <v>44</v>
      </c>
      <c r="B19" s="138" t="s">
        <v>35</v>
      </c>
      <c r="C19" s="138" t="s">
        <v>34</v>
      </c>
      <c r="D19" s="138" t="s">
        <v>34</v>
      </c>
      <c r="E19" s="138">
        <v>21</v>
      </c>
      <c r="F19" s="138" t="s">
        <v>35</v>
      </c>
      <c r="G19" s="138" t="s">
        <v>35</v>
      </c>
      <c r="H19" s="138" t="s">
        <v>35</v>
      </c>
      <c r="I19" s="138" t="s">
        <v>35</v>
      </c>
      <c r="J19" s="138" t="s">
        <v>35</v>
      </c>
      <c r="K19" s="126"/>
      <c r="L19" s="138" t="s">
        <v>35</v>
      </c>
      <c r="M19" s="138" t="s">
        <v>35</v>
      </c>
      <c r="N19" s="138" t="s">
        <v>35</v>
      </c>
      <c r="O19" s="138" t="s">
        <v>35</v>
      </c>
      <c r="P19" s="138" t="s">
        <v>35</v>
      </c>
      <c r="S19" s="12"/>
    </row>
    <row r="20" spans="1:19" ht="12" customHeight="1" x14ac:dyDescent="0.2">
      <c r="A20" s="60"/>
      <c r="B20" s="138"/>
      <c r="C20" s="126"/>
      <c r="D20" s="126"/>
      <c r="E20" s="126"/>
      <c r="F20" s="138"/>
      <c r="G20" s="138"/>
      <c r="H20" s="138"/>
      <c r="I20" s="138"/>
      <c r="J20" s="126"/>
      <c r="K20" s="126"/>
      <c r="L20" s="126"/>
      <c r="M20" s="126"/>
      <c r="N20" s="126"/>
      <c r="O20" s="126"/>
      <c r="P20" s="126"/>
      <c r="S20" s="12"/>
    </row>
    <row r="21" spans="1:19" ht="15.4" customHeight="1" x14ac:dyDescent="0.2">
      <c r="A21" s="58" t="s">
        <v>45</v>
      </c>
      <c r="B21" s="138" t="s">
        <v>35</v>
      </c>
      <c r="C21" s="138" t="s">
        <v>34</v>
      </c>
      <c r="D21" s="138" t="s">
        <v>34</v>
      </c>
      <c r="E21" s="138">
        <v>11</v>
      </c>
      <c r="F21" s="138" t="s">
        <v>35</v>
      </c>
      <c r="G21" s="138" t="s">
        <v>35</v>
      </c>
      <c r="H21" s="138" t="s">
        <v>35</v>
      </c>
      <c r="I21" s="138" t="s">
        <v>35</v>
      </c>
      <c r="J21" s="138" t="s">
        <v>35</v>
      </c>
      <c r="K21" s="138">
        <v>3</v>
      </c>
      <c r="L21" s="138" t="s">
        <v>35</v>
      </c>
      <c r="M21" s="138" t="s">
        <v>35</v>
      </c>
      <c r="N21" s="138" t="s">
        <v>35</v>
      </c>
      <c r="O21" s="138" t="s">
        <v>35</v>
      </c>
      <c r="P21" s="138" t="s">
        <v>35</v>
      </c>
      <c r="S21" s="12"/>
    </row>
    <row r="22" spans="1:19" ht="15.4" customHeight="1" x14ac:dyDescent="0.2">
      <c r="A22" s="58" t="s">
        <v>46</v>
      </c>
      <c r="B22" s="138" t="s">
        <v>35</v>
      </c>
      <c r="C22" s="138" t="s">
        <v>34</v>
      </c>
      <c r="D22" s="138" t="s">
        <v>34</v>
      </c>
      <c r="E22" s="138">
        <v>1</v>
      </c>
      <c r="F22" s="138" t="s">
        <v>35</v>
      </c>
      <c r="G22" s="138" t="s">
        <v>35</v>
      </c>
      <c r="H22" s="138" t="s">
        <v>35</v>
      </c>
      <c r="I22" s="138" t="s">
        <v>35</v>
      </c>
      <c r="J22" s="138" t="s">
        <v>35</v>
      </c>
      <c r="K22" s="138" t="s">
        <v>34</v>
      </c>
      <c r="L22" s="138" t="s">
        <v>35</v>
      </c>
      <c r="M22" s="138" t="s">
        <v>35</v>
      </c>
      <c r="N22" s="138" t="s">
        <v>35</v>
      </c>
      <c r="O22" s="138" t="s">
        <v>35</v>
      </c>
      <c r="P22" s="138" t="s">
        <v>35</v>
      </c>
      <c r="S22" s="12"/>
    </row>
    <row r="23" spans="1:19" ht="15.4" customHeight="1" x14ac:dyDescent="0.2">
      <c r="A23" s="58" t="s">
        <v>47</v>
      </c>
      <c r="B23" s="138" t="s">
        <v>35</v>
      </c>
      <c r="C23" s="138">
        <v>1</v>
      </c>
      <c r="D23" s="138" t="s">
        <v>34</v>
      </c>
      <c r="E23" s="138">
        <v>4</v>
      </c>
      <c r="F23" s="138" t="s">
        <v>35</v>
      </c>
      <c r="G23" s="138" t="s">
        <v>35</v>
      </c>
      <c r="H23" s="138" t="s">
        <v>35</v>
      </c>
      <c r="I23" s="138" t="s">
        <v>35</v>
      </c>
      <c r="J23" s="138" t="s">
        <v>35</v>
      </c>
      <c r="K23" s="138">
        <v>3</v>
      </c>
      <c r="L23" s="138" t="s">
        <v>35</v>
      </c>
      <c r="M23" s="138" t="s">
        <v>35</v>
      </c>
      <c r="N23" s="138" t="s">
        <v>35</v>
      </c>
      <c r="O23" s="138" t="s">
        <v>35</v>
      </c>
      <c r="P23" s="138" t="s">
        <v>35</v>
      </c>
      <c r="S23" s="12"/>
    </row>
    <row r="24" spans="1:19" ht="15.4" customHeight="1" x14ac:dyDescent="0.2">
      <c r="A24" s="58" t="s">
        <v>48</v>
      </c>
      <c r="B24" s="138" t="s">
        <v>35</v>
      </c>
      <c r="C24" s="138" t="s">
        <v>34</v>
      </c>
      <c r="D24" s="138" t="s">
        <v>34</v>
      </c>
      <c r="E24" s="138">
        <v>1</v>
      </c>
      <c r="F24" s="138" t="s">
        <v>35</v>
      </c>
      <c r="G24" s="138" t="s">
        <v>35</v>
      </c>
      <c r="H24" s="138" t="s">
        <v>35</v>
      </c>
      <c r="I24" s="138" t="s">
        <v>35</v>
      </c>
      <c r="J24" s="138" t="s">
        <v>35</v>
      </c>
      <c r="K24" s="138" t="s">
        <v>34</v>
      </c>
      <c r="L24" s="138" t="s">
        <v>35</v>
      </c>
      <c r="M24" s="138" t="s">
        <v>35</v>
      </c>
      <c r="N24" s="138" t="s">
        <v>35</v>
      </c>
      <c r="O24" s="138" t="s">
        <v>35</v>
      </c>
      <c r="P24" s="138" t="s">
        <v>35</v>
      </c>
      <c r="S24" s="12"/>
    </row>
    <row r="25" spans="1:19" ht="15.4" customHeight="1" x14ac:dyDescent="0.2">
      <c r="A25" s="58" t="s">
        <v>49</v>
      </c>
      <c r="B25" s="138" t="s">
        <v>35</v>
      </c>
      <c r="C25" s="138" t="s">
        <v>34</v>
      </c>
      <c r="D25" s="138" t="s">
        <v>34</v>
      </c>
      <c r="E25" s="138">
        <v>1</v>
      </c>
      <c r="F25" s="138" t="s">
        <v>35</v>
      </c>
      <c r="G25" s="138" t="s">
        <v>35</v>
      </c>
      <c r="H25" s="138" t="s">
        <v>35</v>
      </c>
      <c r="I25" s="138" t="s">
        <v>35</v>
      </c>
      <c r="J25" s="138" t="s">
        <v>35</v>
      </c>
      <c r="K25" s="138" t="s">
        <v>34</v>
      </c>
      <c r="L25" s="138" t="s">
        <v>35</v>
      </c>
      <c r="M25" s="138" t="s">
        <v>35</v>
      </c>
      <c r="N25" s="138" t="s">
        <v>35</v>
      </c>
      <c r="O25" s="138" t="s">
        <v>35</v>
      </c>
      <c r="P25" s="138" t="s">
        <v>35</v>
      </c>
      <c r="S25" s="12"/>
    </row>
    <row r="26" spans="1:19" ht="12" customHeight="1" x14ac:dyDescent="0.2">
      <c r="A26" s="60"/>
      <c r="B26" s="138"/>
      <c r="C26" s="126"/>
      <c r="D26" s="126"/>
      <c r="E26" s="126"/>
      <c r="F26" s="138"/>
      <c r="G26" s="138"/>
      <c r="H26" s="138"/>
      <c r="I26" s="138"/>
      <c r="J26" s="126"/>
      <c r="K26" s="126"/>
      <c r="L26" s="126"/>
      <c r="M26" s="126"/>
      <c r="N26" s="126"/>
      <c r="O26" s="126"/>
      <c r="P26" s="126"/>
      <c r="S26" s="12"/>
    </row>
    <row r="27" spans="1:19" ht="15.4" customHeight="1" x14ac:dyDescent="0.2">
      <c r="A27" s="58" t="s">
        <v>50</v>
      </c>
      <c r="B27" s="138" t="s">
        <v>35</v>
      </c>
      <c r="C27" s="138" t="s">
        <v>34</v>
      </c>
      <c r="D27" s="138" t="s">
        <v>34</v>
      </c>
      <c r="E27" s="138">
        <v>1</v>
      </c>
      <c r="F27" s="138" t="s">
        <v>35</v>
      </c>
      <c r="G27" s="138" t="s">
        <v>35</v>
      </c>
      <c r="H27" s="138" t="s">
        <v>35</v>
      </c>
      <c r="I27" s="138" t="s">
        <v>35</v>
      </c>
      <c r="J27" s="138" t="s">
        <v>35</v>
      </c>
      <c r="K27" s="138" t="s">
        <v>34</v>
      </c>
      <c r="L27" s="138" t="s">
        <v>35</v>
      </c>
      <c r="M27" s="138" t="s">
        <v>35</v>
      </c>
      <c r="N27" s="138" t="s">
        <v>35</v>
      </c>
      <c r="O27" s="138" t="s">
        <v>35</v>
      </c>
      <c r="P27" s="138" t="s">
        <v>35</v>
      </c>
      <c r="S27" s="12"/>
    </row>
    <row r="28" spans="1:19" ht="15.4" customHeight="1" x14ac:dyDescent="0.2">
      <c r="A28" s="58" t="s">
        <v>51</v>
      </c>
      <c r="B28" s="138" t="s">
        <v>35</v>
      </c>
      <c r="C28" s="138" t="s">
        <v>34</v>
      </c>
      <c r="D28" s="138" t="s">
        <v>34</v>
      </c>
      <c r="E28" s="138" t="s">
        <v>34</v>
      </c>
      <c r="F28" s="138" t="s">
        <v>35</v>
      </c>
      <c r="G28" s="138" t="s">
        <v>35</v>
      </c>
      <c r="H28" s="138" t="s">
        <v>35</v>
      </c>
      <c r="I28" s="138" t="s">
        <v>35</v>
      </c>
      <c r="J28" s="138" t="s">
        <v>35</v>
      </c>
      <c r="K28" s="138">
        <v>1</v>
      </c>
      <c r="L28" s="138" t="s">
        <v>35</v>
      </c>
      <c r="M28" s="138" t="s">
        <v>35</v>
      </c>
      <c r="N28" s="138" t="s">
        <v>35</v>
      </c>
      <c r="O28" s="138" t="s">
        <v>35</v>
      </c>
      <c r="P28" s="138" t="s">
        <v>35</v>
      </c>
      <c r="S28" s="12"/>
    </row>
    <row r="29" spans="1:19" ht="15.4" customHeight="1" x14ac:dyDescent="0.2">
      <c r="A29" s="58" t="s">
        <v>52</v>
      </c>
      <c r="B29" s="138" t="s">
        <v>35</v>
      </c>
      <c r="C29" s="138" t="s">
        <v>34</v>
      </c>
      <c r="D29" s="138" t="s">
        <v>34</v>
      </c>
      <c r="E29" s="138">
        <v>1</v>
      </c>
      <c r="F29" s="138" t="s">
        <v>35</v>
      </c>
      <c r="G29" s="138" t="s">
        <v>35</v>
      </c>
      <c r="H29" s="138" t="s">
        <v>35</v>
      </c>
      <c r="I29" s="138" t="s">
        <v>35</v>
      </c>
      <c r="J29" s="138" t="s">
        <v>35</v>
      </c>
      <c r="K29" s="138" t="s">
        <v>34</v>
      </c>
      <c r="L29" s="138" t="s">
        <v>35</v>
      </c>
      <c r="M29" s="138" t="s">
        <v>35</v>
      </c>
      <c r="N29" s="138" t="s">
        <v>35</v>
      </c>
      <c r="O29" s="138" t="s">
        <v>35</v>
      </c>
      <c r="P29" s="138" t="s">
        <v>35</v>
      </c>
      <c r="S29" s="12"/>
    </row>
    <row r="30" spans="1:19" ht="15.4" customHeight="1" x14ac:dyDescent="0.2">
      <c r="A30" s="58" t="s">
        <v>53</v>
      </c>
      <c r="B30" s="138" t="s">
        <v>35</v>
      </c>
      <c r="C30" s="138" t="s">
        <v>34</v>
      </c>
      <c r="D30" s="138" t="s">
        <v>34</v>
      </c>
      <c r="E30" s="138">
        <v>1</v>
      </c>
      <c r="F30" s="138" t="s">
        <v>35</v>
      </c>
      <c r="G30" s="138" t="s">
        <v>35</v>
      </c>
      <c r="H30" s="138" t="s">
        <v>35</v>
      </c>
      <c r="I30" s="138" t="s">
        <v>35</v>
      </c>
      <c r="J30" s="138" t="s">
        <v>35</v>
      </c>
      <c r="K30" s="138" t="s">
        <v>34</v>
      </c>
      <c r="L30" s="138" t="s">
        <v>35</v>
      </c>
      <c r="M30" s="138" t="s">
        <v>35</v>
      </c>
      <c r="N30" s="138" t="s">
        <v>35</v>
      </c>
      <c r="O30" s="138" t="s">
        <v>35</v>
      </c>
      <c r="P30" s="138" t="s">
        <v>35</v>
      </c>
      <c r="S30" s="12"/>
    </row>
    <row r="31" spans="1:19" ht="15.4" customHeight="1" x14ac:dyDescent="0.2">
      <c r="A31" s="58" t="s">
        <v>54</v>
      </c>
      <c r="B31" s="138" t="s">
        <v>35</v>
      </c>
      <c r="C31" s="138">
        <v>3</v>
      </c>
      <c r="D31" s="138" t="s">
        <v>34</v>
      </c>
      <c r="E31" s="138" t="s">
        <v>34</v>
      </c>
      <c r="F31" s="138" t="s">
        <v>35</v>
      </c>
      <c r="G31" s="138" t="s">
        <v>35</v>
      </c>
      <c r="H31" s="138" t="s">
        <v>35</v>
      </c>
      <c r="I31" s="138" t="s">
        <v>35</v>
      </c>
      <c r="J31" s="138" t="s">
        <v>35</v>
      </c>
      <c r="K31" s="138">
        <v>1</v>
      </c>
      <c r="L31" s="138" t="s">
        <v>35</v>
      </c>
      <c r="M31" s="138" t="s">
        <v>35</v>
      </c>
      <c r="N31" s="138" t="s">
        <v>35</v>
      </c>
      <c r="O31" s="138" t="s">
        <v>35</v>
      </c>
      <c r="P31" s="138" t="s">
        <v>35</v>
      </c>
      <c r="S31" s="12"/>
    </row>
    <row r="32" spans="1:19" ht="12" customHeight="1" x14ac:dyDescent="0.2">
      <c r="A32" s="60"/>
      <c r="B32" s="138"/>
      <c r="C32" s="126"/>
      <c r="D32" s="126"/>
      <c r="E32" s="126"/>
      <c r="F32" s="138"/>
      <c r="G32" s="138"/>
      <c r="H32" s="138"/>
      <c r="I32" s="138"/>
      <c r="J32" s="126"/>
      <c r="K32" s="126"/>
      <c r="L32" s="126"/>
      <c r="M32" s="126"/>
      <c r="N32" s="126"/>
      <c r="O32" s="126"/>
      <c r="P32" s="126"/>
      <c r="S32" s="12"/>
    </row>
    <row r="33" spans="1:19" ht="15.4" customHeight="1" x14ac:dyDescent="0.2">
      <c r="A33" s="58" t="s">
        <v>55</v>
      </c>
      <c r="B33" s="138" t="s">
        <v>35</v>
      </c>
      <c r="C33" s="138" t="s">
        <v>34</v>
      </c>
      <c r="D33" s="138" t="s">
        <v>34</v>
      </c>
      <c r="E33" s="138" t="s">
        <v>34</v>
      </c>
      <c r="F33" s="138" t="s">
        <v>35</v>
      </c>
      <c r="G33" s="138" t="s">
        <v>35</v>
      </c>
      <c r="H33" s="138" t="s">
        <v>35</v>
      </c>
      <c r="I33" s="138" t="s">
        <v>35</v>
      </c>
      <c r="J33" s="138" t="s">
        <v>35</v>
      </c>
      <c r="K33" s="138" t="s">
        <v>34</v>
      </c>
      <c r="L33" s="138" t="s">
        <v>35</v>
      </c>
      <c r="M33" s="138" t="s">
        <v>35</v>
      </c>
      <c r="N33" s="138" t="s">
        <v>35</v>
      </c>
      <c r="O33" s="138" t="s">
        <v>35</v>
      </c>
      <c r="P33" s="138" t="s">
        <v>35</v>
      </c>
      <c r="S33" s="12"/>
    </row>
    <row r="34" spans="1:19" ht="15.4" customHeight="1" x14ac:dyDescent="0.2">
      <c r="A34" s="58" t="s">
        <v>56</v>
      </c>
      <c r="B34" s="138" t="s">
        <v>35</v>
      </c>
      <c r="C34" s="138">
        <v>1</v>
      </c>
      <c r="D34" s="138" t="s">
        <v>34</v>
      </c>
      <c r="E34" s="138" t="s">
        <v>34</v>
      </c>
      <c r="F34" s="138" t="s">
        <v>35</v>
      </c>
      <c r="G34" s="138" t="s">
        <v>35</v>
      </c>
      <c r="H34" s="138" t="s">
        <v>35</v>
      </c>
      <c r="I34" s="138" t="s">
        <v>35</v>
      </c>
      <c r="J34" s="138" t="s">
        <v>35</v>
      </c>
      <c r="K34" s="138">
        <v>1</v>
      </c>
      <c r="L34" s="138" t="s">
        <v>35</v>
      </c>
      <c r="M34" s="138" t="s">
        <v>35</v>
      </c>
      <c r="N34" s="138" t="s">
        <v>35</v>
      </c>
      <c r="O34" s="138" t="s">
        <v>35</v>
      </c>
      <c r="P34" s="138" t="s">
        <v>35</v>
      </c>
      <c r="S34" s="12"/>
    </row>
    <row r="35" spans="1:19" ht="15.4" customHeight="1" x14ac:dyDescent="0.2">
      <c r="A35" s="58" t="s">
        <v>57</v>
      </c>
      <c r="B35" s="138" t="s">
        <v>35</v>
      </c>
      <c r="C35" s="138" t="s">
        <v>34</v>
      </c>
      <c r="D35" s="138" t="s">
        <v>34</v>
      </c>
      <c r="E35" s="138" t="s">
        <v>34</v>
      </c>
      <c r="F35" s="138" t="s">
        <v>35</v>
      </c>
      <c r="G35" s="138" t="s">
        <v>35</v>
      </c>
      <c r="H35" s="138" t="s">
        <v>35</v>
      </c>
      <c r="I35" s="138" t="s">
        <v>35</v>
      </c>
      <c r="J35" s="138" t="s">
        <v>35</v>
      </c>
      <c r="K35" s="138">
        <v>1</v>
      </c>
      <c r="L35" s="138" t="s">
        <v>35</v>
      </c>
      <c r="M35" s="138" t="s">
        <v>35</v>
      </c>
      <c r="N35" s="138" t="s">
        <v>35</v>
      </c>
      <c r="O35" s="138" t="s">
        <v>35</v>
      </c>
      <c r="P35" s="138" t="s">
        <v>35</v>
      </c>
      <c r="S35" s="12"/>
    </row>
    <row r="36" spans="1:19" ht="15.4" customHeight="1" x14ac:dyDescent="0.2">
      <c r="A36" s="58" t="s">
        <v>58</v>
      </c>
      <c r="B36" s="138" t="s">
        <v>35</v>
      </c>
      <c r="C36" s="138">
        <v>2</v>
      </c>
      <c r="D36" s="138" t="s">
        <v>34</v>
      </c>
      <c r="E36" s="138" t="s">
        <v>34</v>
      </c>
      <c r="F36" s="138" t="s">
        <v>35</v>
      </c>
      <c r="G36" s="138" t="s">
        <v>35</v>
      </c>
      <c r="H36" s="138" t="s">
        <v>35</v>
      </c>
      <c r="I36" s="138" t="s">
        <v>35</v>
      </c>
      <c r="J36" s="138" t="s">
        <v>35</v>
      </c>
      <c r="K36" s="138" t="s">
        <v>34</v>
      </c>
      <c r="L36" s="138" t="s">
        <v>35</v>
      </c>
      <c r="M36" s="138" t="s">
        <v>35</v>
      </c>
      <c r="N36" s="138" t="s">
        <v>35</v>
      </c>
      <c r="O36" s="138" t="s">
        <v>35</v>
      </c>
      <c r="P36" s="138" t="s">
        <v>35</v>
      </c>
      <c r="S36" s="12"/>
    </row>
    <row r="37" spans="1:19" ht="15.4" customHeight="1" x14ac:dyDescent="0.2">
      <c r="A37" s="58" t="s">
        <v>59</v>
      </c>
      <c r="B37" s="138" t="s">
        <v>35</v>
      </c>
      <c r="C37" s="138">
        <v>2</v>
      </c>
      <c r="D37" s="138" t="s">
        <v>34</v>
      </c>
      <c r="E37" s="138" t="s">
        <v>34</v>
      </c>
      <c r="F37" s="138" t="s">
        <v>35</v>
      </c>
      <c r="G37" s="138" t="s">
        <v>35</v>
      </c>
      <c r="H37" s="138" t="s">
        <v>35</v>
      </c>
      <c r="I37" s="138" t="s">
        <v>35</v>
      </c>
      <c r="J37" s="138" t="s">
        <v>35</v>
      </c>
      <c r="K37" s="138" t="s">
        <v>34</v>
      </c>
      <c r="L37" s="138" t="s">
        <v>35</v>
      </c>
      <c r="M37" s="138" t="s">
        <v>35</v>
      </c>
      <c r="N37" s="138" t="s">
        <v>35</v>
      </c>
      <c r="O37" s="138" t="s">
        <v>35</v>
      </c>
      <c r="P37" s="138" t="s">
        <v>35</v>
      </c>
      <c r="S37" s="12"/>
    </row>
    <row r="38" spans="1:19" ht="12" customHeight="1" x14ac:dyDescent="0.2">
      <c r="A38" s="60"/>
      <c r="B38" s="138"/>
      <c r="C38" s="126"/>
      <c r="D38" s="126"/>
      <c r="E38" s="126"/>
      <c r="F38" s="138"/>
      <c r="G38" s="138"/>
      <c r="H38" s="138"/>
      <c r="I38" s="138"/>
      <c r="J38" s="126"/>
      <c r="K38" s="126"/>
      <c r="L38" s="126"/>
      <c r="M38" s="126"/>
      <c r="N38" s="126"/>
      <c r="O38" s="126"/>
      <c r="P38" s="126"/>
      <c r="S38" s="12"/>
    </row>
    <row r="39" spans="1:19" ht="15.4" customHeight="1" x14ac:dyDescent="0.2">
      <c r="A39" s="58" t="s">
        <v>60</v>
      </c>
      <c r="B39" s="138" t="s">
        <v>35</v>
      </c>
      <c r="C39" s="138">
        <v>3</v>
      </c>
      <c r="D39" s="138" t="s">
        <v>34</v>
      </c>
      <c r="E39" s="138" t="s">
        <v>34</v>
      </c>
      <c r="F39" s="138" t="s">
        <v>35</v>
      </c>
      <c r="G39" s="138" t="s">
        <v>35</v>
      </c>
      <c r="H39" s="138" t="s">
        <v>35</v>
      </c>
      <c r="I39" s="138" t="s">
        <v>35</v>
      </c>
      <c r="J39" s="138" t="s">
        <v>35</v>
      </c>
      <c r="K39" s="138" t="s">
        <v>34</v>
      </c>
      <c r="L39" s="138" t="s">
        <v>35</v>
      </c>
      <c r="M39" s="138" t="s">
        <v>35</v>
      </c>
      <c r="N39" s="138" t="s">
        <v>35</v>
      </c>
      <c r="O39" s="138" t="s">
        <v>35</v>
      </c>
      <c r="P39" s="138" t="s">
        <v>35</v>
      </c>
      <c r="S39" s="12"/>
    </row>
    <row r="40" spans="1:19" ht="15.4" customHeight="1" x14ac:dyDescent="0.2">
      <c r="A40" s="58" t="s">
        <v>61</v>
      </c>
      <c r="B40" s="138" t="s">
        <v>35</v>
      </c>
      <c r="C40" s="138" t="s">
        <v>34</v>
      </c>
      <c r="D40" s="138" t="s">
        <v>34</v>
      </c>
      <c r="E40" s="138" t="s">
        <v>34</v>
      </c>
      <c r="F40" s="138" t="s">
        <v>35</v>
      </c>
      <c r="G40" s="138" t="s">
        <v>35</v>
      </c>
      <c r="H40" s="138" t="s">
        <v>35</v>
      </c>
      <c r="I40" s="138" t="s">
        <v>35</v>
      </c>
      <c r="J40" s="138" t="s">
        <v>35</v>
      </c>
      <c r="K40" s="138" t="s">
        <v>34</v>
      </c>
      <c r="L40" s="138" t="s">
        <v>35</v>
      </c>
      <c r="M40" s="138" t="s">
        <v>35</v>
      </c>
      <c r="N40" s="138" t="s">
        <v>35</v>
      </c>
      <c r="O40" s="138" t="s">
        <v>35</v>
      </c>
      <c r="P40" s="138" t="s">
        <v>35</v>
      </c>
      <c r="S40" s="12"/>
    </row>
    <row r="41" spans="1:19" ht="15.4" customHeight="1" x14ac:dyDescent="0.2">
      <c r="A41" s="58" t="s">
        <v>62</v>
      </c>
      <c r="B41" s="138" t="s">
        <v>35</v>
      </c>
      <c r="C41" s="138" t="s">
        <v>34</v>
      </c>
      <c r="D41" s="138" t="s">
        <v>34</v>
      </c>
      <c r="E41" s="138" t="s">
        <v>34</v>
      </c>
      <c r="F41" s="138" t="s">
        <v>35</v>
      </c>
      <c r="G41" s="138" t="s">
        <v>35</v>
      </c>
      <c r="H41" s="138" t="s">
        <v>35</v>
      </c>
      <c r="I41" s="138" t="s">
        <v>35</v>
      </c>
      <c r="J41" s="138" t="s">
        <v>35</v>
      </c>
      <c r="K41" s="138" t="s">
        <v>34</v>
      </c>
      <c r="L41" s="138" t="s">
        <v>35</v>
      </c>
      <c r="M41" s="138" t="s">
        <v>35</v>
      </c>
      <c r="N41" s="138" t="s">
        <v>35</v>
      </c>
      <c r="O41" s="138" t="s">
        <v>35</v>
      </c>
      <c r="P41" s="138" t="s">
        <v>35</v>
      </c>
      <c r="S41" s="12"/>
    </row>
    <row r="42" spans="1:19" ht="15.4" customHeight="1" x14ac:dyDescent="0.2">
      <c r="A42" s="58" t="s">
        <v>63</v>
      </c>
      <c r="B42" s="138" t="s">
        <v>35</v>
      </c>
      <c r="C42" s="138">
        <v>2</v>
      </c>
      <c r="D42" s="138" t="s">
        <v>34</v>
      </c>
      <c r="E42" s="138" t="s">
        <v>34</v>
      </c>
      <c r="F42" s="138" t="s">
        <v>35</v>
      </c>
      <c r="G42" s="138">
        <v>1</v>
      </c>
      <c r="H42" s="138" t="s">
        <v>35</v>
      </c>
      <c r="I42" s="138" t="s">
        <v>35</v>
      </c>
      <c r="J42" s="138" t="s">
        <v>35</v>
      </c>
      <c r="K42" s="138" t="s">
        <v>34</v>
      </c>
      <c r="L42" s="138" t="s">
        <v>35</v>
      </c>
      <c r="M42" s="138" t="s">
        <v>35</v>
      </c>
      <c r="N42" s="138" t="s">
        <v>35</v>
      </c>
      <c r="O42" s="138" t="s">
        <v>35</v>
      </c>
      <c r="P42" s="138" t="s">
        <v>35</v>
      </c>
      <c r="S42" s="12"/>
    </row>
    <row r="43" spans="1:19" ht="15.4" customHeight="1" x14ac:dyDescent="0.2">
      <c r="A43" s="58" t="s">
        <v>64</v>
      </c>
      <c r="B43" s="138" t="s">
        <v>35</v>
      </c>
      <c r="C43" s="138">
        <v>3</v>
      </c>
      <c r="D43" s="138" t="s">
        <v>34</v>
      </c>
      <c r="E43" s="138" t="s">
        <v>34</v>
      </c>
      <c r="F43" s="138" t="s">
        <v>35</v>
      </c>
      <c r="G43" s="138" t="s">
        <v>34</v>
      </c>
      <c r="H43" s="138" t="s">
        <v>35</v>
      </c>
      <c r="I43" s="138" t="s">
        <v>35</v>
      </c>
      <c r="J43" s="138" t="s">
        <v>35</v>
      </c>
      <c r="K43" s="138" t="s">
        <v>34</v>
      </c>
      <c r="L43" s="138" t="s">
        <v>35</v>
      </c>
      <c r="M43" s="138" t="s">
        <v>35</v>
      </c>
      <c r="N43" s="138" t="s">
        <v>35</v>
      </c>
      <c r="O43" s="138" t="s">
        <v>35</v>
      </c>
      <c r="P43" s="138" t="s">
        <v>35</v>
      </c>
      <c r="S43" s="12"/>
    </row>
    <row r="44" spans="1:19" ht="12" customHeight="1" x14ac:dyDescent="0.2">
      <c r="A44" s="60"/>
      <c r="B44" s="138"/>
      <c r="C44" s="126"/>
      <c r="D44" s="126"/>
      <c r="E44" s="126"/>
      <c r="F44" s="138"/>
      <c r="G44" s="138"/>
      <c r="H44" s="138"/>
      <c r="I44" s="138"/>
      <c r="J44" s="126"/>
      <c r="K44" s="126"/>
      <c r="L44" s="126"/>
      <c r="M44" s="126"/>
      <c r="N44" s="126"/>
      <c r="O44" s="126"/>
      <c r="P44" s="126"/>
      <c r="S44" s="12"/>
    </row>
    <row r="45" spans="1:19" ht="15.4" customHeight="1" x14ac:dyDescent="0.2">
      <c r="A45" s="58" t="s">
        <v>65</v>
      </c>
      <c r="B45" s="138" t="s">
        <v>35</v>
      </c>
      <c r="C45" s="138" t="s">
        <v>34</v>
      </c>
      <c r="D45" s="138" t="s">
        <v>34</v>
      </c>
      <c r="E45" s="138" t="s">
        <v>34</v>
      </c>
      <c r="F45" s="138" t="s">
        <v>35</v>
      </c>
      <c r="G45" s="138">
        <v>1</v>
      </c>
      <c r="H45" s="138" t="s">
        <v>35</v>
      </c>
      <c r="I45" s="138" t="s">
        <v>35</v>
      </c>
      <c r="J45" s="138" t="s">
        <v>35</v>
      </c>
      <c r="K45" s="138">
        <v>1</v>
      </c>
      <c r="L45" s="138" t="s">
        <v>35</v>
      </c>
      <c r="M45" s="138" t="s">
        <v>35</v>
      </c>
      <c r="N45" s="138" t="s">
        <v>35</v>
      </c>
      <c r="O45" s="138" t="s">
        <v>35</v>
      </c>
      <c r="P45" s="138" t="s">
        <v>35</v>
      </c>
      <c r="S45" s="12"/>
    </row>
    <row r="46" spans="1:19" ht="15.4" customHeight="1" x14ac:dyDescent="0.2">
      <c r="A46" s="58" t="s">
        <v>66</v>
      </c>
      <c r="B46" s="138" t="s">
        <v>35</v>
      </c>
      <c r="C46" s="138" t="s">
        <v>34</v>
      </c>
      <c r="D46" s="138" t="s">
        <v>34</v>
      </c>
      <c r="E46" s="138" t="s">
        <v>34</v>
      </c>
      <c r="F46" s="138" t="s">
        <v>35</v>
      </c>
      <c r="G46" s="138">
        <v>3</v>
      </c>
      <c r="H46" s="138" t="s">
        <v>35</v>
      </c>
      <c r="I46" s="138" t="s">
        <v>35</v>
      </c>
      <c r="J46" s="138" t="s">
        <v>35</v>
      </c>
      <c r="K46" s="138" t="s">
        <v>34</v>
      </c>
      <c r="L46" s="138" t="s">
        <v>35</v>
      </c>
      <c r="M46" s="138" t="s">
        <v>35</v>
      </c>
      <c r="N46" s="138" t="s">
        <v>35</v>
      </c>
      <c r="O46" s="138" t="s">
        <v>35</v>
      </c>
      <c r="P46" s="138" t="s">
        <v>35</v>
      </c>
      <c r="S46" s="12"/>
    </row>
    <row r="47" spans="1:19" ht="15.4" customHeight="1" x14ac:dyDescent="0.2">
      <c r="A47" s="58" t="s">
        <v>67</v>
      </c>
      <c r="B47" s="138" t="s">
        <v>35</v>
      </c>
      <c r="C47" s="138" t="s">
        <v>34</v>
      </c>
      <c r="D47" s="138">
        <v>1</v>
      </c>
      <c r="E47" s="138" t="s">
        <v>34</v>
      </c>
      <c r="F47" s="138" t="s">
        <v>35</v>
      </c>
      <c r="G47" s="138">
        <v>3</v>
      </c>
      <c r="H47" s="138" t="s">
        <v>35</v>
      </c>
      <c r="I47" s="138" t="s">
        <v>35</v>
      </c>
      <c r="J47" s="138" t="s">
        <v>35</v>
      </c>
      <c r="K47" s="138" t="s">
        <v>34</v>
      </c>
      <c r="L47" s="138" t="s">
        <v>35</v>
      </c>
      <c r="M47" s="138" t="s">
        <v>35</v>
      </c>
      <c r="N47" s="138" t="s">
        <v>35</v>
      </c>
      <c r="O47" s="138" t="s">
        <v>35</v>
      </c>
      <c r="P47" s="138" t="s">
        <v>35</v>
      </c>
      <c r="S47" s="12"/>
    </row>
    <row r="48" spans="1:19" ht="15.4" customHeight="1" x14ac:dyDescent="0.2">
      <c r="A48" s="58" t="s">
        <v>68</v>
      </c>
      <c r="B48" s="138" t="s">
        <v>35</v>
      </c>
      <c r="C48" s="138">
        <v>2</v>
      </c>
      <c r="D48" s="138">
        <v>2</v>
      </c>
      <c r="E48" s="138" t="s">
        <v>34</v>
      </c>
      <c r="F48" s="138" t="s">
        <v>35</v>
      </c>
      <c r="G48" s="138">
        <v>2</v>
      </c>
      <c r="H48" s="138" t="s">
        <v>35</v>
      </c>
      <c r="I48" s="138" t="s">
        <v>35</v>
      </c>
      <c r="J48" s="138" t="s">
        <v>35</v>
      </c>
      <c r="K48" s="138" t="s">
        <v>34</v>
      </c>
      <c r="L48" s="138" t="s">
        <v>35</v>
      </c>
      <c r="M48" s="138" t="s">
        <v>35</v>
      </c>
      <c r="N48" s="138" t="s">
        <v>35</v>
      </c>
      <c r="O48" s="138" t="s">
        <v>35</v>
      </c>
      <c r="P48" s="138" t="s">
        <v>35</v>
      </c>
      <c r="S48" s="12"/>
    </row>
    <row r="49" spans="1:19" ht="15.4" customHeight="1" x14ac:dyDescent="0.2">
      <c r="A49" s="58" t="s">
        <v>69</v>
      </c>
      <c r="B49" s="138" t="s">
        <v>35</v>
      </c>
      <c r="C49" s="138">
        <v>2</v>
      </c>
      <c r="D49" s="138" t="s">
        <v>34</v>
      </c>
      <c r="E49" s="138" t="s">
        <v>34</v>
      </c>
      <c r="F49" s="138" t="s">
        <v>35</v>
      </c>
      <c r="G49" s="138">
        <v>3</v>
      </c>
      <c r="H49" s="138" t="s">
        <v>35</v>
      </c>
      <c r="I49" s="138" t="s">
        <v>35</v>
      </c>
      <c r="J49" s="138" t="s">
        <v>35</v>
      </c>
      <c r="K49" s="138" t="s">
        <v>34</v>
      </c>
      <c r="L49" s="138" t="s">
        <v>35</v>
      </c>
      <c r="M49" s="138" t="s">
        <v>35</v>
      </c>
      <c r="N49" s="138" t="s">
        <v>35</v>
      </c>
      <c r="O49" s="138" t="s">
        <v>35</v>
      </c>
      <c r="P49" s="138" t="s">
        <v>35</v>
      </c>
      <c r="S49" s="12"/>
    </row>
    <row r="50" spans="1:19" ht="12" customHeight="1" x14ac:dyDescent="0.2">
      <c r="A50" s="60"/>
      <c r="B50" s="138"/>
      <c r="C50" s="126"/>
      <c r="D50" s="126"/>
      <c r="E50" s="126"/>
      <c r="F50" s="138"/>
      <c r="G50" s="138"/>
      <c r="H50" s="138"/>
      <c r="I50" s="138"/>
      <c r="J50" s="126"/>
      <c r="K50" s="126"/>
      <c r="L50" s="126"/>
      <c r="M50" s="126"/>
      <c r="N50" s="126"/>
      <c r="O50" s="126"/>
      <c r="P50" s="126"/>
      <c r="S50" s="12"/>
    </row>
    <row r="51" spans="1:19" ht="15.4" customHeight="1" x14ac:dyDescent="0.2">
      <c r="A51" s="58" t="s">
        <v>70</v>
      </c>
      <c r="B51" s="138" t="s">
        <v>35</v>
      </c>
      <c r="C51" s="138" t="s">
        <v>34</v>
      </c>
      <c r="D51" s="138" t="s">
        <v>34</v>
      </c>
      <c r="E51" s="138" t="s">
        <v>34</v>
      </c>
      <c r="F51" s="138" t="s">
        <v>35</v>
      </c>
      <c r="G51" s="138">
        <v>2</v>
      </c>
      <c r="H51" s="138" t="s">
        <v>35</v>
      </c>
      <c r="I51" s="138" t="s">
        <v>35</v>
      </c>
      <c r="J51" s="138" t="s">
        <v>35</v>
      </c>
      <c r="K51" s="138" t="s">
        <v>34</v>
      </c>
      <c r="L51" s="138" t="s">
        <v>35</v>
      </c>
      <c r="M51" s="138" t="s">
        <v>35</v>
      </c>
      <c r="N51" s="138" t="s">
        <v>35</v>
      </c>
      <c r="O51" s="138" t="s">
        <v>35</v>
      </c>
      <c r="P51" s="138" t="s">
        <v>35</v>
      </c>
      <c r="S51" s="12"/>
    </row>
    <row r="52" spans="1:19" ht="15.4" customHeight="1" x14ac:dyDescent="0.2">
      <c r="A52" s="58" t="s">
        <v>71</v>
      </c>
      <c r="B52" s="138" t="s">
        <v>35</v>
      </c>
      <c r="C52" s="138">
        <v>1</v>
      </c>
      <c r="D52" s="138">
        <v>1</v>
      </c>
      <c r="E52" s="138" t="s">
        <v>34</v>
      </c>
      <c r="F52" s="138" t="s">
        <v>35</v>
      </c>
      <c r="G52" s="138" t="s">
        <v>34</v>
      </c>
      <c r="H52" s="138" t="s">
        <v>35</v>
      </c>
      <c r="I52" s="138" t="s">
        <v>35</v>
      </c>
      <c r="J52" s="138" t="s">
        <v>35</v>
      </c>
      <c r="K52" s="138" t="s">
        <v>34</v>
      </c>
      <c r="L52" s="138" t="s">
        <v>35</v>
      </c>
      <c r="M52" s="138" t="s">
        <v>35</v>
      </c>
      <c r="N52" s="138" t="s">
        <v>35</v>
      </c>
      <c r="O52" s="138" t="s">
        <v>35</v>
      </c>
      <c r="P52" s="138" t="s">
        <v>35</v>
      </c>
      <c r="S52" s="12"/>
    </row>
    <row r="53" spans="1:19" ht="15.4" customHeight="1" x14ac:dyDescent="0.2">
      <c r="A53" s="58" t="s">
        <v>72</v>
      </c>
      <c r="B53" s="138" t="s">
        <v>35</v>
      </c>
      <c r="C53" s="138" t="s">
        <v>34</v>
      </c>
      <c r="D53" s="138">
        <v>1</v>
      </c>
      <c r="E53" s="138" t="s">
        <v>34</v>
      </c>
      <c r="F53" s="138" t="s">
        <v>35</v>
      </c>
      <c r="G53" s="138">
        <v>3</v>
      </c>
      <c r="H53" s="138" t="s">
        <v>35</v>
      </c>
      <c r="I53" s="138" t="s">
        <v>35</v>
      </c>
      <c r="J53" s="138" t="s">
        <v>35</v>
      </c>
      <c r="K53" s="138" t="s">
        <v>34</v>
      </c>
      <c r="L53" s="138" t="s">
        <v>35</v>
      </c>
      <c r="M53" s="138" t="s">
        <v>35</v>
      </c>
      <c r="N53" s="138" t="s">
        <v>35</v>
      </c>
      <c r="O53" s="138" t="s">
        <v>35</v>
      </c>
      <c r="P53" s="138" t="s">
        <v>35</v>
      </c>
      <c r="S53" s="12"/>
    </row>
    <row r="54" spans="1:19" ht="15.4" customHeight="1" x14ac:dyDescent="0.2">
      <c r="A54" s="58" t="s">
        <v>73</v>
      </c>
      <c r="B54" s="138" t="s">
        <v>34</v>
      </c>
      <c r="C54" s="138">
        <v>1</v>
      </c>
      <c r="D54" s="138" t="s">
        <v>34</v>
      </c>
      <c r="E54" s="138" t="s">
        <v>34</v>
      </c>
      <c r="F54" s="138" t="s">
        <v>35</v>
      </c>
      <c r="G54" s="138">
        <v>7</v>
      </c>
      <c r="H54" s="138">
        <v>5</v>
      </c>
      <c r="I54" s="138">
        <v>2</v>
      </c>
      <c r="J54" s="138" t="s">
        <v>34</v>
      </c>
      <c r="K54" s="138">
        <v>3</v>
      </c>
      <c r="L54" s="138">
        <v>1</v>
      </c>
      <c r="M54" s="138" t="s">
        <v>34</v>
      </c>
      <c r="N54" s="138" t="s">
        <v>34</v>
      </c>
      <c r="O54" s="138" t="s">
        <v>35</v>
      </c>
      <c r="P54" s="138" t="s">
        <v>35</v>
      </c>
      <c r="S54" s="12"/>
    </row>
    <row r="55" spans="1:19" ht="15.4" customHeight="1" x14ac:dyDescent="0.2">
      <c r="A55" s="58" t="s">
        <v>74</v>
      </c>
      <c r="B55" s="138">
        <v>2</v>
      </c>
      <c r="C55" s="138">
        <v>2</v>
      </c>
      <c r="D55" s="138" t="s">
        <v>34</v>
      </c>
      <c r="E55" s="138" t="s">
        <v>34</v>
      </c>
      <c r="F55" s="138" t="s">
        <v>35</v>
      </c>
      <c r="G55" s="138">
        <v>6</v>
      </c>
      <c r="H55" s="138">
        <v>5</v>
      </c>
      <c r="I55" s="138">
        <v>1</v>
      </c>
      <c r="J55" s="138">
        <v>1</v>
      </c>
      <c r="K55" s="138">
        <v>1</v>
      </c>
      <c r="L55" s="138" t="s">
        <v>34</v>
      </c>
      <c r="M55" s="138" t="s">
        <v>34</v>
      </c>
      <c r="N55" s="138" t="s">
        <v>34</v>
      </c>
      <c r="O55" s="138" t="s">
        <v>35</v>
      </c>
      <c r="P55" s="138" t="s">
        <v>35</v>
      </c>
      <c r="S55" s="12"/>
    </row>
    <row r="56" spans="1:19" ht="12" customHeight="1" x14ac:dyDescent="0.2">
      <c r="A56" s="60"/>
      <c r="B56" s="138"/>
      <c r="C56" s="126"/>
      <c r="D56" s="126"/>
      <c r="E56" s="126"/>
      <c r="F56" s="138"/>
      <c r="G56" s="138"/>
      <c r="H56" s="138"/>
      <c r="I56" s="138"/>
      <c r="J56" s="126"/>
      <c r="K56" s="126"/>
      <c r="L56" s="126"/>
      <c r="M56" s="126"/>
      <c r="N56" s="126"/>
      <c r="O56" s="138"/>
      <c r="P56" s="138"/>
      <c r="S56" s="12"/>
    </row>
    <row r="57" spans="1:19" ht="15.4" customHeight="1" x14ac:dyDescent="0.2">
      <c r="A57" s="58" t="s">
        <v>75</v>
      </c>
      <c r="B57" s="138" t="s">
        <v>34</v>
      </c>
      <c r="C57" s="138">
        <v>3</v>
      </c>
      <c r="D57" s="138">
        <v>1</v>
      </c>
      <c r="E57" s="138" t="s">
        <v>34</v>
      </c>
      <c r="F57" s="138">
        <v>17</v>
      </c>
      <c r="G57" s="138">
        <v>11</v>
      </c>
      <c r="H57" s="138">
        <v>9</v>
      </c>
      <c r="I57" s="138">
        <v>1</v>
      </c>
      <c r="J57" s="138">
        <v>1</v>
      </c>
      <c r="K57" s="138">
        <v>1</v>
      </c>
      <c r="L57" s="138" t="s">
        <v>34</v>
      </c>
      <c r="M57" s="138">
        <v>1</v>
      </c>
      <c r="N57" s="138" t="s">
        <v>34</v>
      </c>
      <c r="O57" s="138" t="s">
        <v>35</v>
      </c>
      <c r="P57" s="138" t="s">
        <v>35</v>
      </c>
      <c r="S57" s="12"/>
    </row>
    <row r="58" spans="1:19" ht="15.4" customHeight="1" x14ac:dyDescent="0.2">
      <c r="A58" s="58" t="s">
        <v>76</v>
      </c>
      <c r="B58" s="138">
        <v>1</v>
      </c>
      <c r="C58" s="138">
        <v>1</v>
      </c>
      <c r="D58" s="138" t="s">
        <v>34</v>
      </c>
      <c r="E58" s="138" t="s">
        <v>34</v>
      </c>
      <c r="F58" s="138">
        <v>11</v>
      </c>
      <c r="G58" s="138">
        <v>12</v>
      </c>
      <c r="H58" s="138">
        <v>4</v>
      </c>
      <c r="I58" s="138" t="s">
        <v>34</v>
      </c>
      <c r="J58" s="138" t="s">
        <v>34</v>
      </c>
      <c r="K58" s="138" t="s">
        <v>34</v>
      </c>
      <c r="L58" s="138">
        <v>2</v>
      </c>
      <c r="M58" s="138">
        <v>1</v>
      </c>
      <c r="N58" s="138">
        <v>1</v>
      </c>
      <c r="O58" s="138" t="s">
        <v>35</v>
      </c>
      <c r="P58" s="138" t="s">
        <v>35</v>
      </c>
      <c r="S58" s="12"/>
    </row>
    <row r="59" spans="1:19" ht="15.4" customHeight="1" x14ac:dyDescent="0.2">
      <c r="A59" s="60" t="s">
        <v>116</v>
      </c>
      <c r="B59" s="138">
        <v>1</v>
      </c>
      <c r="C59" s="138">
        <v>1</v>
      </c>
      <c r="D59" s="138">
        <v>1</v>
      </c>
      <c r="E59" s="138" t="s">
        <v>34</v>
      </c>
      <c r="F59" s="138">
        <v>7</v>
      </c>
      <c r="G59" s="138">
        <v>9</v>
      </c>
      <c r="H59" s="138">
        <v>7</v>
      </c>
      <c r="I59" s="138" t="s">
        <v>34</v>
      </c>
      <c r="J59" s="138" t="s">
        <v>34</v>
      </c>
      <c r="K59" s="138">
        <v>1</v>
      </c>
      <c r="L59" s="138" t="s">
        <v>34</v>
      </c>
      <c r="M59" s="138" t="s">
        <v>34</v>
      </c>
      <c r="N59" s="138" t="s">
        <v>34</v>
      </c>
      <c r="O59" s="138" t="s">
        <v>35</v>
      </c>
      <c r="P59" s="138" t="s">
        <v>35</v>
      </c>
    </row>
    <row r="60" spans="1:19" ht="15.4" customHeight="1" x14ac:dyDescent="0.2">
      <c r="A60" s="60" t="s">
        <v>117</v>
      </c>
      <c r="B60" s="62">
        <v>4</v>
      </c>
      <c r="C60" s="62">
        <v>0</v>
      </c>
      <c r="D60" s="62">
        <v>0</v>
      </c>
      <c r="E60" s="63">
        <v>1</v>
      </c>
      <c r="F60" s="62">
        <v>11</v>
      </c>
      <c r="G60" s="62">
        <v>13</v>
      </c>
      <c r="H60" s="62">
        <v>8</v>
      </c>
      <c r="I60" s="63">
        <v>0</v>
      </c>
      <c r="J60" s="63">
        <v>0</v>
      </c>
      <c r="K60" s="62">
        <v>0</v>
      </c>
      <c r="L60" s="63">
        <v>1</v>
      </c>
      <c r="M60" s="63">
        <v>1</v>
      </c>
      <c r="N60" s="63">
        <v>3</v>
      </c>
      <c r="O60" s="138" t="s">
        <v>35</v>
      </c>
      <c r="P60" s="138" t="s">
        <v>35</v>
      </c>
      <c r="S60" s="12"/>
    </row>
    <row r="61" spans="1:19" ht="15.4" customHeight="1" x14ac:dyDescent="0.2">
      <c r="A61" s="60" t="s">
        <v>118</v>
      </c>
      <c r="B61" s="62">
        <v>3</v>
      </c>
      <c r="C61" s="62">
        <v>0</v>
      </c>
      <c r="D61" s="62">
        <v>0</v>
      </c>
      <c r="E61" s="138" t="s">
        <v>34</v>
      </c>
      <c r="F61" s="62">
        <v>16</v>
      </c>
      <c r="G61" s="62">
        <v>26</v>
      </c>
      <c r="H61" s="62">
        <v>9</v>
      </c>
      <c r="I61" s="138" t="s">
        <v>34</v>
      </c>
      <c r="J61" s="63">
        <v>2</v>
      </c>
      <c r="K61" s="62">
        <v>0</v>
      </c>
      <c r="L61" s="63">
        <v>1</v>
      </c>
      <c r="M61" s="63">
        <v>1</v>
      </c>
      <c r="N61" s="63">
        <v>10</v>
      </c>
      <c r="O61" s="138" t="s">
        <v>35</v>
      </c>
      <c r="P61" s="138" t="s">
        <v>35</v>
      </c>
      <c r="S61" s="12"/>
    </row>
    <row r="62" spans="1:19" ht="12" customHeight="1" x14ac:dyDescent="0.2">
      <c r="A62" s="60"/>
      <c r="B62" s="62"/>
      <c r="C62" s="62"/>
      <c r="D62" s="62"/>
      <c r="E62" s="63"/>
      <c r="F62" s="62"/>
      <c r="G62" s="62"/>
      <c r="H62" s="62"/>
      <c r="I62" s="63"/>
      <c r="J62" s="63"/>
      <c r="K62" s="62"/>
      <c r="L62" s="63"/>
      <c r="M62" s="63"/>
      <c r="N62" s="63"/>
      <c r="O62" s="138"/>
      <c r="P62" s="138"/>
      <c r="S62" s="12"/>
    </row>
    <row r="63" spans="1:19" ht="15.4" customHeight="1" x14ac:dyDescent="0.2">
      <c r="A63" s="60" t="s">
        <v>81</v>
      </c>
      <c r="B63" s="126">
        <v>2</v>
      </c>
      <c r="C63" s="126">
        <v>0</v>
      </c>
      <c r="D63" s="126">
        <v>0</v>
      </c>
      <c r="E63" s="138" t="s">
        <v>80</v>
      </c>
      <c r="F63" s="126">
        <v>14</v>
      </c>
      <c r="G63" s="126">
        <v>28</v>
      </c>
      <c r="H63" s="126">
        <v>7</v>
      </c>
      <c r="I63" s="138" t="s">
        <v>80</v>
      </c>
      <c r="J63" s="138" t="s">
        <v>80</v>
      </c>
      <c r="K63" s="126">
        <v>0</v>
      </c>
      <c r="L63" s="138">
        <v>1</v>
      </c>
      <c r="M63" s="138">
        <v>2</v>
      </c>
      <c r="N63" s="138">
        <v>2</v>
      </c>
      <c r="O63" s="138" t="s">
        <v>35</v>
      </c>
      <c r="P63" s="138" t="s">
        <v>35</v>
      </c>
      <c r="S63" s="12"/>
    </row>
    <row r="64" spans="1:19" ht="15.4" customHeight="1" x14ac:dyDescent="0.2">
      <c r="A64" s="60" t="s">
        <v>82</v>
      </c>
      <c r="B64" s="126">
        <v>4</v>
      </c>
      <c r="C64" s="126">
        <v>0</v>
      </c>
      <c r="D64" s="126">
        <v>0</v>
      </c>
      <c r="E64" s="138" t="s">
        <v>80</v>
      </c>
      <c r="F64" s="126">
        <v>12</v>
      </c>
      <c r="G64" s="126">
        <v>24</v>
      </c>
      <c r="H64" s="126">
        <v>15</v>
      </c>
      <c r="I64" s="138">
        <v>1</v>
      </c>
      <c r="J64" s="138" t="s">
        <v>80</v>
      </c>
      <c r="K64" s="126">
        <v>2</v>
      </c>
      <c r="L64" s="138">
        <v>3</v>
      </c>
      <c r="M64" s="138" t="s">
        <v>80</v>
      </c>
      <c r="N64" s="138">
        <v>1</v>
      </c>
      <c r="O64" s="138" t="s">
        <v>35</v>
      </c>
      <c r="P64" s="138" t="s">
        <v>35</v>
      </c>
      <c r="S64" s="12"/>
    </row>
    <row r="65" spans="1:19" ht="15.4" customHeight="1" x14ac:dyDescent="0.2">
      <c r="A65" s="60" t="s">
        <v>83</v>
      </c>
      <c r="B65" s="126">
        <v>13</v>
      </c>
      <c r="C65" s="126">
        <v>1</v>
      </c>
      <c r="D65" s="126">
        <v>1</v>
      </c>
      <c r="E65" s="138" t="s">
        <v>80</v>
      </c>
      <c r="F65" s="126">
        <v>27</v>
      </c>
      <c r="G65" s="126">
        <v>28</v>
      </c>
      <c r="H65" s="126">
        <v>13</v>
      </c>
      <c r="I65" s="138" t="s">
        <v>80</v>
      </c>
      <c r="J65" s="138">
        <v>1</v>
      </c>
      <c r="K65" s="126">
        <v>1</v>
      </c>
      <c r="L65" s="138">
        <v>3</v>
      </c>
      <c r="M65" s="138">
        <v>1</v>
      </c>
      <c r="N65" s="138">
        <v>2</v>
      </c>
      <c r="O65" s="138">
        <v>60</v>
      </c>
      <c r="P65" s="138">
        <v>9</v>
      </c>
      <c r="S65" s="12"/>
    </row>
    <row r="66" spans="1:19" ht="15.4" customHeight="1" x14ac:dyDescent="0.2">
      <c r="A66" s="60" t="s">
        <v>84</v>
      </c>
      <c r="B66" s="126">
        <v>4</v>
      </c>
      <c r="C66" s="126" t="s">
        <v>80</v>
      </c>
      <c r="D66" s="126" t="s">
        <v>80</v>
      </c>
      <c r="E66" s="138" t="s">
        <v>80</v>
      </c>
      <c r="F66" s="126">
        <v>28</v>
      </c>
      <c r="G66" s="126">
        <v>39</v>
      </c>
      <c r="H66" s="126">
        <v>15</v>
      </c>
      <c r="I66" s="138" t="s">
        <v>80</v>
      </c>
      <c r="J66" s="138" t="s">
        <v>80</v>
      </c>
      <c r="K66" s="126">
        <v>3</v>
      </c>
      <c r="L66" s="138">
        <v>2</v>
      </c>
      <c r="M66" s="138">
        <v>1</v>
      </c>
      <c r="N66" s="138">
        <v>1</v>
      </c>
      <c r="O66" s="138">
        <v>8</v>
      </c>
      <c r="P66" s="138">
        <v>13</v>
      </c>
      <c r="S66" s="12"/>
    </row>
    <row r="67" spans="1:19" ht="15.4" customHeight="1" x14ac:dyDescent="0.2">
      <c r="A67" s="60" t="s">
        <v>85</v>
      </c>
      <c r="B67" s="126">
        <v>8</v>
      </c>
      <c r="C67" s="126" t="s">
        <v>80</v>
      </c>
      <c r="D67" s="126">
        <v>1</v>
      </c>
      <c r="E67" s="138" t="s">
        <v>80</v>
      </c>
      <c r="F67" s="126">
        <v>10</v>
      </c>
      <c r="G67" s="126">
        <v>40</v>
      </c>
      <c r="H67" s="126">
        <v>16</v>
      </c>
      <c r="I67" s="138" t="s">
        <v>80</v>
      </c>
      <c r="J67" s="138" t="s">
        <v>80</v>
      </c>
      <c r="K67" s="126">
        <v>2</v>
      </c>
      <c r="L67" s="138">
        <v>0</v>
      </c>
      <c r="M67" s="138">
        <v>0</v>
      </c>
      <c r="N67" s="138">
        <v>3</v>
      </c>
      <c r="O67" s="138">
        <v>10</v>
      </c>
      <c r="P67" s="138">
        <v>1</v>
      </c>
      <c r="S67" s="12"/>
    </row>
    <row r="68" spans="1:19" ht="12" customHeight="1" x14ac:dyDescent="0.2">
      <c r="A68" s="60"/>
      <c r="B68" s="126"/>
      <c r="C68" s="126"/>
      <c r="D68" s="126"/>
      <c r="E68" s="138"/>
      <c r="F68" s="126"/>
      <c r="G68" s="126"/>
      <c r="H68" s="126"/>
      <c r="I68" s="138"/>
      <c r="J68" s="138"/>
      <c r="K68" s="126"/>
      <c r="L68" s="138"/>
      <c r="M68" s="138"/>
      <c r="N68" s="138"/>
      <c r="O68" s="138"/>
      <c r="P68" s="138"/>
      <c r="S68" s="12"/>
    </row>
    <row r="69" spans="1:19" ht="15.4" customHeight="1" x14ac:dyDescent="0.2">
      <c r="A69" s="60" t="s">
        <v>86</v>
      </c>
      <c r="B69" s="126">
        <v>9</v>
      </c>
      <c r="C69" s="126" t="s">
        <v>80</v>
      </c>
      <c r="D69" s="126">
        <v>3</v>
      </c>
      <c r="E69" s="138">
        <v>1</v>
      </c>
      <c r="F69" s="126">
        <v>27</v>
      </c>
      <c r="G69" s="126">
        <v>42</v>
      </c>
      <c r="H69" s="126">
        <v>12</v>
      </c>
      <c r="I69" s="138" t="s">
        <v>80</v>
      </c>
      <c r="J69" s="138">
        <v>6</v>
      </c>
      <c r="K69" s="126">
        <v>1</v>
      </c>
      <c r="L69" s="138">
        <v>2</v>
      </c>
      <c r="M69" s="138">
        <v>1</v>
      </c>
      <c r="N69" s="138" t="s">
        <v>80</v>
      </c>
      <c r="O69" s="138">
        <v>5</v>
      </c>
      <c r="P69" s="138">
        <v>62</v>
      </c>
      <c r="S69" s="12"/>
    </row>
    <row r="70" spans="1:19" ht="15.4" customHeight="1" x14ac:dyDescent="0.2">
      <c r="A70" s="60" t="s">
        <v>87</v>
      </c>
      <c r="B70" s="126">
        <v>9</v>
      </c>
      <c r="C70" s="126" t="s">
        <v>34</v>
      </c>
      <c r="D70" s="126">
        <v>1</v>
      </c>
      <c r="E70" s="138">
        <v>0</v>
      </c>
      <c r="F70" s="126">
        <v>16</v>
      </c>
      <c r="G70" s="126">
        <v>41</v>
      </c>
      <c r="H70" s="126">
        <v>24</v>
      </c>
      <c r="I70" s="138">
        <v>1</v>
      </c>
      <c r="J70" s="138">
        <v>3</v>
      </c>
      <c r="K70" s="126">
        <v>1</v>
      </c>
      <c r="L70" s="138">
        <v>6</v>
      </c>
      <c r="M70" s="138">
        <v>0</v>
      </c>
      <c r="N70" s="138">
        <v>3</v>
      </c>
      <c r="O70" s="138">
        <v>0</v>
      </c>
      <c r="P70" s="138">
        <v>16</v>
      </c>
      <c r="S70" s="12"/>
    </row>
    <row r="71" spans="1:19" ht="15.4" customHeight="1" x14ac:dyDescent="0.2">
      <c r="A71" s="60" t="s">
        <v>88</v>
      </c>
      <c r="B71" s="126">
        <v>8</v>
      </c>
      <c r="C71" s="126">
        <v>1</v>
      </c>
      <c r="D71" s="126">
        <v>1</v>
      </c>
      <c r="E71" s="138">
        <v>0</v>
      </c>
      <c r="F71" s="126">
        <v>27</v>
      </c>
      <c r="G71" s="126">
        <v>39</v>
      </c>
      <c r="H71" s="126">
        <v>17</v>
      </c>
      <c r="I71" s="138" t="s">
        <v>34</v>
      </c>
      <c r="J71" s="138" t="s">
        <v>34</v>
      </c>
      <c r="K71" s="126">
        <v>2</v>
      </c>
      <c r="L71" s="138">
        <v>1</v>
      </c>
      <c r="M71" s="138">
        <v>2</v>
      </c>
      <c r="N71" s="138">
        <v>2</v>
      </c>
      <c r="O71" s="138">
        <v>2</v>
      </c>
      <c r="P71" s="138">
        <v>189</v>
      </c>
      <c r="S71" s="12"/>
    </row>
    <row r="72" spans="1:19" ht="15.4" customHeight="1" x14ac:dyDescent="0.2">
      <c r="A72" s="60" t="s">
        <v>89</v>
      </c>
      <c r="B72" s="126">
        <v>14</v>
      </c>
      <c r="C72" s="126" t="s">
        <v>34</v>
      </c>
      <c r="D72" s="126">
        <v>1</v>
      </c>
      <c r="E72" s="138" t="s">
        <v>34</v>
      </c>
      <c r="F72" s="126">
        <v>32</v>
      </c>
      <c r="G72" s="126">
        <v>49</v>
      </c>
      <c r="H72" s="126">
        <v>16</v>
      </c>
      <c r="I72" s="138" t="s">
        <v>34</v>
      </c>
      <c r="J72" s="138">
        <v>1</v>
      </c>
      <c r="K72" s="126">
        <v>1</v>
      </c>
      <c r="L72" s="138">
        <v>5</v>
      </c>
      <c r="M72" s="138">
        <v>5</v>
      </c>
      <c r="N72" s="138">
        <v>1</v>
      </c>
      <c r="O72" s="138">
        <v>5</v>
      </c>
      <c r="P72" s="138">
        <v>2</v>
      </c>
      <c r="S72" s="12"/>
    </row>
    <row r="73" spans="1:19" ht="15.4" customHeight="1" x14ac:dyDescent="0.2">
      <c r="A73" s="60" t="s">
        <v>90</v>
      </c>
      <c r="B73" s="126">
        <v>4</v>
      </c>
      <c r="C73" s="126">
        <v>0</v>
      </c>
      <c r="D73" s="126">
        <v>1</v>
      </c>
      <c r="E73" s="138">
        <v>0</v>
      </c>
      <c r="F73" s="126">
        <v>49</v>
      </c>
      <c r="G73" s="126">
        <v>27</v>
      </c>
      <c r="H73" s="126">
        <v>16</v>
      </c>
      <c r="I73" s="138" t="s">
        <v>34</v>
      </c>
      <c r="J73" s="138">
        <v>1</v>
      </c>
      <c r="K73" s="126" t="s">
        <v>34</v>
      </c>
      <c r="L73" s="138">
        <v>5</v>
      </c>
      <c r="M73" s="138">
        <v>3</v>
      </c>
      <c r="N73" s="138" t="s">
        <v>34</v>
      </c>
      <c r="O73" s="138">
        <v>1</v>
      </c>
      <c r="P73" s="138">
        <v>2</v>
      </c>
      <c r="S73" s="12"/>
    </row>
    <row r="74" spans="1:19" ht="15.4" customHeight="1" x14ac:dyDescent="0.2">
      <c r="A74" s="60" t="s">
        <v>91</v>
      </c>
      <c r="B74" s="126">
        <v>12</v>
      </c>
      <c r="C74" s="126">
        <v>3</v>
      </c>
      <c r="D74" s="126">
        <v>0</v>
      </c>
      <c r="E74" s="138">
        <v>0</v>
      </c>
      <c r="F74" s="126">
        <v>74</v>
      </c>
      <c r="G74" s="126">
        <v>63</v>
      </c>
      <c r="H74" s="126">
        <v>15</v>
      </c>
      <c r="I74" s="138" t="s">
        <v>34</v>
      </c>
      <c r="J74" s="138">
        <v>10</v>
      </c>
      <c r="K74" s="126">
        <v>2</v>
      </c>
      <c r="L74" s="138">
        <v>0</v>
      </c>
      <c r="M74" s="138">
        <v>1</v>
      </c>
      <c r="N74" s="138">
        <v>1</v>
      </c>
      <c r="O74" s="138">
        <v>0</v>
      </c>
      <c r="P74" s="138">
        <v>1</v>
      </c>
      <c r="S74" s="12"/>
    </row>
    <row r="75" spans="1:19" ht="15.4" customHeight="1" x14ac:dyDescent="0.2">
      <c r="A75" s="60" t="s">
        <v>92</v>
      </c>
      <c r="B75" s="126">
        <v>16</v>
      </c>
      <c r="C75" s="126">
        <v>1</v>
      </c>
      <c r="D75" s="126">
        <v>3</v>
      </c>
      <c r="E75" s="138">
        <v>0</v>
      </c>
      <c r="F75" s="126">
        <v>157</v>
      </c>
      <c r="G75" s="126">
        <v>54</v>
      </c>
      <c r="H75" s="126">
        <v>17</v>
      </c>
      <c r="I75" s="138" t="s">
        <v>34</v>
      </c>
      <c r="J75" s="138">
        <v>7</v>
      </c>
      <c r="K75" s="126">
        <v>1</v>
      </c>
      <c r="L75" s="138">
        <v>2</v>
      </c>
      <c r="M75" s="138">
        <v>1</v>
      </c>
      <c r="N75" s="138">
        <v>4</v>
      </c>
      <c r="O75" s="138">
        <v>1</v>
      </c>
      <c r="P75" s="138" t="s">
        <v>34</v>
      </c>
      <c r="S75" s="12"/>
    </row>
    <row r="76" spans="1:19" s="12" customFormat="1" ht="18" customHeight="1" x14ac:dyDescent="0.2">
      <c r="A76" s="64" t="s">
        <v>93</v>
      </c>
      <c r="B76" s="65">
        <v>12</v>
      </c>
      <c r="C76" s="66" t="s">
        <v>80</v>
      </c>
      <c r="D76" s="65" t="s">
        <v>80</v>
      </c>
      <c r="E76" s="66">
        <v>0</v>
      </c>
      <c r="F76" s="65">
        <v>186</v>
      </c>
      <c r="G76" s="65">
        <v>40</v>
      </c>
      <c r="H76" s="65">
        <v>13</v>
      </c>
      <c r="I76" s="66" t="s">
        <v>80</v>
      </c>
      <c r="J76" s="66">
        <v>11</v>
      </c>
      <c r="K76" s="65">
        <v>2</v>
      </c>
      <c r="L76" s="66">
        <v>2</v>
      </c>
      <c r="M76" s="66">
        <v>2</v>
      </c>
      <c r="N76" s="66" t="s">
        <v>80</v>
      </c>
      <c r="O76" s="66">
        <v>7</v>
      </c>
      <c r="P76" s="66">
        <v>103</v>
      </c>
    </row>
    <row r="77" spans="1:19" s="12" customFormat="1" ht="18" customHeight="1" x14ac:dyDescent="0.2">
      <c r="A77" s="67" t="s">
        <v>119</v>
      </c>
      <c r="B77" s="65">
        <v>27</v>
      </c>
      <c r="C77" s="66">
        <v>1</v>
      </c>
      <c r="D77" s="65">
        <v>2</v>
      </c>
      <c r="E77" s="66">
        <v>0</v>
      </c>
      <c r="F77" s="65">
        <v>160</v>
      </c>
      <c r="G77" s="65">
        <v>51</v>
      </c>
      <c r="H77" s="65">
        <v>16</v>
      </c>
      <c r="I77" s="66">
        <v>0</v>
      </c>
      <c r="J77" s="66">
        <v>10</v>
      </c>
      <c r="K77" s="65">
        <v>1</v>
      </c>
      <c r="L77" s="66">
        <v>3</v>
      </c>
      <c r="M77" s="66">
        <v>0</v>
      </c>
      <c r="N77" s="66">
        <v>1</v>
      </c>
      <c r="O77" s="66">
        <v>5</v>
      </c>
      <c r="P77" s="66">
        <v>31</v>
      </c>
    </row>
    <row r="78" spans="1:19" ht="18" customHeight="1" thickBot="1" x14ac:dyDescent="0.25">
      <c r="A78" s="68" t="s">
        <v>95</v>
      </c>
      <c r="B78" s="69">
        <v>9</v>
      </c>
      <c r="C78" s="70" t="s">
        <v>34</v>
      </c>
      <c r="D78" s="69" t="s">
        <v>34</v>
      </c>
      <c r="E78" s="70" t="s">
        <v>34</v>
      </c>
      <c r="F78" s="69">
        <v>181</v>
      </c>
      <c r="G78" s="69">
        <v>34</v>
      </c>
      <c r="H78" s="69">
        <v>4</v>
      </c>
      <c r="I78" s="70" t="s">
        <v>34</v>
      </c>
      <c r="J78" s="70">
        <v>10</v>
      </c>
      <c r="K78" s="69">
        <v>1</v>
      </c>
      <c r="L78" s="70">
        <v>1</v>
      </c>
      <c r="M78" s="70" t="s">
        <v>34</v>
      </c>
      <c r="N78" s="70">
        <v>5</v>
      </c>
      <c r="O78" s="70" t="s">
        <v>34</v>
      </c>
      <c r="P78" s="70">
        <v>4</v>
      </c>
      <c r="S78" s="12"/>
    </row>
    <row r="79" spans="1:19" ht="14.25" customHeight="1" x14ac:dyDescent="0.2">
      <c r="A79" s="71" t="s">
        <v>120</v>
      </c>
      <c r="B79" s="72"/>
      <c r="C79" s="72"/>
      <c r="D79" s="72"/>
      <c r="E79" s="72"/>
      <c r="F79" s="72"/>
      <c r="G79" s="72"/>
      <c r="H79" s="72"/>
      <c r="I79" s="72"/>
      <c r="J79" s="72"/>
      <c r="K79" s="72"/>
      <c r="S79" s="12"/>
    </row>
    <row r="80" spans="1:19" x14ac:dyDescent="0.2">
      <c r="A80" s="71" t="s">
        <v>121</v>
      </c>
      <c r="L80" s="256" t="s">
        <v>122</v>
      </c>
      <c r="M80" s="256"/>
      <c r="N80" s="256"/>
      <c r="O80" s="256"/>
      <c r="P80" s="256"/>
    </row>
  </sheetData>
  <mergeCells count="5">
    <mergeCell ref="A1:P1"/>
    <mergeCell ref="L3:P3"/>
    <mergeCell ref="B4:E4"/>
    <mergeCell ref="F4:P4"/>
    <mergeCell ref="L80:P80"/>
  </mergeCells>
  <phoneticPr fontId="3"/>
  <printOptions horizontalCentered="1"/>
  <pageMargins left="0.39370078740157483" right="0.39370078740157483" top="0.59055118110236227" bottom="0.59055118110236227" header="0.51181102362204722" footer="0.39370078740157483"/>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86"/>
  <sheetViews>
    <sheetView showGridLines="0" view="pageBreakPreview" zoomScale="90" zoomScaleNormal="100" zoomScaleSheetLayoutView="90" workbookViewId="0">
      <pane xSplit="10" ySplit="6" topLeftCell="K49" activePane="bottomRight" state="frozen"/>
      <selection pane="topRight" activeCell="K1" sqref="K1"/>
      <selection pane="bottomLeft" activeCell="A7" sqref="A7"/>
      <selection pane="bottomRight" activeCell="M74" sqref="M74"/>
    </sheetView>
  </sheetViews>
  <sheetFormatPr defaultRowHeight="17.25" x14ac:dyDescent="0.2"/>
  <cols>
    <col min="1" max="1" width="18.875" style="12" customWidth="1"/>
    <col min="2" max="2" width="16" style="9" customWidth="1"/>
    <col min="3" max="3" width="7.875" style="9" customWidth="1"/>
    <col min="4" max="4" width="8.125" style="9" customWidth="1"/>
    <col min="5" max="5" width="7.875" style="9" customWidth="1"/>
    <col min="6" max="6" width="8.125" style="9" customWidth="1"/>
    <col min="7" max="7" width="16" style="9" customWidth="1"/>
    <col min="8" max="8" width="7.875" style="9" customWidth="1"/>
    <col min="9" max="9" width="8.25" style="9" customWidth="1"/>
    <col min="10" max="10" width="16" style="12" customWidth="1"/>
    <col min="11" max="250" width="9" style="9"/>
    <col min="251" max="251" width="18.875" style="9" customWidth="1"/>
    <col min="252" max="252" width="16" style="9" customWidth="1"/>
    <col min="253" max="253" width="7.875" style="9" customWidth="1"/>
    <col min="254" max="254" width="8.125" style="9" customWidth="1"/>
    <col min="255" max="255" width="7.875" style="9" customWidth="1"/>
    <col min="256" max="256" width="8.125" style="9" customWidth="1"/>
    <col min="257" max="257" width="16" style="9" customWidth="1"/>
    <col min="258" max="258" width="7.875" style="9" customWidth="1"/>
    <col min="259" max="259" width="8.25" style="9" customWidth="1"/>
    <col min="260" max="260" width="16" style="9" customWidth="1"/>
    <col min="261" max="263" width="9" style="9"/>
    <col min="264" max="264" width="14.25" style="9" bestFit="1" customWidth="1"/>
    <col min="265" max="506" width="9" style="9"/>
    <col min="507" max="507" width="18.875" style="9" customWidth="1"/>
    <col min="508" max="508" width="16" style="9" customWidth="1"/>
    <col min="509" max="509" width="7.875" style="9" customWidth="1"/>
    <col min="510" max="510" width="8.125" style="9" customWidth="1"/>
    <col min="511" max="511" width="7.875" style="9" customWidth="1"/>
    <col min="512" max="512" width="8.125" style="9" customWidth="1"/>
    <col min="513" max="513" width="16" style="9" customWidth="1"/>
    <col min="514" max="514" width="7.875" style="9" customWidth="1"/>
    <col min="515" max="515" width="8.25" style="9" customWidth="1"/>
    <col min="516" max="516" width="16" style="9" customWidth="1"/>
    <col min="517" max="519" width="9" style="9"/>
    <col min="520" max="520" width="14.25" style="9" bestFit="1" customWidth="1"/>
    <col min="521" max="762" width="9" style="9"/>
    <col min="763" max="763" width="18.875" style="9" customWidth="1"/>
    <col min="764" max="764" width="16" style="9" customWidth="1"/>
    <col min="765" max="765" width="7.875" style="9" customWidth="1"/>
    <col min="766" max="766" width="8.125" style="9" customWidth="1"/>
    <col min="767" max="767" width="7.875" style="9" customWidth="1"/>
    <col min="768" max="768" width="8.125" style="9" customWidth="1"/>
    <col min="769" max="769" width="16" style="9" customWidth="1"/>
    <col min="770" max="770" width="7.875" style="9" customWidth="1"/>
    <col min="771" max="771" width="8.25" style="9" customWidth="1"/>
    <col min="772" max="772" width="16" style="9" customWidth="1"/>
    <col min="773" max="775" width="9" style="9"/>
    <col min="776" max="776" width="14.25" style="9" bestFit="1" customWidth="1"/>
    <col min="777" max="1018" width="9" style="9"/>
    <col min="1019" max="1019" width="18.875" style="9" customWidth="1"/>
    <col min="1020" max="1020" width="16" style="9" customWidth="1"/>
    <col min="1021" max="1021" width="7.875" style="9" customWidth="1"/>
    <col min="1022" max="1022" width="8.125" style="9" customWidth="1"/>
    <col min="1023" max="1023" width="7.875" style="9" customWidth="1"/>
    <col min="1024" max="1024" width="8.125" style="9" customWidth="1"/>
    <col min="1025" max="1025" width="16" style="9" customWidth="1"/>
    <col min="1026" max="1026" width="7.875" style="9" customWidth="1"/>
    <col min="1027" max="1027" width="8.25" style="9" customWidth="1"/>
    <col min="1028" max="1028" width="16" style="9" customWidth="1"/>
    <col min="1029" max="1031" width="9" style="9"/>
    <col min="1032" max="1032" width="14.25" style="9" bestFit="1" customWidth="1"/>
    <col min="1033" max="1274" width="9" style="9"/>
    <col min="1275" max="1275" width="18.875" style="9" customWidth="1"/>
    <col min="1276" max="1276" width="16" style="9" customWidth="1"/>
    <col min="1277" max="1277" width="7.875" style="9" customWidth="1"/>
    <col min="1278" max="1278" width="8.125" style="9" customWidth="1"/>
    <col min="1279" max="1279" width="7.875" style="9" customWidth="1"/>
    <col min="1280" max="1280" width="8.125" style="9" customWidth="1"/>
    <col min="1281" max="1281" width="16" style="9" customWidth="1"/>
    <col min="1282" max="1282" width="7.875" style="9" customWidth="1"/>
    <col min="1283" max="1283" width="8.25" style="9" customWidth="1"/>
    <col min="1284" max="1284" width="16" style="9" customWidth="1"/>
    <col min="1285" max="1287" width="9" style="9"/>
    <col min="1288" max="1288" width="14.25" style="9" bestFit="1" customWidth="1"/>
    <col min="1289" max="1530" width="9" style="9"/>
    <col min="1531" max="1531" width="18.875" style="9" customWidth="1"/>
    <col min="1532" max="1532" width="16" style="9" customWidth="1"/>
    <col min="1533" max="1533" width="7.875" style="9" customWidth="1"/>
    <col min="1534" max="1534" width="8.125" style="9" customWidth="1"/>
    <col min="1535" max="1535" width="7.875" style="9" customWidth="1"/>
    <col min="1536" max="1536" width="8.125" style="9" customWidth="1"/>
    <col min="1537" max="1537" width="16" style="9" customWidth="1"/>
    <col min="1538" max="1538" width="7.875" style="9" customWidth="1"/>
    <col min="1539" max="1539" width="8.25" style="9" customWidth="1"/>
    <col min="1540" max="1540" width="16" style="9" customWidth="1"/>
    <col min="1541" max="1543" width="9" style="9"/>
    <col min="1544" max="1544" width="14.25" style="9" bestFit="1" customWidth="1"/>
    <col min="1545" max="1786" width="9" style="9"/>
    <col min="1787" max="1787" width="18.875" style="9" customWidth="1"/>
    <col min="1788" max="1788" width="16" style="9" customWidth="1"/>
    <col min="1789" max="1789" width="7.875" style="9" customWidth="1"/>
    <col min="1790" max="1790" width="8.125" style="9" customWidth="1"/>
    <col min="1791" max="1791" width="7.875" style="9" customWidth="1"/>
    <col min="1792" max="1792" width="8.125" style="9" customWidth="1"/>
    <col min="1793" max="1793" width="16" style="9" customWidth="1"/>
    <col min="1794" max="1794" width="7.875" style="9" customWidth="1"/>
    <col min="1795" max="1795" width="8.25" style="9" customWidth="1"/>
    <col min="1796" max="1796" width="16" style="9" customWidth="1"/>
    <col min="1797" max="1799" width="9" style="9"/>
    <col min="1800" max="1800" width="14.25" style="9" bestFit="1" customWidth="1"/>
    <col min="1801" max="2042" width="9" style="9"/>
    <col min="2043" max="2043" width="18.875" style="9" customWidth="1"/>
    <col min="2044" max="2044" width="16" style="9" customWidth="1"/>
    <col min="2045" max="2045" width="7.875" style="9" customWidth="1"/>
    <col min="2046" max="2046" width="8.125" style="9" customWidth="1"/>
    <col min="2047" max="2047" width="7.875" style="9" customWidth="1"/>
    <col min="2048" max="2048" width="8.125" style="9" customWidth="1"/>
    <col min="2049" max="2049" width="16" style="9" customWidth="1"/>
    <col min="2050" max="2050" width="7.875" style="9" customWidth="1"/>
    <col min="2051" max="2051" width="8.25" style="9" customWidth="1"/>
    <col min="2052" max="2052" width="16" style="9" customWidth="1"/>
    <col min="2053" max="2055" width="9" style="9"/>
    <col min="2056" max="2056" width="14.25" style="9" bestFit="1" customWidth="1"/>
    <col min="2057" max="2298" width="9" style="9"/>
    <col min="2299" max="2299" width="18.875" style="9" customWidth="1"/>
    <col min="2300" max="2300" width="16" style="9" customWidth="1"/>
    <col min="2301" max="2301" width="7.875" style="9" customWidth="1"/>
    <col min="2302" max="2302" width="8.125" style="9" customWidth="1"/>
    <col min="2303" max="2303" width="7.875" style="9" customWidth="1"/>
    <col min="2304" max="2304" width="8.125" style="9" customWidth="1"/>
    <col min="2305" max="2305" width="16" style="9" customWidth="1"/>
    <col min="2306" max="2306" width="7.875" style="9" customWidth="1"/>
    <col min="2307" max="2307" width="8.25" style="9" customWidth="1"/>
    <col min="2308" max="2308" width="16" style="9" customWidth="1"/>
    <col min="2309" max="2311" width="9" style="9"/>
    <col min="2312" max="2312" width="14.25" style="9" bestFit="1" customWidth="1"/>
    <col min="2313" max="2554" width="9" style="9"/>
    <col min="2555" max="2555" width="18.875" style="9" customWidth="1"/>
    <col min="2556" max="2556" width="16" style="9" customWidth="1"/>
    <col min="2557" max="2557" width="7.875" style="9" customWidth="1"/>
    <col min="2558" max="2558" width="8.125" style="9" customWidth="1"/>
    <col min="2559" max="2559" width="7.875" style="9" customWidth="1"/>
    <col min="2560" max="2560" width="8.125" style="9" customWidth="1"/>
    <col min="2561" max="2561" width="16" style="9" customWidth="1"/>
    <col min="2562" max="2562" width="7.875" style="9" customWidth="1"/>
    <col min="2563" max="2563" width="8.25" style="9" customWidth="1"/>
    <col min="2564" max="2564" width="16" style="9" customWidth="1"/>
    <col min="2565" max="2567" width="9" style="9"/>
    <col min="2568" max="2568" width="14.25" style="9" bestFit="1" customWidth="1"/>
    <col min="2569" max="2810" width="9" style="9"/>
    <col min="2811" max="2811" width="18.875" style="9" customWidth="1"/>
    <col min="2812" max="2812" width="16" style="9" customWidth="1"/>
    <col min="2813" max="2813" width="7.875" style="9" customWidth="1"/>
    <col min="2814" max="2814" width="8.125" style="9" customWidth="1"/>
    <col min="2815" max="2815" width="7.875" style="9" customWidth="1"/>
    <col min="2816" max="2816" width="8.125" style="9" customWidth="1"/>
    <col min="2817" max="2817" width="16" style="9" customWidth="1"/>
    <col min="2818" max="2818" width="7.875" style="9" customWidth="1"/>
    <col min="2819" max="2819" width="8.25" style="9" customWidth="1"/>
    <col min="2820" max="2820" width="16" style="9" customWidth="1"/>
    <col min="2821" max="2823" width="9" style="9"/>
    <col min="2824" max="2824" width="14.25" style="9" bestFit="1" customWidth="1"/>
    <col min="2825" max="3066" width="9" style="9"/>
    <col min="3067" max="3067" width="18.875" style="9" customWidth="1"/>
    <col min="3068" max="3068" width="16" style="9" customWidth="1"/>
    <col min="3069" max="3069" width="7.875" style="9" customWidth="1"/>
    <col min="3070" max="3070" width="8.125" style="9" customWidth="1"/>
    <col min="3071" max="3071" width="7.875" style="9" customWidth="1"/>
    <col min="3072" max="3072" width="8.125" style="9" customWidth="1"/>
    <col min="3073" max="3073" width="16" style="9" customWidth="1"/>
    <col min="3074" max="3074" width="7.875" style="9" customWidth="1"/>
    <col min="3075" max="3075" width="8.25" style="9" customWidth="1"/>
    <col min="3076" max="3076" width="16" style="9" customWidth="1"/>
    <col min="3077" max="3079" width="9" style="9"/>
    <col min="3080" max="3080" width="14.25" style="9" bestFit="1" customWidth="1"/>
    <col min="3081" max="3322" width="9" style="9"/>
    <col min="3323" max="3323" width="18.875" style="9" customWidth="1"/>
    <col min="3324" max="3324" width="16" style="9" customWidth="1"/>
    <col min="3325" max="3325" width="7.875" style="9" customWidth="1"/>
    <col min="3326" max="3326" width="8.125" style="9" customWidth="1"/>
    <col min="3327" max="3327" width="7.875" style="9" customWidth="1"/>
    <col min="3328" max="3328" width="8.125" style="9" customWidth="1"/>
    <col min="3329" max="3329" width="16" style="9" customWidth="1"/>
    <col min="3330" max="3330" width="7.875" style="9" customWidth="1"/>
    <col min="3331" max="3331" width="8.25" style="9" customWidth="1"/>
    <col min="3332" max="3332" width="16" style="9" customWidth="1"/>
    <col min="3333" max="3335" width="9" style="9"/>
    <col min="3336" max="3336" width="14.25" style="9" bestFit="1" customWidth="1"/>
    <col min="3337" max="3578" width="9" style="9"/>
    <col min="3579" max="3579" width="18.875" style="9" customWidth="1"/>
    <col min="3580" max="3580" width="16" style="9" customWidth="1"/>
    <col min="3581" max="3581" width="7.875" style="9" customWidth="1"/>
    <col min="3582" max="3582" width="8.125" style="9" customWidth="1"/>
    <col min="3583" max="3583" width="7.875" style="9" customWidth="1"/>
    <col min="3584" max="3584" width="8.125" style="9" customWidth="1"/>
    <col min="3585" max="3585" width="16" style="9" customWidth="1"/>
    <col min="3586" max="3586" width="7.875" style="9" customWidth="1"/>
    <col min="3587" max="3587" width="8.25" style="9" customWidth="1"/>
    <col min="3588" max="3588" width="16" style="9" customWidth="1"/>
    <col min="3589" max="3591" width="9" style="9"/>
    <col min="3592" max="3592" width="14.25" style="9" bestFit="1" customWidth="1"/>
    <col min="3593" max="3834" width="9" style="9"/>
    <col min="3835" max="3835" width="18.875" style="9" customWidth="1"/>
    <col min="3836" max="3836" width="16" style="9" customWidth="1"/>
    <col min="3837" max="3837" width="7.875" style="9" customWidth="1"/>
    <col min="3838" max="3838" width="8.125" style="9" customWidth="1"/>
    <col min="3839" max="3839" width="7.875" style="9" customWidth="1"/>
    <col min="3840" max="3840" width="8.125" style="9" customWidth="1"/>
    <col min="3841" max="3841" width="16" style="9" customWidth="1"/>
    <col min="3842" max="3842" width="7.875" style="9" customWidth="1"/>
    <col min="3843" max="3843" width="8.25" style="9" customWidth="1"/>
    <col min="3844" max="3844" width="16" style="9" customWidth="1"/>
    <col min="3845" max="3847" width="9" style="9"/>
    <col min="3848" max="3848" width="14.25" style="9" bestFit="1" customWidth="1"/>
    <col min="3849" max="4090" width="9" style="9"/>
    <col min="4091" max="4091" width="18.875" style="9" customWidth="1"/>
    <col min="4092" max="4092" width="16" style="9" customWidth="1"/>
    <col min="4093" max="4093" width="7.875" style="9" customWidth="1"/>
    <col min="4094" max="4094" width="8.125" style="9" customWidth="1"/>
    <col min="4095" max="4095" width="7.875" style="9" customWidth="1"/>
    <col min="4096" max="4096" width="8.125" style="9" customWidth="1"/>
    <col min="4097" max="4097" width="16" style="9" customWidth="1"/>
    <col min="4098" max="4098" width="7.875" style="9" customWidth="1"/>
    <col min="4099" max="4099" width="8.25" style="9" customWidth="1"/>
    <col min="4100" max="4100" width="16" style="9" customWidth="1"/>
    <col min="4101" max="4103" width="9" style="9"/>
    <col min="4104" max="4104" width="14.25" style="9" bestFit="1" customWidth="1"/>
    <col min="4105" max="4346" width="9" style="9"/>
    <col min="4347" max="4347" width="18.875" style="9" customWidth="1"/>
    <col min="4348" max="4348" width="16" style="9" customWidth="1"/>
    <col min="4349" max="4349" width="7.875" style="9" customWidth="1"/>
    <col min="4350" max="4350" width="8.125" style="9" customWidth="1"/>
    <col min="4351" max="4351" width="7.875" style="9" customWidth="1"/>
    <col min="4352" max="4352" width="8.125" style="9" customWidth="1"/>
    <col min="4353" max="4353" width="16" style="9" customWidth="1"/>
    <col min="4354" max="4354" width="7.875" style="9" customWidth="1"/>
    <col min="4355" max="4355" width="8.25" style="9" customWidth="1"/>
    <col min="4356" max="4356" width="16" style="9" customWidth="1"/>
    <col min="4357" max="4359" width="9" style="9"/>
    <col min="4360" max="4360" width="14.25" style="9" bestFit="1" customWidth="1"/>
    <col min="4361" max="4602" width="9" style="9"/>
    <col min="4603" max="4603" width="18.875" style="9" customWidth="1"/>
    <col min="4604" max="4604" width="16" style="9" customWidth="1"/>
    <col min="4605" max="4605" width="7.875" style="9" customWidth="1"/>
    <col min="4606" max="4606" width="8.125" style="9" customWidth="1"/>
    <col min="4607" max="4607" width="7.875" style="9" customWidth="1"/>
    <col min="4608" max="4608" width="8.125" style="9" customWidth="1"/>
    <col min="4609" max="4609" width="16" style="9" customWidth="1"/>
    <col min="4610" max="4610" width="7.875" style="9" customWidth="1"/>
    <col min="4611" max="4611" width="8.25" style="9" customWidth="1"/>
    <col min="4612" max="4612" width="16" style="9" customWidth="1"/>
    <col min="4613" max="4615" width="9" style="9"/>
    <col min="4616" max="4616" width="14.25" style="9" bestFit="1" customWidth="1"/>
    <col min="4617" max="4858" width="9" style="9"/>
    <col min="4859" max="4859" width="18.875" style="9" customWidth="1"/>
    <col min="4860" max="4860" width="16" style="9" customWidth="1"/>
    <col min="4861" max="4861" width="7.875" style="9" customWidth="1"/>
    <col min="4862" max="4862" width="8.125" style="9" customWidth="1"/>
    <col min="4863" max="4863" width="7.875" style="9" customWidth="1"/>
    <col min="4864" max="4864" width="8.125" style="9" customWidth="1"/>
    <col min="4865" max="4865" width="16" style="9" customWidth="1"/>
    <col min="4866" max="4866" width="7.875" style="9" customWidth="1"/>
    <col min="4867" max="4867" width="8.25" style="9" customWidth="1"/>
    <col min="4868" max="4868" width="16" style="9" customWidth="1"/>
    <col min="4869" max="4871" width="9" style="9"/>
    <col min="4872" max="4872" width="14.25" style="9" bestFit="1" customWidth="1"/>
    <col min="4873" max="5114" width="9" style="9"/>
    <col min="5115" max="5115" width="18.875" style="9" customWidth="1"/>
    <col min="5116" max="5116" width="16" style="9" customWidth="1"/>
    <col min="5117" max="5117" width="7.875" style="9" customWidth="1"/>
    <col min="5118" max="5118" width="8.125" style="9" customWidth="1"/>
    <col min="5119" max="5119" width="7.875" style="9" customWidth="1"/>
    <col min="5120" max="5120" width="8.125" style="9" customWidth="1"/>
    <col min="5121" max="5121" width="16" style="9" customWidth="1"/>
    <col min="5122" max="5122" width="7.875" style="9" customWidth="1"/>
    <col min="5123" max="5123" width="8.25" style="9" customWidth="1"/>
    <col min="5124" max="5124" width="16" style="9" customWidth="1"/>
    <col min="5125" max="5127" width="9" style="9"/>
    <col min="5128" max="5128" width="14.25" style="9" bestFit="1" customWidth="1"/>
    <col min="5129" max="5370" width="9" style="9"/>
    <col min="5371" max="5371" width="18.875" style="9" customWidth="1"/>
    <col min="5372" max="5372" width="16" style="9" customWidth="1"/>
    <col min="5373" max="5373" width="7.875" style="9" customWidth="1"/>
    <col min="5374" max="5374" width="8.125" style="9" customWidth="1"/>
    <col min="5375" max="5375" width="7.875" style="9" customWidth="1"/>
    <col min="5376" max="5376" width="8.125" style="9" customWidth="1"/>
    <col min="5377" max="5377" width="16" style="9" customWidth="1"/>
    <col min="5378" max="5378" width="7.875" style="9" customWidth="1"/>
    <col min="5379" max="5379" width="8.25" style="9" customWidth="1"/>
    <col min="5380" max="5380" width="16" style="9" customWidth="1"/>
    <col min="5381" max="5383" width="9" style="9"/>
    <col min="5384" max="5384" width="14.25" style="9" bestFit="1" customWidth="1"/>
    <col min="5385" max="5626" width="9" style="9"/>
    <col min="5627" max="5627" width="18.875" style="9" customWidth="1"/>
    <col min="5628" max="5628" width="16" style="9" customWidth="1"/>
    <col min="5629" max="5629" width="7.875" style="9" customWidth="1"/>
    <col min="5630" max="5630" width="8.125" style="9" customWidth="1"/>
    <col min="5631" max="5631" width="7.875" style="9" customWidth="1"/>
    <col min="5632" max="5632" width="8.125" style="9" customWidth="1"/>
    <col min="5633" max="5633" width="16" style="9" customWidth="1"/>
    <col min="5634" max="5634" width="7.875" style="9" customWidth="1"/>
    <col min="5635" max="5635" width="8.25" style="9" customWidth="1"/>
    <col min="5636" max="5636" width="16" style="9" customWidth="1"/>
    <col min="5637" max="5639" width="9" style="9"/>
    <col min="5640" max="5640" width="14.25" style="9" bestFit="1" customWidth="1"/>
    <col min="5641" max="5882" width="9" style="9"/>
    <col min="5883" max="5883" width="18.875" style="9" customWidth="1"/>
    <col min="5884" max="5884" width="16" style="9" customWidth="1"/>
    <col min="5885" max="5885" width="7.875" style="9" customWidth="1"/>
    <col min="5886" max="5886" width="8.125" style="9" customWidth="1"/>
    <col min="5887" max="5887" width="7.875" style="9" customWidth="1"/>
    <col min="5888" max="5888" width="8.125" style="9" customWidth="1"/>
    <col min="5889" max="5889" width="16" style="9" customWidth="1"/>
    <col min="5890" max="5890" width="7.875" style="9" customWidth="1"/>
    <col min="5891" max="5891" width="8.25" style="9" customWidth="1"/>
    <col min="5892" max="5892" width="16" style="9" customWidth="1"/>
    <col min="5893" max="5895" width="9" style="9"/>
    <col min="5896" max="5896" width="14.25" style="9" bestFit="1" customWidth="1"/>
    <col min="5897" max="6138" width="9" style="9"/>
    <col min="6139" max="6139" width="18.875" style="9" customWidth="1"/>
    <col min="6140" max="6140" width="16" style="9" customWidth="1"/>
    <col min="6141" max="6141" width="7.875" style="9" customWidth="1"/>
    <col min="6142" max="6142" width="8.125" style="9" customWidth="1"/>
    <col min="6143" max="6143" width="7.875" style="9" customWidth="1"/>
    <col min="6144" max="6144" width="8.125" style="9" customWidth="1"/>
    <col min="6145" max="6145" width="16" style="9" customWidth="1"/>
    <col min="6146" max="6146" width="7.875" style="9" customWidth="1"/>
    <col min="6147" max="6147" width="8.25" style="9" customWidth="1"/>
    <col min="6148" max="6148" width="16" style="9" customWidth="1"/>
    <col min="6149" max="6151" width="9" style="9"/>
    <col min="6152" max="6152" width="14.25" style="9" bestFit="1" customWidth="1"/>
    <col min="6153" max="6394" width="9" style="9"/>
    <col min="6395" max="6395" width="18.875" style="9" customWidth="1"/>
    <col min="6396" max="6396" width="16" style="9" customWidth="1"/>
    <col min="6397" max="6397" width="7.875" style="9" customWidth="1"/>
    <col min="6398" max="6398" width="8.125" style="9" customWidth="1"/>
    <col min="6399" max="6399" width="7.875" style="9" customWidth="1"/>
    <col min="6400" max="6400" width="8.125" style="9" customWidth="1"/>
    <col min="6401" max="6401" width="16" style="9" customWidth="1"/>
    <col min="6402" max="6402" width="7.875" style="9" customWidth="1"/>
    <col min="6403" max="6403" width="8.25" style="9" customWidth="1"/>
    <col min="6404" max="6404" width="16" style="9" customWidth="1"/>
    <col min="6405" max="6407" width="9" style="9"/>
    <col min="6408" max="6408" width="14.25" style="9" bestFit="1" customWidth="1"/>
    <col min="6409" max="6650" width="9" style="9"/>
    <col min="6651" max="6651" width="18.875" style="9" customWidth="1"/>
    <col min="6652" max="6652" width="16" style="9" customWidth="1"/>
    <col min="6653" max="6653" width="7.875" style="9" customWidth="1"/>
    <col min="6654" max="6654" width="8.125" style="9" customWidth="1"/>
    <col min="6655" max="6655" width="7.875" style="9" customWidth="1"/>
    <col min="6656" max="6656" width="8.125" style="9" customWidth="1"/>
    <col min="6657" max="6657" width="16" style="9" customWidth="1"/>
    <col min="6658" max="6658" width="7.875" style="9" customWidth="1"/>
    <col min="6659" max="6659" width="8.25" style="9" customWidth="1"/>
    <col min="6660" max="6660" width="16" style="9" customWidth="1"/>
    <col min="6661" max="6663" width="9" style="9"/>
    <col min="6664" max="6664" width="14.25" style="9" bestFit="1" customWidth="1"/>
    <col min="6665" max="6906" width="9" style="9"/>
    <col min="6907" max="6907" width="18.875" style="9" customWidth="1"/>
    <col min="6908" max="6908" width="16" style="9" customWidth="1"/>
    <col min="6909" max="6909" width="7.875" style="9" customWidth="1"/>
    <col min="6910" max="6910" width="8.125" style="9" customWidth="1"/>
    <col min="6911" max="6911" width="7.875" style="9" customWidth="1"/>
    <col min="6912" max="6912" width="8.125" style="9" customWidth="1"/>
    <col min="6913" max="6913" width="16" style="9" customWidth="1"/>
    <col min="6914" max="6914" width="7.875" style="9" customWidth="1"/>
    <col min="6915" max="6915" width="8.25" style="9" customWidth="1"/>
    <col min="6916" max="6916" width="16" style="9" customWidth="1"/>
    <col min="6917" max="6919" width="9" style="9"/>
    <col min="6920" max="6920" width="14.25" style="9" bestFit="1" customWidth="1"/>
    <col min="6921" max="7162" width="9" style="9"/>
    <col min="7163" max="7163" width="18.875" style="9" customWidth="1"/>
    <col min="7164" max="7164" width="16" style="9" customWidth="1"/>
    <col min="7165" max="7165" width="7.875" style="9" customWidth="1"/>
    <col min="7166" max="7166" width="8.125" style="9" customWidth="1"/>
    <col min="7167" max="7167" width="7.875" style="9" customWidth="1"/>
    <col min="7168" max="7168" width="8.125" style="9" customWidth="1"/>
    <col min="7169" max="7169" width="16" style="9" customWidth="1"/>
    <col min="7170" max="7170" width="7.875" style="9" customWidth="1"/>
    <col min="7171" max="7171" width="8.25" style="9" customWidth="1"/>
    <col min="7172" max="7172" width="16" style="9" customWidth="1"/>
    <col min="7173" max="7175" width="9" style="9"/>
    <col min="7176" max="7176" width="14.25" style="9" bestFit="1" customWidth="1"/>
    <col min="7177" max="7418" width="9" style="9"/>
    <col min="7419" max="7419" width="18.875" style="9" customWidth="1"/>
    <col min="7420" max="7420" width="16" style="9" customWidth="1"/>
    <col min="7421" max="7421" width="7.875" style="9" customWidth="1"/>
    <col min="7422" max="7422" width="8.125" style="9" customWidth="1"/>
    <col min="7423" max="7423" width="7.875" style="9" customWidth="1"/>
    <col min="7424" max="7424" width="8.125" style="9" customWidth="1"/>
    <col min="7425" max="7425" width="16" style="9" customWidth="1"/>
    <col min="7426" max="7426" width="7.875" style="9" customWidth="1"/>
    <col min="7427" max="7427" width="8.25" style="9" customWidth="1"/>
    <col min="7428" max="7428" width="16" style="9" customWidth="1"/>
    <col min="7429" max="7431" width="9" style="9"/>
    <col min="7432" max="7432" width="14.25" style="9" bestFit="1" customWidth="1"/>
    <col min="7433" max="7674" width="9" style="9"/>
    <col min="7675" max="7675" width="18.875" style="9" customWidth="1"/>
    <col min="7676" max="7676" width="16" style="9" customWidth="1"/>
    <col min="7677" max="7677" width="7.875" style="9" customWidth="1"/>
    <col min="7678" max="7678" width="8.125" style="9" customWidth="1"/>
    <col min="7679" max="7679" width="7.875" style="9" customWidth="1"/>
    <col min="7680" max="7680" width="8.125" style="9" customWidth="1"/>
    <col min="7681" max="7681" width="16" style="9" customWidth="1"/>
    <col min="7682" max="7682" width="7.875" style="9" customWidth="1"/>
    <col min="7683" max="7683" width="8.25" style="9" customWidth="1"/>
    <col min="7684" max="7684" width="16" style="9" customWidth="1"/>
    <col min="7685" max="7687" width="9" style="9"/>
    <col min="7688" max="7688" width="14.25" style="9" bestFit="1" customWidth="1"/>
    <col min="7689" max="7930" width="9" style="9"/>
    <col min="7931" max="7931" width="18.875" style="9" customWidth="1"/>
    <col min="7932" max="7932" width="16" style="9" customWidth="1"/>
    <col min="7933" max="7933" width="7.875" style="9" customWidth="1"/>
    <col min="7934" max="7934" width="8.125" style="9" customWidth="1"/>
    <col min="7935" max="7935" width="7.875" style="9" customWidth="1"/>
    <col min="7936" max="7936" width="8.125" style="9" customWidth="1"/>
    <col min="7937" max="7937" width="16" style="9" customWidth="1"/>
    <col min="7938" max="7938" width="7.875" style="9" customWidth="1"/>
    <col min="7939" max="7939" width="8.25" style="9" customWidth="1"/>
    <col min="7940" max="7940" width="16" style="9" customWidth="1"/>
    <col min="7941" max="7943" width="9" style="9"/>
    <col min="7944" max="7944" width="14.25" style="9" bestFit="1" customWidth="1"/>
    <col min="7945" max="8186" width="9" style="9"/>
    <col min="8187" max="8187" width="18.875" style="9" customWidth="1"/>
    <col min="8188" max="8188" width="16" style="9" customWidth="1"/>
    <col min="8189" max="8189" width="7.875" style="9" customWidth="1"/>
    <col min="8190" max="8190" width="8.125" style="9" customWidth="1"/>
    <col min="8191" max="8191" width="7.875" style="9" customWidth="1"/>
    <col min="8192" max="8192" width="8.125" style="9" customWidth="1"/>
    <col min="8193" max="8193" width="16" style="9" customWidth="1"/>
    <col min="8194" max="8194" width="7.875" style="9" customWidth="1"/>
    <col min="8195" max="8195" width="8.25" style="9" customWidth="1"/>
    <col min="8196" max="8196" width="16" style="9" customWidth="1"/>
    <col min="8197" max="8199" width="9" style="9"/>
    <col min="8200" max="8200" width="14.25" style="9" bestFit="1" customWidth="1"/>
    <col min="8201" max="8442" width="9" style="9"/>
    <col min="8443" max="8443" width="18.875" style="9" customWidth="1"/>
    <col min="8444" max="8444" width="16" style="9" customWidth="1"/>
    <col min="8445" max="8445" width="7.875" style="9" customWidth="1"/>
    <col min="8446" max="8446" width="8.125" style="9" customWidth="1"/>
    <col min="8447" max="8447" width="7.875" style="9" customWidth="1"/>
    <col min="8448" max="8448" width="8.125" style="9" customWidth="1"/>
    <col min="8449" max="8449" width="16" style="9" customWidth="1"/>
    <col min="8450" max="8450" width="7.875" style="9" customWidth="1"/>
    <col min="8451" max="8451" width="8.25" style="9" customWidth="1"/>
    <col min="8452" max="8452" width="16" style="9" customWidth="1"/>
    <col min="8453" max="8455" width="9" style="9"/>
    <col min="8456" max="8456" width="14.25" style="9" bestFit="1" customWidth="1"/>
    <col min="8457" max="8698" width="9" style="9"/>
    <col min="8699" max="8699" width="18.875" style="9" customWidth="1"/>
    <col min="8700" max="8700" width="16" style="9" customWidth="1"/>
    <col min="8701" max="8701" width="7.875" style="9" customWidth="1"/>
    <col min="8702" max="8702" width="8.125" style="9" customWidth="1"/>
    <col min="8703" max="8703" width="7.875" style="9" customWidth="1"/>
    <col min="8704" max="8704" width="8.125" style="9" customWidth="1"/>
    <col min="8705" max="8705" width="16" style="9" customWidth="1"/>
    <col min="8706" max="8706" width="7.875" style="9" customWidth="1"/>
    <col min="8707" max="8707" width="8.25" style="9" customWidth="1"/>
    <col min="8708" max="8708" width="16" style="9" customWidth="1"/>
    <col min="8709" max="8711" width="9" style="9"/>
    <col min="8712" max="8712" width="14.25" style="9" bestFit="1" customWidth="1"/>
    <col min="8713" max="8954" width="9" style="9"/>
    <col min="8955" max="8955" width="18.875" style="9" customWidth="1"/>
    <col min="8956" max="8956" width="16" style="9" customWidth="1"/>
    <col min="8957" max="8957" width="7.875" style="9" customWidth="1"/>
    <col min="8958" max="8958" width="8.125" style="9" customWidth="1"/>
    <col min="8959" max="8959" width="7.875" style="9" customWidth="1"/>
    <col min="8960" max="8960" width="8.125" style="9" customWidth="1"/>
    <col min="8961" max="8961" width="16" style="9" customWidth="1"/>
    <col min="8962" max="8962" width="7.875" style="9" customWidth="1"/>
    <col min="8963" max="8963" width="8.25" style="9" customWidth="1"/>
    <col min="8964" max="8964" width="16" style="9" customWidth="1"/>
    <col min="8965" max="8967" width="9" style="9"/>
    <col min="8968" max="8968" width="14.25" style="9" bestFit="1" customWidth="1"/>
    <col min="8969" max="9210" width="9" style="9"/>
    <col min="9211" max="9211" width="18.875" style="9" customWidth="1"/>
    <col min="9212" max="9212" width="16" style="9" customWidth="1"/>
    <col min="9213" max="9213" width="7.875" style="9" customWidth="1"/>
    <col min="9214" max="9214" width="8.125" style="9" customWidth="1"/>
    <col min="9215" max="9215" width="7.875" style="9" customWidth="1"/>
    <col min="9216" max="9216" width="8.125" style="9" customWidth="1"/>
    <col min="9217" max="9217" width="16" style="9" customWidth="1"/>
    <col min="9218" max="9218" width="7.875" style="9" customWidth="1"/>
    <col min="9219" max="9219" width="8.25" style="9" customWidth="1"/>
    <col min="9220" max="9220" width="16" style="9" customWidth="1"/>
    <col min="9221" max="9223" width="9" style="9"/>
    <col min="9224" max="9224" width="14.25" style="9" bestFit="1" customWidth="1"/>
    <col min="9225" max="9466" width="9" style="9"/>
    <col min="9467" max="9467" width="18.875" style="9" customWidth="1"/>
    <col min="9468" max="9468" width="16" style="9" customWidth="1"/>
    <col min="9469" max="9469" width="7.875" style="9" customWidth="1"/>
    <col min="9470" max="9470" width="8.125" style="9" customWidth="1"/>
    <col min="9471" max="9471" width="7.875" style="9" customWidth="1"/>
    <col min="9472" max="9472" width="8.125" style="9" customWidth="1"/>
    <col min="9473" max="9473" width="16" style="9" customWidth="1"/>
    <col min="9474" max="9474" width="7.875" style="9" customWidth="1"/>
    <col min="9475" max="9475" width="8.25" style="9" customWidth="1"/>
    <col min="9476" max="9476" width="16" style="9" customWidth="1"/>
    <col min="9477" max="9479" width="9" style="9"/>
    <col min="9480" max="9480" width="14.25" style="9" bestFit="1" customWidth="1"/>
    <col min="9481" max="9722" width="9" style="9"/>
    <col min="9723" max="9723" width="18.875" style="9" customWidth="1"/>
    <col min="9724" max="9724" width="16" style="9" customWidth="1"/>
    <col min="9725" max="9725" width="7.875" style="9" customWidth="1"/>
    <col min="9726" max="9726" width="8.125" style="9" customWidth="1"/>
    <col min="9727" max="9727" width="7.875" style="9" customWidth="1"/>
    <col min="9728" max="9728" width="8.125" style="9" customWidth="1"/>
    <col min="9729" max="9729" width="16" style="9" customWidth="1"/>
    <col min="9730" max="9730" width="7.875" style="9" customWidth="1"/>
    <col min="9731" max="9731" width="8.25" style="9" customWidth="1"/>
    <col min="9732" max="9732" width="16" style="9" customWidth="1"/>
    <col min="9733" max="9735" width="9" style="9"/>
    <col min="9736" max="9736" width="14.25" style="9" bestFit="1" customWidth="1"/>
    <col min="9737" max="9978" width="9" style="9"/>
    <col min="9979" max="9979" width="18.875" style="9" customWidth="1"/>
    <col min="9980" max="9980" width="16" style="9" customWidth="1"/>
    <col min="9981" max="9981" width="7.875" style="9" customWidth="1"/>
    <col min="9982" max="9982" width="8.125" style="9" customWidth="1"/>
    <col min="9983" max="9983" width="7.875" style="9" customWidth="1"/>
    <col min="9984" max="9984" width="8.125" style="9" customWidth="1"/>
    <col min="9985" max="9985" width="16" style="9" customWidth="1"/>
    <col min="9986" max="9986" width="7.875" style="9" customWidth="1"/>
    <col min="9987" max="9987" width="8.25" style="9" customWidth="1"/>
    <col min="9988" max="9988" width="16" style="9" customWidth="1"/>
    <col min="9989" max="9991" width="9" style="9"/>
    <col min="9992" max="9992" width="14.25" style="9" bestFit="1" customWidth="1"/>
    <col min="9993" max="10234" width="9" style="9"/>
    <col min="10235" max="10235" width="18.875" style="9" customWidth="1"/>
    <col min="10236" max="10236" width="16" style="9" customWidth="1"/>
    <col min="10237" max="10237" width="7.875" style="9" customWidth="1"/>
    <col min="10238" max="10238" width="8.125" style="9" customWidth="1"/>
    <col min="10239" max="10239" width="7.875" style="9" customWidth="1"/>
    <col min="10240" max="10240" width="8.125" style="9" customWidth="1"/>
    <col min="10241" max="10241" width="16" style="9" customWidth="1"/>
    <col min="10242" max="10242" width="7.875" style="9" customWidth="1"/>
    <col min="10243" max="10243" width="8.25" style="9" customWidth="1"/>
    <col min="10244" max="10244" width="16" style="9" customWidth="1"/>
    <col min="10245" max="10247" width="9" style="9"/>
    <col min="10248" max="10248" width="14.25" style="9" bestFit="1" customWidth="1"/>
    <col min="10249" max="10490" width="9" style="9"/>
    <col min="10491" max="10491" width="18.875" style="9" customWidth="1"/>
    <col min="10492" max="10492" width="16" style="9" customWidth="1"/>
    <col min="10493" max="10493" width="7.875" style="9" customWidth="1"/>
    <col min="10494" max="10494" width="8.125" style="9" customWidth="1"/>
    <col min="10495" max="10495" width="7.875" style="9" customWidth="1"/>
    <col min="10496" max="10496" width="8.125" style="9" customWidth="1"/>
    <col min="10497" max="10497" width="16" style="9" customWidth="1"/>
    <col min="10498" max="10498" width="7.875" style="9" customWidth="1"/>
    <col min="10499" max="10499" width="8.25" style="9" customWidth="1"/>
    <col min="10500" max="10500" width="16" style="9" customWidth="1"/>
    <col min="10501" max="10503" width="9" style="9"/>
    <col min="10504" max="10504" width="14.25" style="9" bestFit="1" customWidth="1"/>
    <col min="10505" max="10746" width="9" style="9"/>
    <col min="10747" max="10747" width="18.875" style="9" customWidth="1"/>
    <col min="10748" max="10748" width="16" style="9" customWidth="1"/>
    <col min="10749" max="10749" width="7.875" style="9" customWidth="1"/>
    <col min="10750" max="10750" width="8.125" style="9" customWidth="1"/>
    <col min="10751" max="10751" width="7.875" style="9" customWidth="1"/>
    <col min="10752" max="10752" width="8.125" style="9" customWidth="1"/>
    <col min="10753" max="10753" width="16" style="9" customWidth="1"/>
    <col min="10754" max="10754" width="7.875" style="9" customWidth="1"/>
    <col min="10755" max="10755" width="8.25" style="9" customWidth="1"/>
    <col min="10756" max="10756" width="16" style="9" customWidth="1"/>
    <col min="10757" max="10759" width="9" style="9"/>
    <col min="10760" max="10760" width="14.25" style="9" bestFit="1" customWidth="1"/>
    <col min="10761" max="11002" width="9" style="9"/>
    <col min="11003" max="11003" width="18.875" style="9" customWidth="1"/>
    <col min="11004" max="11004" width="16" style="9" customWidth="1"/>
    <col min="11005" max="11005" width="7.875" style="9" customWidth="1"/>
    <col min="11006" max="11006" width="8.125" style="9" customWidth="1"/>
    <col min="11007" max="11007" width="7.875" style="9" customWidth="1"/>
    <col min="11008" max="11008" width="8.125" style="9" customWidth="1"/>
    <col min="11009" max="11009" width="16" style="9" customWidth="1"/>
    <col min="11010" max="11010" width="7.875" style="9" customWidth="1"/>
    <col min="11011" max="11011" width="8.25" style="9" customWidth="1"/>
    <col min="11012" max="11012" width="16" style="9" customWidth="1"/>
    <col min="11013" max="11015" width="9" style="9"/>
    <col min="11016" max="11016" width="14.25" style="9" bestFit="1" customWidth="1"/>
    <col min="11017" max="11258" width="9" style="9"/>
    <col min="11259" max="11259" width="18.875" style="9" customWidth="1"/>
    <col min="11260" max="11260" width="16" style="9" customWidth="1"/>
    <col min="11261" max="11261" width="7.875" style="9" customWidth="1"/>
    <col min="11262" max="11262" width="8.125" style="9" customWidth="1"/>
    <col min="11263" max="11263" width="7.875" style="9" customWidth="1"/>
    <col min="11264" max="11264" width="8.125" style="9" customWidth="1"/>
    <col min="11265" max="11265" width="16" style="9" customWidth="1"/>
    <col min="11266" max="11266" width="7.875" style="9" customWidth="1"/>
    <col min="11267" max="11267" width="8.25" style="9" customWidth="1"/>
    <col min="11268" max="11268" width="16" style="9" customWidth="1"/>
    <col min="11269" max="11271" width="9" style="9"/>
    <col min="11272" max="11272" width="14.25" style="9" bestFit="1" customWidth="1"/>
    <col min="11273" max="11514" width="9" style="9"/>
    <col min="11515" max="11515" width="18.875" style="9" customWidth="1"/>
    <col min="11516" max="11516" width="16" style="9" customWidth="1"/>
    <col min="11517" max="11517" width="7.875" style="9" customWidth="1"/>
    <col min="11518" max="11518" width="8.125" style="9" customWidth="1"/>
    <col min="11519" max="11519" width="7.875" style="9" customWidth="1"/>
    <col min="11520" max="11520" width="8.125" style="9" customWidth="1"/>
    <col min="11521" max="11521" width="16" style="9" customWidth="1"/>
    <col min="11522" max="11522" width="7.875" style="9" customWidth="1"/>
    <col min="11523" max="11523" width="8.25" style="9" customWidth="1"/>
    <col min="11524" max="11524" width="16" style="9" customWidth="1"/>
    <col min="11525" max="11527" width="9" style="9"/>
    <col min="11528" max="11528" width="14.25" style="9" bestFit="1" customWidth="1"/>
    <col min="11529" max="11770" width="9" style="9"/>
    <col min="11771" max="11771" width="18.875" style="9" customWidth="1"/>
    <col min="11772" max="11772" width="16" style="9" customWidth="1"/>
    <col min="11773" max="11773" width="7.875" style="9" customWidth="1"/>
    <col min="11774" max="11774" width="8.125" style="9" customWidth="1"/>
    <col min="11775" max="11775" width="7.875" style="9" customWidth="1"/>
    <col min="11776" max="11776" width="8.125" style="9" customWidth="1"/>
    <col min="11777" max="11777" width="16" style="9" customWidth="1"/>
    <col min="11778" max="11778" width="7.875" style="9" customWidth="1"/>
    <col min="11779" max="11779" width="8.25" style="9" customWidth="1"/>
    <col min="11780" max="11780" width="16" style="9" customWidth="1"/>
    <col min="11781" max="11783" width="9" style="9"/>
    <col min="11784" max="11784" width="14.25" style="9" bestFit="1" customWidth="1"/>
    <col min="11785" max="12026" width="9" style="9"/>
    <col min="12027" max="12027" width="18.875" style="9" customWidth="1"/>
    <col min="12028" max="12028" width="16" style="9" customWidth="1"/>
    <col min="12029" max="12029" width="7.875" style="9" customWidth="1"/>
    <col min="12030" max="12030" width="8.125" style="9" customWidth="1"/>
    <col min="12031" max="12031" width="7.875" style="9" customWidth="1"/>
    <col min="12032" max="12032" width="8.125" style="9" customWidth="1"/>
    <col min="12033" max="12033" width="16" style="9" customWidth="1"/>
    <col min="12034" max="12034" width="7.875" style="9" customWidth="1"/>
    <col min="12035" max="12035" width="8.25" style="9" customWidth="1"/>
    <col min="12036" max="12036" width="16" style="9" customWidth="1"/>
    <col min="12037" max="12039" width="9" style="9"/>
    <col min="12040" max="12040" width="14.25" style="9" bestFit="1" customWidth="1"/>
    <col min="12041" max="12282" width="9" style="9"/>
    <col min="12283" max="12283" width="18.875" style="9" customWidth="1"/>
    <col min="12284" max="12284" width="16" style="9" customWidth="1"/>
    <col min="12285" max="12285" width="7.875" style="9" customWidth="1"/>
    <col min="12286" max="12286" width="8.125" style="9" customWidth="1"/>
    <col min="12287" max="12287" width="7.875" style="9" customWidth="1"/>
    <col min="12288" max="12288" width="8.125" style="9" customWidth="1"/>
    <col min="12289" max="12289" width="16" style="9" customWidth="1"/>
    <col min="12290" max="12290" width="7.875" style="9" customWidth="1"/>
    <col min="12291" max="12291" width="8.25" style="9" customWidth="1"/>
    <col min="12292" max="12292" width="16" style="9" customWidth="1"/>
    <col min="12293" max="12295" width="9" style="9"/>
    <col min="12296" max="12296" width="14.25" style="9" bestFit="1" customWidth="1"/>
    <col min="12297" max="12538" width="9" style="9"/>
    <col min="12539" max="12539" width="18.875" style="9" customWidth="1"/>
    <col min="12540" max="12540" width="16" style="9" customWidth="1"/>
    <col min="12541" max="12541" width="7.875" style="9" customWidth="1"/>
    <col min="12542" max="12542" width="8.125" style="9" customWidth="1"/>
    <col min="12543" max="12543" width="7.875" style="9" customWidth="1"/>
    <col min="12544" max="12544" width="8.125" style="9" customWidth="1"/>
    <col min="12545" max="12545" width="16" style="9" customWidth="1"/>
    <col min="12546" max="12546" width="7.875" style="9" customWidth="1"/>
    <col min="12547" max="12547" width="8.25" style="9" customWidth="1"/>
    <col min="12548" max="12548" width="16" style="9" customWidth="1"/>
    <col min="12549" max="12551" width="9" style="9"/>
    <col min="12552" max="12552" width="14.25" style="9" bestFit="1" customWidth="1"/>
    <col min="12553" max="12794" width="9" style="9"/>
    <col min="12795" max="12795" width="18.875" style="9" customWidth="1"/>
    <col min="12796" max="12796" width="16" style="9" customWidth="1"/>
    <col min="12797" max="12797" width="7.875" style="9" customWidth="1"/>
    <col min="12798" max="12798" width="8.125" style="9" customWidth="1"/>
    <col min="12799" max="12799" width="7.875" style="9" customWidth="1"/>
    <col min="12800" max="12800" width="8.125" style="9" customWidth="1"/>
    <col min="12801" max="12801" width="16" style="9" customWidth="1"/>
    <col min="12802" max="12802" width="7.875" style="9" customWidth="1"/>
    <col min="12803" max="12803" width="8.25" style="9" customWidth="1"/>
    <col min="12804" max="12804" width="16" style="9" customWidth="1"/>
    <col min="12805" max="12807" width="9" style="9"/>
    <col min="12808" max="12808" width="14.25" style="9" bestFit="1" customWidth="1"/>
    <col min="12809" max="13050" width="9" style="9"/>
    <col min="13051" max="13051" width="18.875" style="9" customWidth="1"/>
    <col min="13052" max="13052" width="16" style="9" customWidth="1"/>
    <col min="13053" max="13053" width="7.875" style="9" customWidth="1"/>
    <col min="13054" max="13054" width="8.125" style="9" customWidth="1"/>
    <col min="13055" max="13055" width="7.875" style="9" customWidth="1"/>
    <col min="13056" max="13056" width="8.125" style="9" customWidth="1"/>
    <col min="13057" max="13057" width="16" style="9" customWidth="1"/>
    <col min="13058" max="13058" width="7.875" style="9" customWidth="1"/>
    <col min="13059" max="13059" width="8.25" style="9" customWidth="1"/>
    <col min="13060" max="13060" width="16" style="9" customWidth="1"/>
    <col min="13061" max="13063" width="9" style="9"/>
    <col min="13064" max="13064" width="14.25" style="9" bestFit="1" customWidth="1"/>
    <col min="13065" max="13306" width="9" style="9"/>
    <col min="13307" max="13307" width="18.875" style="9" customWidth="1"/>
    <col min="13308" max="13308" width="16" style="9" customWidth="1"/>
    <col min="13309" max="13309" width="7.875" style="9" customWidth="1"/>
    <col min="13310" max="13310" width="8.125" style="9" customWidth="1"/>
    <col min="13311" max="13311" width="7.875" style="9" customWidth="1"/>
    <col min="13312" max="13312" width="8.125" style="9" customWidth="1"/>
    <col min="13313" max="13313" width="16" style="9" customWidth="1"/>
    <col min="13314" max="13314" width="7.875" style="9" customWidth="1"/>
    <col min="13315" max="13315" width="8.25" style="9" customWidth="1"/>
    <col min="13316" max="13316" width="16" style="9" customWidth="1"/>
    <col min="13317" max="13319" width="9" style="9"/>
    <col min="13320" max="13320" width="14.25" style="9" bestFit="1" customWidth="1"/>
    <col min="13321" max="13562" width="9" style="9"/>
    <col min="13563" max="13563" width="18.875" style="9" customWidth="1"/>
    <col min="13564" max="13564" width="16" style="9" customWidth="1"/>
    <col min="13565" max="13565" width="7.875" style="9" customWidth="1"/>
    <col min="13566" max="13566" width="8.125" style="9" customWidth="1"/>
    <col min="13567" max="13567" width="7.875" style="9" customWidth="1"/>
    <col min="13568" max="13568" width="8.125" style="9" customWidth="1"/>
    <col min="13569" max="13569" width="16" style="9" customWidth="1"/>
    <col min="13570" max="13570" width="7.875" style="9" customWidth="1"/>
    <col min="13571" max="13571" width="8.25" style="9" customWidth="1"/>
    <col min="13572" max="13572" width="16" style="9" customWidth="1"/>
    <col min="13573" max="13575" width="9" style="9"/>
    <col min="13576" max="13576" width="14.25" style="9" bestFit="1" customWidth="1"/>
    <col min="13577" max="13818" width="9" style="9"/>
    <col min="13819" max="13819" width="18.875" style="9" customWidth="1"/>
    <col min="13820" max="13820" width="16" style="9" customWidth="1"/>
    <col min="13821" max="13821" width="7.875" style="9" customWidth="1"/>
    <col min="13822" max="13822" width="8.125" style="9" customWidth="1"/>
    <col min="13823" max="13823" width="7.875" style="9" customWidth="1"/>
    <col min="13824" max="13824" width="8.125" style="9" customWidth="1"/>
    <col min="13825" max="13825" width="16" style="9" customWidth="1"/>
    <col min="13826" max="13826" width="7.875" style="9" customWidth="1"/>
    <col min="13827" max="13827" width="8.25" style="9" customWidth="1"/>
    <col min="13828" max="13828" width="16" style="9" customWidth="1"/>
    <col min="13829" max="13831" width="9" style="9"/>
    <col min="13832" max="13832" width="14.25" style="9" bestFit="1" customWidth="1"/>
    <col min="13833" max="14074" width="9" style="9"/>
    <col min="14075" max="14075" width="18.875" style="9" customWidth="1"/>
    <col min="14076" max="14076" width="16" style="9" customWidth="1"/>
    <col min="14077" max="14077" width="7.875" style="9" customWidth="1"/>
    <col min="14078" max="14078" width="8.125" style="9" customWidth="1"/>
    <col min="14079" max="14079" width="7.875" style="9" customWidth="1"/>
    <col min="14080" max="14080" width="8.125" style="9" customWidth="1"/>
    <col min="14081" max="14081" width="16" style="9" customWidth="1"/>
    <col min="14082" max="14082" width="7.875" style="9" customWidth="1"/>
    <col min="14083" max="14083" width="8.25" style="9" customWidth="1"/>
    <col min="14084" max="14084" width="16" style="9" customWidth="1"/>
    <col min="14085" max="14087" width="9" style="9"/>
    <col min="14088" max="14088" width="14.25" style="9" bestFit="1" customWidth="1"/>
    <col min="14089" max="14330" width="9" style="9"/>
    <col min="14331" max="14331" width="18.875" style="9" customWidth="1"/>
    <col min="14332" max="14332" width="16" style="9" customWidth="1"/>
    <col min="14333" max="14333" width="7.875" style="9" customWidth="1"/>
    <col min="14334" max="14334" width="8.125" style="9" customWidth="1"/>
    <col min="14335" max="14335" width="7.875" style="9" customWidth="1"/>
    <col min="14336" max="14336" width="8.125" style="9" customWidth="1"/>
    <col min="14337" max="14337" width="16" style="9" customWidth="1"/>
    <col min="14338" max="14338" width="7.875" style="9" customWidth="1"/>
    <col min="14339" max="14339" width="8.25" style="9" customWidth="1"/>
    <col min="14340" max="14340" width="16" style="9" customWidth="1"/>
    <col min="14341" max="14343" width="9" style="9"/>
    <col min="14344" max="14344" width="14.25" style="9" bestFit="1" customWidth="1"/>
    <col min="14345" max="14586" width="9" style="9"/>
    <col min="14587" max="14587" width="18.875" style="9" customWidth="1"/>
    <col min="14588" max="14588" width="16" style="9" customWidth="1"/>
    <col min="14589" max="14589" width="7.875" style="9" customWidth="1"/>
    <col min="14590" max="14590" width="8.125" style="9" customWidth="1"/>
    <col min="14591" max="14591" width="7.875" style="9" customWidth="1"/>
    <col min="14592" max="14592" width="8.125" style="9" customWidth="1"/>
    <col min="14593" max="14593" width="16" style="9" customWidth="1"/>
    <col min="14594" max="14594" width="7.875" style="9" customWidth="1"/>
    <col min="14595" max="14595" width="8.25" style="9" customWidth="1"/>
    <col min="14596" max="14596" width="16" style="9" customWidth="1"/>
    <col min="14597" max="14599" width="9" style="9"/>
    <col min="14600" max="14600" width="14.25" style="9" bestFit="1" customWidth="1"/>
    <col min="14601" max="14842" width="9" style="9"/>
    <col min="14843" max="14843" width="18.875" style="9" customWidth="1"/>
    <col min="14844" max="14844" width="16" style="9" customWidth="1"/>
    <col min="14845" max="14845" width="7.875" style="9" customWidth="1"/>
    <col min="14846" max="14846" width="8.125" style="9" customWidth="1"/>
    <col min="14847" max="14847" width="7.875" style="9" customWidth="1"/>
    <col min="14848" max="14848" width="8.125" style="9" customWidth="1"/>
    <col min="14849" max="14849" width="16" style="9" customWidth="1"/>
    <col min="14850" max="14850" width="7.875" style="9" customWidth="1"/>
    <col min="14851" max="14851" width="8.25" style="9" customWidth="1"/>
    <col min="14852" max="14852" width="16" style="9" customWidth="1"/>
    <col min="14853" max="14855" width="9" style="9"/>
    <col min="14856" max="14856" width="14.25" style="9" bestFit="1" customWidth="1"/>
    <col min="14857" max="15098" width="9" style="9"/>
    <col min="15099" max="15099" width="18.875" style="9" customWidth="1"/>
    <col min="15100" max="15100" width="16" style="9" customWidth="1"/>
    <col min="15101" max="15101" width="7.875" style="9" customWidth="1"/>
    <col min="15102" max="15102" width="8.125" style="9" customWidth="1"/>
    <col min="15103" max="15103" width="7.875" style="9" customWidth="1"/>
    <col min="15104" max="15104" width="8.125" style="9" customWidth="1"/>
    <col min="15105" max="15105" width="16" style="9" customWidth="1"/>
    <col min="15106" max="15106" width="7.875" style="9" customWidth="1"/>
    <col min="15107" max="15107" width="8.25" style="9" customWidth="1"/>
    <col min="15108" max="15108" width="16" style="9" customWidth="1"/>
    <col min="15109" max="15111" width="9" style="9"/>
    <col min="15112" max="15112" width="14.25" style="9" bestFit="1" customWidth="1"/>
    <col min="15113" max="15354" width="9" style="9"/>
    <col min="15355" max="15355" width="18.875" style="9" customWidth="1"/>
    <col min="15356" max="15356" width="16" style="9" customWidth="1"/>
    <col min="15357" max="15357" width="7.875" style="9" customWidth="1"/>
    <col min="15358" max="15358" width="8.125" style="9" customWidth="1"/>
    <col min="15359" max="15359" width="7.875" style="9" customWidth="1"/>
    <col min="15360" max="15360" width="8.125" style="9" customWidth="1"/>
    <col min="15361" max="15361" width="16" style="9" customWidth="1"/>
    <col min="15362" max="15362" width="7.875" style="9" customWidth="1"/>
    <col min="15363" max="15363" width="8.25" style="9" customWidth="1"/>
    <col min="15364" max="15364" width="16" style="9" customWidth="1"/>
    <col min="15365" max="15367" width="9" style="9"/>
    <col min="15368" max="15368" width="14.25" style="9" bestFit="1" customWidth="1"/>
    <col min="15369" max="15610" width="9" style="9"/>
    <col min="15611" max="15611" width="18.875" style="9" customWidth="1"/>
    <col min="15612" max="15612" width="16" style="9" customWidth="1"/>
    <col min="15613" max="15613" width="7.875" style="9" customWidth="1"/>
    <col min="15614" max="15614" width="8.125" style="9" customWidth="1"/>
    <col min="15615" max="15615" width="7.875" style="9" customWidth="1"/>
    <col min="15616" max="15616" width="8.125" style="9" customWidth="1"/>
    <col min="15617" max="15617" width="16" style="9" customWidth="1"/>
    <col min="15618" max="15618" width="7.875" style="9" customWidth="1"/>
    <col min="15619" max="15619" width="8.25" style="9" customWidth="1"/>
    <col min="15620" max="15620" width="16" style="9" customWidth="1"/>
    <col min="15621" max="15623" width="9" style="9"/>
    <col min="15624" max="15624" width="14.25" style="9" bestFit="1" customWidth="1"/>
    <col min="15625" max="15866" width="9" style="9"/>
    <col min="15867" max="15867" width="18.875" style="9" customWidth="1"/>
    <col min="15868" max="15868" width="16" style="9" customWidth="1"/>
    <col min="15869" max="15869" width="7.875" style="9" customWidth="1"/>
    <col min="15870" max="15870" width="8.125" style="9" customWidth="1"/>
    <col min="15871" max="15871" width="7.875" style="9" customWidth="1"/>
    <col min="15872" max="15872" width="8.125" style="9" customWidth="1"/>
    <col min="15873" max="15873" width="16" style="9" customWidth="1"/>
    <col min="15874" max="15874" width="7.875" style="9" customWidth="1"/>
    <col min="15875" max="15875" width="8.25" style="9" customWidth="1"/>
    <col min="15876" max="15876" width="16" style="9" customWidth="1"/>
    <col min="15877" max="15879" width="9" style="9"/>
    <col min="15880" max="15880" width="14.25" style="9" bestFit="1" customWidth="1"/>
    <col min="15881" max="16122" width="9" style="9"/>
    <col min="16123" max="16123" width="18.875" style="9" customWidth="1"/>
    <col min="16124" max="16124" width="16" style="9" customWidth="1"/>
    <col min="16125" max="16125" width="7.875" style="9" customWidth="1"/>
    <col min="16126" max="16126" width="8.125" style="9" customWidth="1"/>
    <col min="16127" max="16127" width="7.875" style="9" customWidth="1"/>
    <col min="16128" max="16128" width="8.125" style="9" customWidth="1"/>
    <col min="16129" max="16129" width="16" style="9" customWidth="1"/>
    <col min="16130" max="16130" width="7.875" style="9" customWidth="1"/>
    <col min="16131" max="16131" width="8.25" style="9" customWidth="1"/>
    <col min="16132" max="16132" width="16" style="9" customWidth="1"/>
    <col min="16133" max="16135" width="9" style="9"/>
    <col min="16136" max="16136" width="14.25" style="9" bestFit="1" customWidth="1"/>
    <col min="16137" max="16384" width="9" style="9"/>
  </cols>
  <sheetData>
    <row r="1" spans="1:10" ht="22.5" customHeight="1" x14ac:dyDescent="0.2">
      <c r="A1" s="242" t="s">
        <v>123</v>
      </c>
      <c r="B1" s="242"/>
      <c r="C1" s="242"/>
      <c r="D1" s="242"/>
      <c r="E1" s="242"/>
      <c r="F1" s="242"/>
      <c r="G1" s="242"/>
      <c r="H1" s="242"/>
      <c r="I1" s="242"/>
      <c r="J1" s="242"/>
    </row>
    <row r="2" spans="1:10" ht="19.5" thickBot="1" x14ac:dyDescent="0.25">
      <c r="A2" s="275" t="s">
        <v>124</v>
      </c>
      <c r="B2" s="275"/>
      <c r="C2" s="275"/>
      <c r="D2" s="275"/>
      <c r="E2" s="275"/>
      <c r="F2" s="275"/>
      <c r="G2" s="275"/>
      <c r="H2" s="296" t="s">
        <v>125</v>
      </c>
      <c r="I2" s="296"/>
      <c r="J2" s="296"/>
    </row>
    <row r="3" spans="1:10" x14ac:dyDescent="0.2">
      <c r="A3" s="15"/>
      <c r="B3" s="297" t="s">
        <v>126</v>
      </c>
      <c r="C3" s="298"/>
      <c r="D3" s="298"/>
      <c r="E3" s="298"/>
      <c r="F3" s="298"/>
      <c r="G3" s="299"/>
      <c r="H3" s="300" t="s">
        <v>127</v>
      </c>
      <c r="I3" s="301"/>
      <c r="J3" s="301"/>
    </row>
    <row r="4" spans="1:10" x14ac:dyDescent="0.2">
      <c r="A4" s="16"/>
      <c r="B4" s="302" t="s">
        <v>128</v>
      </c>
      <c r="C4" s="304" t="s">
        <v>129</v>
      </c>
      <c r="D4" s="305"/>
      <c r="E4" s="302" t="s">
        <v>130</v>
      </c>
      <c r="F4" s="306"/>
      <c r="G4" s="75" t="s">
        <v>131</v>
      </c>
      <c r="H4" s="304" t="s">
        <v>129</v>
      </c>
      <c r="I4" s="305"/>
      <c r="J4" s="76" t="s">
        <v>131</v>
      </c>
    </row>
    <row r="5" spans="1:10" x14ac:dyDescent="0.2">
      <c r="A5" s="77"/>
      <c r="B5" s="303"/>
      <c r="C5" s="294" t="s">
        <v>132</v>
      </c>
      <c r="D5" s="295"/>
      <c r="E5" s="303"/>
      <c r="F5" s="307"/>
      <c r="G5" s="78" t="s">
        <v>132</v>
      </c>
      <c r="H5" s="294" t="s">
        <v>132</v>
      </c>
      <c r="I5" s="295"/>
      <c r="J5" s="79" t="s">
        <v>132</v>
      </c>
    </row>
    <row r="6" spans="1:10" s="12" customFormat="1" ht="7.5" customHeight="1" x14ac:dyDescent="0.2">
      <c r="A6" s="39"/>
      <c r="B6" s="80"/>
      <c r="C6" s="81"/>
      <c r="D6" s="81"/>
      <c r="E6" s="81"/>
      <c r="F6" s="82"/>
      <c r="G6" s="81"/>
      <c r="H6" s="81"/>
      <c r="I6" s="81"/>
      <c r="J6" s="81"/>
    </row>
    <row r="7" spans="1:10" s="12" customFormat="1" x14ac:dyDescent="0.2">
      <c r="A7" s="27" t="s">
        <v>33</v>
      </c>
      <c r="B7" s="83">
        <v>2612</v>
      </c>
      <c r="C7" s="260">
        <v>692.2</v>
      </c>
      <c r="D7" s="260"/>
      <c r="E7" s="259">
        <v>897</v>
      </c>
      <c r="F7" s="259"/>
      <c r="G7" s="85">
        <v>237.7</v>
      </c>
      <c r="H7" s="260">
        <v>568.5</v>
      </c>
      <c r="I7" s="260"/>
      <c r="J7" s="85">
        <v>168.8</v>
      </c>
    </row>
    <row r="8" spans="1:10" s="12" customFormat="1" x14ac:dyDescent="0.2">
      <c r="A8" s="27" t="s">
        <v>36</v>
      </c>
      <c r="B8" s="83">
        <v>2987</v>
      </c>
      <c r="C8" s="260">
        <v>760.7</v>
      </c>
      <c r="D8" s="260"/>
      <c r="E8" s="259">
        <v>713</v>
      </c>
      <c r="F8" s="259"/>
      <c r="G8" s="85">
        <v>181.6</v>
      </c>
      <c r="H8" s="260">
        <v>635.6</v>
      </c>
      <c r="I8" s="260"/>
      <c r="J8" s="85">
        <v>146.4</v>
      </c>
    </row>
    <row r="9" spans="1:10" s="12" customFormat="1" x14ac:dyDescent="0.2">
      <c r="A9" s="27" t="s">
        <v>37</v>
      </c>
      <c r="B9" s="83">
        <v>3536</v>
      </c>
      <c r="C9" s="260">
        <v>649.6</v>
      </c>
      <c r="D9" s="260"/>
      <c r="E9" s="259">
        <v>358</v>
      </c>
      <c r="F9" s="259"/>
      <c r="G9" s="85">
        <v>65.8</v>
      </c>
      <c r="H9" s="260">
        <v>579.6</v>
      </c>
      <c r="I9" s="260"/>
      <c r="J9" s="85">
        <v>52.3</v>
      </c>
    </row>
    <row r="10" spans="1:10" s="12" customFormat="1" x14ac:dyDescent="0.2">
      <c r="A10" s="27" t="s">
        <v>38</v>
      </c>
      <c r="B10" s="83">
        <v>4135</v>
      </c>
      <c r="C10" s="260">
        <v>639</v>
      </c>
      <c r="D10" s="260"/>
      <c r="E10" s="259">
        <v>261</v>
      </c>
      <c r="F10" s="259"/>
      <c r="G10" s="85">
        <v>40.299999999999997</v>
      </c>
      <c r="H10" s="260">
        <v>524.20000000000005</v>
      </c>
      <c r="I10" s="260"/>
      <c r="J10" s="85">
        <v>34.200000000000003</v>
      </c>
    </row>
    <row r="11" spans="1:10" s="12" customFormat="1" x14ac:dyDescent="0.2">
      <c r="A11" s="27" t="s">
        <v>39</v>
      </c>
      <c r="B11" s="83">
        <v>3251</v>
      </c>
      <c r="C11" s="260">
        <v>433.6</v>
      </c>
      <c r="D11" s="260"/>
      <c r="E11" s="259">
        <v>201</v>
      </c>
      <c r="F11" s="259"/>
      <c r="G11" s="85">
        <v>26.8</v>
      </c>
      <c r="H11" s="260">
        <v>320.5</v>
      </c>
      <c r="I11" s="260"/>
      <c r="J11" s="85">
        <v>22.8</v>
      </c>
    </row>
    <row r="12" spans="1:10" s="12" customFormat="1" x14ac:dyDescent="0.2">
      <c r="A12" s="27" t="s">
        <v>44</v>
      </c>
      <c r="B12" s="83">
        <v>1811</v>
      </c>
      <c r="C12" s="260">
        <v>212.2</v>
      </c>
      <c r="D12" s="260"/>
      <c r="E12" s="259">
        <v>112</v>
      </c>
      <c r="F12" s="259"/>
      <c r="G12" s="85">
        <v>13.1</v>
      </c>
      <c r="H12" s="260">
        <v>174.1</v>
      </c>
      <c r="I12" s="260"/>
      <c r="J12" s="85">
        <v>15.4</v>
      </c>
    </row>
    <row r="13" spans="1:10" s="12" customFormat="1" x14ac:dyDescent="0.2">
      <c r="A13" s="27" t="s">
        <v>49</v>
      </c>
      <c r="B13" s="83">
        <v>1071</v>
      </c>
      <c r="C13" s="260">
        <v>106.9</v>
      </c>
      <c r="D13" s="260"/>
      <c r="E13" s="259">
        <v>75</v>
      </c>
      <c r="F13" s="259"/>
      <c r="G13" s="85">
        <v>7.5</v>
      </c>
      <c r="H13" s="260">
        <v>98.4</v>
      </c>
      <c r="I13" s="260"/>
      <c r="J13" s="85">
        <v>9.5</v>
      </c>
    </row>
    <row r="14" spans="1:10" s="12" customFormat="1" x14ac:dyDescent="0.2">
      <c r="A14" s="27" t="s">
        <v>54</v>
      </c>
      <c r="B14" s="83">
        <v>672</v>
      </c>
      <c r="C14" s="260">
        <v>61.7</v>
      </c>
      <c r="D14" s="260"/>
      <c r="E14" s="259">
        <v>47</v>
      </c>
      <c r="F14" s="259"/>
      <c r="G14" s="85">
        <v>4.3</v>
      </c>
      <c r="H14" s="260">
        <v>62.6</v>
      </c>
      <c r="I14" s="260"/>
      <c r="J14" s="85">
        <v>5.5</v>
      </c>
    </row>
    <row r="15" spans="1:10" s="12" customFormat="1" ht="7.5" customHeight="1" x14ac:dyDescent="0.2">
      <c r="A15" s="29"/>
      <c r="B15" s="83"/>
      <c r="C15" s="86"/>
      <c r="D15" s="86"/>
      <c r="E15" s="86"/>
      <c r="F15" s="26"/>
      <c r="G15" s="85"/>
      <c r="H15" s="86"/>
      <c r="I15" s="86"/>
      <c r="J15" s="85"/>
    </row>
    <row r="16" spans="1:10" s="12" customFormat="1" x14ac:dyDescent="0.2">
      <c r="A16" s="27" t="s">
        <v>55</v>
      </c>
      <c r="B16" s="83">
        <v>718</v>
      </c>
      <c r="C16" s="260">
        <v>65.099999999999994</v>
      </c>
      <c r="D16" s="260"/>
      <c r="E16" s="259">
        <v>43</v>
      </c>
      <c r="F16" s="259"/>
      <c r="G16" s="85">
        <v>3.9</v>
      </c>
      <c r="H16" s="260">
        <v>58</v>
      </c>
      <c r="I16" s="260"/>
      <c r="J16" s="85">
        <v>4.9000000000000004</v>
      </c>
    </row>
    <row r="17" spans="1:10" s="12" customFormat="1" x14ac:dyDescent="0.2">
      <c r="A17" s="27" t="s">
        <v>56</v>
      </c>
      <c r="B17" s="83">
        <v>661</v>
      </c>
      <c r="C17" s="260">
        <v>59.1</v>
      </c>
      <c r="D17" s="260"/>
      <c r="E17" s="259">
        <v>37</v>
      </c>
      <c r="F17" s="259"/>
      <c r="G17" s="85">
        <v>3.3</v>
      </c>
      <c r="H17" s="260">
        <v>56.2</v>
      </c>
      <c r="I17" s="260"/>
      <c r="J17" s="85">
        <v>4.5</v>
      </c>
    </row>
    <row r="18" spans="1:10" s="12" customFormat="1" x14ac:dyDescent="0.2">
      <c r="A18" s="27" t="s">
        <v>57</v>
      </c>
      <c r="B18" s="83">
        <v>695</v>
      </c>
      <c r="C18" s="260">
        <v>61.3</v>
      </c>
      <c r="D18" s="260"/>
      <c r="E18" s="259">
        <v>38</v>
      </c>
      <c r="F18" s="259"/>
      <c r="G18" s="85">
        <v>3.3</v>
      </c>
      <c r="H18" s="260">
        <v>53.4</v>
      </c>
      <c r="I18" s="260"/>
      <c r="J18" s="85">
        <v>4.5</v>
      </c>
    </row>
    <row r="19" spans="1:10" s="12" customFormat="1" x14ac:dyDescent="0.2">
      <c r="A19" s="27" t="s">
        <v>58</v>
      </c>
      <c r="B19" s="83">
        <v>643</v>
      </c>
      <c r="C19" s="260">
        <v>56</v>
      </c>
      <c r="D19" s="260"/>
      <c r="E19" s="259">
        <v>38</v>
      </c>
      <c r="F19" s="259"/>
      <c r="G19" s="85">
        <v>3.3</v>
      </c>
      <c r="H19" s="260">
        <v>52.3</v>
      </c>
      <c r="I19" s="260"/>
      <c r="J19" s="85">
        <v>4.0999999999999996</v>
      </c>
    </row>
    <row r="20" spans="1:10" s="12" customFormat="1" x14ac:dyDescent="0.2">
      <c r="A20" s="27" t="s">
        <v>59</v>
      </c>
      <c r="B20" s="83">
        <v>632</v>
      </c>
      <c r="C20" s="260">
        <v>54.5</v>
      </c>
      <c r="D20" s="260"/>
      <c r="E20" s="259">
        <v>35</v>
      </c>
      <c r="F20" s="259"/>
      <c r="G20" s="85">
        <v>3</v>
      </c>
      <c r="H20" s="260">
        <v>48.4</v>
      </c>
      <c r="I20" s="260"/>
      <c r="J20" s="85">
        <v>3.9</v>
      </c>
    </row>
    <row r="21" spans="1:10" s="12" customFormat="1" ht="7.5" customHeight="1" x14ac:dyDescent="0.2">
      <c r="A21" s="29"/>
      <c r="B21" s="83"/>
      <c r="C21" s="86"/>
      <c r="D21" s="86"/>
      <c r="E21" s="86"/>
      <c r="F21" s="26"/>
      <c r="G21" s="85"/>
      <c r="H21" s="86"/>
      <c r="I21" s="86"/>
      <c r="J21" s="85"/>
    </row>
    <row r="22" spans="1:10" s="12" customFormat="1" x14ac:dyDescent="0.2">
      <c r="A22" s="27" t="s">
        <v>60</v>
      </c>
      <c r="B22" s="83">
        <v>620</v>
      </c>
      <c r="C22" s="260">
        <v>52.7</v>
      </c>
      <c r="D22" s="260"/>
      <c r="E22" s="259">
        <v>27</v>
      </c>
      <c r="F22" s="259"/>
      <c r="G22" s="85">
        <v>2.2999999999999998</v>
      </c>
      <c r="H22" s="260">
        <v>46.6</v>
      </c>
      <c r="I22" s="260"/>
      <c r="J22" s="85">
        <v>3.4</v>
      </c>
    </row>
    <row r="23" spans="1:10" s="12" customFormat="1" x14ac:dyDescent="0.2">
      <c r="A23" s="27" t="s">
        <v>61</v>
      </c>
      <c r="B23" s="83">
        <v>603</v>
      </c>
      <c r="C23" s="260">
        <v>50.5</v>
      </c>
      <c r="D23" s="260"/>
      <c r="E23" s="259">
        <v>27</v>
      </c>
      <c r="F23" s="259"/>
      <c r="G23" s="85">
        <v>2.2999999999999998</v>
      </c>
      <c r="H23" s="260">
        <v>46.2</v>
      </c>
      <c r="I23" s="260"/>
      <c r="J23" s="85">
        <v>3.3</v>
      </c>
    </row>
    <row r="24" spans="1:10" s="12" customFormat="1" x14ac:dyDescent="0.2">
      <c r="A24" s="27" t="s">
        <v>62</v>
      </c>
      <c r="B24" s="83">
        <v>561</v>
      </c>
      <c r="C24" s="260">
        <v>46.4</v>
      </c>
      <c r="D24" s="260"/>
      <c r="E24" s="259">
        <v>30</v>
      </c>
      <c r="F24" s="259"/>
      <c r="G24" s="85">
        <v>2.5</v>
      </c>
      <c r="H24" s="260">
        <v>44.3</v>
      </c>
      <c r="I24" s="260"/>
      <c r="J24" s="85">
        <v>3.2</v>
      </c>
    </row>
    <row r="25" spans="1:10" s="12" customFormat="1" x14ac:dyDescent="0.2">
      <c r="A25" s="27" t="s">
        <v>63</v>
      </c>
      <c r="B25" s="83">
        <v>572</v>
      </c>
      <c r="C25" s="260">
        <v>46.7</v>
      </c>
      <c r="D25" s="260"/>
      <c r="E25" s="259">
        <v>22</v>
      </c>
      <c r="F25" s="259"/>
      <c r="G25" s="85">
        <v>1.8</v>
      </c>
      <c r="H25" s="260">
        <v>43.1</v>
      </c>
      <c r="I25" s="260"/>
      <c r="J25" s="85">
        <v>2.9</v>
      </c>
    </row>
    <row r="26" spans="1:10" s="12" customFormat="1" x14ac:dyDescent="0.2">
      <c r="A26" s="27" t="s">
        <v>64</v>
      </c>
      <c r="B26" s="83">
        <v>500</v>
      </c>
      <c r="C26" s="260">
        <v>40.4</v>
      </c>
      <c r="D26" s="260"/>
      <c r="E26" s="259">
        <v>20</v>
      </c>
      <c r="F26" s="259"/>
      <c r="G26" s="85">
        <v>1.6</v>
      </c>
      <c r="H26" s="260">
        <v>41.9</v>
      </c>
      <c r="I26" s="260"/>
      <c r="J26" s="85">
        <v>3</v>
      </c>
    </row>
    <row r="27" spans="1:10" s="12" customFormat="1" ht="7.5" customHeight="1" x14ac:dyDescent="0.2">
      <c r="A27" s="29"/>
      <c r="B27" s="83"/>
      <c r="C27" s="86"/>
      <c r="D27" s="86"/>
      <c r="E27" s="86"/>
      <c r="F27" s="26"/>
      <c r="G27" s="85"/>
      <c r="H27" s="86"/>
      <c r="I27" s="86"/>
      <c r="J27" s="85"/>
    </row>
    <row r="28" spans="1:10" s="12" customFormat="1" x14ac:dyDescent="0.2">
      <c r="A28" s="27" t="s">
        <v>65</v>
      </c>
      <c r="B28" s="83">
        <v>514</v>
      </c>
      <c r="C28" s="260">
        <v>41.1</v>
      </c>
      <c r="D28" s="260"/>
      <c r="E28" s="259">
        <v>23</v>
      </c>
      <c r="F28" s="259"/>
      <c r="G28" s="85">
        <v>1.8</v>
      </c>
      <c r="H28" s="260">
        <v>40.799999999999997</v>
      </c>
      <c r="I28" s="260"/>
      <c r="J28" s="85">
        <v>2.7</v>
      </c>
    </row>
    <row r="29" spans="1:10" s="12" customFormat="1" x14ac:dyDescent="0.2">
      <c r="A29" s="27" t="s">
        <v>66</v>
      </c>
      <c r="B29" s="83">
        <v>496</v>
      </c>
      <c r="C29" s="260">
        <v>39.299999999999997</v>
      </c>
      <c r="D29" s="260"/>
      <c r="E29" s="259">
        <v>13</v>
      </c>
      <c r="F29" s="259"/>
      <c r="G29" s="85">
        <v>1</v>
      </c>
      <c r="H29" s="260">
        <v>39.299999999999997</v>
      </c>
      <c r="I29" s="260"/>
      <c r="J29" s="85">
        <v>2.7</v>
      </c>
    </row>
    <row r="30" spans="1:10" s="12" customFormat="1" x14ac:dyDescent="0.2">
      <c r="A30" s="27" t="s">
        <v>67</v>
      </c>
      <c r="B30" s="83">
        <v>489</v>
      </c>
      <c r="C30" s="260">
        <v>38.5</v>
      </c>
      <c r="D30" s="260"/>
      <c r="E30" s="259">
        <v>28</v>
      </c>
      <c r="F30" s="259"/>
      <c r="G30" s="85">
        <v>2.2000000000000002</v>
      </c>
      <c r="H30" s="260">
        <v>38</v>
      </c>
      <c r="I30" s="260"/>
      <c r="J30" s="85">
        <v>2.6</v>
      </c>
    </row>
    <row r="31" spans="1:10" s="12" customFormat="1" x14ac:dyDescent="0.2">
      <c r="A31" s="27" t="s">
        <v>68</v>
      </c>
      <c r="B31" s="83">
        <v>469</v>
      </c>
      <c r="C31" s="260">
        <v>36.700000000000003</v>
      </c>
      <c r="D31" s="260"/>
      <c r="E31" s="259">
        <v>24</v>
      </c>
      <c r="F31" s="259"/>
      <c r="G31" s="85">
        <v>1.9</v>
      </c>
      <c r="H31" s="260">
        <v>35.700000000000003</v>
      </c>
      <c r="I31" s="260"/>
      <c r="J31" s="85">
        <v>2.5</v>
      </c>
    </row>
    <row r="32" spans="1:10" s="12" customFormat="1" x14ac:dyDescent="0.2">
      <c r="A32" s="27" t="s">
        <v>69</v>
      </c>
      <c r="B32" s="83">
        <v>430</v>
      </c>
      <c r="C32" s="260">
        <v>33.4</v>
      </c>
      <c r="D32" s="260"/>
      <c r="E32" s="259">
        <v>22</v>
      </c>
      <c r="F32" s="259"/>
      <c r="G32" s="85">
        <v>1.7</v>
      </c>
      <c r="H32" s="260">
        <v>34.200000000000003</v>
      </c>
      <c r="I32" s="260"/>
      <c r="J32" s="85">
        <v>2.6</v>
      </c>
    </row>
    <row r="33" spans="1:10" s="12" customFormat="1" ht="7.5" customHeight="1" x14ac:dyDescent="0.2">
      <c r="A33" s="29"/>
      <c r="B33" s="83"/>
      <c r="C33" s="86"/>
      <c r="D33" s="86"/>
      <c r="E33" s="86"/>
      <c r="F33" s="26"/>
      <c r="G33" s="85"/>
      <c r="H33" s="86"/>
      <c r="I33" s="86"/>
      <c r="J33" s="85"/>
    </row>
    <row r="34" spans="1:10" s="12" customFormat="1" x14ac:dyDescent="0.2">
      <c r="A34" s="27" t="s">
        <v>70</v>
      </c>
      <c r="B34" s="83">
        <v>464</v>
      </c>
      <c r="C34" s="260">
        <v>35.700000000000003</v>
      </c>
      <c r="D34" s="260"/>
      <c r="E34" s="259">
        <v>23</v>
      </c>
      <c r="F34" s="259"/>
      <c r="G34" s="85">
        <v>1.8</v>
      </c>
      <c r="H34" s="260">
        <v>33.700000000000003</v>
      </c>
      <c r="I34" s="260"/>
      <c r="J34" s="85">
        <v>2.2999999999999998</v>
      </c>
    </row>
    <row r="35" spans="1:10" s="12" customFormat="1" x14ac:dyDescent="0.2">
      <c r="A35" s="27" t="s">
        <v>71</v>
      </c>
      <c r="B35" s="83">
        <v>410</v>
      </c>
      <c r="C35" s="260">
        <v>31.3</v>
      </c>
      <c r="D35" s="260"/>
      <c r="E35" s="259">
        <v>24</v>
      </c>
      <c r="F35" s="259"/>
      <c r="G35" s="85">
        <v>1.8</v>
      </c>
      <c r="H35" s="260">
        <v>33.9</v>
      </c>
      <c r="I35" s="260"/>
      <c r="J35" s="85">
        <v>2.2000000000000002</v>
      </c>
    </row>
    <row r="36" spans="1:10" s="12" customFormat="1" x14ac:dyDescent="0.2">
      <c r="A36" s="27" t="s">
        <v>72</v>
      </c>
      <c r="B36" s="83">
        <v>402</v>
      </c>
      <c r="C36" s="260">
        <v>30.4</v>
      </c>
      <c r="D36" s="260"/>
      <c r="E36" s="259">
        <v>18</v>
      </c>
      <c r="F36" s="259"/>
      <c r="G36" s="85">
        <v>1.4</v>
      </c>
      <c r="H36" s="260">
        <v>32.4</v>
      </c>
      <c r="I36" s="260"/>
      <c r="J36" s="85">
        <v>2.2000000000000002</v>
      </c>
    </row>
    <row r="37" spans="1:10" s="12" customFormat="1" x14ac:dyDescent="0.2">
      <c r="A37" s="27" t="s">
        <v>73</v>
      </c>
      <c r="B37" s="83">
        <v>460</v>
      </c>
      <c r="C37" s="260">
        <v>34.6</v>
      </c>
      <c r="D37" s="260"/>
      <c r="E37" s="259">
        <v>17</v>
      </c>
      <c r="F37" s="259"/>
      <c r="G37" s="85">
        <v>1.3</v>
      </c>
      <c r="H37" s="260">
        <v>34.5</v>
      </c>
      <c r="I37" s="260"/>
      <c r="J37" s="85">
        <v>2.2999999999999998</v>
      </c>
    </row>
    <row r="38" spans="1:10" s="12" customFormat="1" x14ac:dyDescent="0.2">
      <c r="A38" s="27" t="s">
        <v>74</v>
      </c>
      <c r="B38" s="83">
        <v>401</v>
      </c>
      <c r="C38" s="260">
        <v>29.9</v>
      </c>
      <c r="D38" s="260"/>
      <c r="E38" s="259">
        <v>22</v>
      </c>
      <c r="F38" s="259"/>
      <c r="G38" s="85">
        <v>1.7</v>
      </c>
      <c r="H38" s="260">
        <v>31</v>
      </c>
      <c r="I38" s="260"/>
      <c r="J38" s="85">
        <v>2.1</v>
      </c>
    </row>
    <row r="39" spans="1:10" s="12" customFormat="1" ht="7.5" customHeight="1" x14ac:dyDescent="0.2">
      <c r="A39" s="29"/>
      <c r="B39" s="83"/>
      <c r="C39" s="86"/>
      <c r="D39" s="86"/>
      <c r="E39" s="86"/>
      <c r="F39" s="26"/>
      <c r="G39" s="85"/>
      <c r="H39" s="86"/>
      <c r="I39" s="86"/>
      <c r="J39" s="85"/>
    </row>
    <row r="40" spans="1:10" s="12" customFormat="1" x14ac:dyDescent="0.2">
      <c r="A40" s="27" t="s">
        <v>75</v>
      </c>
      <c r="B40" s="83">
        <v>418</v>
      </c>
      <c r="C40" s="260">
        <v>30.9</v>
      </c>
      <c r="D40" s="260"/>
      <c r="E40" s="259">
        <v>18</v>
      </c>
      <c r="F40" s="259"/>
      <c r="G40" s="85">
        <v>1.3</v>
      </c>
      <c r="H40" s="260">
        <v>27.9</v>
      </c>
      <c r="I40" s="260"/>
      <c r="J40" s="85">
        <v>2</v>
      </c>
    </row>
    <row r="41" spans="1:10" s="12" customFormat="1" x14ac:dyDescent="0.2">
      <c r="A41" s="27" t="s">
        <v>76</v>
      </c>
      <c r="B41" s="83">
        <v>324</v>
      </c>
      <c r="C41" s="260">
        <v>23.7</v>
      </c>
      <c r="D41" s="260"/>
      <c r="E41" s="259">
        <v>18</v>
      </c>
      <c r="F41" s="259"/>
      <c r="G41" s="86">
        <v>1.3</v>
      </c>
      <c r="H41" s="260">
        <v>25.8</v>
      </c>
      <c r="I41" s="260"/>
      <c r="J41" s="86">
        <v>1.8</v>
      </c>
    </row>
    <row r="42" spans="1:10" s="12" customFormat="1" x14ac:dyDescent="0.2">
      <c r="A42" s="27" t="s">
        <v>133</v>
      </c>
      <c r="B42" s="83">
        <v>320</v>
      </c>
      <c r="C42" s="260">
        <v>23.2</v>
      </c>
      <c r="D42" s="260"/>
      <c r="E42" s="259">
        <v>21</v>
      </c>
      <c r="F42" s="259"/>
      <c r="G42" s="86">
        <v>1.5</v>
      </c>
      <c r="H42" s="260">
        <v>24.8</v>
      </c>
      <c r="I42" s="260"/>
      <c r="J42" s="86">
        <v>1.9</v>
      </c>
    </row>
    <row r="43" spans="1:10" s="12" customFormat="1" x14ac:dyDescent="0.2">
      <c r="A43" s="27" t="s">
        <v>78</v>
      </c>
      <c r="B43" s="83">
        <v>337</v>
      </c>
      <c r="C43" s="86"/>
      <c r="D43" s="86">
        <v>24.2</v>
      </c>
      <c r="E43" s="26"/>
      <c r="F43" s="26">
        <v>14</v>
      </c>
      <c r="G43" s="87">
        <v>1</v>
      </c>
      <c r="H43" s="86"/>
      <c r="I43" s="86">
        <v>23.3</v>
      </c>
      <c r="J43" s="86">
        <v>1.8</v>
      </c>
    </row>
    <row r="44" spans="1:10" s="12" customFormat="1" ht="17.25" customHeight="1" x14ac:dyDescent="0.2">
      <c r="A44" s="27" t="s">
        <v>79</v>
      </c>
      <c r="B44" s="83">
        <v>314</v>
      </c>
      <c r="C44" s="86"/>
      <c r="D44" s="86">
        <v>22.4</v>
      </c>
      <c r="E44" s="259">
        <v>19</v>
      </c>
      <c r="F44" s="259"/>
      <c r="G44" s="87">
        <v>1.4</v>
      </c>
      <c r="H44" s="86"/>
      <c r="I44" s="86">
        <v>22.2</v>
      </c>
      <c r="J44" s="86">
        <v>1.4</v>
      </c>
    </row>
    <row r="45" spans="1:10" s="12" customFormat="1" ht="7.5" customHeight="1" x14ac:dyDescent="0.2">
      <c r="A45" s="29"/>
      <c r="B45" s="88"/>
      <c r="C45" s="85"/>
      <c r="D45" s="85"/>
      <c r="E45" s="85"/>
      <c r="F45" s="28"/>
      <c r="G45" s="89"/>
      <c r="H45" s="86"/>
      <c r="I45" s="86"/>
      <c r="J45" s="85"/>
    </row>
    <row r="46" spans="1:10" s="12" customFormat="1" ht="16.5" customHeight="1" x14ac:dyDescent="0.2">
      <c r="A46" s="27" t="s">
        <v>134</v>
      </c>
      <c r="B46" s="83">
        <v>308</v>
      </c>
      <c r="C46" s="86"/>
      <c r="D46" s="86">
        <v>21.8</v>
      </c>
      <c r="E46" s="26"/>
      <c r="F46" s="26">
        <v>20</v>
      </c>
      <c r="G46" s="87">
        <v>1.4</v>
      </c>
      <c r="H46" s="86"/>
      <c r="I46" s="86">
        <v>20.6</v>
      </c>
      <c r="J46" s="86">
        <v>1.7</v>
      </c>
    </row>
    <row r="47" spans="1:10" s="12" customFormat="1" x14ac:dyDescent="0.2">
      <c r="A47" s="27" t="s">
        <v>82</v>
      </c>
      <c r="B47" s="83">
        <v>303</v>
      </c>
      <c r="C47" s="86"/>
      <c r="D47" s="86">
        <v>21.2</v>
      </c>
      <c r="E47" s="26"/>
      <c r="F47" s="26">
        <v>16</v>
      </c>
      <c r="G47" s="87">
        <v>1.1000000000000001</v>
      </c>
      <c r="H47" s="86"/>
      <c r="I47" s="86">
        <v>19.8</v>
      </c>
      <c r="J47" s="86">
        <v>1.8</v>
      </c>
    </row>
    <row r="48" spans="1:10" s="12" customFormat="1" x14ac:dyDescent="0.2">
      <c r="A48" s="27" t="s">
        <v>83</v>
      </c>
      <c r="B48" s="83">
        <v>301</v>
      </c>
      <c r="C48" s="86"/>
      <c r="D48" s="86">
        <v>20.9</v>
      </c>
      <c r="E48" s="26"/>
      <c r="F48" s="26">
        <v>19</v>
      </c>
      <c r="G48" s="86">
        <v>1.3</v>
      </c>
      <c r="H48" s="86"/>
      <c r="I48" s="86">
        <v>19.399999999999999</v>
      </c>
      <c r="J48" s="86">
        <v>1.8</v>
      </c>
    </row>
    <row r="49" spans="1:10" s="12" customFormat="1" x14ac:dyDescent="0.2">
      <c r="A49" s="27" t="s">
        <v>84</v>
      </c>
      <c r="B49" s="83">
        <v>280</v>
      </c>
      <c r="C49" s="86"/>
      <c r="D49" s="86">
        <v>19.3</v>
      </c>
      <c r="E49" s="26"/>
      <c r="F49" s="26">
        <v>17</v>
      </c>
      <c r="G49" s="86">
        <v>1.2</v>
      </c>
      <c r="H49" s="86"/>
      <c r="I49" s="86">
        <v>19</v>
      </c>
      <c r="J49" s="86">
        <v>1.7</v>
      </c>
    </row>
    <row r="50" spans="1:10" s="12" customFormat="1" ht="17.25" customHeight="1" x14ac:dyDescent="0.2">
      <c r="A50" s="29" t="s">
        <v>85</v>
      </c>
      <c r="B50" s="88">
        <v>268</v>
      </c>
      <c r="C50" s="85"/>
      <c r="D50" s="85">
        <v>18.3</v>
      </c>
      <c r="E50" s="85"/>
      <c r="F50" s="28">
        <v>17</v>
      </c>
      <c r="G50" s="85">
        <v>1.2</v>
      </c>
      <c r="H50" s="86"/>
      <c r="I50" s="86">
        <v>18.2</v>
      </c>
      <c r="J50" s="85">
        <v>1.7</v>
      </c>
    </row>
    <row r="51" spans="1:10" s="12" customFormat="1" ht="7.5" customHeight="1" x14ac:dyDescent="0.2">
      <c r="A51" s="29"/>
      <c r="B51" s="88"/>
      <c r="C51" s="85"/>
      <c r="D51" s="85"/>
      <c r="E51" s="85"/>
      <c r="F51" s="28"/>
      <c r="G51" s="85"/>
      <c r="H51" s="86"/>
      <c r="I51" s="86"/>
      <c r="J51" s="85"/>
    </row>
    <row r="52" spans="1:10" s="12" customFormat="1" ht="17.25" customHeight="1" x14ac:dyDescent="0.2">
      <c r="A52" s="29" t="s">
        <v>86</v>
      </c>
      <c r="B52" s="88">
        <v>220</v>
      </c>
      <c r="C52" s="85"/>
      <c r="D52" s="85">
        <v>14.9</v>
      </c>
      <c r="E52" s="85"/>
      <c r="F52" s="26" t="s">
        <v>135</v>
      </c>
      <c r="G52" s="86" t="s">
        <v>136</v>
      </c>
      <c r="H52" s="86"/>
      <c r="I52" s="86">
        <v>17.7</v>
      </c>
      <c r="J52" s="85">
        <v>1.7</v>
      </c>
    </row>
    <row r="53" spans="1:10" s="12" customFormat="1" ht="17.25" customHeight="1" x14ac:dyDescent="0.2">
      <c r="A53" s="29" t="s">
        <v>87</v>
      </c>
      <c r="B53" s="88">
        <v>231</v>
      </c>
      <c r="C53" s="85"/>
      <c r="D53" s="85">
        <v>15.5</v>
      </c>
      <c r="E53" s="85"/>
      <c r="F53" s="26" t="s">
        <v>137</v>
      </c>
      <c r="G53" s="86" t="s">
        <v>138</v>
      </c>
      <c r="H53" s="86"/>
      <c r="I53" s="86">
        <v>16.7</v>
      </c>
      <c r="J53" s="85">
        <v>1.7</v>
      </c>
    </row>
    <row r="54" spans="1:10" s="12" customFormat="1" ht="17.25" customHeight="1" x14ac:dyDescent="0.2">
      <c r="A54" s="29" t="s">
        <v>88</v>
      </c>
      <c r="B54" s="88">
        <v>226</v>
      </c>
      <c r="C54" s="85"/>
      <c r="D54" s="85">
        <v>15</v>
      </c>
      <c r="E54" s="85"/>
      <c r="F54" s="26" t="s">
        <v>135</v>
      </c>
      <c r="G54" s="86" t="s">
        <v>136</v>
      </c>
      <c r="H54" s="86"/>
      <c r="I54" s="86">
        <v>16.100000000000001</v>
      </c>
      <c r="J54" s="85">
        <v>1.7</v>
      </c>
    </row>
    <row r="55" spans="1:10" s="12" customFormat="1" ht="17.25" customHeight="1" x14ac:dyDescent="0.2">
      <c r="A55" s="29" t="s">
        <v>89</v>
      </c>
      <c r="B55" s="88">
        <v>218</v>
      </c>
      <c r="C55" s="85"/>
      <c r="D55" s="85">
        <v>14.3</v>
      </c>
      <c r="E55" s="85"/>
      <c r="F55" s="26" t="s">
        <v>139</v>
      </c>
      <c r="G55" s="86" t="s">
        <v>140</v>
      </c>
      <c r="H55" s="86"/>
      <c r="I55" s="86">
        <v>15.4</v>
      </c>
      <c r="J55" s="85">
        <v>1.7</v>
      </c>
    </row>
    <row r="56" spans="1:10" s="12" customFormat="1" ht="17.25" customHeight="1" x14ac:dyDescent="0.2">
      <c r="A56" s="90" t="s">
        <v>90</v>
      </c>
      <c r="B56" s="28">
        <v>222</v>
      </c>
      <c r="C56" s="85"/>
      <c r="D56" s="85">
        <v>14.4</v>
      </c>
      <c r="E56" s="85"/>
      <c r="F56" s="26" t="s">
        <v>135</v>
      </c>
      <c r="G56" s="86">
        <v>1.2</v>
      </c>
      <c r="H56" s="86"/>
      <c r="I56" s="86">
        <v>14.4</v>
      </c>
      <c r="J56" s="85">
        <v>1.6</v>
      </c>
    </row>
    <row r="57" spans="1:10" s="12" customFormat="1" ht="17.25" customHeight="1" x14ac:dyDescent="0.2">
      <c r="A57" s="29" t="s">
        <v>91</v>
      </c>
      <c r="B57" s="88">
        <v>192</v>
      </c>
      <c r="C57" s="85"/>
      <c r="D57" s="85">
        <v>12.36</v>
      </c>
      <c r="E57" s="85"/>
      <c r="F57" s="28">
        <v>13</v>
      </c>
      <c r="G57" s="85">
        <v>0.84</v>
      </c>
      <c r="H57" s="86"/>
      <c r="I57" s="86">
        <v>13.9</v>
      </c>
      <c r="J57" s="85">
        <v>1.51</v>
      </c>
    </row>
    <row r="58" spans="1:10" s="12" customFormat="1" ht="17.25" customHeight="1" x14ac:dyDescent="0.2">
      <c r="A58" s="90" t="s">
        <v>92</v>
      </c>
      <c r="B58" s="28">
        <v>191</v>
      </c>
      <c r="C58" s="85"/>
      <c r="D58" s="85">
        <v>12.19</v>
      </c>
      <c r="E58" s="85"/>
      <c r="F58" s="32">
        <v>12</v>
      </c>
      <c r="G58" s="85">
        <v>0.77</v>
      </c>
      <c r="H58" s="86"/>
      <c r="I58" s="86">
        <v>13.3</v>
      </c>
      <c r="J58" s="85">
        <v>1.85</v>
      </c>
    </row>
    <row r="59" spans="1:10" s="12" customFormat="1" ht="17.25" customHeight="1" x14ac:dyDescent="0.2">
      <c r="A59" s="90" t="s">
        <v>93</v>
      </c>
      <c r="B59" s="28">
        <v>165</v>
      </c>
      <c r="C59" s="85"/>
      <c r="D59" s="85">
        <v>10.4</v>
      </c>
      <c r="E59" s="85"/>
      <c r="F59" s="32">
        <v>24</v>
      </c>
      <c r="G59" s="85">
        <v>1.5</v>
      </c>
      <c r="H59" s="86"/>
      <c r="I59" s="86">
        <v>12.33</v>
      </c>
      <c r="J59" s="85">
        <v>1.77</v>
      </c>
    </row>
    <row r="60" spans="1:10" s="12" customFormat="1" ht="17.25" customHeight="1" x14ac:dyDescent="0.2">
      <c r="A60" s="90" t="s">
        <v>141</v>
      </c>
      <c r="B60" s="28">
        <v>205</v>
      </c>
      <c r="C60" s="85"/>
      <c r="D60" s="85">
        <v>12.9</v>
      </c>
      <c r="E60" s="85"/>
      <c r="F60" s="32">
        <v>16</v>
      </c>
      <c r="G60" s="85">
        <v>1</v>
      </c>
      <c r="H60" s="86"/>
      <c r="I60" s="86">
        <v>11.5</v>
      </c>
      <c r="J60" s="85">
        <v>1.7</v>
      </c>
    </row>
    <row r="61" spans="1:10" s="12" customFormat="1" ht="17.25" customHeight="1" thickBot="1" x14ac:dyDescent="0.25">
      <c r="A61" s="91" t="s">
        <v>95</v>
      </c>
      <c r="B61" s="92">
        <v>149</v>
      </c>
      <c r="C61" s="93"/>
      <c r="D61" s="93">
        <v>9.1999999999999993</v>
      </c>
      <c r="E61" s="292">
        <v>24</v>
      </c>
      <c r="F61" s="292"/>
      <c r="G61" s="94">
        <v>1.5</v>
      </c>
      <c r="H61" s="94"/>
      <c r="I61" s="94">
        <v>10.1</v>
      </c>
      <c r="J61" s="93">
        <v>1.5</v>
      </c>
    </row>
    <row r="62" spans="1:10" s="12" customFormat="1" ht="17.25" customHeight="1" x14ac:dyDescent="0.2">
      <c r="A62" s="95"/>
      <c r="B62" s="96"/>
      <c r="C62" s="97"/>
      <c r="D62" s="97"/>
      <c r="E62" s="97"/>
      <c r="F62" s="96"/>
      <c r="G62" s="97"/>
      <c r="H62" s="98"/>
      <c r="I62" s="98"/>
      <c r="J62" s="97"/>
    </row>
    <row r="63" spans="1:10" x14ac:dyDescent="0.2">
      <c r="A63" s="99" t="s">
        <v>142</v>
      </c>
      <c r="B63" s="99"/>
      <c r="C63" s="99"/>
      <c r="D63" s="99"/>
      <c r="E63" s="99"/>
      <c r="F63" s="99"/>
    </row>
    <row r="64" spans="1:10" x14ac:dyDescent="0.2">
      <c r="A64" s="293" t="s">
        <v>143</v>
      </c>
      <c r="B64" s="293"/>
      <c r="C64" s="293"/>
      <c r="D64" s="293"/>
      <c r="E64" s="293"/>
      <c r="F64" s="293"/>
      <c r="G64" s="232" t="s">
        <v>144</v>
      </c>
      <c r="H64" s="232"/>
      <c r="I64" s="232"/>
      <c r="J64" s="232"/>
    </row>
    <row r="66" spans="1:10" ht="15.4" customHeight="1" x14ac:dyDescent="0.2">
      <c r="I66" s="100"/>
      <c r="J66" s="100"/>
    </row>
    <row r="67" spans="1:10" ht="7.5" customHeight="1" x14ac:dyDescent="0.2">
      <c r="A67" s="101"/>
      <c r="B67" s="101"/>
      <c r="C67" s="101"/>
      <c r="D67" s="101"/>
      <c r="E67" s="101"/>
      <c r="F67" s="101"/>
      <c r="G67" s="101"/>
      <c r="H67" s="101"/>
      <c r="I67" s="101"/>
      <c r="J67" s="101"/>
    </row>
    <row r="68" spans="1:10" ht="19.5" thickBot="1" x14ac:dyDescent="0.25">
      <c r="A68" s="275" t="s">
        <v>145</v>
      </c>
      <c r="B68" s="275"/>
      <c r="C68" s="275"/>
      <c r="D68" s="275"/>
      <c r="E68" s="275"/>
      <c r="F68" s="275"/>
      <c r="G68" s="275"/>
      <c r="H68" s="275"/>
      <c r="I68" s="102"/>
      <c r="J68" s="103" t="s">
        <v>146</v>
      </c>
    </row>
    <row r="69" spans="1:10" x14ac:dyDescent="0.2">
      <c r="A69" s="104"/>
      <c r="B69" s="276" t="s">
        <v>147</v>
      </c>
      <c r="C69" s="277"/>
      <c r="D69" s="280" t="s">
        <v>148</v>
      </c>
      <c r="E69" s="281"/>
      <c r="F69" s="282"/>
      <c r="G69" s="283" t="s">
        <v>130</v>
      </c>
      <c r="H69" s="284"/>
      <c r="I69" s="280" t="s">
        <v>131</v>
      </c>
      <c r="J69" s="281"/>
    </row>
    <row r="70" spans="1:10" x14ac:dyDescent="0.2">
      <c r="A70" s="105"/>
      <c r="B70" s="278"/>
      <c r="C70" s="279"/>
      <c r="D70" s="287" t="s">
        <v>132</v>
      </c>
      <c r="E70" s="288"/>
      <c r="F70" s="289"/>
      <c r="G70" s="285"/>
      <c r="H70" s="286"/>
      <c r="I70" s="290" t="s">
        <v>149</v>
      </c>
      <c r="J70" s="291"/>
    </row>
    <row r="71" spans="1:10" ht="7.5" customHeight="1" x14ac:dyDescent="0.2">
      <c r="A71" s="106"/>
      <c r="B71" s="107"/>
      <c r="C71" s="108"/>
      <c r="D71" s="109"/>
      <c r="E71" s="109"/>
      <c r="F71" s="109"/>
      <c r="G71" s="110"/>
      <c r="H71" s="111"/>
      <c r="I71" s="112"/>
      <c r="J71" s="112"/>
    </row>
    <row r="72" spans="1:10" s="114" customFormat="1" x14ac:dyDescent="0.2">
      <c r="A72" s="113" t="s">
        <v>150</v>
      </c>
      <c r="B72" s="268">
        <f>SUM(B74:C80)</f>
        <v>149</v>
      </c>
      <c r="C72" s="269"/>
      <c r="D72" s="270">
        <v>9.2409289999999995</v>
      </c>
      <c r="E72" s="270"/>
      <c r="F72" s="270"/>
      <c r="G72" s="271">
        <f>SUM(G74:H80)</f>
        <v>24</v>
      </c>
      <c r="H72" s="271"/>
      <c r="I72" s="272">
        <v>1.4884710000000001</v>
      </c>
      <c r="J72" s="272"/>
    </row>
    <row r="73" spans="1:10" x14ac:dyDescent="0.2">
      <c r="A73" s="115"/>
      <c r="B73" s="258"/>
      <c r="C73" s="259"/>
      <c r="D73" s="260"/>
      <c r="E73" s="260"/>
      <c r="F73" s="260"/>
      <c r="G73" s="116"/>
      <c r="H73" s="117"/>
      <c r="I73" s="273"/>
      <c r="J73" s="274"/>
    </row>
    <row r="74" spans="1:10" x14ac:dyDescent="0.2">
      <c r="A74" s="118" t="s">
        <v>151</v>
      </c>
      <c r="B74" s="258">
        <v>35</v>
      </c>
      <c r="C74" s="259"/>
      <c r="D74" s="260">
        <v>10.852612000000001</v>
      </c>
      <c r="E74" s="260"/>
      <c r="F74" s="260"/>
      <c r="G74" s="261">
        <v>6</v>
      </c>
      <c r="H74" s="261"/>
      <c r="I74" s="262">
        <v>1.860447</v>
      </c>
      <c r="J74" s="262"/>
    </row>
    <row r="75" spans="1:10" x14ac:dyDescent="0.2">
      <c r="A75" s="118" t="s">
        <v>152</v>
      </c>
      <c r="B75" s="258">
        <v>26</v>
      </c>
      <c r="C75" s="259"/>
      <c r="D75" s="260">
        <v>10.316068</v>
      </c>
      <c r="E75" s="260"/>
      <c r="F75" s="260"/>
      <c r="G75" s="261">
        <v>4</v>
      </c>
      <c r="H75" s="261"/>
      <c r="I75" s="262">
        <v>1.5870869999999999</v>
      </c>
      <c r="J75" s="262"/>
    </row>
    <row r="76" spans="1:10" x14ac:dyDescent="0.2">
      <c r="A76" s="118" t="s">
        <v>153</v>
      </c>
      <c r="B76" s="258">
        <v>16</v>
      </c>
      <c r="C76" s="259"/>
      <c r="D76" s="260">
        <v>7.7858499999999999</v>
      </c>
      <c r="E76" s="260"/>
      <c r="F76" s="260"/>
      <c r="G76" s="261">
        <v>2</v>
      </c>
      <c r="H76" s="261"/>
      <c r="I76" s="262">
        <v>0.97323099999999996</v>
      </c>
      <c r="J76" s="262"/>
    </row>
    <row r="77" spans="1:10" x14ac:dyDescent="0.2">
      <c r="A77" s="118" t="s">
        <v>154</v>
      </c>
      <c r="B77" s="258">
        <v>23</v>
      </c>
      <c r="C77" s="259"/>
      <c r="D77" s="260">
        <v>8.6601920000000003</v>
      </c>
      <c r="E77" s="260"/>
      <c r="F77" s="260"/>
      <c r="G77" s="261">
        <v>2</v>
      </c>
      <c r="H77" s="261"/>
      <c r="I77" s="262">
        <v>0.75305999999999995</v>
      </c>
      <c r="J77" s="262"/>
    </row>
    <row r="78" spans="1:10" x14ac:dyDescent="0.2">
      <c r="A78" s="118" t="s">
        <v>155</v>
      </c>
      <c r="B78" s="258">
        <v>18</v>
      </c>
      <c r="C78" s="259"/>
      <c r="D78" s="260">
        <v>13.547687</v>
      </c>
      <c r="E78" s="260"/>
      <c r="F78" s="260"/>
      <c r="G78" s="261">
        <v>3</v>
      </c>
      <c r="H78" s="261"/>
      <c r="I78" s="262">
        <v>2.2579470000000001</v>
      </c>
      <c r="J78" s="262"/>
    </row>
    <row r="79" spans="1:10" x14ac:dyDescent="0.2">
      <c r="A79" s="118" t="s">
        <v>156</v>
      </c>
      <c r="B79" s="258">
        <v>15</v>
      </c>
      <c r="C79" s="259"/>
      <c r="D79" s="260">
        <v>6.7772709999999998</v>
      </c>
      <c r="E79" s="260"/>
      <c r="F79" s="260"/>
      <c r="G79" s="261">
        <v>2</v>
      </c>
      <c r="H79" s="261"/>
      <c r="I79" s="262">
        <v>0.90363599999999999</v>
      </c>
      <c r="J79" s="262"/>
    </row>
    <row r="80" spans="1:10" x14ac:dyDescent="0.2">
      <c r="A80" s="118" t="s">
        <v>157</v>
      </c>
      <c r="B80" s="258">
        <v>16</v>
      </c>
      <c r="C80" s="259"/>
      <c r="D80" s="260">
        <v>7.5266130000000002</v>
      </c>
      <c r="E80" s="260"/>
      <c r="F80" s="260"/>
      <c r="G80" s="261">
        <v>5</v>
      </c>
      <c r="H80" s="261"/>
      <c r="I80" s="262">
        <v>2.3520660000000002</v>
      </c>
      <c r="J80" s="262"/>
    </row>
    <row r="81" spans="1:10" ht="7.5" customHeight="1" thickBot="1" x14ac:dyDescent="0.25">
      <c r="A81" s="119"/>
      <c r="B81" s="263"/>
      <c r="C81" s="264"/>
      <c r="D81" s="265"/>
      <c r="E81" s="265"/>
      <c r="F81" s="265"/>
      <c r="G81" s="264"/>
      <c r="H81" s="264"/>
      <c r="I81" s="266"/>
      <c r="J81" s="267"/>
    </row>
    <row r="82" spans="1:10" x14ac:dyDescent="0.2">
      <c r="A82" s="120"/>
      <c r="B82" s="121"/>
      <c r="C82" s="122"/>
      <c r="D82" s="122"/>
      <c r="E82" s="122"/>
      <c r="F82" s="121"/>
      <c r="G82" s="257" t="s">
        <v>158</v>
      </c>
      <c r="H82" s="257"/>
      <c r="I82" s="257"/>
      <c r="J82" s="257"/>
    </row>
    <row r="83" spans="1:10" x14ac:dyDescent="0.2">
      <c r="B83" s="12"/>
      <c r="C83" s="12"/>
      <c r="D83" s="12"/>
      <c r="E83" s="12"/>
      <c r="F83" s="12"/>
      <c r="G83" s="12"/>
      <c r="H83" s="12"/>
      <c r="I83" s="12"/>
    </row>
    <row r="84" spans="1:10" x14ac:dyDescent="0.2">
      <c r="B84" s="12"/>
      <c r="C84" s="12"/>
      <c r="D84" s="12"/>
      <c r="E84" s="12"/>
      <c r="F84" s="12"/>
      <c r="G84" s="12"/>
      <c r="H84" s="12"/>
      <c r="I84" s="12"/>
    </row>
    <row r="85" spans="1:10" x14ac:dyDescent="0.2">
      <c r="B85" s="12"/>
      <c r="C85" s="12"/>
      <c r="D85" s="12"/>
      <c r="E85" s="12"/>
      <c r="F85" s="12"/>
      <c r="G85" s="12"/>
      <c r="H85" s="12"/>
      <c r="I85" s="12"/>
    </row>
    <row r="86" spans="1:10" x14ac:dyDescent="0.2">
      <c r="B86" s="12"/>
      <c r="C86" s="12"/>
      <c r="D86" s="12"/>
      <c r="E86" s="12"/>
      <c r="F86" s="12"/>
      <c r="G86" s="12"/>
      <c r="H86" s="12"/>
      <c r="I86" s="12"/>
    </row>
  </sheetData>
  <mergeCells count="155">
    <mergeCell ref="H5:I5"/>
    <mergeCell ref="C7:D7"/>
    <mergeCell ref="E7:F7"/>
    <mergeCell ref="H7:I7"/>
    <mergeCell ref="C8:D8"/>
    <mergeCell ref="E8:F8"/>
    <mergeCell ref="H8:I8"/>
    <mergeCell ref="A1:J1"/>
    <mergeCell ref="A2:G2"/>
    <mergeCell ref="H2:J2"/>
    <mergeCell ref="B3:G3"/>
    <mergeCell ref="H3:J3"/>
    <mergeCell ref="B4:B5"/>
    <mergeCell ref="C4:D4"/>
    <mergeCell ref="E4:F5"/>
    <mergeCell ref="H4:I4"/>
    <mergeCell ref="C5:D5"/>
    <mergeCell ref="C11:D11"/>
    <mergeCell ref="E11:F11"/>
    <mergeCell ref="H11:I11"/>
    <mergeCell ref="C12:D12"/>
    <mergeCell ref="E12:F12"/>
    <mergeCell ref="H12:I12"/>
    <mergeCell ref="C9:D9"/>
    <mergeCell ref="E9:F9"/>
    <mergeCell ref="H9:I9"/>
    <mergeCell ref="C10:D10"/>
    <mergeCell ref="E10:F10"/>
    <mergeCell ref="H10:I10"/>
    <mergeCell ref="C16:D16"/>
    <mergeCell ref="E16:F16"/>
    <mergeCell ref="H16:I16"/>
    <mergeCell ref="C17:D17"/>
    <mergeCell ref="E17:F17"/>
    <mergeCell ref="H17:I17"/>
    <mergeCell ref="C13:D13"/>
    <mergeCell ref="E13:F13"/>
    <mergeCell ref="H13:I13"/>
    <mergeCell ref="C14:D14"/>
    <mergeCell ref="E14:F14"/>
    <mergeCell ref="H14:I14"/>
    <mergeCell ref="C20:D20"/>
    <mergeCell ref="E20:F20"/>
    <mergeCell ref="H20:I20"/>
    <mergeCell ref="C22:D22"/>
    <mergeCell ref="E22:F22"/>
    <mergeCell ref="H22:I22"/>
    <mergeCell ref="C18:D18"/>
    <mergeCell ref="E18:F18"/>
    <mergeCell ref="H18:I18"/>
    <mergeCell ref="C19:D19"/>
    <mergeCell ref="E19:F19"/>
    <mergeCell ref="H19:I19"/>
    <mergeCell ref="C25:D25"/>
    <mergeCell ref="E25:F25"/>
    <mergeCell ref="H25:I25"/>
    <mergeCell ref="C26:D26"/>
    <mergeCell ref="E26:F26"/>
    <mergeCell ref="H26:I26"/>
    <mergeCell ref="C23:D23"/>
    <mergeCell ref="E23:F23"/>
    <mergeCell ref="H23:I23"/>
    <mergeCell ref="C24:D24"/>
    <mergeCell ref="E24:F24"/>
    <mergeCell ref="H24:I24"/>
    <mergeCell ref="C30:D30"/>
    <mergeCell ref="E30:F30"/>
    <mergeCell ref="H30:I30"/>
    <mergeCell ref="C31:D31"/>
    <mergeCell ref="E31:F31"/>
    <mergeCell ref="H31:I31"/>
    <mergeCell ref="C28:D28"/>
    <mergeCell ref="E28:F28"/>
    <mergeCell ref="H28:I28"/>
    <mergeCell ref="C29:D29"/>
    <mergeCell ref="E29:F29"/>
    <mergeCell ref="H29:I29"/>
    <mergeCell ref="C35:D35"/>
    <mergeCell ref="E35:F35"/>
    <mergeCell ref="H35:I35"/>
    <mergeCell ref="C36:D36"/>
    <mergeCell ref="E36:F36"/>
    <mergeCell ref="H36:I36"/>
    <mergeCell ref="C32:D32"/>
    <mergeCell ref="E32:F32"/>
    <mergeCell ref="H32:I32"/>
    <mergeCell ref="C34:D34"/>
    <mergeCell ref="E34:F34"/>
    <mergeCell ref="H34:I34"/>
    <mergeCell ref="C40:D40"/>
    <mergeCell ref="E40:F40"/>
    <mergeCell ref="H40:I40"/>
    <mergeCell ref="C41:D41"/>
    <mergeCell ref="E41:F41"/>
    <mergeCell ref="H41:I41"/>
    <mergeCell ref="C37:D37"/>
    <mergeCell ref="E37:F37"/>
    <mergeCell ref="H37:I37"/>
    <mergeCell ref="C38:D38"/>
    <mergeCell ref="E38:F38"/>
    <mergeCell ref="H38:I38"/>
    <mergeCell ref="A68:H68"/>
    <mergeCell ref="B69:C70"/>
    <mergeCell ref="D69:F69"/>
    <mergeCell ref="G69:H70"/>
    <mergeCell ref="I69:J69"/>
    <mergeCell ref="D70:F70"/>
    <mergeCell ref="I70:J70"/>
    <mergeCell ref="C42:D42"/>
    <mergeCell ref="E42:F42"/>
    <mergeCell ref="H42:I42"/>
    <mergeCell ref="E44:F44"/>
    <mergeCell ref="E61:F61"/>
    <mergeCell ref="A64:F64"/>
    <mergeCell ref="G64:J64"/>
    <mergeCell ref="B74:C74"/>
    <mergeCell ref="D74:F74"/>
    <mergeCell ref="G74:H74"/>
    <mergeCell ref="I74:J74"/>
    <mergeCell ref="B75:C75"/>
    <mergeCell ref="D75:F75"/>
    <mergeCell ref="G75:H75"/>
    <mergeCell ref="I75:J75"/>
    <mergeCell ref="B72:C72"/>
    <mergeCell ref="D72:F72"/>
    <mergeCell ref="G72:H72"/>
    <mergeCell ref="I72:J72"/>
    <mergeCell ref="B73:C73"/>
    <mergeCell ref="D73:F73"/>
    <mergeCell ref="I73:J73"/>
    <mergeCell ref="B78:C78"/>
    <mergeCell ref="D78:F78"/>
    <mergeCell ref="G78:H78"/>
    <mergeCell ref="I78:J78"/>
    <mergeCell ref="B79:C79"/>
    <mergeCell ref="D79:F79"/>
    <mergeCell ref="G79:H79"/>
    <mergeCell ref="I79:J79"/>
    <mergeCell ref="B76:C76"/>
    <mergeCell ref="D76:F76"/>
    <mergeCell ref="G76:H76"/>
    <mergeCell ref="I76:J76"/>
    <mergeCell ref="B77:C77"/>
    <mergeCell ref="D77:F77"/>
    <mergeCell ref="G77:H77"/>
    <mergeCell ref="I77:J77"/>
    <mergeCell ref="G82:J82"/>
    <mergeCell ref="B80:C80"/>
    <mergeCell ref="D80:F80"/>
    <mergeCell ref="G80:H80"/>
    <mergeCell ref="I80:J80"/>
    <mergeCell ref="B81:C81"/>
    <mergeCell ref="D81:F81"/>
    <mergeCell ref="G81:H81"/>
    <mergeCell ref="I81:J81"/>
  </mergeCells>
  <phoneticPr fontId="3"/>
  <printOptions horizontalCentered="1"/>
  <pageMargins left="0.39370078740157483" right="0.39370078740157483" top="0.59055118110236227" bottom="0.78740157480314965" header="0.51181102362204722" footer="0.39370078740157483"/>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O42"/>
  <sheetViews>
    <sheetView view="pageBreakPreview" topLeftCell="A16" zoomScaleNormal="100" workbookViewId="0">
      <selection activeCell="AR18" sqref="AR18"/>
    </sheetView>
  </sheetViews>
  <sheetFormatPr defaultRowHeight="17.25" x14ac:dyDescent="0.2"/>
  <cols>
    <col min="1" max="1" width="11.5" style="12" customWidth="1"/>
    <col min="2" max="13" width="2.75" style="9" customWidth="1"/>
    <col min="14" max="14" width="2.75" style="12" customWidth="1"/>
    <col min="15" max="41" width="2.75" style="9" customWidth="1"/>
    <col min="42" max="252" width="9" style="9"/>
    <col min="253" max="253" width="11.5" style="9" customWidth="1"/>
    <col min="254" max="293" width="2.75" style="9" customWidth="1"/>
    <col min="294" max="296" width="9" style="9"/>
    <col min="297" max="297" width="14.375" style="9" bestFit="1" customWidth="1"/>
    <col min="298" max="508" width="9" style="9"/>
    <col min="509" max="509" width="11.5" style="9" customWidth="1"/>
    <col min="510" max="549" width="2.75" style="9" customWidth="1"/>
    <col min="550" max="552" width="9" style="9"/>
    <col min="553" max="553" width="14.375" style="9" bestFit="1" customWidth="1"/>
    <col min="554" max="764" width="9" style="9"/>
    <col min="765" max="765" width="11.5" style="9" customWidth="1"/>
    <col min="766" max="805" width="2.75" style="9" customWidth="1"/>
    <col min="806" max="808" width="9" style="9"/>
    <col min="809" max="809" width="14.375" style="9" bestFit="1" customWidth="1"/>
    <col min="810" max="1020" width="9" style="9"/>
    <col min="1021" max="1021" width="11.5" style="9" customWidth="1"/>
    <col min="1022" max="1061" width="2.75" style="9" customWidth="1"/>
    <col min="1062" max="1064" width="9" style="9"/>
    <col min="1065" max="1065" width="14.375" style="9" bestFit="1" customWidth="1"/>
    <col min="1066" max="1276" width="9" style="9"/>
    <col min="1277" max="1277" width="11.5" style="9" customWidth="1"/>
    <col min="1278" max="1317" width="2.75" style="9" customWidth="1"/>
    <col min="1318" max="1320" width="9" style="9"/>
    <col min="1321" max="1321" width="14.375" style="9" bestFit="1" customWidth="1"/>
    <col min="1322" max="1532" width="9" style="9"/>
    <col min="1533" max="1533" width="11.5" style="9" customWidth="1"/>
    <col min="1534" max="1573" width="2.75" style="9" customWidth="1"/>
    <col min="1574" max="1576" width="9" style="9"/>
    <col min="1577" max="1577" width="14.375" style="9" bestFit="1" customWidth="1"/>
    <col min="1578" max="1788" width="9" style="9"/>
    <col min="1789" max="1789" width="11.5" style="9" customWidth="1"/>
    <col min="1790" max="1829" width="2.75" style="9" customWidth="1"/>
    <col min="1830" max="1832" width="9" style="9"/>
    <col min="1833" max="1833" width="14.375" style="9" bestFit="1" customWidth="1"/>
    <col min="1834" max="2044" width="9" style="9"/>
    <col min="2045" max="2045" width="11.5" style="9" customWidth="1"/>
    <col min="2046" max="2085" width="2.75" style="9" customWidth="1"/>
    <col min="2086" max="2088" width="9" style="9"/>
    <col min="2089" max="2089" width="14.375" style="9" bestFit="1" customWidth="1"/>
    <col min="2090" max="2300" width="9" style="9"/>
    <col min="2301" max="2301" width="11.5" style="9" customWidth="1"/>
    <col min="2302" max="2341" width="2.75" style="9" customWidth="1"/>
    <col min="2342" max="2344" width="9" style="9"/>
    <col min="2345" max="2345" width="14.375" style="9" bestFit="1" customWidth="1"/>
    <col min="2346" max="2556" width="9" style="9"/>
    <col min="2557" max="2557" width="11.5" style="9" customWidth="1"/>
    <col min="2558" max="2597" width="2.75" style="9" customWidth="1"/>
    <col min="2598" max="2600" width="9" style="9"/>
    <col min="2601" max="2601" width="14.375" style="9" bestFit="1" customWidth="1"/>
    <col min="2602" max="2812" width="9" style="9"/>
    <col min="2813" max="2813" width="11.5" style="9" customWidth="1"/>
    <col min="2814" max="2853" width="2.75" style="9" customWidth="1"/>
    <col min="2854" max="2856" width="9" style="9"/>
    <col min="2857" max="2857" width="14.375" style="9" bestFit="1" customWidth="1"/>
    <col min="2858" max="3068" width="9" style="9"/>
    <col min="3069" max="3069" width="11.5" style="9" customWidth="1"/>
    <col min="3070" max="3109" width="2.75" style="9" customWidth="1"/>
    <col min="3110" max="3112" width="9" style="9"/>
    <col min="3113" max="3113" width="14.375" style="9" bestFit="1" customWidth="1"/>
    <col min="3114" max="3324" width="9" style="9"/>
    <col min="3325" max="3325" width="11.5" style="9" customWidth="1"/>
    <col min="3326" max="3365" width="2.75" style="9" customWidth="1"/>
    <col min="3366" max="3368" width="9" style="9"/>
    <col min="3369" max="3369" width="14.375" style="9" bestFit="1" customWidth="1"/>
    <col min="3370" max="3580" width="9" style="9"/>
    <col min="3581" max="3581" width="11.5" style="9" customWidth="1"/>
    <col min="3582" max="3621" width="2.75" style="9" customWidth="1"/>
    <col min="3622" max="3624" width="9" style="9"/>
    <col min="3625" max="3625" width="14.375" style="9" bestFit="1" customWidth="1"/>
    <col min="3626" max="3836" width="9" style="9"/>
    <col min="3837" max="3837" width="11.5" style="9" customWidth="1"/>
    <col min="3838" max="3877" width="2.75" style="9" customWidth="1"/>
    <col min="3878" max="3880" width="9" style="9"/>
    <col min="3881" max="3881" width="14.375" style="9" bestFit="1" customWidth="1"/>
    <col min="3882" max="4092" width="9" style="9"/>
    <col min="4093" max="4093" width="11.5" style="9" customWidth="1"/>
    <col min="4094" max="4133" width="2.75" style="9" customWidth="1"/>
    <col min="4134" max="4136" width="9" style="9"/>
    <col min="4137" max="4137" width="14.375" style="9" bestFit="1" customWidth="1"/>
    <col min="4138" max="4348" width="9" style="9"/>
    <col min="4349" max="4349" width="11.5" style="9" customWidth="1"/>
    <col min="4350" max="4389" width="2.75" style="9" customWidth="1"/>
    <col min="4390" max="4392" width="9" style="9"/>
    <col min="4393" max="4393" width="14.375" style="9" bestFit="1" customWidth="1"/>
    <col min="4394" max="4604" width="9" style="9"/>
    <col min="4605" max="4605" width="11.5" style="9" customWidth="1"/>
    <col min="4606" max="4645" width="2.75" style="9" customWidth="1"/>
    <col min="4646" max="4648" width="9" style="9"/>
    <col min="4649" max="4649" width="14.375" style="9" bestFit="1" customWidth="1"/>
    <col min="4650" max="4860" width="9" style="9"/>
    <col min="4861" max="4861" width="11.5" style="9" customWidth="1"/>
    <col min="4862" max="4901" width="2.75" style="9" customWidth="1"/>
    <col min="4902" max="4904" width="9" style="9"/>
    <col min="4905" max="4905" width="14.375" style="9" bestFit="1" customWidth="1"/>
    <col min="4906" max="5116" width="9" style="9"/>
    <col min="5117" max="5117" width="11.5" style="9" customWidth="1"/>
    <col min="5118" max="5157" width="2.75" style="9" customWidth="1"/>
    <col min="5158" max="5160" width="9" style="9"/>
    <col min="5161" max="5161" width="14.375" style="9" bestFit="1" customWidth="1"/>
    <col min="5162" max="5372" width="9" style="9"/>
    <col min="5373" max="5373" width="11.5" style="9" customWidth="1"/>
    <col min="5374" max="5413" width="2.75" style="9" customWidth="1"/>
    <col min="5414" max="5416" width="9" style="9"/>
    <col min="5417" max="5417" width="14.375" style="9" bestFit="1" customWidth="1"/>
    <col min="5418" max="5628" width="9" style="9"/>
    <col min="5629" max="5629" width="11.5" style="9" customWidth="1"/>
    <col min="5630" max="5669" width="2.75" style="9" customWidth="1"/>
    <col min="5670" max="5672" width="9" style="9"/>
    <col min="5673" max="5673" width="14.375" style="9" bestFit="1" customWidth="1"/>
    <col min="5674" max="5884" width="9" style="9"/>
    <col min="5885" max="5885" width="11.5" style="9" customWidth="1"/>
    <col min="5886" max="5925" width="2.75" style="9" customWidth="1"/>
    <col min="5926" max="5928" width="9" style="9"/>
    <col min="5929" max="5929" width="14.375" style="9" bestFit="1" customWidth="1"/>
    <col min="5930" max="6140" width="9" style="9"/>
    <col min="6141" max="6141" width="11.5" style="9" customWidth="1"/>
    <col min="6142" max="6181" width="2.75" style="9" customWidth="1"/>
    <col min="6182" max="6184" width="9" style="9"/>
    <col min="6185" max="6185" width="14.375" style="9" bestFit="1" customWidth="1"/>
    <col min="6186" max="6396" width="9" style="9"/>
    <col min="6397" max="6397" width="11.5" style="9" customWidth="1"/>
    <col min="6398" max="6437" width="2.75" style="9" customWidth="1"/>
    <col min="6438" max="6440" width="9" style="9"/>
    <col min="6441" max="6441" width="14.375" style="9" bestFit="1" customWidth="1"/>
    <col min="6442" max="6652" width="9" style="9"/>
    <col min="6653" max="6653" width="11.5" style="9" customWidth="1"/>
    <col min="6654" max="6693" width="2.75" style="9" customWidth="1"/>
    <col min="6694" max="6696" width="9" style="9"/>
    <col min="6697" max="6697" width="14.375" style="9" bestFit="1" customWidth="1"/>
    <col min="6698" max="6908" width="9" style="9"/>
    <col min="6909" max="6909" width="11.5" style="9" customWidth="1"/>
    <col min="6910" max="6949" width="2.75" style="9" customWidth="1"/>
    <col min="6950" max="6952" width="9" style="9"/>
    <col min="6953" max="6953" width="14.375" style="9" bestFit="1" customWidth="1"/>
    <col min="6954" max="7164" width="9" style="9"/>
    <col min="7165" max="7165" width="11.5" style="9" customWidth="1"/>
    <col min="7166" max="7205" width="2.75" style="9" customWidth="1"/>
    <col min="7206" max="7208" width="9" style="9"/>
    <col min="7209" max="7209" width="14.375" style="9" bestFit="1" customWidth="1"/>
    <col min="7210" max="7420" width="9" style="9"/>
    <col min="7421" max="7421" width="11.5" style="9" customWidth="1"/>
    <col min="7422" max="7461" width="2.75" style="9" customWidth="1"/>
    <col min="7462" max="7464" width="9" style="9"/>
    <col min="7465" max="7465" width="14.375" style="9" bestFit="1" customWidth="1"/>
    <col min="7466" max="7676" width="9" style="9"/>
    <col min="7677" max="7677" width="11.5" style="9" customWidth="1"/>
    <col min="7678" max="7717" width="2.75" style="9" customWidth="1"/>
    <col min="7718" max="7720" width="9" style="9"/>
    <col min="7721" max="7721" width="14.375" style="9" bestFit="1" customWidth="1"/>
    <col min="7722" max="7932" width="9" style="9"/>
    <col min="7933" max="7933" width="11.5" style="9" customWidth="1"/>
    <col min="7934" max="7973" width="2.75" style="9" customWidth="1"/>
    <col min="7974" max="7976" width="9" style="9"/>
    <col min="7977" max="7977" width="14.375" style="9" bestFit="1" customWidth="1"/>
    <col min="7978" max="8188" width="9" style="9"/>
    <col min="8189" max="8189" width="11.5" style="9" customWidth="1"/>
    <col min="8190" max="8229" width="2.75" style="9" customWidth="1"/>
    <col min="8230" max="8232" width="9" style="9"/>
    <col min="8233" max="8233" width="14.375" style="9" bestFit="1" customWidth="1"/>
    <col min="8234" max="8444" width="9" style="9"/>
    <col min="8445" max="8445" width="11.5" style="9" customWidth="1"/>
    <col min="8446" max="8485" width="2.75" style="9" customWidth="1"/>
    <col min="8486" max="8488" width="9" style="9"/>
    <col min="8489" max="8489" width="14.375" style="9" bestFit="1" customWidth="1"/>
    <col min="8490" max="8700" width="9" style="9"/>
    <col min="8701" max="8701" width="11.5" style="9" customWidth="1"/>
    <col min="8702" max="8741" width="2.75" style="9" customWidth="1"/>
    <col min="8742" max="8744" width="9" style="9"/>
    <col min="8745" max="8745" width="14.375" style="9" bestFit="1" customWidth="1"/>
    <col min="8746" max="8956" width="9" style="9"/>
    <col min="8957" max="8957" width="11.5" style="9" customWidth="1"/>
    <col min="8958" max="8997" width="2.75" style="9" customWidth="1"/>
    <col min="8998" max="9000" width="9" style="9"/>
    <col min="9001" max="9001" width="14.375" style="9" bestFit="1" customWidth="1"/>
    <col min="9002" max="9212" width="9" style="9"/>
    <col min="9213" max="9213" width="11.5" style="9" customWidth="1"/>
    <col min="9214" max="9253" width="2.75" style="9" customWidth="1"/>
    <col min="9254" max="9256" width="9" style="9"/>
    <col min="9257" max="9257" width="14.375" style="9" bestFit="1" customWidth="1"/>
    <col min="9258" max="9468" width="9" style="9"/>
    <col min="9469" max="9469" width="11.5" style="9" customWidth="1"/>
    <col min="9470" max="9509" width="2.75" style="9" customWidth="1"/>
    <col min="9510" max="9512" width="9" style="9"/>
    <col min="9513" max="9513" width="14.375" style="9" bestFit="1" customWidth="1"/>
    <col min="9514" max="9724" width="9" style="9"/>
    <col min="9725" max="9725" width="11.5" style="9" customWidth="1"/>
    <col min="9726" max="9765" width="2.75" style="9" customWidth="1"/>
    <col min="9766" max="9768" width="9" style="9"/>
    <col min="9769" max="9769" width="14.375" style="9" bestFit="1" customWidth="1"/>
    <col min="9770" max="9980" width="9" style="9"/>
    <col min="9981" max="9981" width="11.5" style="9" customWidth="1"/>
    <col min="9982" max="10021" width="2.75" style="9" customWidth="1"/>
    <col min="10022" max="10024" width="9" style="9"/>
    <col min="10025" max="10025" width="14.375" style="9" bestFit="1" customWidth="1"/>
    <col min="10026" max="10236" width="9" style="9"/>
    <col min="10237" max="10237" width="11.5" style="9" customWidth="1"/>
    <col min="10238" max="10277" width="2.75" style="9" customWidth="1"/>
    <col min="10278" max="10280" width="9" style="9"/>
    <col min="10281" max="10281" width="14.375" style="9" bestFit="1" customWidth="1"/>
    <col min="10282" max="10492" width="9" style="9"/>
    <col min="10493" max="10493" width="11.5" style="9" customWidth="1"/>
    <col min="10494" max="10533" width="2.75" style="9" customWidth="1"/>
    <col min="10534" max="10536" width="9" style="9"/>
    <col min="10537" max="10537" width="14.375" style="9" bestFit="1" customWidth="1"/>
    <col min="10538" max="10748" width="9" style="9"/>
    <col min="10749" max="10749" width="11.5" style="9" customWidth="1"/>
    <col min="10750" max="10789" width="2.75" style="9" customWidth="1"/>
    <col min="10790" max="10792" width="9" style="9"/>
    <col min="10793" max="10793" width="14.375" style="9" bestFit="1" customWidth="1"/>
    <col min="10794" max="11004" width="9" style="9"/>
    <col min="11005" max="11005" width="11.5" style="9" customWidth="1"/>
    <col min="11006" max="11045" width="2.75" style="9" customWidth="1"/>
    <col min="11046" max="11048" width="9" style="9"/>
    <col min="11049" max="11049" width="14.375" style="9" bestFit="1" customWidth="1"/>
    <col min="11050" max="11260" width="9" style="9"/>
    <col min="11261" max="11261" width="11.5" style="9" customWidth="1"/>
    <col min="11262" max="11301" width="2.75" style="9" customWidth="1"/>
    <col min="11302" max="11304" width="9" style="9"/>
    <col min="11305" max="11305" width="14.375" style="9" bestFit="1" customWidth="1"/>
    <col min="11306" max="11516" width="9" style="9"/>
    <col min="11517" max="11517" width="11.5" style="9" customWidth="1"/>
    <col min="11518" max="11557" width="2.75" style="9" customWidth="1"/>
    <col min="11558" max="11560" width="9" style="9"/>
    <col min="11561" max="11561" width="14.375" style="9" bestFit="1" customWidth="1"/>
    <col min="11562" max="11772" width="9" style="9"/>
    <col min="11773" max="11773" width="11.5" style="9" customWidth="1"/>
    <col min="11774" max="11813" width="2.75" style="9" customWidth="1"/>
    <col min="11814" max="11816" width="9" style="9"/>
    <col min="11817" max="11817" width="14.375" style="9" bestFit="1" customWidth="1"/>
    <col min="11818" max="12028" width="9" style="9"/>
    <col min="12029" max="12029" width="11.5" style="9" customWidth="1"/>
    <col min="12030" max="12069" width="2.75" style="9" customWidth="1"/>
    <col min="12070" max="12072" width="9" style="9"/>
    <col min="12073" max="12073" width="14.375" style="9" bestFit="1" customWidth="1"/>
    <col min="12074" max="12284" width="9" style="9"/>
    <col min="12285" max="12285" width="11.5" style="9" customWidth="1"/>
    <col min="12286" max="12325" width="2.75" style="9" customWidth="1"/>
    <col min="12326" max="12328" width="9" style="9"/>
    <col min="12329" max="12329" width="14.375" style="9" bestFit="1" customWidth="1"/>
    <col min="12330" max="12540" width="9" style="9"/>
    <col min="12541" max="12541" width="11.5" style="9" customWidth="1"/>
    <col min="12542" max="12581" width="2.75" style="9" customWidth="1"/>
    <col min="12582" max="12584" width="9" style="9"/>
    <col min="12585" max="12585" width="14.375" style="9" bestFit="1" customWidth="1"/>
    <col min="12586" max="12796" width="9" style="9"/>
    <col min="12797" max="12797" width="11.5" style="9" customWidth="1"/>
    <col min="12798" max="12837" width="2.75" style="9" customWidth="1"/>
    <col min="12838" max="12840" width="9" style="9"/>
    <col min="12841" max="12841" width="14.375" style="9" bestFit="1" customWidth="1"/>
    <col min="12842" max="13052" width="9" style="9"/>
    <col min="13053" max="13053" width="11.5" style="9" customWidth="1"/>
    <col min="13054" max="13093" width="2.75" style="9" customWidth="1"/>
    <col min="13094" max="13096" width="9" style="9"/>
    <col min="13097" max="13097" width="14.375" style="9" bestFit="1" customWidth="1"/>
    <col min="13098" max="13308" width="9" style="9"/>
    <col min="13309" max="13309" width="11.5" style="9" customWidth="1"/>
    <col min="13310" max="13349" width="2.75" style="9" customWidth="1"/>
    <col min="13350" max="13352" width="9" style="9"/>
    <col min="13353" max="13353" width="14.375" style="9" bestFit="1" customWidth="1"/>
    <col min="13354" max="13564" width="9" style="9"/>
    <col min="13565" max="13565" width="11.5" style="9" customWidth="1"/>
    <col min="13566" max="13605" width="2.75" style="9" customWidth="1"/>
    <col min="13606" max="13608" width="9" style="9"/>
    <col min="13609" max="13609" width="14.375" style="9" bestFit="1" customWidth="1"/>
    <col min="13610" max="13820" width="9" style="9"/>
    <col min="13821" max="13821" width="11.5" style="9" customWidth="1"/>
    <col min="13822" max="13861" width="2.75" style="9" customWidth="1"/>
    <col min="13862" max="13864" width="9" style="9"/>
    <col min="13865" max="13865" width="14.375" style="9" bestFit="1" customWidth="1"/>
    <col min="13866" max="14076" width="9" style="9"/>
    <col min="14077" max="14077" width="11.5" style="9" customWidth="1"/>
    <col min="14078" max="14117" width="2.75" style="9" customWidth="1"/>
    <col min="14118" max="14120" width="9" style="9"/>
    <col min="14121" max="14121" width="14.375" style="9" bestFit="1" customWidth="1"/>
    <col min="14122" max="14332" width="9" style="9"/>
    <col min="14333" max="14333" width="11.5" style="9" customWidth="1"/>
    <col min="14334" max="14373" width="2.75" style="9" customWidth="1"/>
    <col min="14374" max="14376" width="9" style="9"/>
    <col min="14377" max="14377" width="14.375" style="9" bestFit="1" customWidth="1"/>
    <col min="14378" max="14588" width="9" style="9"/>
    <col min="14589" max="14589" width="11.5" style="9" customWidth="1"/>
    <col min="14590" max="14629" width="2.75" style="9" customWidth="1"/>
    <col min="14630" max="14632" width="9" style="9"/>
    <col min="14633" max="14633" width="14.375" style="9" bestFit="1" customWidth="1"/>
    <col min="14634" max="14844" width="9" style="9"/>
    <col min="14845" max="14845" width="11.5" style="9" customWidth="1"/>
    <col min="14846" max="14885" width="2.75" style="9" customWidth="1"/>
    <col min="14886" max="14888" width="9" style="9"/>
    <col min="14889" max="14889" width="14.375" style="9" bestFit="1" customWidth="1"/>
    <col min="14890" max="15100" width="9" style="9"/>
    <col min="15101" max="15101" width="11.5" style="9" customWidth="1"/>
    <col min="15102" max="15141" width="2.75" style="9" customWidth="1"/>
    <col min="15142" max="15144" width="9" style="9"/>
    <col min="15145" max="15145" width="14.375" style="9" bestFit="1" customWidth="1"/>
    <col min="15146" max="15356" width="9" style="9"/>
    <col min="15357" max="15357" width="11.5" style="9" customWidth="1"/>
    <col min="15358" max="15397" width="2.75" style="9" customWidth="1"/>
    <col min="15398" max="15400" width="9" style="9"/>
    <col min="15401" max="15401" width="14.375" style="9" bestFit="1" customWidth="1"/>
    <col min="15402" max="15612" width="9" style="9"/>
    <col min="15613" max="15613" width="11.5" style="9" customWidth="1"/>
    <col min="15614" max="15653" width="2.75" style="9" customWidth="1"/>
    <col min="15654" max="15656" width="9" style="9"/>
    <col min="15657" max="15657" width="14.375" style="9" bestFit="1" customWidth="1"/>
    <col min="15658" max="15868" width="9" style="9"/>
    <col min="15869" max="15869" width="11.5" style="9" customWidth="1"/>
    <col min="15870" max="15909" width="2.75" style="9" customWidth="1"/>
    <col min="15910" max="15912" width="9" style="9"/>
    <col min="15913" max="15913" width="14.375" style="9" bestFit="1" customWidth="1"/>
    <col min="15914" max="16124" width="9" style="9"/>
    <col min="16125" max="16125" width="11.5" style="9" customWidth="1"/>
    <col min="16126" max="16165" width="2.75" style="9" customWidth="1"/>
    <col min="16166" max="16168" width="9" style="9"/>
    <col min="16169" max="16169" width="14.375" style="9" bestFit="1" customWidth="1"/>
    <col min="16170" max="16384" width="9" style="9"/>
  </cols>
  <sheetData>
    <row r="1" spans="1:41" x14ac:dyDescent="0.2">
      <c r="N1" s="9"/>
    </row>
    <row r="2" spans="1:41" ht="7.5" customHeight="1" x14ac:dyDescent="0.2">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row>
    <row r="3" spans="1:41" ht="22.5" customHeight="1" thickBot="1" x14ac:dyDescent="0.25">
      <c r="A3" s="320" t="s">
        <v>159</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98"/>
      <c r="AB3" s="398"/>
      <c r="AC3" s="398"/>
      <c r="AD3" s="398"/>
      <c r="AK3" s="243" t="s">
        <v>160</v>
      </c>
      <c r="AL3" s="243"/>
      <c r="AM3" s="243"/>
      <c r="AN3" s="243"/>
      <c r="AO3" s="243"/>
    </row>
    <row r="4" spans="1:41" ht="21.95" customHeight="1" x14ac:dyDescent="0.2">
      <c r="A4" s="399"/>
      <c r="B4" s="331" t="s">
        <v>161</v>
      </c>
      <c r="C4" s="329"/>
      <c r="D4" s="329"/>
      <c r="E4" s="329"/>
      <c r="F4" s="402"/>
      <c r="G4" s="409" t="s">
        <v>162</v>
      </c>
      <c r="H4" s="329"/>
      <c r="I4" s="329"/>
      <c r="J4" s="329"/>
      <c r="K4" s="329"/>
      <c r="L4" s="410" t="s">
        <v>163</v>
      </c>
      <c r="M4" s="411"/>
      <c r="N4" s="411"/>
      <c r="O4" s="411"/>
      <c r="P4" s="411"/>
      <c r="Q4" s="411"/>
      <c r="R4" s="411"/>
      <c r="S4" s="411"/>
      <c r="T4" s="411"/>
      <c r="U4" s="411"/>
      <c r="V4" s="411"/>
      <c r="W4" s="411"/>
      <c r="X4" s="411"/>
      <c r="Y4" s="411"/>
      <c r="Z4" s="411"/>
      <c r="AA4" s="411"/>
      <c r="AB4" s="411"/>
      <c r="AC4" s="411"/>
      <c r="AD4" s="411"/>
      <c r="AE4" s="412"/>
      <c r="AF4" s="413" t="s">
        <v>164</v>
      </c>
      <c r="AG4" s="414"/>
      <c r="AH4" s="414"/>
      <c r="AI4" s="414"/>
      <c r="AJ4" s="414"/>
      <c r="AK4" s="417" t="s">
        <v>165</v>
      </c>
      <c r="AL4" s="414"/>
      <c r="AM4" s="414"/>
      <c r="AN4" s="414"/>
      <c r="AO4" s="418"/>
    </row>
    <row r="5" spans="1:41" ht="21.95" customHeight="1" x14ac:dyDescent="0.2">
      <c r="A5" s="400"/>
      <c r="B5" s="403"/>
      <c r="C5" s="404"/>
      <c r="D5" s="404"/>
      <c r="E5" s="404"/>
      <c r="F5" s="405"/>
      <c r="G5" s="404"/>
      <c r="H5" s="404"/>
      <c r="I5" s="404"/>
      <c r="J5" s="404"/>
      <c r="K5" s="404"/>
      <c r="L5" s="419" t="s">
        <v>166</v>
      </c>
      <c r="M5" s="420"/>
      <c r="N5" s="420"/>
      <c r="O5" s="420"/>
      <c r="P5" s="420"/>
      <c r="Q5" s="420"/>
      <c r="R5" s="420"/>
      <c r="S5" s="420"/>
      <c r="T5" s="420"/>
      <c r="U5" s="421"/>
      <c r="V5" s="387" t="s">
        <v>167</v>
      </c>
      <c r="W5" s="388"/>
      <c r="X5" s="388"/>
      <c r="Y5" s="388"/>
      <c r="Z5" s="389"/>
      <c r="AA5" s="387" t="s">
        <v>168</v>
      </c>
      <c r="AB5" s="388"/>
      <c r="AC5" s="388"/>
      <c r="AD5" s="388"/>
      <c r="AE5" s="389"/>
      <c r="AF5" s="415"/>
      <c r="AG5" s="415"/>
      <c r="AH5" s="415"/>
      <c r="AI5" s="415"/>
      <c r="AJ5" s="415"/>
      <c r="AK5" s="415"/>
      <c r="AL5" s="415"/>
      <c r="AM5" s="415"/>
      <c r="AN5" s="415"/>
      <c r="AO5" s="403"/>
    </row>
    <row r="6" spans="1:41" ht="21.95" customHeight="1" x14ac:dyDescent="0.2">
      <c r="A6" s="401"/>
      <c r="B6" s="406"/>
      <c r="C6" s="407"/>
      <c r="D6" s="407"/>
      <c r="E6" s="407"/>
      <c r="F6" s="408"/>
      <c r="G6" s="407"/>
      <c r="H6" s="407"/>
      <c r="I6" s="407"/>
      <c r="J6" s="407"/>
      <c r="K6" s="407"/>
      <c r="L6" s="390" t="s">
        <v>169</v>
      </c>
      <c r="M6" s="391"/>
      <c r="N6" s="391"/>
      <c r="O6" s="391"/>
      <c r="P6" s="392"/>
      <c r="Q6" s="393" t="s">
        <v>170</v>
      </c>
      <c r="R6" s="394"/>
      <c r="S6" s="394"/>
      <c r="T6" s="394"/>
      <c r="U6" s="395"/>
      <c r="V6" s="235"/>
      <c r="W6" s="330"/>
      <c r="X6" s="330"/>
      <c r="Y6" s="330"/>
      <c r="Z6" s="236"/>
      <c r="AA6" s="235"/>
      <c r="AB6" s="330"/>
      <c r="AC6" s="330"/>
      <c r="AD6" s="330"/>
      <c r="AE6" s="236"/>
      <c r="AF6" s="416"/>
      <c r="AG6" s="416"/>
      <c r="AH6" s="416"/>
      <c r="AI6" s="416"/>
      <c r="AJ6" s="416"/>
      <c r="AK6" s="416"/>
      <c r="AL6" s="416"/>
      <c r="AM6" s="416"/>
      <c r="AN6" s="416"/>
      <c r="AO6" s="406"/>
    </row>
    <row r="7" spans="1:41" ht="29.25" customHeight="1" x14ac:dyDescent="0.2">
      <c r="A7" s="124" t="s">
        <v>171</v>
      </c>
      <c r="B7" s="385">
        <f>SUM(B10:F16)</f>
        <v>149</v>
      </c>
      <c r="C7" s="386"/>
      <c r="D7" s="386"/>
      <c r="E7" s="386"/>
      <c r="F7" s="386"/>
      <c r="G7" s="396">
        <v>9.2409289999999995</v>
      </c>
      <c r="H7" s="397"/>
      <c r="I7" s="397"/>
      <c r="J7" s="397"/>
      <c r="K7" s="397"/>
      <c r="L7" s="385">
        <f>SUM(L10:P16)</f>
        <v>45</v>
      </c>
      <c r="M7" s="386"/>
      <c r="N7" s="386"/>
      <c r="O7" s="386"/>
      <c r="P7" s="386"/>
      <c r="Q7" s="385">
        <f>SUM(Q10:U16)</f>
        <v>5</v>
      </c>
      <c r="R7" s="386"/>
      <c r="S7" s="386"/>
      <c r="T7" s="386"/>
      <c r="U7" s="386"/>
      <c r="V7" s="385">
        <f>SUM(V10:Z16)</f>
        <v>42</v>
      </c>
      <c r="W7" s="386"/>
      <c r="X7" s="386"/>
      <c r="Y7" s="386"/>
      <c r="Z7" s="386"/>
      <c r="AA7" s="385">
        <f>SUM(AA10:AE16)</f>
        <v>14</v>
      </c>
      <c r="AB7" s="386"/>
      <c r="AC7" s="386"/>
      <c r="AD7" s="386"/>
      <c r="AE7" s="386"/>
      <c r="AF7" s="385">
        <f>SUM(AF10:AJ16)</f>
        <v>43</v>
      </c>
      <c r="AG7" s="386"/>
      <c r="AH7" s="386"/>
      <c r="AI7" s="386"/>
      <c r="AJ7" s="386"/>
      <c r="AK7" s="385">
        <f>SUM(AK10:AO16)</f>
        <v>73</v>
      </c>
      <c r="AL7" s="386"/>
      <c r="AM7" s="386"/>
      <c r="AN7" s="386"/>
      <c r="AO7" s="386"/>
    </row>
    <row r="8" spans="1:41" ht="18" customHeight="1" x14ac:dyDescent="0.2">
      <c r="A8" s="125" t="s">
        <v>172</v>
      </c>
      <c r="B8" s="377">
        <v>80</v>
      </c>
      <c r="C8" s="378"/>
      <c r="D8" s="378"/>
      <c r="E8" s="378"/>
      <c r="F8" s="378"/>
      <c r="G8" s="383">
        <v>10.510439</v>
      </c>
      <c r="H8" s="384"/>
      <c r="I8" s="384"/>
      <c r="J8" s="384"/>
      <c r="K8" s="384"/>
      <c r="L8" s="375">
        <v>25</v>
      </c>
      <c r="M8" s="376"/>
      <c r="N8" s="376"/>
      <c r="O8" s="376"/>
      <c r="P8" s="376"/>
      <c r="Q8" s="375">
        <v>4</v>
      </c>
      <c r="R8" s="376"/>
      <c r="S8" s="376"/>
      <c r="T8" s="376"/>
      <c r="U8" s="376"/>
      <c r="V8" s="375">
        <v>26</v>
      </c>
      <c r="W8" s="376"/>
      <c r="X8" s="376"/>
      <c r="Y8" s="376"/>
      <c r="Z8" s="376"/>
      <c r="AA8" s="375">
        <v>8</v>
      </c>
      <c r="AB8" s="376"/>
      <c r="AC8" s="376"/>
      <c r="AD8" s="376"/>
      <c r="AE8" s="376"/>
      <c r="AF8" s="375">
        <v>17</v>
      </c>
      <c r="AG8" s="376"/>
      <c r="AH8" s="376"/>
      <c r="AI8" s="376"/>
      <c r="AJ8" s="376"/>
      <c r="AK8" s="375">
        <v>43</v>
      </c>
      <c r="AL8" s="376"/>
      <c r="AM8" s="376"/>
      <c r="AN8" s="376"/>
      <c r="AO8" s="376"/>
    </row>
    <row r="9" spans="1:41" ht="18" customHeight="1" x14ac:dyDescent="0.2">
      <c r="A9" s="125" t="s">
        <v>173</v>
      </c>
      <c r="B9" s="377">
        <v>69</v>
      </c>
      <c r="C9" s="378"/>
      <c r="D9" s="378"/>
      <c r="E9" s="378"/>
      <c r="F9" s="378"/>
      <c r="G9" s="383">
        <v>8.1057839999999999</v>
      </c>
      <c r="H9" s="384"/>
      <c r="I9" s="384"/>
      <c r="J9" s="384"/>
      <c r="K9" s="384"/>
      <c r="L9" s="375">
        <v>20</v>
      </c>
      <c r="M9" s="376"/>
      <c r="N9" s="376"/>
      <c r="O9" s="376"/>
      <c r="P9" s="376"/>
      <c r="Q9" s="375">
        <v>1</v>
      </c>
      <c r="R9" s="376"/>
      <c r="S9" s="376"/>
      <c r="T9" s="376"/>
      <c r="U9" s="376"/>
      <c r="V9" s="375">
        <v>16</v>
      </c>
      <c r="W9" s="376"/>
      <c r="X9" s="376"/>
      <c r="Y9" s="376"/>
      <c r="Z9" s="376"/>
      <c r="AA9" s="375">
        <v>6</v>
      </c>
      <c r="AB9" s="376"/>
      <c r="AC9" s="376"/>
      <c r="AD9" s="376"/>
      <c r="AE9" s="376"/>
      <c r="AF9" s="375">
        <v>26</v>
      </c>
      <c r="AG9" s="376"/>
      <c r="AH9" s="376"/>
      <c r="AI9" s="376"/>
      <c r="AJ9" s="376"/>
      <c r="AK9" s="375">
        <v>30</v>
      </c>
      <c r="AL9" s="376"/>
      <c r="AM9" s="376"/>
      <c r="AN9" s="376"/>
      <c r="AO9" s="376"/>
    </row>
    <row r="10" spans="1:41" ht="22.5" customHeight="1" x14ac:dyDescent="0.2">
      <c r="A10" s="118" t="s">
        <v>174</v>
      </c>
      <c r="B10" s="377">
        <v>35</v>
      </c>
      <c r="C10" s="378"/>
      <c r="D10" s="378"/>
      <c r="E10" s="378"/>
      <c r="F10" s="378"/>
      <c r="G10" s="383">
        <v>10.852612000000001</v>
      </c>
      <c r="H10" s="384"/>
      <c r="I10" s="384"/>
      <c r="J10" s="384"/>
      <c r="K10" s="384"/>
      <c r="L10" s="375">
        <v>7</v>
      </c>
      <c r="M10" s="376"/>
      <c r="N10" s="376"/>
      <c r="O10" s="376"/>
      <c r="P10" s="376"/>
      <c r="Q10" s="375">
        <v>4</v>
      </c>
      <c r="R10" s="376"/>
      <c r="S10" s="376"/>
      <c r="T10" s="376"/>
      <c r="U10" s="376"/>
      <c r="V10" s="375">
        <v>10</v>
      </c>
      <c r="W10" s="376"/>
      <c r="X10" s="376"/>
      <c r="Y10" s="376"/>
      <c r="Z10" s="376"/>
      <c r="AA10" s="375">
        <v>3</v>
      </c>
      <c r="AB10" s="376"/>
      <c r="AC10" s="376"/>
      <c r="AD10" s="376"/>
      <c r="AE10" s="376"/>
      <c r="AF10" s="375">
        <v>11</v>
      </c>
      <c r="AG10" s="376"/>
      <c r="AH10" s="376"/>
      <c r="AI10" s="376"/>
      <c r="AJ10" s="376"/>
      <c r="AK10" s="375">
        <v>10</v>
      </c>
      <c r="AL10" s="376"/>
      <c r="AM10" s="376"/>
      <c r="AN10" s="376"/>
      <c r="AO10" s="376"/>
    </row>
    <row r="11" spans="1:41" ht="22.5" customHeight="1" x14ac:dyDescent="0.2">
      <c r="A11" s="118" t="s">
        <v>175</v>
      </c>
      <c r="B11" s="377">
        <v>26</v>
      </c>
      <c r="C11" s="378"/>
      <c r="D11" s="378"/>
      <c r="E11" s="378"/>
      <c r="F11" s="378"/>
      <c r="G11" s="383">
        <v>10.316068</v>
      </c>
      <c r="H11" s="384"/>
      <c r="I11" s="384"/>
      <c r="J11" s="384"/>
      <c r="K11" s="384"/>
      <c r="L11" s="375">
        <v>7</v>
      </c>
      <c r="M11" s="376"/>
      <c r="N11" s="376"/>
      <c r="O11" s="376"/>
      <c r="P11" s="376"/>
      <c r="Q11" s="375">
        <v>0</v>
      </c>
      <c r="R11" s="376"/>
      <c r="S11" s="376"/>
      <c r="T11" s="376"/>
      <c r="U11" s="376"/>
      <c r="V11" s="375">
        <v>10</v>
      </c>
      <c r="W11" s="376"/>
      <c r="X11" s="376"/>
      <c r="Y11" s="376"/>
      <c r="Z11" s="376"/>
      <c r="AA11" s="375">
        <v>4</v>
      </c>
      <c r="AB11" s="376"/>
      <c r="AC11" s="376"/>
      <c r="AD11" s="376"/>
      <c r="AE11" s="376"/>
      <c r="AF11" s="375">
        <v>5</v>
      </c>
      <c r="AG11" s="376"/>
      <c r="AH11" s="376"/>
      <c r="AI11" s="376"/>
      <c r="AJ11" s="376"/>
      <c r="AK11" s="375">
        <v>14</v>
      </c>
      <c r="AL11" s="376"/>
      <c r="AM11" s="376"/>
      <c r="AN11" s="376"/>
      <c r="AO11" s="376"/>
    </row>
    <row r="12" spans="1:41" ht="22.5" customHeight="1" x14ac:dyDescent="0.2">
      <c r="A12" s="118" t="s">
        <v>176</v>
      </c>
      <c r="B12" s="377">
        <v>16</v>
      </c>
      <c r="C12" s="378"/>
      <c r="D12" s="378"/>
      <c r="E12" s="378"/>
      <c r="F12" s="378"/>
      <c r="G12" s="383">
        <v>7.7858499999999999</v>
      </c>
      <c r="H12" s="384"/>
      <c r="I12" s="384"/>
      <c r="J12" s="384"/>
      <c r="K12" s="384"/>
      <c r="L12" s="375">
        <v>6</v>
      </c>
      <c r="M12" s="376"/>
      <c r="N12" s="376"/>
      <c r="O12" s="376"/>
      <c r="P12" s="376"/>
      <c r="Q12" s="375">
        <v>0</v>
      </c>
      <c r="R12" s="376"/>
      <c r="S12" s="376"/>
      <c r="T12" s="376"/>
      <c r="U12" s="376"/>
      <c r="V12" s="375">
        <v>4</v>
      </c>
      <c r="W12" s="376"/>
      <c r="X12" s="376"/>
      <c r="Y12" s="376"/>
      <c r="Z12" s="376"/>
      <c r="AA12" s="375">
        <v>2</v>
      </c>
      <c r="AB12" s="376"/>
      <c r="AC12" s="376"/>
      <c r="AD12" s="376"/>
      <c r="AE12" s="376"/>
      <c r="AF12" s="375">
        <v>4</v>
      </c>
      <c r="AG12" s="376"/>
      <c r="AH12" s="376"/>
      <c r="AI12" s="376"/>
      <c r="AJ12" s="376"/>
      <c r="AK12" s="375">
        <v>6</v>
      </c>
      <c r="AL12" s="376"/>
      <c r="AM12" s="376"/>
      <c r="AN12" s="376"/>
      <c r="AO12" s="376"/>
    </row>
    <row r="13" spans="1:41" ht="22.5" customHeight="1" x14ac:dyDescent="0.2">
      <c r="A13" s="118" t="s">
        <v>177</v>
      </c>
      <c r="B13" s="377">
        <v>23</v>
      </c>
      <c r="C13" s="378"/>
      <c r="D13" s="378"/>
      <c r="E13" s="378"/>
      <c r="F13" s="378"/>
      <c r="G13" s="383">
        <v>8.6601920000000003</v>
      </c>
      <c r="H13" s="384"/>
      <c r="I13" s="384"/>
      <c r="J13" s="384"/>
      <c r="K13" s="384"/>
      <c r="L13" s="375">
        <v>7</v>
      </c>
      <c r="M13" s="376"/>
      <c r="N13" s="376"/>
      <c r="O13" s="376"/>
      <c r="P13" s="376"/>
      <c r="Q13" s="375">
        <v>1</v>
      </c>
      <c r="R13" s="376"/>
      <c r="S13" s="376"/>
      <c r="T13" s="376"/>
      <c r="U13" s="376"/>
      <c r="V13" s="375">
        <v>3</v>
      </c>
      <c r="W13" s="376"/>
      <c r="X13" s="376"/>
      <c r="Y13" s="376"/>
      <c r="Z13" s="376"/>
      <c r="AA13" s="375">
        <v>3</v>
      </c>
      <c r="AB13" s="376"/>
      <c r="AC13" s="376"/>
      <c r="AD13" s="376"/>
      <c r="AE13" s="376"/>
      <c r="AF13" s="375">
        <v>9</v>
      </c>
      <c r="AG13" s="376"/>
      <c r="AH13" s="376"/>
      <c r="AI13" s="376"/>
      <c r="AJ13" s="376"/>
      <c r="AK13" s="375">
        <v>10</v>
      </c>
      <c r="AL13" s="376"/>
      <c r="AM13" s="376"/>
      <c r="AN13" s="376"/>
      <c r="AO13" s="376"/>
    </row>
    <row r="14" spans="1:41" ht="22.5" customHeight="1" x14ac:dyDescent="0.2">
      <c r="A14" s="118" t="s">
        <v>178</v>
      </c>
      <c r="B14" s="377">
        <v>18</v>
      </c>
      <c r="C14" s="378"/>
      <c r="D14" s="378"/>
      <c r="E14" s="378"/>
      <c r="F14" s="378"/>
      <c r="G14" s="383">
        <v>13.547687</v>
      </c>
      <c r="H14" s="384"/>
      <c r="I14" s="384"/>
      <c r="J14" s="384"/>
      <c r="K14" s="384"/>
      <c r="L14" s="375">
        <v>8</v>
      </c>
      <c r="M14" s="376"/>
      <c r="N14" s="376"/>
      <c r="O14" s="376"/>
      <c r="P14" s="376"/>
      <c r="Q14" s="375">
        <v>0</v>
      </c>
      <c r="R14" s="376"/>
      <c r="S14" s="376"/>
      <c r="T14" s="376"/>
      <c r="U14" s="376"/>
      <c r="V14" s="375">
        <v>4</v>
      </c>
      <c r="W14" s="376"/>
      <c r="X14" s="376"/>
      <c r="Y14" s="376"/>
      <c r="Z14" s="376"/>
      <c r="AA14" s="375">
        <v>1</v>
      </c>
      <c r="AB14" s="376"/>
      <c r="AC14" s="376"/>
      <c r="AD14" s="376"/>
      <c r="AE14" s="376"/>
      <c r="AF14" s="375">
        <v>5</v>
      </c>
      <c r="AG14" s="376"/>
      <c r="AH14" s="376"/>
      <c r="AI14" s="376"/>
      <c r="AJ14" s="376"/>
      <c r="AK14" s="375">
        <v>9</v>
      </c>
      <c r="AL14" s="376"/>
      <c r="AM14" s="376"/>
      <c r="AN14" s="376"/>
      <c r="AO14" s="376"/>
    </row>
    <row r="15" spans="1:41" ht="22.5" customHeight="1" x14ac:dyDescent="0.2">
      <c r="A15" s="118" t="s">
        <v>179</v>
      </c>
      <c r="B15" s="377">
        <v>15</v>
      </c>
      <c r="C15" s="378"/>
      <c r="D15" s="378"/>
      <c r="E15" s="378"/>
      <c r="F15" s="378"/>
      <c r="G15" s="383">
        <v>6.7772709999999998</v>
      </c>
      <c r="H15" s="384"/>
      <c r="I15" s="384"/>
      <c r="J15" s="384"/>
      <c r="K15" s="384"/>
      <c r="L15" s="375">
        <v>2</v>
      </c>
      <c r="M15" s="376"/>
      <c r="N15" s="376"/>
      <c r="O15" s="376"/>
      <c r="P15" s="376"/>
      <c r="Q15" s="375">
        <v>0</v>
      </c>
      <c r="R15" s="376"/>
      <c r="S15" s="376"/>
      <c r="T15" s="376"/>
      <c r="U15" s="376"/>
      <c r="V15" s="375">
        <v>5</v>
      </c>
      <c r="W15" s="376"/>
      <c r="X15" s="376"/>
      <c r="Y15" s="376"/>
      <c r="Z15" s="376"/>
      <c r="AA15" s="375">
        <v>1</v>
      </c>
      <c r="AB15" s="376"/>
      <c r="AC15" s="376"/>
      <c r="AD15" s="376"/>
      <c r="AE15" s="376"/>
      <c r="AF15" s="375">
        <v>7</v>
      </c>
      <c r="AG15" s="376"/>
      <c r="AH15" s="376"/>
      <c r="AI15" s="376"/>
      <c r="AJ15" s="376"/>
      <c r="AK15" s="375">
        <v>17</v>
      </c>
      <c r="AL15" s="376"/>
      <c r="AM15" s="376"/>
      <c r="AN15" s="376"/>
      <c r="AO15" s="376"/>
    </row>
    <row r="16" spans="1:41" ht="22.5" customHeight="1" thickBot="1" x14ac:dyDescent="0.25">
      <c r="A16" s="127" t="s">
        <v>180</v>
      </c>
      <c r="B16" s="377">
        <v>16</v>
      </c>
      <c r="C16" s="378"/>
      <c r="D16" s="378"/>
      <c r="E16" s="378"/>
      <c r="F16" s="378"/>
      <c r="G16" s="379">
        <v>7.5266130000000002</v>
      </c>
      <c r="H16" s="380"/>
      <c r="I16" s="380"/>
      <c r="J16" s="380"/>
      <c r="K16" s="380"/>
      <c r="L16" s="381">
        <v>8</v>
      </c>
      <c r="M16" s="382"/>
      <c r="N16" s="382"/>
      <c r="O16" s="382"/>
      <c r="P16" s="382"/>
      <c r="Q16" s="381">
        <v>0</v>
      </c>
      <c r="R16" s="382"/>
      <c r="S16" s="382"/>
      <c r="T16" s="382"/>
      <c r="U16" s="382"/>
      <c r="V16" s="381">
        <v>6</v>
      </c>
      <c r="W16" s="382"/>
      <c r="X16" s="382"/>
      <c r="Y16" s="382"/>
      <c r="Z16" s="382"/>
      <c r="AA16" s="381">
        <v>0</v>
      </c>
      <c r="AB16" s="382"/>
      <c r="AC16" s="382"/>
      <c r="AD16" s="382"/>
      <c r="AE16" s="382"/>
      <c r="AF16" s="381">
        <v>2</v>
      </c>
      <c r="AG16" s="382"/>
      <c r="AH16" s="382"/>
      <c r="AI16" s="382"/>
      <c r="AJ16" s="382"/>
      <c r="AK16" s="381">
        <v>7</v>
      </c>
      <c r="AL16" s="382"/>
      <c r="AM16" s="382"/>
      <c r="AN16" s="382"/>
      <c r="AO16" s="382"/>
    </row>
    <row r="17" spans="1:41" x14ac:dyDescent="0.2">
      <c r="A17" s="352" t="s">
        <v>181</v>
      </c>
      <c r="B17" s="352"/>
      <c r="C17" s="352"/>
      <c r="D17" s="352"/>
      <c r="E17" s="352"/>
      <c r="F17" s="352"/>
      <c r="G17" s="353"/>
      <c r="H17" s="353"/>
      <c r="I17" s="353"/>
      <c r="J17" s="12"/>
      <c r="M17" s="128" t="s">
        <v>182</v>
      </c>
      <c r="N17" s="9"/>
      <c r="AH17" s="310" t="s">
        <v>183</v>
      </c>
      <c r="AI17" s="310"/>
      <c r="AJ17" s="310"/>
      <c r="AK17" s="310"/>
      <c r="AL17" s="310"/>
      <c r="AM17" s="310"/>
      <c r="AN17" s="310"/>
      <c r="AO17" s="310"/>
    </row>
    <row r="18" spans="1:41" x14ac:dyDescent="0.2">
      <c r="B18" s="12"/>
      <c r="C18" s="12"/>
      <c r="D18" s="12"/>
      <c r="E18" s="12"/>
      <c r="F18" s="12"/>
      <c r="G18" s="12"/>
      <c r="H18" s="12"/>
      <c r="I18" s="12"/>
      <c r="J18" s="12"/>
      <c r="N18" s="9"/>
    </row>
    <row r="19" spans="1:41" ht="22.5" customHeight="1" thickBot="1" x14ac:dyDescent="0.25">
      <c r="A19" s="320" t="s">
        <v>184</v>
      </c>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12"/>
      <c r="AA19" s="12"/>
      <c r="AB19" s="12"/>
      <c r="AC19" s="12"/>
      <c r="AD19" s="12"/>
      <c r="AE19" s="12"/>
      <c r="AF19" s="12"/>
      <c r="AH19" s="99"/>
      <c r="AI19" s="23" t="s">
        <v>185</v>
      </c>
      <c r="AJ19" s="99"/>
      <c r="AK19" s="99"/>
      <c r="AL19" s="99"/>
      <c r="AM19" s="99"/>
      <c r="AN19" s="99"/>
      <c r="AO19" s="99"/>
    </row>
    <row r="20" spans="1:41" ht="18.75" customHeight="1" x14ac:dyDescent="0.2">
      <c r="A20" s="354"/>
      <c r="B20" s="355"/>
      <c r="C20" s="355"/>
      <c r="D20" s="355"/>
      <c r="E20" s="356"/>
      <c r="F20" s="322" t="s">
        <v>186</v>
      </c>
      <c r="G20" s="323"/>
      <c r="H20" s="357"/>
      <c r="I20" s="361" t="s">
        <v>187</v>
      </c>
      <c r="J20" s="362"/>
      <c r="K20" s="362"/>
      <c r="L20" s="362"/>
      <c r="M20" s="362"/>
      <c r="N20" s="362"/>
      <c r="O20" s="362"/>
      <c r="P20" s="362"/>
      <c r="Q20" s="362"/>
      <c r="R20" s="362"/>
      <c r="S20" s="362"/>
      <c r="T20" s="363"/>
      <c r="U20" s="364" t="s">
        <v>188</v>
      </c>
      <c r="V20" s="365"/>
      <c r="W20" s="366"/>
      <c r="X20" s="364" t="s">
        <v>189</v>
      </c>
      <c r="Y20" s="365"/>
      <c r="Z20" s="366"/>
      <c r="AA20" s="364" t="s">
        <v>190</v>
      </c>
      <c r="AB20" s="365"/>
      <c r="AC20" s="366"/>
      <c r="AD20" s="364" t="s">
        <v>191</v>
      </c>
      <c r="AE20" s="365"/>
      <c r="AF20" s="365"/>
      <c r="AG20" s="365"/>
      <c r="AH20" s="365"/>
      <c r="AI20" s="373"/>
      <c r="AJ20" s="12"/>
      <c r="AK20" s="12"/>
      <c r="AL20" s="12"/>
      <c r="AM20" s="12"/>
      <c r="AN20" s="12"/>
      <c r="AO20" s="12"/>
    </row>
    <row r="21" spans="1:41" ht="17.25" customHeight="1" x14ac:dyDescent="0.2">
      <c r="A21" s="333"/>
      <c r="B21" s="334"/>
      <c r="C21" s="334"/>
      <c r="D21" s="334"/>
      <c r="E21" s="335"/>
      <c r="F21" s="358"/>
      <c r="G21" s="359"/>
      <c r="H21" s="360"/>
      <c r="I21" s="340" t="s">
        <v>192</v>
      </c>
      <c r="J21" s="341"/>
      <c r="K21" s="342"/>
      <c r="L21" s="343" t="s">
        <v>193</v>
      </c>
      <c r="M21" s="344"/>
      <c r="N21" s="345"/>
      <c r="O21" s="343" t="s">
        <v>194</v>
      </c>
      <c r="P21" s="344"/>
      <c r="Q21" s="345"/>
      <c r="R21" s="343" t="s">
        <v>195</v>
      </c>
      <c r="S21" s="344"/>
      <c r="T21" s="345"/>
      <c r="U21" s="367"/>
      <c r="V21" s="368"/>
      <c r="W21" s="369"/>
      <c r="X21" s="367"/>
      <c r="Y21" s="368"/>
      <c r="Z21" s="369"/>
      <c r="AA21" s="367"/>
      <c r="AB21" s="368"/>
      <c r="AC21" s="369"/>
      <c r="AD21" s="370"/>
      <c r="AE21" s="371"/>
      <c r="AF21" s="371"/>
      <c r="AG21" s="371"/>
      <c r="AH21" s="371"/>
      <c r="AI21" s="374"/>
    </row>
    <row r="22" spans="1:41" ht="40.5" customHeight="1" x14ac:dyDescent="0.2">
      <c r="A22" s="349"/>
      <c r="B22" s="350"/>
      <c r="C22" s="350"/>
      <c r="D22" s="350"/>
      <c r="E22" s="351"/>
      <c r="F22" s="278"/>
      <c r="G22" s="324"/>
      <c r="H22" s="279"/>
      <c r="I22" s="278"/>
      <c r="J22" s="324"/>
      <c r="K22" s="279"/>
      <c r="L22" s="346"/>
      <c r="M22" s="347"/>
      <c r="N22" s="348"/>
      <c r="O22" s="346"/>
      <c r="P22" s="347"/>
      <c r="Q22" s="348"/>
      <c r="R22" s="346"/>
      <c r="S22" s="347"/>
      <c r="T22" s="348"/>
      <c r="U22" s="370"/>
      <c r="V22" s="371"/>
      <c r="W22" s="372"/>
      <c r="X22" s="370"/>
      <c r="Y22" s="371"/>
      <c r="Z22" s="372"/>
      <c r="AA22" s="370"/>
      <c r="AB22" s="371"/>
      <c r="AC22" s="372"/>
      <c r="AD22" s="311" t="s">
        <v>196</v>
      </c>
      <c r="AE22" s="312"/>
      <c r="AF22" s="313"/>
      <c r="AG22" s="311" t="s">
        <v>197</v>
      </c>
      <c r="AH22" s="312"/>
      <c r="AI22" s="339"/>
    </row>
    <row r="23" spans="1:41" ht="7.5" customHeight="1" x14ac:dyDescent="0.2">
      <c r="A23" s="333"/>
      <c r="B23" s="334"/>
      <c r="C23" s="334"/>
      <c r="D23" s="334"/>
      <c r="E23" s="335"/>
      <c r="F23" s="130"/>
      <c r="G23" s="131"/>
      <c r="H23" s="131"/>
      <c r="I23" s="131"/>
      <c r="J23" s="131"/>
      <c r="K23" s="131"/>
      <c r="L23" s="132"/>
      <c r="M23" s="132"/>
      <c r="N23" s="132"/>
      <c r="O23" s="133"/>
      <c r="P23" s="133"/>
      <c r="Q23" s="133"/>
      <c r="R23" s="133"/>
      <c r="S23" s="133"/>
      <c r="T23" s="133"/>
      <c r="U23" s="134"/>
      <c r="V23" s="134"/>
      <c r="W23" s="134"/>
      <c r="X23" s="135"/>
      <c r="Y23" s="135"/>
      <c r="Z23" s="135"/>
      <c r="AA23" s="135"/>
      <c r="AB23" s="135"/>
      <c r="AC23" s="135"/>
      <c r="AD23" s="136"/>
      <c r="AE23" s="136"/>
      <c r="AF23" s="136"/>
      <c r="AG23" s="136"/>
      <c r="AH23" s="136"/>
      <c r="AI23" s="137"/>
    </row>
    <row r="24" spans="1:41" ht="18.75" customHeight="1" x14ac:dyDescent="0.2">
      <c r="A24" s="333" t="s">
        <v>186</v>
      </c>
      <c r="B24" s="334"/>
      <c r="C24" s="334"/>
      <c r="D24" s="334"/>
      <c r="E24" s="335"/>
      <c r="F24" s="336">
        <f>F25+F26+F27+F28</f>
        <v>406</v>
      </c>
      <c r="G24" s="337"/>
      <c r="H24" s="337"/>
      <c r="I24" s="308">
        <f>+I25+I26+I27+I28</f>
        <v>76</v>
      </c>
      <c r="J24" s="337"/>
      <c r="K24" s="337"/>
      <c r="L24" s="308">
        <f>+L25+L26+L27+L28</f>
        <v>37</v>
      </c>
      <c r="M24" s="337"/>
      <c r="N24" s="337"/>
      <c r="O24" s="308">
        <f>O25+O26+O27+O28</f>
        <v>30</v>
      </c>
      <c r="P24" s="337"/>
      <c r="Q24" s="337"/>
      <c r="R24" s="308">
        <f>R25+R26+R27+R28</f>
        <v>9</v>
      </c>
      <c r="S24" s="337"/>
      <c r="T24" s="337"/>
      <c r="U24" s="308">
        <f>U25+U26+U27+U28</f>
        <v>32</v>
      </c>
      <c r="V24" s="337"/>
      <c r="W24" s="337"/>
      <c r="X24" s="308">
        <f>X25+X26+X27+X28</f>
        <v>253</v>
      </c>
      <c r="Y24" s="337"/>
      <c r="Z24" s="337"/>
      <c r="AA24" s="308">
        <f>AA25+AA26+AA27+AA28</f>
        <v>45</v>
      </c>
      <c r="AB24" s="337"/>
      <c r="AC24" s="337"/>
      <c r="AD24" s="308">
        <f>AD25+AD26+AD27+AD28</f>
        <v>32</v>
      </c>
      <c r="AE24" s="337"/>
      <c r="AF24" s="337"/>
      <c r="AG24" s="308">
        <f>AG25+AG26+AG27+AG28</f>
        <v>118</v>
      </c>
      <c r="AH24" s="337"/>
      <c r="AI24" s="338"/>
    </row>
    <row r="25" spans="1:41" ht="18.75" customHeight="1" x14ac:dyDescent="0.2">
      <c r="A25" s="333" t="s">
        <v>198</v>
      </c>
      <c r="B25" s="334"/>
      <c r="C25" s="334"/>
      <c r="D25" s="334"/>
      <c r="E25" s="335"/>
      <c r="F25" s="336">
        <f>I25+U25+X25+AA25</f>
        <v>29</v>
      </c>
      <c r="G25" s="308"/>
      <c r="H25" s="308"/>
      <c r="I25" s="308">
        <v>19</v>
      </c>
      <c r="J25" s="308"/>
      <c r="K25" s="308"/>
      <c r="L25" s="308">
        <v>15</v>
      </c>
      <c r="M25" s="308"/>
      <c r="N25" s="308"/>
      <c r="O25" s="308">
        <v>3</v>
      </c>
      <c r="P25" s="308"/>
      <c r="Q25" s="308"/>
      <c r="R25" s="308">
        <v>1</v>
      </c>
      <c r="S25" s="308"/>
      <c r="T25" s="308"/>
      <c r="U25" s="308">
        <v>10</v>
      </c>
      <c r="V25" s="308"/>
      <c r="W25" s="308"/>
      <c r="X25" s="308">
        <v>0</v>
      </c>
      <c r="Y25" s="308"/>
      <c r="Z25" s="308"/>
      <c r="AA25" s="308">
        <v>0</v>
      </c>
      <c r="AB25" s="308"/>
      <c r="AC25" s="308"/>
      <c r="AD25" s="308">
        <v>0</v>
      </c>
      <c r="AE25" s="308"/>
      <c r="AF25" s="308"/>
      <c r="AG25" s="308">
        <v>0</v>
      </c>
      <c r="AH25" s="308"/>
      <c r="AI25" s="332"/>
    </row>
    <row r="26" spans="1:41" ht="18.75" customHeight="1" x14ac:dyDescent="0.2">
      <c r="A26" s="333" t="s">
        <v>199</v>
      </c>
      <c r="B26" s="334"/>
      <c r="C26" s="334"/>
      <c r="D26" s="334"/>
      <c r="E26" s="335"/>
      <c r="F26" s="336">
        <f>I26+U26+X26+AA26</f>
        <v>73</v>
      </c>
      <c r="G26" s="308"/>
      <c r="H26" s="308"/>
      <c r="I26" s="308">
        <v>50</v>
      </c>
      <c r="J26" s="308"/>
      <c r="K26" s="308"/>
      <c r="L26" s="308">
        <v>21</v>
      </c>
      <c r="M26" s="308"/>
      <c r="N26" s="308"/>
      <c r="O26" s="308">
        <v>22</v>
      </c>
      <c r="P26" s="308"/>
      <c r="Q26" s="308"/>
      <c r="R26" s="308">
        <v>7</v>
      </c>
      <c r="S26" s="308"/>
      <c r="T26" s="308"/>
      <c r="U26" s="308">
        <v>20</v>
      </c>
      <c r="V26" s="308"/>
      <c r="W26" s="308"/>
      <c r="X26" s="308">
        <v>0</v>
      </c>
      <c r="Y26" s="308"/>
      <c r="Z26" s="308"/>
      <c r="AA26" s="308">
        <v>3</v>
      </c>
      <c r="AB26" s="308"/>
      <c r="AC26" s="308"/>
      <c r="AD26" s="308">
        <v>29</v>
      </c>
      <c r="AE26" s="308"/>
      <c r="AF26" s="308"/>
      <c r="AG26" s="308">
        <v>0</v>
      </c>
      <c r="AH26" s="308"/>
      <c r="AI26" s="332"/>
    </row>
    <row r="27" spans="1:41" ht="18.75" customHeight="1" x14ac:dyDescent="0.2">
      <c r="A27" s="333" t="s">
        <v>200</v>
      </c>
      <c r="B27" s="334"/>
      <c r="C27" s="334"/>
      <c r="D27" s="334"/>
      <c r="E27" s="335"/>
      <c r="F27" s="336">
        <f>I27+U27+X27+AA27</f>
        <v>302</v>
      </c>
      <c r="G27" s="308"/>
      <c r="H27" s="308"/>
      <c r="I27" s="308">
        <v>7</v>
      </c>
      <c r="J27" s="308"/>
      <c r="K27" s="308"/>
      <c r="L27" s="308">
        <v>1</v>
      </c>
      <c r="M27" s="308"/>
      <c r="N27" s="308"/>
      <c r="O27" s="308">
        <v>5</v>
      </c>
      <c r="P27" s="308"/>
      <c r="Q27" s="308"/>
      <c r="R27" s="308">
        <v>1</v>
      </c>
      <c r="S27" s="308"/>
      <c r="T27" s="308"/>
      <c r="U27" s="308">
        <v>2</v>
      </c>
      <c r="V27" s="308"/>
      <c r="W27" s="308"/>
      <c r="X27" s="308">
        <v>253</v>
      </c>
      <c r="Y27" s="308"/>
      <c r="Z27" s="308"/>
      <c r="AA27" s="308">
        <v>40</v>
      </c>
      <c r="AB27" s="308"/>
      <c r="AC27" s="308"/>
      <c r="AD27" s="308">
        <v>3</v>
      </c>
      <c r="AE27" s="308"/>
      <c r="AF27" s="308"/>
      <c r="AG27" s="308">
        <v>118</v>
      </c>
      <c r="AH27" s="308"/>
      <c r="AI27" s="332"/>
    </row>
    <row r="28" spans="1:41" ht="18.75" customHeight="1" x14ac:dyDescent="0.2">
      <c r="A28" s="333" t="s">
        <v>201</v>
      </c>
      <c r="B28" s="334"/>
      <c r="C28" s="334"/>
      <c r="D28" s="334"/>
      <c r="E28" s="335"/>
      <c r="F28" s="336">
        <f>I28+U28+X28+AA28</f>
        <v>2</v>
      </c>
      <c r="G28" s="308"/>
      <c r="H28" s="308"/>
      <c r="I28" s="308">
        <v>0</v>
      </c>
      <c r="J28" s="308"/>
      <c r="K28" s="308"/>
      <c r="L28" s="308">
        <v>0</v>
      </c>
      <c r="M28" s="308"/>
      <c r="N28" s="308"/>
      <c r="O28" s="308">
        <v>0</v>
      </c>
      <c r="P28" s="308"/>
      <c r="Q28" s="308"/>
      <c r="R28" s="308">
        <v>0</v>
      </c>
      <c r="S28" s="308"/>
      <c r="T28" s="308"/>
      <c r="U28" s="308">
        <v>0</v>
      </c>
      <c r="V28" s="308"/>
      <c r="W28" s="308"/>
      <c r="X28" s="308">
        <v>0</v>
      </c>
      <c r="Y28" s="308"/>
      <c r="Z28" s="308"/>
      <c r="AA28" s="308">
        <v>2</v>
      </c>
      <c r="AB28" s="308"/>
      <c r="AC28" s="308"/>
      <c r="AD28" s="308">
        <v>0</v>
      </c>
      <c r="AE28" s="308"/>
      <c r="AF28" s="308"/>
      <c r="AG28" s="308">
        <v>0</v>
      </c>
      <c r="AH28" s="308"/>
      <c r="AI28" s="332"/>
    </row>
    <row r="29" spans="1:41" ht="7.5" customHeight="1" thickBot="1" x14ac:dyDescent="0.25">
      <c r="A29" s="317"/>
      <c r="B29" s="318"/>
      <c r="C29" s="318"/>
      <c r="D29" s="318"/>
      <c r="E29" s="319"/>
      <c r="F29" s="139"/>
      <c r="G29" s="140"/>
      <c r="H29" s="140"/>
      <c r="I29" s="141"/>
      <c r="J29" s="141"/>
      <c r="K29" s="141"/>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3"/>
    </row>
    <row r="30" spans="1:41" x14ac:dyDescent="0.2">
      <c r="A30" s="9"/>
      <c r="B30" s="12"/>
      <c r="C30" s="12"/>
      <c r="D30" s="12"/>
      <c r="E30" s="12"/>
      <c r="F30" s="12"/>
      <c r="G30" s="12"/>
      <c r="H30" s="12"/>
      <c r="I30" s="12"/>
      <c r="J30" s="12"/>
      <c r="K30" s="12"/>
      <c r="L30" s="12"/>
      <c r="M30" s="12"/>
      <c r="O30" s="12"/>
      <c r="P30" s="12"/>
      <c r="Q30" s="12"/>
      <c r="R30" s="12"/>
      <c r="S30" s="12"/>
      <c r="T30" s="12"/>
      <c r="U30" s="12"/>
      <c r="V30" s="12"/>
      <c r="W30" s="12"/>
      <c r="X30" s="12"/>
      <c r="Y30" s="12"/>
      <c r="Z30" s="12"/>
      <c r="AA30" s="12"/>
      <c r="AB30" s="12"/>
      <c r="AC30" s="12"/>
      <c r="AD30" s="12"/>
      <c r="AE30" s="12"/>
      <c r="AF30" s="12"/>
      <c r="AG30" s="12"/>
      <c r="AI30" s="25" t="s">
        <v>183</v>
      </c>
      <c r="AJ30" s="71"/>
      <c r="AK30" s="71"/>
      <c r="AL30" s="71"/>
      <c r="AM30" s="71"/>
      <c r="AN30" s="71"/>
      <c r="AO30" s="71"/>
    </row>
    <row r="31" spans="1:41" x14ac:dyDescent="0.2">
      <c r="Y31" s="144"/>
      <c r="Z31" s="144"/>
      <c r="AA31" s="144"/>
      <c r="AB31" s="144"/>
      <c r="AC31" s="144"/>
      <c r="AD31" s="144"/>
      <c r="AE31" s="144"/>
      <c r="AF31" s="144"/>
      <c r="AG31" s="144"/>
      <c r="AH31" s="144"/>
      <c r="AI31" s="144"/>
      <c r="AJ31" s="144"/>
      <c r="AK31" s="144"/>
      <c r="AL31" s="144"/>
      <c r="AM31" s="144"/>
      <c r="AN31" s="144"/>
      <c r="AO31" s="144"/>
    </row>
    <row r="32" spans="1:41" ht="22.5" customHeight="1" thickBot="1" x14ac:dyDescent="0.25">
      <c r="A32" s="320" t="s">
        <v>202</v>
      </c>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12"/>
      <c r="AE32" s="12"/>
      <c r="AF32" s="12"/>
      <c r="AG32" s="321" t="s">
        <v>185</v>
      </c>
      <c r="AH32" s="321"/>
      <c r="AI32" s="321"/>
      <c r="AJ32" s="321"/>
      <c r="AK32" s="321"/>
      <c r="AL32" s="321"/>
      <c r="AM32" s="321"/>
      <c r="AN32" s="321"/>
      <c r="AO32" s="321"/>
    </row>
    <row r="33" spans="1:41" ht="18.75" customHeight="1" x14ac:dyDescent="0.2">
      <c r="A33" s="145"/>
      <c r="B33" s="322" t="s">
        <v>186</v>
      </c>
      <c r="C33" s="323"/>
      <c r="D33" s="323"/>
      <c r="E33" s="323"/>
      <c r="F33" s="325" t="s">
        <v>203</v>
      </c>
      <c r="G33" s="326"/>
      <c r="H33" s="326"/>
      <c r="I33" s="326"/>
      <c r="J33" s="326"/>
      <c r="K33" s="326"/>
      <c r="L33" s="326"/>
      <c r="M33" s="327"/>
      <c r="N33" s="325" t="s">
        <v>204</v>
      </c>
      <c r="O33" s="326"/>
      <c r="P33" s="326"/>
      <c r="Q33" s="326"/>
      <c r="R33" s="326"/>
      <c r="S33" s="326"/>
      <c r="T33" s="326"/>
      <c r="U33" s="326"/>
      <c r="V33" s="326"/>
      <c r="W33" s="326"/>
      <c r="X33" s="326"/>
      <c r="Y33" s="327"/>
      <c r="Z33" s="328" t="s">
        <v>205</v>
      </c>
      <c r="AA33" s="329"/>
      <c r="AB33" s="329"/>
      <c r="AC33" s="329"/>
      <c r="AD33" s="331" t="s">
        <v>206</v>
      </c>
      <c r="AE33" s="329"/>
      <c r="AF33" s="329"/>
      <c r="AG33" s="329"/>
      <c r="AH33" s="322" t="s">
        <v>207</v>
      </c>
      <c r="AI33" s="323"/>
      <c r="AJ33" s="323"/>
      <c r="AK33" s="323"/>
      <c r="AL33" s="322" t="s">
        <v>201</v>
      </c>
      <c r="AM33" s="323"/>
      <c r="AN33" s="323"/>
      <c r="AO33" s="323"/>
    </row>
    <row r="34" spans="1:41" ht="18.75" customHeight="1" x14ac:dyDescent="0.2">
      <c r="A34" s="9"/>
      <c r="B34" s="278"/>
      <c r="C34" s="324"/>
      <c r="D34" s="324"/>
      <c r="E34" s="324"/>
      <c r="F34" s="311" t="s">
        <v>208</v>
      </c>
      <c r="G34" s="312"/>
      <c r="H34" s="312"/>
      <c r="I34" s="313"/>
      <c r="J34" s="311" t="s">
        <v>209</v>
      </c>
      <c r="K34" s="312"/>
      <c r="L34" s="312"/>
      <c r="M34" s="313"/>
      <c r="N34" s="311" t="s">
        <v>210</v>
      </c>
      <c r="O34" s="312"/>
      <c r="P34" s="312"/>
      <c r="Q34" s="313"/>
      <c r="R34" s="314" t="s">
        <v>211</v>
      </c>
      <c r="S34" s="315"/>
      <c r="T34" s="315"/>
      <c r="U34" s="316"/>
      <c r="V34" s="314" t="s">
        <v>212</v>
      </c>
      <c r="W34" s="315"/>
      <c r="X34" s="315"/>
      <c r="Y34" s="316"/>
      <c r="Z34" s="235"/>
      <c r="AA34" s="330"/>
      <c r="AB34" s="330"/>
      <c r="AC34" s="330"/>
      <c r="AD34" s="235"/>
      <c r="AE34" s="330"/>
      <c r="AF34" s="330"/>
      <c r="AG34" s="330"/>
      <c r="AH34" s="278"/>
      <c r="AI34" s="324"/>
      <c r="AJ34" s="324"/>
      <c r="AK34" s="324"/>
      <c r="AL34" s="278"/>
      <c r="AM34" s="324"/>
      <c r="AN34" s="324"/>
      <c r="AO34" s="324"/>
    </row>
    <row r="35" spans="1:41" ht="3.95" customHeight="1" x14ac:dyDescent="0.2">
      <c r="A35" s="146"/>
      <c r="B35" s="147"/>
      <c r="C35" s="147"/>
      <c r="D35" s="147"/>
      <c r="E35" s="147"/>
      <c r="F35" s="147"/>
      <c r="G35" s="147"/>
      <c r="H35" s="147"/>
      <c r="I35" s="147"/>
      <c r="J35" s="147"/>
      <c r="K35" s="147"/>
      <c r="L35" s="147"/>
      <c r="M35" s="147"/>
      <c r="N35" s="147"/>
      <c r="O35" s="147"/>
      <c r="P35" s="147"/>
      <c r="Q35" s="147"/>
      <c r="R35" s="148"/>
      <c r="S35" s="148"/>
      <c r="T35" s="148"/>
      <c r="U35" s="148"/>
      <c r="V35" s="148"/>
      <c r="W35" s="148"/>
      <c r="X35" s="148"/>
      <c r="Y35" s="148"/>
      <c r="Z35" s="149"/>
      <c r="AA35" s="149"/>
      <c r="AB35" s="149"/>
      <c r="AC35" s="149"/>
      <c r="AD35" s="150"/>
      <c r="AE35" s="150"/>
      <c r="AF35" s="150"/>
      <c r="AG35" s="150"/>
      <c r="AH35" s="149"/>
      <c r="AI35" s="149"/>
      <c r="AJ35" s="149"/>
      <c r="AK35" s="149"/>
      <c r="AL35" s="150"/>
      <c r="AM35" s="150"/>
      <c r="AN35" s="150"/>
      <c r="AO35" s="150"/>
    </row>
    <row r="36" spans="1:41" x14ac:dyDescent="0.2">
      <c r="A36" s="151" t="s">
        <v>186</v>
      </c>
      <c r="B36" s="308">
        <f>SUM(F36:AO36)</f>
        <v>406</v>
      </c>
      <c r="C36" s="309"/>
      <c r="D36" s="309"/>
      <c r="E36" s="309"/>
      <c r="F36" s="308">
        <f>SUM(F37:I40)</f>
        <v>74</v>
      </c>
      <c r="G36" s="309"/>
      <c r="H36" s="309"/>
      <c r="I36" s="309"/>
      <c r="J36" s="308">
        <f>SUM(J37:M40)</f>
        <v>15</v>
      </c>
      <c r="K36" s="309"/>
      <c r="L36" s="309"/>
      <c r="M36" s="309"/>
      <c r="N36" s="308">
        <f>SUM(N37:Q40)</f>
        <v>113</v>
      </c>
      <c r="O36" s="309"/>
      <c r="P36" s="309"/>
      <c r="Q36" s="309"/>
      <c r="R36" s="308">
        <f>SUM(R37:U40)</f>
        <v>1</v>
      </c>
      <c r="S36" s="309"/>
      <c r="T36" s="309"/>
      <c r="U36" s="309"/>
      <c r="V36" s="308">
        <f>SUM(V37:Y40)</f>
        <v>0</v>
      </c>
      <c r="W36" s="309"/>
      <c r="X36" s="309"/>
      <c r="Y36" s="309"/>
      <c r="Z36" s="308">
        <f>SUM(Z37:AC40)</f>
        <v>164</v>
      </c>
      <c r="AA36" s="309"/>
      <c r="AB36" s="309"/>
      <c r="AC36" s="309"/>
      <c r="AD36" s="308">
        <f>SUM(AD37:AG40)</f>
        <v>35</v>
      </c>
      <c r="AE36" s="309"/>
      <c r="AF36" s="309"/>
      <c r="AG36" s="309"/>
      <c r="AH36" s="308">
        <f>SUM(AH37:AK40)</f>
        <v>4</v>
      </c>
      <c r="AI36" s="309"/>
      <c r="AJ36" s="309"/>
      <c r="AK36" s="309"/>
      <c r="AL36" s="308">
        <f>SUM(AL37:AO40)</f>
        <v>0</v>
      </c>
      <c r="AM36" s="309"/>
      <c r="AN36" s="309"/>
      <c r="AO36" s="309"/>
    </row>
    <row r="37" spans="1:41" x14ac:dyDescent="0.2">
      <c r="A37" s="151" t="s">
        <v>198</v>
      </c>
      <c r="B37" s="308">
        <f>SUM(F37:AO37)</f>
        <v>29</v>
      </c>
      <c r="C37" s="309"/>
      <c r="D37" s="309"/>
      <c r="E37" s="309"/>
      <c r="F37" s="308">
        <v>3</v>
      </c>
      <c r="G37" s="309"/>
      <c r="H37" s="309"/>
      <c r="I37" s="309"/>
      <c r="J37" s="308">
        <v>3</v>
      </c>
      <c r="K37" s="309"/>
      <c r="L37" s="309"/>
      <c r="M37" s="309"/>
      <c r="N37" s="308">
        <v>1</v>
      </c>
      <c r="O37" s="309"/>
      <c r="P37" s="309"/>
      <c r="Q37" s="309"/>
      <c r="R37" s="308">
        <v>0</v>
      </c>
      <c r="S37" s="309"/>
      <c r="T37" s="309"/>
      <c r="U37" s="309"/>
      <c r="V37" s="308">
        <v>0</v>
      </c>
      <c r="W37" s="309"/>
      <c r="X37" s="309"/>
      <c r="Y37" s="309"/>
      <c r="Z37" s="308">
        <v>20</v>
      </c>
      <c r="AA37" s="309"/>
      <c r="AB37" s="309"/>
      <c r="AC37" s="309"/>
      <c r="AD37" s="308">
        <v>2</v>
      </c>
      <c r="AE37" s="309"/>
      <c r="AF37" s="309"/>
      <c r="AG37" s="309"/>
      <c r="AH37" s="308">
        <v>0</v>
      </c>
      <c r="AI37" s="309"/>
      <c r="AJ37" s="309"/>
      <c r="AK37" s="309"/>
      <c r="AL37" s="308">
        <v>0</v>
      </c>
      <c r="AM37" s="309"/>
      <c r="AN37" s="309"/>
      <c r="AO37" s="309"/>
    </row>
    <row r="38" spans="1:41" x14ac:dyDescent="0.2">
      <c r="A38" s="151" t="s">
        <v>199</v>
      </c>
      <c r="B38" s="308">
        <f>SUM(F38:AO38)</f>
        <v>73</v>
      </c>
      <c r="C38" s="309"/>
      <c r="D38" s="309"/>
      <c r="E38" s="309"/>
      <c r="F38" s="308">
        <v>17</v>
      </c>
      <c r="G38" s="309"/>
      <c r="H38" s="309"/>
      <c r="I38" s="309"/>
      <c r="J38" s="308">
        <v>4</v>
      </c>
      <c r="K38" s="309"/>
      <c r="L38" s="309"/>
      <c r="M38" s="309"/>
      <c r="N38" s="308">
        <v>18</v>
      </c>
      <c r="O38" s="309"/>
      <c r="P38" s="309"/>
      <c r="Q38" s="309"/>
      <c r="R38" s="308">
        <v>0</v>
      </c>
      <c r="S38" s="309"/>
      <c r="T38" s="309"/>
      <c r="U38" s="309"/>
      <c r="V38" s="308">
        <v>0</v>
      </c>
      <c r="W38" s="309"/>
      <c r="X38" s="309"/>
      <c r="Y38" s="309"/>
      <c r="Z38" s="308">
        <v>28</v>
      </c>
      <c r="AA38" s="309"/>
      <c r="AB38" s="309"/>
      <c r="AC38" s="309"/>
      <c r="AD38" s="308">
        <v>6</v>
      </c>
      <c r="AE38" s="309"/>
      <c r="AF38" s="309"/>
      <c r="AG38" s="309"/>
      <c r="AH38" s="308">
        <v>0</v>
      </c>
      <c r="AI38" s="309"/>
      <c r="AJ38" s="309"/>
      <c r="AK38" s="309"/>
      <c r="AL38" s="308">
        <v>0</v>
      </c>
      <c r="AM38" s="309"/>
      <c r="AN38" s="309"/>
      <c r="AO38" s="309"/>
    </row>
    <row r="39" spans="1:41" x14ac:dyDescent="0.2">
      <c r="A39" s="151" t="s">
        <v>200</v>
      </c>
      <c r="B39" s="308">
        <f>SUM(F39:AO39)</f>
        <v>302</v>
      </c>
      <c r="C39" s="309"/>
      <c r="D39" s="309"/>
      <c r="E39" s="309"/>
      <c r="F39" s="308">
        <v>53</v>
      </c>
      <c r="G39" s="309"/>
      <c r="H39" s="309"/>
      <c r="I39" s="309"/>
      <c r="J39" s="308">
        <v>8</v>
      </c>
      <c r="K39" s="309"/>
      <c r="L39" s="309"/>
      <c r="M39" s="309"/>
      <c r="N39" s="308">
        <v>93</v>
      </c>
      <c r="O39" s="309"/>
      <c r="P39" s="309"/>
      <c r="Q39" s="309"/>
      <c r="R39" s="308">
        <v>1</v>
      </c>
      <c r="S39" s="309"/>
      <c r="T39" s="309"/>
      <c r="U39" s="309"/>
      <c r="V39" s="308">
        <v>0</v>
      </c>
      <c r="W39" s="309"/>
      <c r="X39" s="309"/>
      <c r="Y39" s="309"/>
      <c r="Z39" s="308">
        <v>116</v>
      </c>
      <c r="AA39" s="309"/>
      <c r="AB39" s="309"/>
      <c r="AC39" s="309"/>
      <c r="AD39" s="308">
        <v>27</v>
      </c>
      <c r="AE39" s="309"/>
      <c r="AF39" s="309"/>
      <c r="AG39" s="309"/>
      <c r="AH39" s="308">
        <v>4</v>
      </c>
      <c r="AI39" s="309"/>
      <c r="AJ39" s="309"/>
      <c r="AK39" s="309"/>
      <c r="AL39" s="308">
        <v>0</v>
      </c>
      <c r="AM39" s="309"/>
      <c r="AN39" s="309"/>
      <c r="AO39" s="309"/>
    </row>
    <row r="40" spans="1:41" x14ac:dyDescent="0.2">
      <c r="A40" s="151" t="s">
        <v>201</v>
      </c>
      <c r="B40" s="308">
        <f>SUM(F40:AO40)</f>
        <v>2</v>
      </c>
      <c r="C40" s="309"/>
      <c r="D40" s="309"/>
      <c r="E40" s="309"/>
      <c r="F40" s="308">
        <v>1</v>
      </c>
      <c r="G40" s="309"/>
      <c r="H40" s="309"/>
      <c r="I40" s="309"/>
      <c r="J40" s="308">
        <v>0</v>
      </c>
      <c r="K40" s="309"/>
      <c r="L40" s="309"/>
      <c r="M40" s="309"/>
      <c r="N40" s="308">
        <v>1</v>
      </c>
      <c r="O40" s="309"/>
      <c r="P40" s="309"/>
      <c r="Q40" s="309"/>
      <c r="R40" s="308">
        <v>0</v>
      </c>
      <c r="S40" s="309"/>
      <c r="T40" s="309"/>
      <c r="U40" s="309"/>
      <c r="V40" s="308">
        <v>0</v>
      </c>
      <c r="W40" s="309"/>
      <c r="X40" s="309"/>
      <c r="Y40" s="309"/>
      <c r="Z40" s="308">
        <v>0</v>
      </c>
      <c r="AA40" s="309"/>
      <c r="AB40" s="309"/>
      <c r="AC40" s="309"/>
      <c r="AD40" s="308">
        <v>0</v>
      </c>
      <c r="AE40" s="309"/>
      <c r="AF40" s="309"/>
      <c r="AG40" s="309"/>
      <c r="AH40" s="308">
        <v>0</v>
      </c>
      <c r="AI40" s="309"/>
      <c r="AJ40" s="309"/>
      <c r="AK40" s="309"/>
      <c r="AL40" s="308">
        <v>0</v>
      </c>
      <c r="AM40" s="309"/>
      <c r="AN40" s="309"/>
      <c r="AO40" s="309"/>
    </row>
    <row r="41" spans="1:41" ht="3.95" customHeight="1" thickBot="1" x14ac:dyDescent="0.25">
      <c r="A41" s="152"/>
      <c r="B41" s="153"/>
      <c r="C41" s="153"/>
      <c r="D41" s="153"/>
      <c r="E41" s="153"/>
      <c r="F41" s="153"/>
      <c r="G41" s="153"/>
      <c r="H41" s="153"/>
      <c r="I41" s="153"/>
      <c r="J41" s="153">
        <v>3</v>
      </c>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row>
    <row r="42" spans="1:41" x14ac:dyDescent="0.2">
      <c r="A42" s="9"/>
      <c r="B42" s="145"/>
      <c r="C42" s="145"/>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310" t="s">
        <v>183</v>
      </c>
      <c r="AI42" s="310"/>
      <c r="AJ42" s="310"/>
      <c r="AK42" s="310"/>
      <c r="AL42" s="310"/>
      <c r="AM42" s="310"/>
      <c r="AN42" s="310"/>
      <c r="AO42" s="310"/>
    </row>
  </sheetData>
  <mergeCells count="233">
    <mergeCell ref="A3:AD3"/>
    <mergeCell ref="AK3:AO3"/>
    <mergeCell ref="A4:A6"/>
    <mergeCell ref="B4:F6"/>
    <mergeCell ref="G4:K6"/>
    <mergeCell ref="L4:AE4"/>
    <mergeCell ref="AF4:AJ6"/>
    <mergeCell ref="AK4:AO6"/>
    <mergeCell ref="L5:U5"/>
    <mergeCell ref="V5:Z6"/>
    <mergeCell ref="AA5:AE6"/>
    <mergeCell ref="L6:P6"/>
    <mergeCell ref="Q6:U6"/>
    <mergeCell ref="B7:F7"/>
    <mergeCell ref="G7:K7"/>
    <mergeCell ref="L7:P7"/>
    <mergeCell ref="Q7:U7"/>
    <mergeCell ref="V7:Z7"/>
    <mergeCell ref="AA7:AE7"/>
    <mergeCell ref="AF7:AJ7"/>
    <mergeCell ref="AK7:AO7"/>
    <mergeCell ref="B8:F8"/>
    <mergeCell ref="G8:K8"/>
    <mergeCell ref="L8:P8"/>
    <mergeCell ref="Q8:U8"/>
    <mergeCell ref="V8:Z8"/>
    <mergeCell ref="AA8:AE8"/>
    <mergeCell ref="AF8:AJ8"/>
    <mergeCell ref="AK8:AO8"/>
    <mergeCell ref="AF9:AJ9"/>
    <mergeCell ref="AK9:AO9"/>
    <mergeCell ref="B10:F10"/>
    <mergeCell ref="G10:K10"/>
    <mergeCell ref="L10:P10"/>
    <mergeCell ref="Q10:U10"/>
    <mergeCell ref="V10:Z10"/>
    <mergeCell ref="AA10:AE10"/>
    <mergeCell ref="AF10:AJ10"/>
    <mergeCell ref="AK10:AO10"/>
    <mergeCell ref="B9:F9"/>
    <mergeCell ref="G9:K9"/>
    <mergeCell ref="L9:P9"/>
    <mergeCell ref="Q9:U9"/>
    <mergeCell ref="V9:Z9"/>
    <mergeCell ref="AA9:AE9"/>
    <mergeCell ref="AF11:AJ11"/>
    <mergeCell ref="AK11:AO11"/>
    <mergeCell ref="B12:F12"/>
    <mergeCell ref="G12:K12"/>
    <mergeCell ref="L12:P12"/>
    <mergeCell ref="Q12:U12"/>
    <mergeCell ref="V12:Z12"/>
    <mergeCell ref="AA12:AE12"/>
    <mergeCell ref="AF12:AJ12"/>
    <mergeCell ref="AK12:AO12"/>
    <mergeCell ref="B11:F11"/>
    <mergeCell ref="G11:K11"/>
    <mergeCell ref="L11:P11"/>
    <mergeCell ref="Q11:U11"/>
    <mergeCell ref="V11:Z11"/>
    <mergeCell ref="AA11:AE11"/>
    <mergeCell ref="AF13:AJ13"/>
    <mergeCell ref="AK13:AO13"/>
    <mergeCell ref="B14:F14"/>
    <mergeCell ref="G14:K14"/>
    <mergeCell ref="L14:P14"/>
    <mergeCell ref="Q14:U14"/>
    <mergeCell ref="V14:Z14"/>
    <mergeCell ref="AA14:AE14"/>
    <mergeCell ref="AF14:AJ14"/>
    <mergeCell ref="AK14:AO14"/>
    <mergeCell ref="B13:F13"/>
    <mergeCell ref="G13:K13"/>
    <mergeCell ref="L13:P13"/>
    <mergeCell ref="Q13:U13"/>
    <mergeCell ref="V13:Z13"/>
    <mergeCell ref="AA13:AE13"/>
    <mergeCell ref="AF15:AJ15"/>
    <mergeCell ref="AK15:AO15"/>
    <mergeCell ref="B16:F16"/>
    <mergeCell ref="G16:K16"/>
    <mergeCell ref="L16:P16"/>
    <mergeCell ref="Q16:U16"/>
    <mergeCell ref="V16:Z16"/>
    <mergeCell ref="AA16:AE16"/>
    <mergeCell ref="AF16:AJ16"/>
    <mergeCell ref="AK16:AO16"/>
    <mergeCell ref="B15:F15"/>
    <mergeCell ref="G15:K15"/>
    <mergeCell ref="L15:P15"/>
    <mergeCell ref="Q15:U15"/>
    <mergeCell ref="V15:Z15"/>
    <mergeCell ref="AA15:AE15"/>
    <mergeCell ref="A21:E21"/>
    <mergeCell ref="I21:K22"/>
    <mergeCell ref="L21:N22"/>
    <mergeCell ref="O21:Q22"/>
    <mergeCell ref="R21:T22"/>
    <mergeCell ref="A22:E22"/>
    <mergeCell ref="A17:I17"/>
    <mergeCell ref="AH17:AO17"/>
    <mergeCell ref="A19:Y19"/>
    <mergeCell ref="A20:E20"/>
    <mergeCell ref="F20:H22"/>
    <mergeCell ref="I20:T20"/>
    <mergeCell ref="U20:W22"/>
    <mergeCell ref="X20:Z22"/>
    <mergeCell ref="AA20:AC22"/>
    <mergeCell ref="AD20:AI21"/>
    <mergeCell ref="AD22:AF22"/>
    <mergeCell ref="AG22:AI22"/>
    <mergeCell ref="A23:E23"/>
    <mergeCell ref="A24:E24"/>
    <mergeCell ref="F24:H24"/>
    <mergeCell ref="I24:K24"/>
    <mergeCell ref="L24:N24"/>
    <mergeCell ref="O24:Q24"/>
    <mergeCell ref="R24:T24"/>
    <mergeCell ref="U24:W24"/>
    <mergeCell ref="A26:E26"/>
    <mergeCell ref="F26:H26"/>
    <mergeCell ref="I26:K26"/>
    <mergeCell ref="L26:N26"/>
    <mergeCell ref="O26:Q26"/>
    <mergeCell ref="X24:Z24"/>
    <mergeCell ref="AA24:AC24"/>
    <mergeCell ref="AD24:AF24"/>
    <mergeCell ref="AG24:AI24"/>
    <mergeCell ref="A25:E25"/>
    <mergeCell ref="F25:H25"/>
    <mergeCell ref="I25:K25"/>
    <mergeCell ref="L25:N25"/>
    <mergeCell ref="O25:Q25"/>
    <mergeCell ref="R25:T25"/>
    <mergeCell ref="R26:T26"/>
    <mergeCell ref="U26:W26"/>
    <mergeCell ref="X26:Z26"/>
    <mergeCell ref="AA26:AC26"/>
    <mergeCell ref="AD26:AF26"/>
    <mergeCell ref="AG26:AI26"/>
    <mergeCell ref="U25:W25"/>
    <mergeCell ref="X25:Z25"/>
    <mergeCell ref="AA25:AC25"/>
    <mergeCell ref="AD25:AF25"/>
    <mergeCell ref="AG25:AI25"/>
    <mergeCell ref="A28:E28"/>
    <mergeCell ref="F28:H28"/>
    <mergeCell ref="I28:K28"/>
    <mergeCell ref="L28:N28"/>
    <mergeCell ref="O28:Q28"/>
    <mergeCell ref="A27:E27"/>
    <mergeCell ref="F27:H27"/>
    <mergeCell ref="I27:K27"/>
    <mergeCell ref="L27:N27"/>
    <mergeCell ref="O27:Q27"/>
    <mergeCell ref="R28:T28"/>
    <mergeCell ref="U28:W28"/>
    <mergeCell ref="X28:Z28"/>
    <mergeCell ref="AA28:AC28"/>
    <mergeCell ref="AD28:AF28"/>
    <mergeCell ref="AG28:AI28"/>
    <mergeCell ref="U27:W27"/>
    <mergeCell ref="X27:Z27"/>
    <mergeCell ref="AA27:AC27"/>
    <mergeCell ref="AD27:AF27"/>
    <mergeCell ref="AG27:AI27"/>
    <mergeCell ref="R27:T27"/>
    <mergeCell ref="A29:E29"/>
    <mergeCell ref="A32:AC32"/>
    <mergeCell ref="AG32:AO32"/>
    <mergeCell ref="B33:E34"/>
    <mergeCell ref="F33:M33"/>
    <mergeCell ref="N33:Y33"/>
    <mergeCell ref="Z33:AC34"/>
    <mergeCell ref="AD33:AG34"/>
    <mergeCell ref="AH33:AK34"/>
    <mergeCell ref="AL33:AO34"/>
    <mergeCell ref="F34:I34"/>
    <mergeCell ref="J34:M34"/>
    <mergeCell ref="N34:Q34"/>
    <mergeCell ref="R34:U34"/>
    <mergeCell ref="V34:Y34"/>
    <mergeCell ref="B36:E36"/>
    <mergeCell ref="F36:I36"/>
    <mergeCell ref="J36:M36"/>
    <mergeCell ref="N36:Q36"/>
    <mergeCell ref="R36:U36"/>
    <mergeCell ref="V36:Y36"/>
    <mergeCell ref="Z36:AC36"/>
    <mergeCell ref="AD36:AG36"/>
    <mergeCell ref="AH36:AK36"/>
    <mergeCell ref="AL36:AO36"/>
    <mergeCell ref="B37:E37"/>
    <mergeCell ref="F37:I37"/>
    <mergeCell ref="J37:M37"/>
    <mergeCell ref="N37:Q37"/>
    <mergeCell ref="R37:U37"/>
    <mergeCell ref="AL38:AO38"/>
    <mergeCell ref="B39:E39"/>
    <mergeCell ref="F39:I39"/>
    <mergeCell ref="J39:M39"/>
    <mergeCell ref="N39:Q39"/>
    <mergeCell ref="R39:U39"/>
    <mergeCell ref="V37:Y37"/>
    <mergeCell ref="Z37:AC37"/>
    <mergeCell ref="AD37:AG37"/>
    <mergeCell ref="AH37:AK37"/>
    <mergeCell ref="AL37:AO37"/>
    <mergeCell ref="B38:E38"/>
    <mergeCell ref="F38:I38"/>
    <mergeCell ref="J38:M38"/>
    <mergeCell ref="N38:Q38"/>
    <mergeCell ref="R38:U38"/>
    <mergeCell ref="B40:E40"/>
    <mergeCell ref="F40:I40"/>
    <mergeCell ref="J40:M40"/>
    <mergeCell ref="N40:Q40"/>
    <mergeCell ref="R40:U40"/>
    <mergeCell ref="V38:Y38"/>
    <mergeCell ref="Z38:AC38"/>
    <mergeCell ref="AD38:AG38"/>
    <mergeCell ref="AH38:AK38"/>
    <mergeCell ref="V40:Y40"/>
    <mergeCell ref="Z40:AC40"/>
    <mergeCell ref="AD40:AG40"/>
    <mergeCell ref="AH40:AK40"/>
    <mergeCell ref="AL40:AO40"/>
    <mergeCell ref="AH42:AO42"/>
    <mergeCell ref="V39:Y39"/>
    <mergeCell ref="Z39:AC39"/>
    <mergeCell ref="AD39:AG39"/>
    <mergeCell ref="AH39:AK39"/>
    <mergeCell ref="AL39:AO39"/>
  </mergeCells>
  <phoneticPr fontId="3"/>
  <printOptions horizontalCentered="1"/>
  <pageMargins left="0.39370078740157483" right="0.39370078740157483" top="0.59055118110236227" bottom="0.78740157480314965" header="0.51181102362204722" footer="0.51181102362204722"/>
  <pageSetup paperSize="9" scale="71" firstPageNumber="5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65"/>
  <sheetViews>
    <sheetView view="pageBreakPreview" zoomScaleNormal="100" zoomScaleSheetLayoutView="100" workbookViewId="0">
      <selection activeCell="N8" sqref="N8:P8"/>
    </sheetView>
  </sheetViews>
  <sheetFormatPr defaultRowHeight="17.25" x14ac:dyDescent="0.2"/>
  <cols>
    <col min="1" max="1" width="3" style="9" bestFit="1" customWidth="1"/>
    <col min="2" max="2" width="4" style="9" customWidth="1"/>
    <col min="3" max="3" width="3" style="9" bestFit="1" customWidth="1"/>
    <col min="4" max="6" width="3.125" style="9" customWidth="1"/>
    <col min="7" max="7" width="4.25" style="9" customWidth="1"/>
    <col min="8" max="8" width="3.875" style="9" customWidth="1"/>
    <col min="9" max="11" width="3.125" style="9" customWidth="1"/>
    <col min="12" max="12" width="4.25" style="9" customWidth="1"/>
    <col min="13" max="40" width="3.125" style="9" customWidth="1"/>
    <col min="41" max="256" width="9" style="9"/>
    <col min="257" max="257" width="3" style="9" bestFit="1" customWidth="1"/>
    <col min="258" max="258" width="4" style="9" customWidth="1"/>
    <col min="259" max="259" width="3" style="9" bestFit="1" customWidth="1"/>
    <col min="260" max="262" width="3.125" style="9" customWidth="1"/>
    <col min="263" max="263" width="4.25" style="9" customWidth="1"/>
    <col min="264" max="264" width="3.875" style="9" customWidth="1"/>
    <col min="265" max="267" width="3.125" style="9" customWidth="1"/>
    <col min="268" max="268" width="4.25" style="9" customWidth="1"/>
    <col min="269" max="296" width="3.125" style="9" customWidth="1"/>
    <col min="297" max="512" width="9" style="9"/>
    <col min="513" max="513" width="3" style="9" bestFit="1" customWidth="1"/>
    <col min="514" max="514" width="4" style="9" customWidth="1"/>
    <col min="515" max="515" width="3" style="9" bestFit="1" customWidth="1"/>
    <col min="516" max="518" width="3.125" style="9" customWidth="1"/>
    <col min="519" max="519" width="4.25" style="9" customWidth="1"/>
    <col min="520" max="520" width="3.875" style="9" customWidth="1"/>
    <col min="521" max="523" width="3.125" style="9" customWidth="1"/>
    <col min="524" max="524" width="4.25" style="9" customWidth="1"/>
    <col min="525" max="552" width="3.125" style="9" customWidth="1"/>
    <col min="553" max="768" width="9" style="9"/>
    <col min="769" max="769" width="3" style="9" bestFit="1" customWidth="1"/>
    <col min="770" max="770" width="4" style="9" customWidth="1"/>
    <col min="771" max="771" width="3" style="9" bestFit="1" customWidth="1"/>
    <col min="772" max="774" width="3.125" style="9" customWidth="1"/>
    <col min="775" max="775" width="4.25" style="9" customWidth="1"/>
    <col min="776" max="776" width="3.875" style="9" customWidth="1"/>
    <col min="777" max="779" width="3.125" style="9" customWidth="1"/>
    <col min="780" max="780" width="4.25" style="9" customWidth="1"/>
    <col min="781" max="808" width="3.125" style="9" customWidth="1"/>
    <col min="809" max="1024" width="9" style="9"/>
    <col min="1025" max="1025" width="3" style="9" bestFit="1" customWidth="1"/>
    <col min="1026" max="1026" width="4" style="9" customWidth="1"/>
    <col min="1027" max="1027" width="3" style="9" bestFit="1" customWidth="1"/>
    <col min="1028" max="1030" width="3.125" style="9" customWidth="1"/>
    <col min="1031" max="1031" width="4.25" style="9" customWidth="1"/>
    <col min="1032" max="1032" width="3.875" style="9" customWidth="1"/>
    <col min="1033" max="1035" width="3.125" style="9" customWidth="1"/>
    <col min="1036" max="1036" width="4.25" style="9" customWidth="1"/>
    <col min="1037" max="1064" width="3.125" style="9" customWidth="1"/>
    <col min="1065" max="1280" width="9" style="9"/>
    <col min="1281" max="1281" width="3" style="9" bestFit="1" customWidth="1"/>
    <col min="1282" max="1282" width="4" style="9" customWidth="1"/>
    <col min="1283" max="1283" width="3" style="9" bestFit="1" customWidth="1"/>
    <col min="1284" max="1286" width="3.125" style="9" customWidth="1"/>
    <col min="1287" max="1287" width="4.25" style="9" customWidth="1"/>
    <col min="1288" max="1288" width="3.875" style="9" customWidth="1"/>
    <col min="1289" max="1291" width="3.125" style="9" customWidth="1"/>
    <col min="1292" max="1292" width="4.25" style="9" customWidth="1"/>
    <col min="1293" max="1320" width="3.125" style="9" customWidth="1"/>
    <col min="1321" max="1536" width="9" style="9"/>
    <col min="1537" max="1537" width="3" style="9" bestFit="1" customWidth="1"/>
    <col min="1538" max="1538" width="4" style="9" customWidth="1"/>
    <col min="1539" max="1539" width="3" style="9" bestFit="1" customWidth="1"/>
    <col min="1540" max="1542" width="3.125" style="9" customWidth="1"/>
    <col min="1543" max="1543" width="4.25" style="9" customWidth="1"/>
    <col min="1544" max="1544" width="3.875" style="9" customWidth="1"/>
    <col min="1545" max="1547" width="3.125" style="9" customWidth="1"/>
    <col min="1548" max="1548" width="4.25" style="9" customWidth="1"/>
    <col min="1549" max="1576" width="3.125" style="9" customWidth="1"/>
    <col min="1577" max="1792" width="9" style="9"/>
    <col min="1793" max="1793" width="3" style="9" bestFit="1" customWidth="1"/>
    <col min="1794" max="1794" width="4" style="9" customWidth="1"/>
    <col min="1795" max="1795" width="3" style="9" bestFit="1" customWidth="1"/>
    <col min="1796" max="1798" width="3.125" style="9" customWidth="1"/>
    <col min="1799" max="1799" width="4.25" style="9" customWidth="1"/>
    <col min="1800" max="1800" width="3.875" style="9" customWidth="1"/>
    <col min="1801" max="1803" width="3.125" style="9" customWidth="1"/>
    <col min="1804" max="1804" width="4.25" style="9" customWidth="1"/>
    <col min="1805" max="1832" width="3.125" style="9" customWidth="1"/>
    <col min="1833" max="2048" width="9" style="9"/>
    <col min="2049" max="2049" width="3" style="9" bestFit="1" customWidth="1"/>
    <col min="2050" max="2050" width="4" style="9" customWidth="1"/>
    <col min="2051" max="2051" width="3" style="9" bestFit="1" customWidth="1"/>
    <col min="2052" max="2054" width="3.125" style="9" customWidth="1"/>
    <col min="2055" max="2055" width="4.25" style="9" customWidth="1"/>
    <col min="2056" max="2056" width="3.875" style="9" customWidth="1"/>
    <col min="2057" max="2059" width="3.125" style="9" customWidth="1"/>
    <col min="2060" max="2060" width="4.25" style="9" customWidth="1"/>
    <col min="2061" max="2088" width="3.125" style="9" customWidth="1"/>
    <col min="2089" max="2304" width="9" style="9"/>
    <col min="2305" max="2305" width="3" style="9" bestFit="1" customWidth="1"/>
    <col min="2306" max="2306" width="4" style="9" customWidth="1"/>
    <col min="2307" max="2307" width="3" style="9" bestFit="1" customWidth="1"/>
    <col min="2308" max="2310" width="3.125" style="9" customWidth="1"/>
    <col min="2311" max="2311" width="4.25" style="9" customWidth="1"/>
    <col min="2312" max="2312" width="3.875" style="9" customWidth="1"/>
    <col min="2313" max="2315" width="3.125" style="9" customWidth="1"/>
    <col min="2316" max="2316" width="4.25" style="9" customWidth="1"/>
    <col min="2317" max="2344" width="3.125" style="9" customWidth="1"/>
    <col min="2345" max="2560" width="9" style="9"/>
    <col min="2561" max="2561" width="3" style="9" bestFit="1" customWidth="1"/>
    <col min="2562" max="2562" width="4" style="9" customWidth="1"/>
    <col min="2563" max="2563" width="3" style="9" bestFit="1" customWidth="1"/>
    <col min="2564" max="2566" width="3.125" style="9" customWidth="1"/>
    <col min="2567" max="2567" width="4.25" style="9" customWidth="1"/>
    <col min="2568" max="2568" width="3.875" style="9" customWidth="1"/>
    <col min="2569" max="2571" width="3.125" style="9" customWidth="1"/>
    <col min="2572" max="2572" width="4.25" style="9" customWidth="1"/>
    <col min="2573" max="2600" width="3.125" style="9" customWidth="1"/>
    <col min="2601" max="2816" width="9" style="9"/>
    <col min="2817" max="2817" width="3" style="9" bestFit="1" customWidth="1"/>
    <col min="2818" max="2818" width="4" style="9" customWidth="1"/>
    <col min="2819" max="2819" width="3" style="9" bestFit="1" customWidth="1"/>
    <col min="2820" max="2822" width="3.125" style="9" customWidth="1"/>
    <col min="2823" max="2823" width="4.25" style="9" customWidth="1"/>
    <col min="2824" max="2824" width="3.875" style="9" customWidth="1"/>
    <col min="2825" max="2827" width="3.125" style="9" customWidth="1"/>
    <col min="2828" max="2828" width="4.25" style="9" customWidth="1"/>
    <col min="2829" max="2856" width="3.125" style="9" customWidth="1"/>
    <col min="2857" max="3072" width="9" style="9"/>
    <col min="3073" max="3073" width="3" style="9" bestFit="1" customWidth="1"/>
    <col min="3074" max="3074" width="4" style="9" customWidth="1"/>
    <col min="3075" max="3075" width="3" style="9" bestFit="1" customWidth="1"/>
    <col min="3076" max="3078" width="3.125" style="9" customWidth="1"/>
    <col min="3079" max="3079" width="4.25" style="9" customWidth="1"/>
    <col min="3080" max="3080" width="3.875" style="9" customWidth="1"/>
    <col min="3081" max="3083" width="3.125" style="9" customWidth="1"/>
    <col min="3084" max="3084" width="4.25" style="9" customWidth="1"/>
    <col min="3085" max="3112" width="3.125" style="9" customWidth="1"/>
    <col min="3113" max="3328" width="9" style="9"/>
    <col min="3329" max="3329" width="3" style="9" bestFit="1" customWidth="1"/>
    <col min="3330" max="3330" width="4" style="9" customWidth="1"/>
    <col min="3331" max="3331" width="3" style="9" bestFit="1" customWidth="1"/>
    <col min="3332" max="3334" width="3.125" style="9" customWidth="1"/>
    <col min="3335" max="3335" width="4.25" style="9" customWidth="1"/>
    <col min="3336" max="3336" width="3.875" style="9" customWidth="1"/>
    <col min="3337" max="3339" width="3.125" style="9" customWidth="1"/>
    <col min="3340" max="3340" width="4.25" style="9" customWidth="1"/>
    <col min="3341" max="3368" width="3.125" style="9" customWidth="1"/>
    <col min="3369" max="3584" width="9" style="9"/>
    <col min="3585" max="3585" width="3" style="9" bestFit="1" customWidth="1"/>
    <col min="3586" max="3586" width="4" style="9" customWidth="1"/>
    <col min="3587" max="3587" width="3" style="9" bestFit="1" customWidth="1"/>
    <col min="3588" max="3590" width="3.125" style="9" customWidth="1"/>
    <col min="3591" max="3591" width="4.25" style="9" customWidth="1"/>
    <col min="3592" max="3592" width="3.875" style="9" customWidth="1"/>
    <col min="3593" max="3595" width="3.125" style="9" customWidth="1"/>
    <col min="3596" max="3596" width="4.25" style="9" customWidth="1"/>
    <col min="3597" max="3624" width="3.125" style="9" customWidth="1"/>
    <col min="3625" max="3840" width="9" style="9"/>
    <col min="3841" max="3841" width="3" style="9" bestFit="1" customWidth="1"/>
    <col min="3842" max="3842" width="4" style="9" customWidth="1"/>
    <col min="3843" max="3843" width="3" style="9" bestFit="1" customWidth="1"/>
    <col min="3844" max="3846" width="3.125" style="9" customWidth="1"/>
    <col min="3847" max="3847" width="4.25" style="9" customWidth="1"/>
    <col min="3848" max="3848" width="3.875" style="9" customWidth="1"/>
    <col min="3849" max="3851" width="3.125" style="9" customWidth="1"/>
    <col min="3852" max="3852" width="4.25" style="9" customWidth="1"/>
    <col min="3853" max="3880" width="3.125" style="9" customWidth="1"/>
    <col min="3881" max="4096" width="9" style="9"/>
    <col min="4097" max="4097" width="3" style="9" bestFit="1" customWidth="1"/>
    <col min="4098" max="4098" width="4" style="9" customWidth="1"/>
    <col min="4099" max="4099" width="3" style="9" bestFit="1" customWidth="1"/>
    <col min="4100" max="4102" width="3.125" style="9" customWidth="1"/>
    <col min="4103" max="4103" width="4.25" style="9" customWidth="1"/>
    <col min="4104" max="4104" width="3.875" style="9" customWidth="1"/>
    <col min="4105" max="4107" width="3.125" style="9" customWidth="1"/>
    <col min="4108" max="4108" width="4.25" style="9" customWidth="1"/>
    <col min="4109" max="4136" width="3.125" style="9" customWidth="1"/>
    <col min="4137" max="4352" width="9" style="9"/>
    <col min="4353" max="4353" width="3" style="9" bestFit="1" customWidth="1"/>
    <col min="4354" max="4354" width="4" style="9" customWidth="1"/>
    <col min="4355" max="4355" width="3" style="9" bestFit="1" customWidth="1"/>
    <col min="4356" max="4358" width="3.125" style="9" customWidth="1"/>
    <col min="4359" max="4359" width="4.25" style="9" customWidth="1"/>
    <col min="4360" max="4360" width="3.875" style="9" customWidth="1"/>
    <col min="4361" max="4363" width="3.125" style="9" customWidth="1"/>
    <col min="4364" max="4364" width="4.25" style="9" customWidth="1"/>
    <col min="4365" max="4392" width="3.125" style="9" customWidth="1"/>
    <col min="4393" max="4608" width="9" style="9"/>
    <col min="4609" max="4609" width="3" style="9" bestFit="1" customWidth="1"/>
    <col min="4610" max="4610" width="4" style="9" customWidth="1"/>
    <col min="4611" max="4611" width="3" style="9" bestFit="1" customWidth="1"/>
    <col min="4612" max="4614" width="3.125" style="9" customWidth="1"/>
    <col min="4615" max="4615" width="4.25" style="9" customWidth="1"/>
    <col min="4616" max="4616" width="3.875" style="9" customWidth="1"/>
    <col min="4617" max="4619" width="3.125" style="9" customWidth="1"/>
    <col min="4620" max="4620" width="4.25" style="9" customWidth="1"/>
    <col min="4621" max="4648" width="3.125" style="9" customWidth="1"/>
    <col min="4649" max="4864" width="9" style="9"/>
    <col min="4865" max="4865" width="3" style="9" bestFit="1" customWidth="1"/>
    <col min="4866" max="4866" width="4" style="9" customWidth="1"/>
    <col min="4867" max="4867" width="3" style="9" bestFit="1" customWidth="1"/>
    <col min="4868" max="4870" width="3.125" style="9" customWidth="1"/>
    <col min="4871" max="4871" width="4.25" style="9" customWidth="1"/>
    <col min="4872" max="4872" width="3.875" style="9" customWidth="1"/>
    <col min="4873" max="4875" width="3.125" style="9" customWidth="1"/>
    <col min="4876" max="4876" width="4.25" style="9" customWidth="1"/>
    <col min="4877" max="4904" width="3.125" style="9" customWidth="1"/>
    <col min="4905" max="5120" width="9" style="9"/>
    <col min="5121" max="5121" width="3" style="9" bestFit="1" customWidth="1"/>
    <col min="5122" max="5122" width="4" style="9" customWidth="1"/>
    <col min="5123" max="5123" width="3" style="9" bestFit="1" customWidth="1"/>
    <col min="5124" max="5126" width="3.125" style="9" customWidth="1"/>
    <col min="5127" max="5127" width="4.25" style="9" customWidth="1"/>
    <col min="5128" max="5128" width="3.875" style="9" customWidth="1"/>
    <col min="5129" max="5131" width="3.125" style="9" customWidth="1"/>
    <col min="5132" max="5132" width="4.25" style="9" customWidth="1"/>
    <col min="5133" max="5160" width="3.125" style="9" customWidth="1"/>
    <col min="5161" max="5376" width="9" style="9"/>
    <col min="5377" max="5377" width="3" style="9" bestFit="1" customWidth="1"/>
    <col min="5378" max="5378" width="4" style="9" customWidth="1"/>
    <col min="5379" max="5379" width="3" style="9" bestFit="1" customWidth="1"/>
    <col min="5380" max="5382" width="3.125" style="9" customWidth="1"/>
    <col min="5383" max="5383" width="4.25" style="9" customWidth="1"/>
    <col min="5384" max="5384" width="3.875" style="9" customWidth="1"/>
    <col min="5385" max="5387" width="3.125" style="9" customWidth="1"/>
    <col min="5388" max="5388" width="4.25" style="9" customWidth="1"/>
    <col min="5389" max="5416" width="3.125" style="9" customWidth="1"/>
    <col min="5417" max="5632" width="9" style="9"/>
    <col min="5633" max="5633" width="3" style="9" bestFit="1" customWidth="1"/>
    <col min="5634" max="5634" width="4" style="9" customWidth="1"/>
    <col min="5635" max="5635" width="3" style="9" bestFit="1" customWidth="1"/>
    <col min="5636" max="5638" width="3.125" style="9" customWidth="1"/>
    <col min="5639" max="5639" width="4.25" style="9" customWidth="1"/>
    <col min="5640" max="5640" width="3.875" style="9" customWidth="1"/>
    <col min="5641" max="5643" width="3.125" style="9" customWidth="1"/>
    <col min="5644" max="5644" width="4.25" style="9" customWidth="1"/>
    <col min="5645" max="5672" width="3.125" style="9" customWidth="1"/>
    <col min="5673" max="5888" width="9" style="9"/>
    <col min="5889" max="5889" width="3" style="9" bestFit="1" customWidth="1"/>
    <col min="5890" max="5890" width="4" style="9" customWidth="1"/>
    <col min="5891" max="5891" width="3" style="9" bestFit="1" customWidth="1"/>
    <col min="5892" max="5894" width="3.125" style="9" customWidth="1"/>
    <col min="5895" max="5895" width="4.25" style="9" customWidth="1"/>
    <col min="5896" max="5896" width="3.875" style="9" customWidth="1"/>
    <col min="5897" max="5899" width="3.125" style="9" customWidth="1"/>
    <col min="5900" max="5900" width="4.25" style="9" customWidth="1"/>
    <col min="5901" max="5928" width="3.125" style="9" customWidth="1"/>
    <col min="5929" max="6144" width="9" style="9"/>
    <col min="6145" max="6145" width="3" style="9" bestFit="1" customWidth="1"/>
    <col min="6146" max="6146" width="4" style="9" customWidth="1"/>
    <col min="6147" max="6147" width="3" style="9" bestFit="1" customWidth="1"/>
    <col min="6148" max="6150" width="3.125" style="9" customWidth="1"/>
    <col min="6151" max="6151" width="4.25" style="9" customWidth="1"/>
    <col min="6152" max="6152" width="3.875" style="9" customWidth="1"/>
    <col min="6153" max="6155" width="3.125" style="9" customWidth="1"/>
    <col min="6156" max="6156" width="4.25" style="9" customWidth="1"/>
    <col min="6157" max="6184" width="3.125" style="9" customWidth="1"/>
    <col min="6185" max="6400" width="9" style="9"/>
    <col min="6401" max="6401" width="3" style="9" bestFit="1" customWidth="1"/>
    <col min="6402" max="6402" width="4" style="9" customWidth="1"/>
    <col min="6403" max="6403" width="3" style="9" bestFit="1" customWidth="1"/>
    <col min="6404" max="6406" width="3.125" style="9" customWidth="1"/>
    <col min="6407" max="6407" width="4.25" style="9" customWidth="1"/>
    <col min="6408" max="6408" width="3.875" style="9" customWidth="1"/>
    <col min="6409" max="6411" width="3.125" style="9" customWidth="1"/>
    <col min="6412" max="6412" width="4.25" style="9" customWidth="1"/>
    <col min="6413" max="6440" width="3.125" style="9" customWidth="1"/>
    <col min="6441" max="6656" width="9" style="9"/>
    <col min="6657" max="6657" width="3" style="9" bestFit="1" customWidth="1"/>
    <col min="6658" max="6658" width="4" style="9" customWidth="1"/>
    <col min="6659" max="6659" width="3" style="9" bestFit="1" customWidth="1"/>
    <col min="6660" max="6662" width="3.125" style="9" customWidth="1"/>
    <col min="6663" max="6663" width="4.25" style="9" customWidth="1"/>
    <col min="6664" max="6664" width="3.875" style="9" customWidth="1"/>
    <col min="6665" max="6667" width="3.125" style="9" customWidth="1"/>
    <col min="6668" max="6668" width="4.25" style="9" customWidth="1"/>
    <col min="6669" max="6696" width="3.125" style="9" customWidth="1"/>
    <col min="6697" max="6912" width="9" style="9"/>
    <col min="6913" max="6913" width="3" style="9" bestFit="1" customWidth="1"/>
    <col min="6914" max="6914" width="4" style="9" customWidth="1"/>
    <col min="6915" max="6915" width="3" style="9" bestFit="1" customWidth="1"/>
    <col min="6916" max="6918" width="3.125" style="9" customWidth="1"/>
    <col min="6919" max="6919" width="4.25" style="9" customWidth="1"/>
    <col min="6920" max="6920" width="3.875" style="9" customWidth="1"/>
    <col min="6921" max="6923" width="3.125" style="9" customWidth="1"/>
    <col min="6924" max="6924" width="4.25" style="9" customWidth="1"/>
    <col min="6925" max="6952" width="3.125" style="9" customWidth="1"/>
    <col min="6953" max="7168" width="9" style="9"/>
    <col min="7169" max="7169" width="3" style="9" bestFit="1" customWidth="1"/>
    <col min="7170" max="7170" width="4" style="9" customWidth="1"/>
    <col min="7171" max="7171" width="3" style="9" bestFit="1" customWidth="1"/>
    <col min="7172" max="7174" width="3.125" style="9" customWidth="1"/>
    <col min="7175" max="7175" width="4.25" style="9" customWidth="1"/>
    <col min="7176" max="7176" width="3.875" style="9" customWidth="1"/>
    <col min="7177" max="7179" width="3.125" style="9" customWidth="1"/>
    <col min="7180" max="7180" width="4.25" style="9" customWidth="1"/>
    <col min="7181" max="7208" width="3.125" style="9" customWidth="1"/>
    <col min="7209" max="7424" width="9" style="9"/>
    <col min="7425" max="7425" width="3" style="9" bestFit="1" customWidth="1"/>
    <col min="7426" max="7426" width="4" style="9" customWidth="1"/>
    <col min="7427" max="7427" width="3" style="9" bestFit="1" customWidth="1"/>
    <col min="7428" max="7430" width="3.125" style="9" customWidth="1"/>
    <col min="7431" max="7431" width="4.25" style="9" customWidth="1"/>
    <col min="7432" max="7432" width="3.875" style="9" customWidth="1"/>
    <col min="7433" max="7435" width="3.125" style="9" customWidth="1"/>
    <col min="7436" max="7436" width="4.25" style="9" customWidth="1"/>
    <col min="7437" max="7464" width="3.125" style="9" customWidth="1"/>
    <col min="7465" max="7680" width="9" style="9"/>
    <col min="7681" max="7681" width="3" style="9" bestFit="1" customWidth="1"/>
    <col min="7682" max="7682" width="4" style="9" customWidth="1"/>
    <col min="7683" max="7683" width="3" style="9" bestFit="1" customWidth="1"/>
    <col min="7684" max="7686" width="3.125" style="9" customWidth="1"/>
    <col min="7687" max="7687" width="4.25" style="9" customWidth="1"/>
    <col min="7688" max="7688" width="3.875" style="9" customWidth="1"/>
    <col min="7689" max="7691" width="3.125" style="9" customWidth="1"/>
    <col min="7692" max="7692" width="4.25" style="9" customWidth="1"/>
    <col min="7693" max="7720" width="3.125" style="9" customWidth="1"/>
    <col min="7721" max="7936" width="9" style="9"/>
    <col min="7937" max="7937" width="3" style="9" bestFit="1" customWidth="1"/>
    <col min="7938" max="7938" width="4" style="9" customWidth="1"/>
    <col min="7939" max="7939" width="3" style="9" bestFit="1" customWidth="1"/>
    <col min="7940" max="7942" width="3.125" style="9" customWidth="1"/>
    <col min="7943" max="7943" width="4.25" style="9" customWidth="1"/>
    <col min="7944" max="7944" width="3.875" style="9" customWidth="1"/>
    <col min="7945" max="7947" width="3.125" style="9" customWidth="1"/>
    <col min="7948" max="7948" width="4.25" style="9" customWidth="1"/>
    <col min="7949" max="7976" width="3.125" style="9" customWidth="1"/>
    <col min="7977" max="8192" width="9" style="9"/>
    <col min="8193" max="8193" width="3" style="9" bestFit="1" customWidth="1"/>
    <col min="8194" max="8194" width="4" style="9" customWidth="1"/>
    <col min="8195" max="8195" width="3" style="9" bestFit="1" customWidth="1"/>
    <col min="8196" max="8198" width="3.125" style="9" customWidth="1"/>
    <col min="8199" max="8199" width="4.25" style="9" customWidth="1"/>
    <col min="8200" max="8200" width="3.875" style="9" customWidth="1"/>
    <col min="8201" max="8203" width="3.125" style="9" customWidth="1"/>
    <col min="8204" max="8204" width="4.25" style="9" customWidth="1"/>
    <col min="8205" max="8232" width="3.125" style="9" customWidth="1"/>
    <col min="8233" max="8448" width="9" style="9"/>
    <col min="8449" max="8449" width="3" style="9" bestFit="1" customWidth="1"/>
    <col min="8450" max="8450" width="4" style="9" customWidth="1"/>
    <col min="8451" max="8451" width="3" style="9" bestFit="1" customWidth="1"/>
    <col min="8452" max="8454" width="3.125" style="9" customWidth="1"/>
    <col min="8455" max="8455" width="4.25" style="9" customWidth="1"/>
    <col min="8456" max="8456" width="3.875" style="9" customWidth="1"/>
    <col min="8457" max="8459" width="3.125" style="9" customWidth="1"/>
    <col min="8460" max="8460" width="4.25" style="9" customWidth="1"/>
    <col min="8461" max="8488" width="3.125" style="9" customWidth="1"/>
    <col min="8489" max="8704" width="9" style="9"/>
    <col min="8705" max="8705" width="3" style="9" bestFit="1" customWidth="1"/>
    <col min="8706" max="8706" width="4" style="9" customWidth="1"/>
    <col min="8707" max="8707" width="3" style="9" bestFit="1" customWidth="1"/>
    <col min="8708" max="8710" width="3.125" style="9" customWidth="1"/>
    <col min="8711" max="8711" width="4.25" style="9" customWidth="1"/>
    <col min="8712" max="8712" width="3.875" style="9" customWidth="1"/>
    <col min="8713" max="8715" width="3.125" style="9" customWidth="1"/>
    <col min="8716" max="8716" width="4.25" style="9" customWidth="1"/>
    <col min="8717" max="8744" width="3.125" style="9" customWidth="1"/>
    <col min="8745" max="8960" width="9" style="9"/>
    <col min="8961" max="8961" width="3" style="9" bestFit="1" customWidth="1"/>
    <col min="8962" max="8962" width="4" style="9" customWidth="1"/>
    <col min="8963" max="8963" width="3" style="9" bestFit="1" customWidth="1"/>
    <col min="8964" max="8966" width="3.125" style="9" customWidth="1"/>
    <col min="8967" max="8967" width="4.25" style="9" customWidth="1"/>
    <col min="8968" max="8968" width="3.875" style="9" customWidth="1"/>
    <col min="8969" max="8971" width="3.125" style="9" customWidth="1"/>
    <col min="8972" max="8972" width="4.25" style="9" customWidth="1"/>
    <col min="8973" max="9000" width="3.125" style="9" customWidth="1"/>
    <col min="9001" max="9216" width="9" style="9"/>
    <col min="9217" max="9217" width="3" style="9" bestFit="1" customWidth="1"/>
    <col min="9218" max="9218" width="4" style="9" customWidth="1"/>
    <col min="9219" max="9219" width="3" style="9" bestFit="1" customWidth="1"/>
    <col min="9220" max="9222" width="3.125" style="9" customWidth="1"/>
    <col min="9223" max="9223" width="4.25" style="9" customWidth="1"/>
    <col min="9224" max="9224" width="3.875" style="9" customWidth="1"/>
    <col min="9225" max="9227" width="3.125" style="9" customWidth="1"/>
    <col min="9228" max="9228" width="4.25" style="9" customWidth="1"/>
    <col min="9229" max="9256" width="3.125" style="9" customWidth="1"/>
    <col min="9257" max="9472" width="9" style="9"/>
    <col min="9473" max="9473" width="3" style="9" bestFit="1" customWidth="1"/>
    <col min="9474" max="9474" width="4" style="9" customWidth="1"/>
    <col min="9475" max="9475" width="3" style="9" bestFit="1" customWidth="1"/>
    <col min="9476" max="9478" width="3.125" style="9" customWidth="1"/>
    <col min="9479" max="9479" width="4.25" style="9" customWidth="1"/>
    <col min="9480" max="9480" width="3.875" style="9" customWidth="1"/>
    <col min="9481" max="9483" width="3.125" style="9" customWidth="1"/>
    <col min="9484" max="9484" width="4.25" style="9" customWidth="1"/>
    <col min="9485" max="9512" width="3.125" style="9" customWidth="1"/>
    <col min="9513" max="9728" width="9" style="9"/>
    <col min="9729" max="9729" width="3" style="9" bestFit="1" customWidth="1"/>
    <col min="9730" max="9730" width="4" style="9" customWidth="1"/>
    <col min="9731" max="9731" width="3" style="9" bestFit="1" customWidth="1"/>
    <col min="9732" max="9734" width="3.125" style="9" customWidth="1"/>
    <col min="9735" max="9735" width="4.25" style="9" customWidth="1"/>
    <col min="9736" max="9736" width="3.875" style="9" customWidth="1"/>
    <col min="9737" max="9739" width="3.125" style="9" customWidth="1"/>
    <col min="9740" max="9740" width="4.25" style="9" customWidth="1"/>
    <col min="9741" max="9768" width="3.125" style="9" customWidth="1"/>
    <col min="9769" max="9984" width="9" style="9"/>
    <col min="9985" max="9985" width="3" style="9" bestFit="1" customWidth="1"/>
    <col min="9986" max="9986" width="4" style="9" customWidth="1"/>
    <col min="9987" max="9987" width="3" style="9" bestFit="1" customWidth="1"/>
    <col min="9988" max="9990" width="3.125" style="9" customWidth="1"/>
    <col min="9991" max="9991" width="4.25" style="9" customWidth="1"/>
    <col min="9992" max="9992" width="3.875" style="9" customWidth="1"/>
    <col min="9993" max="9995" width="3.125" style="9" customWidth="1"/>
    <col min="9996" max="9996" width="4.25" style="9" customWidth="1"/>
    <col min="9997" max="10024" width="3.125" style="9" customWidth="1"/>
    <col min="10025" max="10240" width="9" style="9"/>
    <col min="10241" max="10241" width="3" style="9" bestFit="1" customWidth="1"/>
    <col min="10242" max="10242" width="4" style="9" customWidth="1"/>
    <col min="10243" max="10243" width="3" style="9" bestFit="1" customWidth="1"/>
    <col min="10244" max="10246" width="3.125" style="9" customWidth="1"/>
    <col min="10247" max="10247" width="4.25" style="9" customWidth="1"/>
    <col min="10248" max="10248" width="3.875" style="9" customWidth="1"/>
    <col min="10249" max="10251" width="3.125" style="9" customWidth="1"/>
    <col min="10252" max="10252" width="4.25" style="9" customWidth="1"/>
    <col min="10253" max="10280" width="3.125" style="9" customWidth="1"/>
    <col min="10281" max="10496" width="9" style="9"/>
    <col min="10497" max="10497" width="3" style="9" bestFit="1" customWidth="1"/>
    <col min="10498" max="10498" width="4" style="9" customWidth="1"/>
    <col min="10499" max="10499" width="3" style="9" bestFit="1" customWidth="1"/>
    <col min="10500" max="10502" width="3.125" style="9" customWidth="1"/>
    <col min="10503" max="10503" width="4.25" style="9" customWidth="1"/>
    <col min="10504" max="10504" width="3.875" style="9" customWidth="1"/>
    <col min="10505" max="10507" width="3.125" style="9" customWidth="1"/>
    <col min="10508" max="10508" width="4.25" style="9" customWidth="1"/>
    <col min="10509" max="10536" width="3.125" style="9" customWidth="1"/>
    <col min="10537" max="10752" width="9" style="9"/>
    <col min="10753" max="10753" width="3" style="9" bestFit="1" customWidth="1"/>
    <col min="10754" max="10754" width="4" style="9" customWidth="1"/>
    <col min="10755" max="10755" width="3" style="9" bestFit="1" customWidth="1"/>
    <col min="10756" max="10758" width="3.125" style="9" customWidth="1"/>
    <col min="10759" max="10759" width="4.25" style="9" customWidth="1"/>
    <col min="10760" max="10760" width="3.875" style="9" customWidth="1"/>
    <col min="10761" max="10763" width="3.125" style="9" customWidth="1"/>
    <col min="10764" max="10764" width="4.25" style="9" customWidth="1"/>
    <col min="10765" max="10792" width="3.125" style="9" customWidth="1"/>
    <col min="10793" max="11008" width="9" style="9"/>
    <col min="11009" max="11009" width="3" style="9" bestFit="1" customWidth="1"/>
    <col min="11010" max="11010" width="4" style="9" customWidth="1"/>
    <col min="11011" max="11011" width="3" style="9" bestFit="1" customWidth="1"/>
    <col min="11012" max="11014" width="3.125" style="9" customWidth="1"/>
    <col min="11015" max="11015" width="4.25" style="9" customWidth="1"/>
    <col min="11016" max="11016" width="3.875" style="9" customWidth="1"/>
    <col min="11017" max="11019" width="3.125" style="9" customWidth="1"/>
    <col min="11020" max="11020" width="4.25" style="9" customWidth="1"/>
    <col min="11021" max="11048" width="3.125" style="9" customWidth="1"/>
    <col min="11049" max="11264" width="9" style="9"/>
    <col min="11265" max="11265" width="3" style="9" bestFit="1" customWidth="1"/>
    <col min="11266" max="11266" width="4" style="9" customWidth="1"/>
    <col min="11267" max="11267" width="3" style="9" bestFit="1" customWidth="1"/>
    <col min="11268" max="11270" width="3.125" style="9" customWidth="1"/>
    <col min="11271" max="11271" width="4.25" style="9" customWidth="1"/>
    <col min="11272" max="11272" width="3.875" style="9" customWidth="1"/>
    <col min="11273" max="11275" width="3.125" style="9" customWidth="1"/>
    <col min="11276" max="11276" width="4.25" style="9" customWidth="1"/>
    <col min="11277" max="11304" width="3.125" style="9" customWidth="1"/>
    <col min="11305" max="11520" width="9" style="9"/>
    <col min="11521" max="11521" width="3" style="9" bestFit="1" customWidth="1"/>
    <col min="11522" max="11522" width="4" style="9" customWidth="1"/>
    <col min="11523" max="11523" width="3" style="9" bestFit="1" customWidth="1"/>
    <col min="11524" max="11526" width="3.125" style="9" customWidth="1"/>
    <col min="11527" max="11527" width="4.25" style="9" customWidth="1"/>
    <col min="11528" max="11528" width="3.875" style="9" customWidth="1"/>
    <col min="11529" max="11531" width="3.125" style="9" customWidth="1"/>
    <col min="11532" max="11532" width="4.25" style="9" customWidth="1"/>
    <col min="11533" max="11560" width="3.125" style="9" customWidth="1"/>
    <col min="11561" max="11776" width="9" style="9"/>
    <col min="11777" max="11777" width="3" style="9" bestFit="1" customWidth="1"/>
    <col min="11778" max="11778" width="4" style="9" customWidth="1"/>
    <col min="11779" max="11779" width="3" style="9" bestFit="1" customWidth="1"/>
    <col min="11780" max="11782" width="3.125" style="9" customWidth="1"/>
    <col min="11783" max="11783" width="4.25" style="9" customWidth="1"/>
    <col min="11784" max="11784" width="3.875" style="9" customWidth="1"/>
    <col min="11785" max="11787" width="3.125" style="9" customWidth="1"/>
    <col min="11788" max="11788" width="4.25" style="9" customWidth="1"/>
    <col min="11789" max="11816" width="3.125" style="9" customWidth="1"/>
    <col min="11817" max="12032" width="9" style="9"/>
    <col min="12033" max="12033" width="3" style="9" bestFit="1" customWidth="1"/>
    <col min="12034" max="12034" width="4" style="9" customWidth="1"/>
    <col min="12035" max="12035" width="3" style="9" bestFit="1" customWidth="1"/>
    <col min="12036" max="12038" width="3.125" style="9" customWidth="1"/>
    <col min="12039" max="12039" width="4.25" style="9" customWidth="1"/>
    <col min="12040" max="12040" width="3.875" style="9" customWidth="1"/>
    <col min="12041" max="12043" width="3.125" style="9" customWidth="1"/>
    <col min="12044" max="12044" width="4.25" style="9" customWidth="1"/>
    <col min="12045" max="12072" width="3.125" style="9" customWidth="1"/>
    <col min="12073" max="12288" width="9" style="9"/>
    <col min="12289" max="12289" width="3" style="9" bestFit="1" customWidth="1"/>
    <col min="12290" max="12290" width="4" style="9" customWidth="1"/>
    <col min="12291" max="12291" width="3" style="9" bestFit="1" customWidth="1"/>
    <col min="12292" max="12294" width="3.125" style="9" customWidth="1"/>
    <col min="12295" max="12295" width="4.25" style="9" customWidth="1"/>
    <col min="12296" max="12296" width="3.875" style="9" customWidth="1"/>
    <col min="12297" max="12299" width="3.125" style="9" customWidth="1"/>
    <col min="12300" max="12300" width="4.25" style="9" customWidth="1"/>
    <col min="12301" max="12328" width="3.125" style="9" customWidth="1"/>
    <col min="12329" max="12544" width="9" style="9"/>
    <col min="12545" max="12545" width="3" style="9" bestFit="1" customWidth="1"/>
    <col min="12546" max="12546" width="4" style="9" customWidth="1"/>
    <col min="12547" max="12547" width="3" style="9" bestFit="1" customWidth="1"/>
    <col min="12548" max="12550" width="3.125" style="9" customWidth="1"/>
    <col min="12551" max="12551" width="4.25" style="9" customWidth="1"/>
    <col min="12552" max="12552" width="3.875" style="9" customWidth="1"/>
    <col min="12553" max="12555" width="3.125" style="9" customWidth="1"/>
    <col min="12556" max="12556" width="4.25" style="9" customWidth="1"/>
    <col min="12557" max="12584" width="3.125" style="9" customWidth="1"/>
    <col min="12585" max="12800" width="9" style="9"/>
    <col min="12801" max="12801" width="3" style="9" bestFit="1" customWidth="1"/>
    <col min="12802" max="12802" width="4" style="9" customWidth="1"/>
    <col min="12803" max="12803" width="3" style="9" bestFit="1" customWidth="1"/>
    <col min="12804" max="12806" width="3.125" style="9" customWidth="1"/>
    <col min="12807" max="12807" width="4.25" style="9" customWidth="1"/>
    <col min="12808" max="12808" width="3.875" style="9" customWidth="1"/>
    <col min="12809" max="12811" width="3.125" style="9" customWidth="1"/>
    <col min="12812" max="12812" width="4.25" style="9" customWidth="1"/>
    <col min="12813" max="12840" width="3.125" style="9" customWidth="1"/>
    <col min="12841" max="13056" width="9" style="9"/>
    <col min="13057" max="13057" width="3" style="9" bestFit="1" customWidth="1"/>
    <col min="13058" max="13058" width="4" style="9" customWidth="1"/>
    <col min="13059" max="13059" width="3" style="9" bestFit="1" customWidth="1"/>
    <col min="13060" max="13062" width="3.125" style="9" customWidth="1"/>
    <col min="13063" max="13063" width="4.25" style="9" customWidth="1"/>
    <col min="13064" max="13064" width="3.875" style="9" customWidth="1"/>
    <col min="13065" max="13067" width="3.125" style="9" customWidth="1"/>
    <col min="13068" max="13068" width="4.25" style="9" customWidth="1"/>
    <col min="13069" max="13096" width="3.125" style="9" customWidth="1"/>
    <col min="13097" max="13312" width="9" style="9"/>
    <col min="13313" max="13313" width="3" style="9" bestFit="1" customWidth="1"/>
    <col min="13314" max="13314" width="4" style="9" customWidth="1"/>
    <col min="13315" max="13315" width="3" style="9" bestFit="1" customWidth="1"/>
    <col min="13316" max="13318" width="3.125" style="9" customWidth="1"/>
    <col min="13319" max="13319" width="4.25" style="9" customWidth="1"/>
    <col min="13320" max="13320" width="3.875" style="9" customWidth="1"/>
    <col min="13321" max="13323" width="3.125" style="9" customWidth="1"/>
    <col min="13324" max="13324" width="4.25" style="9" customWidth="1"/>
    <col min="13325" max="13352" width="3.125" style="9" customWidth="1"/>
    <col min="13353" max="13568" width="9" style="9"/>
    <col min="13569" max="13569" width="3" style="9" bestFit="1" customWidth="1"/>
    <col min="13570" max="13570" width="4" style="9" customWidth="1"/>
    <col min="13571" max="13571" width="3" style="9" bestFit="1" customWidth="1"/>
    <col min="13572" max="13574" width="3.125" style="9" customWidth="1"/>
    <col min="13575" max="13575" width="4.25" style="9" customWidth="1"/>
    <col min="13576" max="13576" width="3.875" style="9" customWidth="1"/>
    <col min="13577" max="13579" width="3.125" style="9" customWidth="1"/>
    <col min="13580" max="13580" width="4.25" style="9" customWidth="1"/>
    <col min="13581" max="13608" width="3.125" style="9" customWidth="1"/>
    <col min="13609" max="13824" width="9" style="9"/>
    <col min="13825" max="13825" width="3" style="9" bestFit="1" customWidth="1"/>
    <col min="13826" max="13826" width="4" style="9" customWidth="1"/>
    <col min="13827" max="13827" width="3" style="9" bestFit="1" customWidth="1"/>
    <col min="13828" max="13830" width="3.125" style="9" customWidth="1"/>
    <col min="13831" max="13831" width="4.25" style="9" customWidth="1"/>
    <col min="13832" max="13832" width="3.875" style="9" customWidth="1"/>
    <col min="13833" max="13835" width="3.125" style="9" customWidth="1"/>
    <col min="13836" max="13836" width="4.25" style="9" customWidth="1"/>
    <col min="13837" max="13864" width="3.125" style="9" customWidth="1"/>
    <col min="13865" max="14080" width="9" style="9"/>
    <col min="14081" max="14081" width="3" style="9" bestFit="1" customWidth="1"/>
    <col min="14082" max="14082" width="4" style="9" customWidth="1"/>
    <col min="14083" max="14083" width="3" style="9" bestFit="1" customWidth="1"/>
    <col min="14084" max="14086" width="3.125" style="9" customWidth="1"/>
    <col min="14087" max="14087" width="4.25" style="9" customWidth="1"/>
    <col min="14088" max="14088" width="3.875" style="9" customWidth="1"/>
    <col min="14089" max="14091" width="3.125" style="9" customWidth="1"/>
    <col min="14092" max="14092" width="4.25" style="9" customWidth="1"/>
    <col min="14093" max="14120" width="3.125" style="9" customWidth="1"/>
    <col min="14121" max="14336" width="9" style="9"/>
    <col min="14337" max="14337" width="3" style="9" bestFit="1" customWidth="1"/>
    <col min="14338" max="14338" width="4" style="9" customWidth="1"/>
    <col min="14339" max="14339" width="3" style="9" bestFit="1" customWidth="1"/>
    <col min="14340" max="14342" width="3.125" style="9" customWidth="1"/>
    <col min="14343" max="14343" width="4.25" style="9" customWidth="1"/>
    <col min="14344" max="14344" width="3.875" style="9" customWidth="1"/>
    <col min="14345" max="14347" width="3.125" style="9" customWidth="1"/>
    <col min="14348" max="14348" width="4.25" style="9" customWidth="1"/>
    <col min="14349" max="14376" width="3.125" style="9" customWidth="1"/>
    <col min="14377" max="14592" width="9" style="9"/>
    <col min="14593" max="14593" width="3" style="9" bestFit="1" customWidth="1"/>
    <col min="14594" max="14594" width="4" style="9" customWidth="1"/>
    <col min="14595" max="14595" width="3" style="9" bestFit="1" customWidth="1"/>
    <col min="14596" max="14598" width="3.125" style="9" customWidth="1"/>
    <col min="14599" max="14599" width="4.25" style="9" customWidth="1"/>
    <col min="14600" max="14600" width="3.875" style="9" customWidth="1"/>
    <col min="14601" max="14603" width="3.125" style="9" customWidth="1"/>
    <col min="14604" max="14604" width="4.25" style="9" customWidth="1"/>
    <col min="14605" max="14632" width="3.125" style="9" customWidth="1"/>
    <col min="14633" max="14848" width="9" style="9"/>
    <col min="14849" max="14849" width="3" style="9" bestFit="1" customWidth="1"/>
    <col min="14850" max="14850" width="4" style="9" customWidth="1"/>
    <col min="14851" max="14851" width="3" style="9" bestFit="1" customWidth="1"/>
    <col min="14852" max="14854" width="3.125" style="9" customWidth="1"/>
    <col min="14855" max="14855" width="4.25" style="9" customWidth="1"/>
    <col min="14856" max="14856" width="3.875" style="9" customWidth="1"/>
    <col min="14857" max="14859" width="3.125" style="9" customWidth="1"/>
    <col min="14860" max="14860" width="4.25" style="9" customWidth="1"/>
    <col min="14861" max="14888" width="3.125" style="9" customWidth="1"/>
    <col min="14889" max="15104" width="9" style="9"/>
    <col min="15105" max="15105" width="3" style="9" bestFit="1" customWidth="1"/>
    <col min="15106" max="15106" width="4" style="9" customWidth="1"/>
    <col min="15107" max="15107" width="3" style="9" bestFit="1" customWidth="1"/>
    <col min="15108" max="15110" width="3.125" style="9" customWidth="1"/>
    <col min="15111" max="15111" width="4.25" style="9" customWidth="1"/>
    <col min="15112" max="15112" width="3.875" style="9" customWidth="1"/>
    <col min="15113" max="15115" width="3.125" style="9" customWidth="1"/>
    <col min="15116" max="15116" width="4.25" style="9" customWidth="1"/>
    <col min="15117" max="15144" width="3.125" style="9" customWidth="1"/>
    <col min="15145" max="15360" width="9" style="9"/>
    <col min="15361" max="15361" width="3" style="9" bestFit="1" customWidth="1"/>
    <col min="15362" max="15362" width="4" style="9" customWidth="1"/>
    <col min="15363" max="15363" width="3" style="9" bestFit="1" customWidth="1"/>
    <col min="15364" max="15366" width="3.125" style="9" customWidth="1"/>
    <col min="15367" max="15367" width="4.25" style="9" customWidth="1"/>
    <col min="15368" max="15368" width="3.875" style="9" customWidth="1"/>
    <col min="15369" max="15371" width="3.125" style="9" customWidth="1"/>
    <col min="15372" max="15372" width="4.25" style="9" customWidth="1"/>
    <col min="15373" max="15400" width="3.125" style="9" customWidth="1"/>
    <col min="15401" max="15616" width="9" style="9"/>
    <col min="15617" max="15617" width="3" style="9" bestFit="1" customWidth="1"/>
    <col min="15618" max="15618" width="4" style="9" customWidth="1"/>
    <col min="15619" max="15619" width="3" style="9" bestFit="1" customWidth="1"/>
    <col min="15620" max="15622" width="3.125" style="9" customWidth="1"/>
    <col min="15623" max="15623" width="4.25" style="9" customWidth="1"/>
    <col min="15624" max="15624" width="3.875" style="9" customWidth="1"/>
    <col min="15625" max="15627" width="3.125" style="9" customWidth="1"/>
    <col min="15628" max="15628" width="4.25" style="9" customWidth="1"/>
    <col min="15629" max="15656" width="3.125" style="9" customWidth="1"/>
    <col min="15657" max="15872" width="9" style="9"/>
    <col min="15873" max="15873" width="3" style="9" bestFit="1" customWidth="1"/>
    <col min="15874" max="15874" width="4" style="9" customWidth="1"/>
    <col min="15875" max="15875" width="3" style="9" bestFit="1" customWidth="1"/>
    <col min="15876" max="15878" width="3.125" style="9" customWidth="1"/>
    <col min="15879" max="15879" width="4.25" style="9" customWidth="1"/>
    <col min="15880" max="15880" width="3.875" style="9" customWidth="1"/>
    <col min="15881" max="15883" width="3.125" style="9" customWidth="1"/>
    <col min="15884" max="15884" width="4.25" style="9" customWidth="1"/>
    <col min="15885" max="15912" width="3.125" style="9" customWidth="1"/>
    <col min="15913" max="16128" width="9" style="9"/>
    <col min="16129" max="16129" width="3" style="9" bestFit="1" customWidth="1"/>
    <col min="16130" max="16130" width="4" style="9" customWidth="1"/>
    <col min="16131" max="16131" width="3" style="9" bestFit="1" customWidth="1"/>
    <col min="16132" max="16134" width="3.125" style="9" customWidth="1"/>
    <col min="16135" max="16135" width="4.25" style="9" customWidth="1"/>
    <col min="16136" max="16136" width="3.875" style="9" customWidth="1"/>
    <col min="16137" max="16139" width="3.125" style="9" customWidth="1"/>
    <col min="16140" max="16140" width="4.25" style="9" customWidth="1"/>
    <col min="16141" max="16168" width="3.125" style="9" customWidth="1"/>
    <col min="16169" max="16384" width="9" style="9"/>
  </cols>
  <sheetData>
    <row r="1" spans="1:98" ht="19.5" thickBot="1" x14ac:dyDescent="0.25">
      <c r="A1" s="320" t="s">
        <v>213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100"/>
      <c r="AE1" s="100"/>
      <c r="AF1" s="100"/>
      <c r="AG1" s="100"/>
      <c r="AH1" s="100"/>
      <c r="AI1" s="100"/>
      <c r="AJ1" s="100"/>
      <c r="AK1" s="100"/>
      <c r="AL1" s="321" t="s">
        <v>160</v>
      </c>
      <c r="AM1" s="321"/>
      <c r="AN1" s="321"/>
      <c r="AO1" s="100"/>
      <c r="AP1" s="100"/>
      <c r="AQ1" s="100"/>
      <c r="AR1" s="100"/>
      <c r="AS1" s="100"/>
      <c r="AT1" s="100"/>
      <c r="AU1" s="100"/>
      <c r="AV1" s="100"/>
      <c r="AW1" s="100"/>
      <c r="AX1" s="100"/>
      <c r="AY1" s="100"/>
      <c r="AZ1" s="100"/>
      <c r="BA1" s="100"/>
      <c r="BB1" s="100"/>
      <c r="BC1" s="100"/>
      <c r="BD1" s="100"/>
      <c r="BE1" s="100"/>
      <c r="BF1" s="100"/>
      <c r="BG1" s="100"/>
      <c r="BH1" s="12"/>
      <c r="BK1" s="12"/>
      <c r="BN1" s="12"/>
      <c r="BQ1" s="12"/>
      <c r="BT1" s="12"/>
      <c r="BW1" s="12"/>
      <c r="BZ1" s="12"/>
      <c r="CC1" s="154"/>
      <c r="CF1" s="12"/>
      <c r="CR1" s="321" t="s">
        <v>214</v>
      </c>
      <c r="CS1" s="321"/>
      <c r="CT1" s="321"/>
    </row>
    <row r="2" spans="1:98" ht="22.5" customHeight="1" x14ac:dyDescent="0.2">
      <c r="A2" s="155"/>
      <c r="B2" s="155"/>
      <c r="C2" s="155"/>
      <c r="D2" s="156"/>
      <c r="E2" s="325" t="s">
        <v>186</v>
      </c>
      <c r="F2" s="326"/>
      <c r="G2" s="327"/>
      <c r="H2" s="326" t="s">
        <v>215</v>
      </c>
      <c r="I2" s="326"/>
      <c r="J2" s="327"/>
      <c r="K2" s="326" t="s">
        <v>216</v>
      </c>
      <c r="L2" s="326"/>
      <c r="M2" s="327"/>
      <c r="N2" s="326" t="s">
        <v>217</v>
      </c>
      <c r="O2" s="326"/>
      <c r="P2" s="327"/>
      <c r="Q2" s="326" t="s">
        <v>218</v>
      </c>
      <c r="R2" s="326"/>
      <c r="S2" s="327"/>
      <c r="T2" s="326" t="s">
        <v>219</v>
      </c>
      <c r="U2" s="326"/>
      <c r="V2" s="327"/>
      <c r="W2" s="326" t="s">
        <v>220</v>
      </c>
      <c r="X2" s="326"/>
      <c r="Y2" s="327"/>
      <c r="Z2" s="326" t="s">
        <v>221</v>
      </c>
      <c r="AA2" s="326"/>
      <c r="AB2" s="327"/>
      <c r="AC2" s="326" t="s">
        <v>222</v>
      </c>
      <c r="AD2" s="326"/>
      <c r="AE2" s="327"/>
      <c r="AF2" s="326" t="s">
        <v>223</v>
      </c>
      <c r="AG2" s="326"/>
      <c r="AH2" s="327"/>
      <c r="AI2" s="326" t="s">
        <v>224</v>
      </c>
      <c r="AJ2" s="326"/>
      <c r="AK2" s="327"/>
      <c r="AL2" s="325" t="s">
        <v>225</v>
      </c>
      <c r="AM2" s="326"/>
      <c r="AN2" s="326"/>
    </row>
    <row r="3" spans="1:98" ht="22.5" customHeight="1" x14ac:dyDescent="0.2">
      <c r="A3" s="480" t="s">
        <v>226</v>
      </c>
      <c r="B3" s="481"/>
      <c r="C3" s="482"/>
      <c r="D3" s="157" t="s">
        <v>192</v>
      </c>
      <c r="E3" s="477">
        <f t="shared" ref="E3:E23" si="0">SUM(H3:AK3)</f>
        <v>149</v>
      </c>
      <c r="F3" s="456"/>
      <c r="G3" s="456"/>
      <c r="H3" s="453">
        <f>SUM(H4:J5)</f>
        <v>0</v>
      </c>
      <c r="I3" s="453"/>
      <c r="J3" s="453"/>
      <c r="K3" s="453">
        <f>SUM(K4:M5)</f>
        <v>0</v>
      </c>
      <c r="L3" s="453"/>
      <c r="M3" s="453"/>
      <c r="N3" s="453">
        <f>SUM(N4:P5)</f>
        <v>0</v>
      </c>
      <c r="O3" s="453"/>
      <c r="P3" s="453"/>
      <c r="Q3" s="453">
        <f>SUM(Q4:S5)</f>
        <v>3</v>
      </c>
      <c r="R3" s="453"/>
      <c r="S3" s="453"/>
      <c r="T3" s="453">
        <f>SUM(T4:V5)</f>
        <v>22</v>
      </c>
      <c r="U3" s="453"/>
      <c r="V3" s="453"/>
      <c r="W3" s="453">
        <f>SUM(W4:Y5)</f>
        <v>5</v>
      </c>
      <c r="X3" s="453"/>
      <c r="Y3" s="453"/>
      <c r="Z3" s="453">
        <f>SUM(Z4:AB5)</f>
        <v>12</v>
      </c>
      <c r="AA3" s="453"/>
      <c r="AB3" s="453"/>
      <c r="AC3" s="453">
        <f>SUM(AC4:AE5)</f>
        <v>9</v>
      </c>
      <c r="AD3" s="453"/>
      <c r="AE3" s="453"/>
      <c r="AF3" s="453">
        <f>SUM(AF4:AH5)</f>
        <v>13</v>
      </c>
      <c r="AG3" s="453"/>
      <c r="AH3" s="453"/>
      <c r="AI3" s="453">
        <f>SUM(AI4:AK5)</f>
        <v>85</v>
      </c>
      <c r="AJ3" s="453"/>
      <c r="AK3" s="453"/>
      <c r="AL3" s="452" t="s">
        <v>80</v>
      </c>
      <c r="AM3" s="452"/>
      <c r="AN3" s="452"/>
    </row>
    <row r="4" spans="1:98" ht="22.5" customHeight="1" x14ac:dyDescent="0.2">
      <c r="A4" s="478"/>
      <c r="B4" s="478"/>
      <c r="C4" s="483"/>
      <c r="D4" s="158" t="s">
        <v>227</v>
      </c>
      <c r="E4" s="454">
        <f t="shared" si="0"/>
        <v>80</v>
      </c>
      <c r="F4" s="453"/>
      <c r="G4" s="453"/>
      <c r="H4" s="453">
        <v>0</v>
      </c>
      <c r="I4" s="453"/>
      <c r="J4" s="453"/>
      <c r="K4" s="453">
        <v>0</v>
      </c>
      <c r="L4" s="453"/>
      <c r="M4" s="453"/>
      <c r="N4" s="453">
        <v>0</v>
      </c>
      <c r="O4" s="453"/>
      <c r="P4" s="453"/>
      <c r="Q4" s="453">
        <v>3</v>
      </c>
      <c r="R4" s="453"/>
      <c r="S4" s="453"/>
      <c r="T4" s="453">
        <v>11</v>
      </c>
      <c r="U4" s="453"/>
      <c r="V4" s="453"/>
      <c r="W4" s="453">
        <v>1</v>
      </c>
      <c r="X4" s="453"/>
      <c r="Y4" s="453"/>
      <c r="Z4" s="453">
        <v>8</v>
      </c>
      <c r="AA4" s="453"/>
      <c r="AB4" s="453"/>
      <c r="AC4" s="453">
        <v>4</v>
      </c>
      <c r="AD4" s="453"/>
      <c r="AE4" s="453"/>
      <c r="AF4" s="453">
        <v>8</v>
      </c>
      <c r="AG4" s="453"/>
      <c r="AH4" s="453"/>
      <c r="AI4" s="453">
        <f>7+5+16+9+8</f>
        <v>45</v>
      </c>
      <c r="AJ4" s="453"/>
      <c r="AK4" s="453"/>
      <c r="AL4" s="452">
        <v>0</v>
      </c>
      <c r="AM4" s="452"/>
      <c r="AN4" s="452"/>
    </row>
    <row r="5" spans="1:98" ht="22.5" customHeight="1" x14ac:dyDescent="0.2">
      <c r="A5" s="484"/>
      <c r="B5" s="484"/>
      <c r="C5" s="485"/>
      <c r="D5" s="158" t="s">
        <v>228</v>
      </c>
      <c r="E5" s="454">
        <f t="shared" si="0"/>
        <v>69</v>
      </c>
      <c r="F5" s="453"/>
      <c r="G5" s="453"/>
      <c r="H5" s="453">
        <v>0</v>
      </c>
      <c r="I5" s="453"/>
      <c r="J5" s="453"/>
      <c r="K5" s="453">
        <v>0</v>
      </c>
      <c r="L5" s="453"/>
      <c r="M5" s="453"/>
      <c r="N5" s="453">
        <v>0</v>
      </c>
      <c r="O5" s="453"/>
      <c r="P5" s="453"/>
      <c r="Q5" s="453">
        <v>0</v>
      </c>
      <c r="R5" s="453"/>
      <c r="S5" s="453"/>
      <c r="T5" s="453">
        <v>11</v>
      </c>
      <c r="U5" s="453"/>
      <c r="V5" s="453"/>
      <c r="W5" s="453">
        <v>4</v>
      </c>
      <c r="X5" s="453"/>
      <c r="Y5" s="453"/>
      <c r="Z5" s="453">
        <v>4</v>
      </c>
      <c r="AA5" s="453"/>
      <c r="AB5" s="453"/>
      <c r="AC5" s="453">
        <v>5</v>
      </c>
      <c r="AD5" s="453"/>
      <c r="AE5" s="453"/>
      <c r="AF5" s="453">
        <v>5</v>
      </c>
      <c r="AG5" s="453"/>
      <c r="AH5" s="453"/>
      <c r="AI5" s="453">
        <f>2+10+9+9+10</f>
        <v>40</v>
      </c>
      <c r="AJ5" s="453"/>
      <c r="AK5" s="453"/>
      <c r="AL5" s="452">
        <v>0</v>
      </c>
      <c r="AM5" s="452"/>
      <c r="AN5" s="452"/>
      <c r="AO5" s="477">
        <f>SUM(AO6:AQ7)</f>
        <v>0</v>
      </c>
      <c r="AP5" s="456"/>
      <c r="AQ5" s="456"/>
    </row>
    <row r="6" spans="1:98" ht="22.5" customHeight="1" x14ac:dyDescent="0.2">
      <c r="A6" s="478" t="s">
        <v>229</v>
      </c>
      <c r="B6" s="475" t="s">
        <v>230</v>
      </c>
      <c r="C6" s="476" t="s">
        <v>231</v>
      </c>
      <c r="D6" s="158" t="s">
        <v>192</v>
      </c>
      <c r="E6" s="454">
        <f t="shared" si="0"/>
        <v>45</v>
      </c>
      <c r="F6" s="453"/>
      <c r="G6" s="453"/>
      <c r="H6" s="453">
        <f>SUM(H7:J8)</f>
        <v>0</v>
      </c>
      <c r="I6" s="453"/>
      <c r="J6" s="453"/>
      <c r="K6" s="453">
        <f>SUM(K7:M8)</f>
        <v>0</v>
      </c>
      <c r="L6" s="453"/>
      <c r="M6" s="453"/>
      <c r="N6" s="453">
        <f>SUM(N7:P8)</f>
        <v>0</v>
      </c>
      <c r="O6" s="453"/>
      <c r="P6" s="453"/>
      <c r="Q6" s="453">
        <f>SUM(Q7:S8)</f>
        <v>1</v>
      </c>
      <c r="R6" s="453"/>
      <c r="S6" s="453"/>
      <c r="T6" s="453">
        <f>SUM(T7:V8)</f>
        <v>1</v>
      </c>
      <c r="U6" s="453"/>
      <c r="V6" s="453"/>
      <c r="W6" s="453">
        <f>SUM(W7:Y8)</f>
        <v>2</v>
      </c>
      <c r="X6" s="453"/>
      <c r="Y6" s="453"/>
      <c r="Z6" s="453">
        <f>SUM(Z7:AB8)</f>
        <v>6</v>
      </c>
      <c r="AA6" s="453"/>
      <c r="AB6" s="453"/>
      <c r="AC6" s="453">
        <f>SUM(AC7:AE8)</f>
        <v>0</v>
      </c>
      <c r="AD6" s="453"/>
      <c r="AE6" s="453"/>
      <c r="AF6" s="453">
        <f>SUM(AF7:AH8)</f>
        <v>5</v>
      </c>
      <c r="AG6" s="453"/>
      <c r="AH6" s="453"/>
      <c r="AI6" s="453">
        <f>SUM(AI7:AK8)</f>
        <v>30</v>
      </c>
      <c r="AJ6" s="453"/>
      <c r="AK6" s="453"/>
      <c r="AL6" s="452" t="s">
        <v>80</v>
      </c>
      <c r="AM6" s="452"/>
      <c r="AN6" s="452"/>
    </row>
    <row r="7" spans="1:98" ht="22.5" customHeight="1" x14ac:dyDescent="0.2">
      <c r="A7" s="478"/>
      <c r="B7" s="476"/>
      <c r="C7" s="476"/>
      <c r="D7" s="158" t="s">
        <v>227</v>
      </c>
      <c r="E7" s="454">
        <f t="shared" si="0"/>
        <v>25</v>
      </c>
      <c r="F7" s="453"/>
      <c r="G7" s="453"/>
      <c r="H7" s="453">
        <v>0</v>
      </c>
      <c r="I7" s="453"/>
      <c r="J7" s="453"/>
      <c r="K7" s="453">
        <v>0</v>
      </c>
      <c r="L7" s="453"/>
      <c r="M7" s="453"/>
      <c r="N7" s="453">
        <v>0</v>
      </c>
      <c r="O7" s="453"/>
      <c r="P7" s="453"/>
      <c r="Q7" s="453">
        <v>1</v>
      </c>
      <c r="R7" s="453"/>
      <c r="S7" s="453"/>
      <c r="T7" s="453">
        <v>0</v>
      </c>
      <c r="U7" s="453"/>
      <c r="V7" s="453"/>
      <c r="W7" s="453">
        <v>0</v>
      </c>
      <c r="X7" s="453"/>
      <c r="Y7" s="453"/>
      <c r="Z7" s="453">
        <v>5</v>
      </c>
      <c r="AA7" s="453"/>
      <c r="AB7" s="453"/>
      <c r="AC7" s="453">
        <v>0</v>
      </c>
      <c r="AD7" s="453"/>
      <c r="AE7" s="453"/>
      <c r="AF7" s="453">
        <v>3</v>
      </c>
      <c r="AG7" s="453"/>
      <c r="AH7" s="453"/>
      <c r="AI7" s="453">
        <f>3+2+6+2+3</f>
        <v>16</v>
      </c>
      <c r="AJ7" s="453"/>
      <c r="AK7" s="453"/>
      <c r="AL7" s="453">
        <v>0</v>
      </c>
      <c r="AM7" s="453"/>
      <c r="AN7" s="453"/>
    </row>
    <row r="8" spans="1:98" ht="22.5" customHeight="1" x14ac:dyDescent="0.2">
      <c r="A8" s="478"/>
      <c r="B8" s="476"/>
      <c r="C8" s="476"/>
      <c r="D8" s="158" t="s">
        <v>228</v>
      </c>
      <c r="E8" s="454">
        <f t="shared" si="0"/>
        <v>20</v>
      </c>
      <c r="F8" s="453"/>
      <c r="G8" s="453"/>
      <c r="H8" s="453">
        <v>0</v>
      </c>
      <c r="I8" s="453"/>
      <c r="J8" s="453"/>
      <c r="K8" s="453">
        <v>0</v>
      </c>
      <c r="L8" s="453"/>
      <c r="M8" s="453"/>
      <c r="N8" s="453">
        <v>0</v>
      </c>
      <c r="O8" s="453"/>
      <c r="P8" s="453"/>
      <c r="Q8" s="453">
        <v>0</v>
      </c>
      <c r="R8" s="453"/>
      <c r="S8" s="453"/>
      <c r="T8" s="453">
        <v>1</v>
      </c>
      <c r="U8" s="453"/>
      <c r="V8" s="453"/>
      <c r="W8" s="453">
        <v>2</v>
      </c>
      <c r="X8" s="453"/>
      <c r="Y8" s="453"/>
      <c r="Z8" s="453">
        <v>1</v>
      </c>
      <c r="AA8" s="453"/>
      <c r="AB8" s="453"/>
      <c r="AC8" s="453">
        <v>0</v>
      </c>
      <c r="AD8" s="453"/>
      <c r="AE8" s="453"/>
      <c r="AF8" s="453">
        <v>2</v>
      </c>
      <c r="AG8" s="453"/>
      <c r="AH8" s="453"/>
      <c r="AI8" s="453">
        <f>4+4+3+3</f>
        <v>14</v>
      </c>
      <c r="AJ8" s="453"/>
      <c r="AK8" s="453"/>
      <c r="AL8" s="453">
        <v>0</v>
      </c>
      <c r="AM8" s="453"/>
      <c r="AN8" s="453"/>
    </row>
    <row r="9" spans="1:98" ht="22.5" customHeight="1" x14ac:dyDescent="0.2">
      <c r="A9" s="478"/>
      <c r="B9" s="476"/>
      <c r="C9" s="475" t="s">
        <v>232</v>
      </c>
      <c r="D9" s="158" t="s">
        <v>192</v>
      </c>
      <c r="E9" s="454">
        <f t="shared" si="0"/>
        <v>5</v>
      </c>
      <c r="F9" s="453"/>
      <c r="G9" s="453"/>
      <c r="H9" s="453">
        <f>SUM(H10:J11)</f>
        <v>0</v>
      </c>
      <c r="I9" s="453"/>
      <c r="J9" s="453"/>
      <c r="K9" s="453">
        <f>SUM(K10:M11)</f>
        <v>0</v>
      </c>
      <c r="L9" s="453"/>
      <c r="M9" s="453"/>
      <c r="N9" s="453">
        <f>SUM(N10:P11)</f>
        <v>0</v>
      </c>
      <c r="O9" s="453"/>
      <c r="P9" s="453"/>
      <c r="Q9" s="453">
        <f>SUM(Q10:S11)</f>
        <v>1</v>
      </c>
      <c r="R9" s="453"/>
      <c r="S9" s="453"/>
      <c r="T9" s="453">
        <f>SUM(T10:V11)</f>
        <v>0</v>
      </c>
      <c r="U9" s="453"/>
      <c r="V9" s="453"/>
      <c r="W9" s="453">
        <f>SUM(W10:Y11)</f>
        <v>0</v>
      </c>
      <c r="X9" s="453"/>
      <c r="Y9" s="453"/>
      <c r="Z9" s="453">
        <f>SUM(Z10:AB11)</f>
        <v>0</v>
      </c>
      <c r="AA9" s="453"/>
      <c r="AB9" s="453"/>
      <c r="AC9" s="453">
        <f>SUM(AC10:AE11)</f>
        <v>0</v>
      </c>
      <c r="AD9" s="453"/>
      <c r="AE9" s="453"/>
      <c r="AF9" s="453">
        <f>SUM(AF10:AH11)</f>
        <v>0</v>
      </c>
      <c r="AG9" s="453"/>
      <c r="AH9" s="453"/>
      <c r="AI9" s="453">
        <f>SUM(AI10:AK11)</f>
        <v>4</v>
      </c>
      <c r="AJ9" s="453"/>
      <c r="AK9" s="453"/>
      <c r="AL9" s="453">
        <v>0</v>
      </c>
      <c r="AM9" s="453"/>
      <c r="AN9" s="453"/>
    </row>
    <row r="10" spans="1:98" ht="22.5" customHeight="1" x14ac:dyDescent="0.2">
      <c r="A10" s="478"/>
      <c r="B10" s="476"/>
      <c r="C10" s="476"/>
      <c r="D10" s="158" t="s">
        <v>227</v>
      </c>
      <c r="E10" s="454">
        <f t="shared" si="0"/>
        <v>4</v>
      </c>
      <c r="F10" s="453"/>
      <c r="G10" s="453"/>
      <c r="H10" s="453">
        <v>0</v>
      </c>
      <c r="I10" s="453"/>
      <c r="J10" s="453"/>
      <c r="K10" s="453">
        <v>0</v>
      </c>
      <c r="L10" s="453"/>
      <c r="M10" s="453"/>
      <c r="N10" s="453">
        <v>0</v>
      </c>
      <c r="O10" s="453"/>
      <c r="P10" s="453"/>
      <c r="Q10" s="453">
        <v>1</v>
      </c>
      <c r="R10" s="453"/>
      <c r="S10" s="453"/>
      <c r="T10" s="453">
        <v>0</v>
      </c>
      <c r="U10" s="453"/>
      <c r="V10" s="453"/>
      <c r="W10" s="453">
        <v>0</v>
      </c>
      <c r="X10" s="453"/>
      <c r="Y10" s="453"/>
      <c r="Z10" s="453">
        <v>0</v>
      </c>
      <c r="AA10" s="453"/>
      <c r="AB10" s="453"/>
      <c r="AC10" s="453">
        <v>0</v>
      </c>
      <c r="AD10" s="453"/>
      <c r="AE10" s="453"/>
      <c r="AF10" s="453">
        <v>0</v>
      </c>
      <c r="AG10" s="453"/>
      <c r="AH10" s="453"/>
      <c r="AI10" s="453">
        <v>3</v>
      </c>
      <c r="AJ10" s="453"/>
      <c r="AK10" s="453"/>
      <c r="AL10" s="453">
        <v>0</v>
      </c>
      <c r="AM10" s="453"/>
      <c r="AN10" s="453"/>
    </row>
    <row r="11" spans="1:98" ht="22.5" customHeight="1" x14ac:dyDescent="0.2">
      <c r="A11" s="478"/>
      <c r="B11" s="479"/>
      <c r="C11" s="476"/>
      <c r="D11" s="158" t="s">
        <v>228</v>
      </c>
      <c r="E11" s="454">
        <f t="shared" si="0"/>
        <v>1</v>
      </c>
      <c r="F11" s="453"/>
      <c r="G11" s="453"/>
      <c r="H11" s="453">
        <v>0</v>
      </c>
      <c r="I11" s="453"/>
      <c r="J11" s="453"/>
      <c r="K11" s="453">
        <v>0</v>
      </c>
      <c r="L11" s="453"/>
      <c r="M11" s="453"/>
      <c r="N11" s="453">
        <v>0</v>
      </c>
      <c r="O11" s="453"/>
      <c r="P11" s="453"/>
      <c r="Q11" s="453">
        <v>0</v>
      </c>
      <c r="R11" s="453"/>
      <c r="S11" s="453"/>
      <c r="T11" s="453">
        <v>0</v>
      </c>
      <c r="U11" s="453"/>
      <c r="V11" s="453"/>
      <c r="W11" s="453">
        <v>0</v>
      </c>
      <c r="X11" s="453"/>
      <c r="Y11" s="453"/>
      <c r="Z11" s="453">
        <v>0</v>
      </c>
      <c r="AA11" s="453"/>
      <c r="AB11" s="453"/>
      <c r="AC11" s="453">
        <v>0</v>
      </c>
      <c r="AD11" s="453"/>
      <c r="AE11" s="453"/>
      <c r="AF11" s="453">
        <v>0</v>
      </c>
      <c r="AG11" s="453"/>
      <c r="AH11" s="453"/>
      <c r="AI11" s="453">
        <v>1</v>
      </c>
      <c r="AJ11" s="453"/>
      <c r="AK11" s="453"/>
      <c r="AL11" s="453">
        <v>0</v>
      </c>
      <c r="AM11" s="453"/>
      <c r="AN11" s="453"/>
    </row>
    <row r="12" spans="1:98" ht="22.5" customHeight="1" x14ac:dyDescent="0.2">
      <c r="A12" s="478"/>
      <c r="B12" s="469" t="s">
        <v>233</v>
      </c>
      <c r="C12" s="470"/>
      <c r="D12" s="158" t="s">
        <v>192</v>
      </c>
      <c r="E12" s="454">
        <f t="shared" si="0"/>
        <v>42</v>
      </c>
      <c r="F12" s="453"/>
      <c r="G12" s="453"/>
      <c r="H12" s="453">
        <f>SUM(H13:J14)</f>
        <v>0</v>
      </c>
      <c r="I12" s="453"/>
      <c r="J12" s="453"/>
      <c r="K12" s="453">
        <f>SUM(K13:M14)</f>
        <v>0</v>
      </c>
      <c r="L12" s="453"/>
      <c r="M12" s="453"/>
      <c r="N12" s="453">
        <f>SUM(N13:P14)</f>
        <v>0</v>
      </c>
      <c r="O12" s="453"/>
      <c r="P12" s="453"/>
      <c r="Q12" s="453">
        <f>SUM(Q13:S14)</f>
        <v>1</v>
      </c>
      <c r="R12" s="453"/>
      <c r="S12" s="453"/>
      <c r="T12" s="453">
        <f>SUM(T13:V14)</f>
        <v>7</v>
      </c>
      <c r="U12" s="453"/>
      <c r="V12" s="453"/>
      <c r="W12" s="453">
        <f>SUM(W13:Y14)</f>
        <v>2</v>
      </c>
      <c r="X12" s="453"/>
      <c r="Y12" s="453"/>
      <c r="Z12" s="453">
        <f>SUM(Z13:AB14)</f>
        <v>2</v>
      </c>
      <c r="AA12" s="453"/>
      <c r="AB12" s="453"/>
      <c r="AC12" s="453">
        <f>SUM(AC13:AE14)</f>
        <v>3</v>
      </c>
      <c r="AD12" s="453"/>
      <c r="AE12" s="453"/>
      <c r="AF12" s="453">
        <f>SUM(AF13:AH14)</f>
        <v>2</v>
      </c>
      <c r="AG12" s="453"/>
      <c r="AH12" s="453"/>
      <c r="AI12" s="453">
        <f>SUM(AI13:AK14)</f>
        <v>25</v>
      </c>
      <c r="AJ12" s="453"/>
      <c r="AK12" s="453"/>
      <c r="AL12" s="453">
        <v>0</v>
      </c>
      <c r="AM12" s="453"/>
      <c r="AN12" s="453"/>
    </row>
    <row r="13" spans="1:98" ht="22.5" customHeight="1" x14ac:dyDescent="0.2">
      <c r="A13" s="478"/>
      <c r="B13" s="471"/>
      <c r="C13" s="472"/>
      <c r="D13" s="158" t="s">
        <v>227</v>
      </c>
      <c r="E13" s="454">
        <f t="shared" si="0"/>
        <v>26</v>
      </c>
      <c r="F13" s="453"/>
      <c r="G13" s="453"/>
      <c r="H13" s="453">
        <v>0</v>
      </c>
      <c r="I13" s="453"/>
      <c r="J13" s="453"/>
      <c r="K13" s="453">
        <v>0</v>
      </c>
      <c r="L13" s="453"/>
      <c r="M13" s="453"/>
      <c r="N13" s="453">
        <v>0</v>
      </c>
      <c r="O13" s="453"/>
      <c r="P13" s="453"/>
      <c r="Q13" s="453">
        <v>1</v>
      </c>
      <c r="R13" s="453"/>
      <c r="S13" s="453"/>
      <c r="T13" s="453">
        <v>5</v>
      </c>
      <c r="U13" s="453"/>
      <c r="V13" s="453"/>
      <c r="W13" s="453">
        <v>0</v>
      </c>
      <c r="X13" s="453"/>
      <c r="Y13" s="453"/>
      <c r="Z13" s="453">
        <v>1</v>
      </c>
      <c r="AA13" s="453"/>
      <c r="AB13" s="453"/>
      <c r="AC13" s="453">
        <v>1</v>
      </c>
      <c r="AD13" s="453"/>
      <c r="AE13" s="453"/>
      <c r="AF13" s="453">
        <v>2</v>
      </c>
      <c r="AG13" s="453"/>
      <c r="AH13" s="453"/>
      <c r="AI13" s="453">
        <f>4+1+2+4+5</f>
        <v>16</v>
      </c>
      <c r="AJ13" s="453"/>
      <c r="AK13" s="453"/>
      <c r="AL13" s="453">
        <v>0</v>
      </c>
      <c r="AM13" s="453"/>
      <c r="AN13" s="453"/>
    </row>
    <row r="14" spans="1:98" ht="22.5" customHeight="1" x14ac:dyDescent="0.2">
      <c r="A14" s="478"/>
      <c r="B14" s="473"/>
      <c r="C14" s="474"/>
      <c r="D14" s="158" t="s">
        <v>228</v>
      </c>
      <c r="E14" s="454">
        <f t="shared" si="0"/>
        <v>16</v>
      </c>
      <c r="F14" s="453"/>
      <c r="G14" s="453"/>
      <c r="H14" s="453">
        <v>0</v>
      </c>
      <c r="I14" s="453"/>
      <c r="J14" s="453"/>
      <c r="K14" s="453">
        <v>0</v>
      </c>
      <c r="L14" s="453"/>
      <c r="M14" s="453"/>
      <c r="N14" s="453">
        <v>0</v>
      </c>
      <c r="O14" s="453"/>
      <c r="P14" s="453"/>
      <c r="Q14" s="453">
        <v>0</v>
      </c>
      <c r="R14" s="453"/>
      <c r="S14" s="453"/>
      <c r="T14" s="453">
        <v>2</v>
      </c>
      <c r="U14" s="453"/>
      <c r="V14" s="453"/>
      <c r="W14" s="453">
        <v>2</v>
      </c>
      <c r="X14" s="453"/>
      <c r="Y14" s="453"/>
      <c r="Z14" s="453">
        <v>1</v>
      </c>
      <c r="AA14" s="453"/>
      <c r="AB14" s="453"/>
      <c r="AC14" s="453">
        <v>2</v>
      </c>
      <c r="AD14" s="453"/>
      <c r="AE14" s="453"/>
      <c r="AF14" s="453">
        <v>0</v>
      </c>
      <c r="AG14" s="453"/>
      <c r="AH14" s="453"/>
      <c r="AI14" s="453">
        <f>3+2+4</f>
        <v>9</v>
      </c>
      <c r="AJ14" s="453"/>
      <c r="AK14" s="453"/>
      <c r="AL14" s="453">
        <v>0</v>
      </c>
      <c r="AM14" s="453"/>
      <c r="AN14" s="453"/>
    </row>
    <row r="15" spans="1:98" ht="22.5" customHeight="1" x14ac:dyDescent="0.2">
      <c r="A15" s="478"/>
      <c r="B15" s="469" t="s">
        <v>234</v>
      </c>
      <c r="C15" s="470"/>
      <c r="D15" s="158" t="s">
        <v>192</v>
      </c>
      <c r="E15" s="454">
        <f t="shared" si="0"/>
        <v>14</v>
      </c>
      <c r="F15" s="453"/>
      <c r="G15" s="453"/>
      <c r="H15" s="453">
        <f>SUM(H16:J17)</f>
        <v>0</v>
      </c>
      <c r="I15" s="453"/>
      <c r="J15" s="453"/>
      <c r="K15" s="453">
        <f>SUM(K16:M17)</f>
        <v>0</v>
      </c>
      <c r="L15" s="453"/>
      <c r="M15" s="453"/>
      <c r="N15" s="453">
        <f>SUM(N16:P17)</f>
        <v>0</v>
      </c>
      <c r="O15" s="453"/>
      <c r="P15" s="453"/>
      <c r="Q15" s="453">
        <f>SUM(Q16:S17)</f>
        <v>0</v>
      </c>
      <c r="R15" s="453"/>
      <c r="S15" s="453"/>
      <c r="T15" s="453">
        <f>SUM(T16:V17)</f>
        <v>2</v>
      </c>
      <c r="U15" s="453"/>
      <c r="V15" s="453"/>
      <c r="W15" s="453">
        <f>SUM(W16:Y17)</f>
        <v>0</v>
      </c>
      <c r="X15" s="453"/>
      <c r="Y15" s="453"/>
      <c r="Z15" s="453">
        <f>SUM(Z16:AB17)</f>
        <v>1</v>
      </c>
      <c r="AA15" s="453"/>
      <c r="AB15" s="453"/>
      <c r="AC15" s="453">
        <f>SUM(AC16:AE17)</f>
        <v>1</v>
      </c>
      <c r="AD15" s="453"/>
      <c r="AE15" s="453"/>
      <c r="AF15" s="453">
        <f>SUM(AF16:AH17)</f>
        <v>2</v>
      </c>
      <c r="AG15" s="453"/>
      <c r="AH15" s="453"/>
      <c r="AI15" s="453">
        <f>SUM(AI16:AK17)</f>
        <v>8</v>
      </c>
      <c r="AJ15" s="453"/>
      <c r="AK15" s="453"/>
      <c r="AL15" s="453">
        <v>0</v>
      </c>
      <c r="AM15" s="453"/>
      <c r="AN15" s="453"/>
    </row>
    <row r="16" spans="1:98" ht="22.5" customHeight="1" x14ac:dyDescent="0.2">
      <c r="A16" s="478"/>
      <c r="B16" s="471"/>
      <c r="C16" s="472"/>
      <c r="D16" s="158" t="s">
        <v>227</v>
      </c>
      <c r="E16" s="454">
        <f t="shared" si="0"/>
        <v>8</v>
      </c>
      <c r="F16" s="453"/>
      <c r="G16" s="453"/>
      <c r="H16" s="453">
        <v>0</v>
      </c>
      <c r="I16" s="453"/>
      <c r="J16" s="453"/>
      <c r="K16" s="453">
        <v>0</v>
      </c>
      <c r="L16" s="453"/>
      <c r="M16" s="453"/>
      <c r="N16" s="453">
        <v>0</v>
      </c>
      <c r="O16" s="453"/>
      <c r="P16" s="453"/>
      <c r="Q16" s="453">
        <v>0</v>
      </c>
      <c r="R16" s="453"/>
      <c r="S16" s="453"/>
      <c r="T16" s="453">
        <v>0</v>
      </c>
      <c r="U16" s="453"/>
      <c r="V16" s="453"/>
      <c r="W16" s="453">
        <v>0</v>
      </c>
      <c r="X16" s="453"/>
      <c r="Y16" s="453"/>
      <c r="Z16" s="453">
        <v>1</v>
      </c>
      <c r="AA16" s="453"/>
      <c r="AB16" s="453"/>
      <c r="AC16" s="453">
        <v>1</v>
      </c>
      <c r="AD16" s="453"/>
      <c r="AE16" s="453"/>
      <c r="AF16" s="453">
        <v>2</v>
      </c>
      <c r="AG16" s="453"/>
      <c r="AH16" s="453"/>
      <c r="AI16" s="453">
        <f>1+2+1</f>
        <v>4</v>
      </c>
      <c r="AJ16" s="453"/>
      <c r="AK16" s="453"/>
      <c r="AL16" s="453">
        <v>0</v>
      </c>
      <c r="AM16" s="453"/>
      <c r="AN16" s="453"/>
    </row>
    <row r="17" spans="1:98" ht="22.5" customHeight="1" x14ac:dyDescent="0.2">
      <c r="A17" s="478"/>
      <c r="B17" s="471"/>
      <c r="C17" s="472"/>
      <c r="D17" s="158" t="s">
        <v>228</v>
      </c>
      <c r="E17" s="454">
        <f t="shared" si="0"/>
        <v>6</v>
      </c>
      <c r="F17" s="453"/>
      <c r="G17" s="453"/>
      <c r="H17" s="453">
        <v>0</v>
      </c>
      <c r="I17" s="453"/>
      <c r="J17" s="453"/>
      <c r="K17" s="453">
        <v>0</v>
      </c>
      <c r="L17" s="453"/>
      <c r="M17" s="453"/>
      <c r="N17" s="453">
        <v>0</v>
      </c>
      <c r="O17" s="453"/>
      <c r="P17" s="453"/>
      <c r="Q17" s="453">
        <v>0</v>
      </c>
      <c r="R17" s="453"/>
      <c r="S17" s="453"/>
      <c r="T17" s="453">
        <v>2</v>
      </c>
      <c r="U17" s="453"/>
      <c r="V17" s="453"/>
      <c r="W17" s="453">
        <v>0</v>
      </c>
      <c r="X17" s="453"/>
      <c r="Y17" s="453"/>
      <c r="Z17" s="453">
        <v>0</v>
      </c>
      <c r="AA17" s="453"/>
      <c r="AB17" s="453"/>
      <c r="AC17" s="453">
        <v>0</v>
      </c>
      <c r="AD17" s="453"/>
      <c r="AE17" s="453"/>
      <c r="AF17" s="453">
        <v>0</v>
      </c>
      <c r="AG17" s="453"/>
      <c r="AH17" s="453"/>
      <c r="AI17" s="453">
        <f>4</f>
        <v>4</v>
      </c>
      <c r="AJ17" s="453"/>
      <c r="AK17" s="453"/>
      <c r="AL17" s="453">
        <v>0</v>
      </c>
      <c r="AM17" s="453"/>
      <c r="AN17" s="453"/>
    </row>
    <row r="18" spans="1:98" ht="22.5" customHeight="1" x14ac:dyDescent="0.2">
      <c r="A18" s="466" t="s">
        <v>235</v>
      </c>
      <c r="B18" s="467"/>
      <c r="C18" s="468"/>
      <c r="D18" s="158" t="s">
        <v>192</v>
      </c>
      <c r="E18" s="454">
        <f t="shared" si="0"/>
        <v>43</v>
      </c>
      <c r="F18" s="453"/>
      <c r="G18" s="453"/>
      <c r="H18" s="453">
        <f>SUM(H19:J20)</f>
        <v>0</v>
      </c>
      <c r="I18" s="453"/>
      <c r="J18" s="453"/>
      <c r="K18" s="453">
        <f>SUM(K19:M20)</f>
        <v>0</v>
      </c>
      <c r="L18" s="453"/>
      <c r="M18" s="453"/>
      <c r="N18" s="453">
        <f>SUM(N19:P20)</f>
        <v>0</v>
      </c>
      <c r="O18" s="453"/>
      <c r="P18" s="453"/>
      <c r="Q18" s="453">
        <f>SUM(Q19:S20)</f>
        <v>0</v>
      </c>
      <c r="R18" s="453"/>
      <c r="S18" s="453"/>
      <c r="T18" s="453">
        <f>SUM(T19:V20)</f>
        <v>12</v>
      </c>
      <c r="U18" s="453"/>
      <c r="V18" s="453"/>
      <c r="W18" s="453">
        <f>SUM(W19:Y20)</f>
        <v>1</v>
      </c>
      <c r="X18" s="453"/>
      <c r="Y18" s="453"/>
      <c r="Z18" s="453">
        <f>SUM(Z19:AB20)</f>
        <v>3</v>
      </c>
      <c r="AA18" s="453"/>
      <c r="AB18" s="453"/>
      <c r="AC18" s="453">
        <f>SUM(AC19:AE20)</f>
        <v>5</v>
      </c>
      <c r="AD18" s="453"/>
      <c r="AE18" s="453"/>
      <c r="AF18" s="453">
        <f>SUM(AF19:AH20)</f>
        <v>4</v>
      </c>
      <c r="AG18" s="453"/>
      <c r="AH18" s="453"/>
      <c r="AI18" s="453">
        <f>SUM(AI19:AK20)</f>
        <v>18</v>
      </c>
      <c r="AJ18" s="453"/>
      <c r="AK18" s="453"/>
      <c r="AL18" s="453">
        <v>0</v>
      </c>
      <c r="AM18" s="453"/>
      <c r="AN18" s="453"/>
    </row>
    <row r="19" spans="1:98" ht="22.5" customHeight="1" x14ac:dyDescent="0.2">
      <c r="A19" s="467"/>
      <c r="B19" s="467"/>
      <c r="C19" s="468"/>
      <c r="D19" s="158" t="s">
        <v>227</v>
      </c>
      <c r="E19" s="454">
        <f t="shared" si="0"/>
        <v>17</v>
      </c>
      <c r="F19" s="453"/>
      <c r="G19" s="453"/>
      <c r="H19" s="453">
        <v>0</v>
      </c>
      <c r="I19" s="453"/>
      <c r="J19" s="453"/>
      <c r="K19" s="453">
        <v>0</v>
      </c>
      <c r="L19" s="453"/>
      <c r="M19" s="453"/>
      <c r="N19" s="453">
        <v>0</v>
      </c>
      <c r="O19" s="453"/>
      <c r="P19" s="453"/>
      <c r="Q19" s="453">
        <v>0</v>
      </c>
      <c r="R19" s="453"/>
      <c r="S19" s="453"/>
      <c r="T19" s="453">
        <v>6</v>
      </c>
      <c r="U19" s="453"/>
      <c r="V19" s="453"/>
      <c r="W19" s="453">
        <v>1</v>
      </c>
      <c r="X19" s="453"/>
      <c r="Y19" s="453"/>
      <c r="Z19" s="453">
        <v>1</v>
      </c>
      <c r="AA19" s="453"/>
      <c r="AB19" s="453"/>
      <c r="AC19" s="453">
        <v>2</v>
      </c>
      <c r="AD19" s="453"/>
      <c r="AE19" s="453"/>
      <c r="AF19" s="453">
        <v>1</v>
      </c>
      <c r="AG19" s="453"/>
      <c r="AH19" s="453"/>
      <c r="AI19" s="453">
        <v>6</v>
      </c>
      <c r="AJ19" s="453"/>
      <c r="AK19" s="453"/>
      <c r="AL19" s="453">
        <v>0</v>
      </c>
      <c r="AM19" s="453"/>
      <c r="AN19" s="453"/>
    </row>
    <row r="20" spans="1:98" ht="22.5" customHeight="1" x14ac:dyDescent="0.2">
      <c r="A20" s="467"/>
      <c r="B20" s="467"/>
      <c r="C20" s="468"/>
      <c r="D20" s="158" t="s">
        <v>228</v>
      </c>
      <c r="E20" s="465">
        <f t="shared" si="0"/>
        <v>26</v>
      </c>
      <c r="F20" s="464"/>
      <c r="G20" s="464"/>
      <c r="H20" s="464">
        <v>0</v>
      </c>
      <c r="I20" s="464"/>
      <c r="J20" s="464"/>
      <c r="K20" s="464">
        <v>0</v>
      </c>
      <c r="L20" s="464"/>
      <c r="M20" s="464"/>
      <c r="N20" s="464">
        <v>0</v>
      </c>
      <c r="O20" s="464"/>
      <c r="P20" s="464"/>
      <c r="Q20" s="464">
        <v>0</v>
      </c>
      <c r="R20" s="464"/>
      <c r="S20" s="464"/>
      <c r="T20" s="464">
        <v>6</v>
      </c>
      <c r="U20" s="464"/>
      <c r="V20" s="464"/>
      <c r="W20" s="464">
        <v>0</v>
      </c>
      <c r="X20" s="464"/>
      <c r="Y20" s="464"/>
      <c r="Z20" s="464">
        <v>2</v>
      </c>
      <c r="AA20" s="464"/>
      <c r="AB20" s="464"/>
      <c r="AC20" s="464">
        <v>3</v>
      </c>
      <c r="AD20" s="464"/>
      <c r="AE20" s="464"/>
      <c r="AF20" s="464">
        <v>3</v>
      </c>
      <c r="AG20" s="464"/>
      <c r="AH20" s="464"/>
      <c r="AI20" s="464">
        <f>1+3+3+2+3</f>
        <v>12</v>
      </c>
      <c r="AJ20" s="464"/>
      <c r="AK20" s="464"/>
      <c r="AL20" s="453">
        <v>0</v>
      </c>
      <c r="AM20" s="453"/>
      <c r="AN20" s="453"/>
    </row>
    <row r="21" spans="1:98" ht="22.5" customHeight="1" x14ac:dyDescent="0.2">
      <c r="A21" s="457" t="s">
        <v>236</v>
      </c>
      <c r="B21" s="458"/>
      <c r="C21" s="463" t="s">
        <v>237</v>
      </c>
      <c r="D21" s="157" t="s">
        <v>192</v>
      </c>
      <c r="E21" s="454">
        <f t="shared" si="0"/>
        <v>73</v>
      </c>
      <c r="F21" s="453"/>
      <c r="G21" s="453"/>
      <c r="H21" s="456">
        <f>SUM(H22:J23)</f>
        <v>0</v>
      </c>
      <c r="I21" s="456"/>
      <c r="J21" s="456"/>
      <c r="K21" s="455">
        <f>SUM(K22:M23)</f>
        <v>1</v>
      </c>
      <c r="L21" s="455"/>
      <c r="M21" s="455"/>
      <c r="N21" s="456">
        <f>SUM(N22:P23)</f>
        <v>0</v>
      </c>
      <c r="O21" s="456"/>
      <c r="P21" s="456"/>
      <c r="Q21" s="455">
        <f>SUM(Q22:S23)</f>
        <v>0</v>
      </c>
      <c r="R21" s="455"/>
      <c r="S21" s="455"/>
      <c r="T21" s="455">
        <f>SUM(T22:V23)</f>
        <v>10</v>
      </c>
      <c r="U21" s="455"/>
      <c r="V21" s="455"/>
      <c r="W21" s="455">
        <f>SUM(W22:Y23)</f>
        <v>10</v>
      </c>
      <c r="X21" s="455"/>
      <c r="Y21" s="455"/>
      <c r="Z21" s="455">
        <f>SUM(Z22:AB23)</f>
        <v>10</v>
      </c>
      <c r="AA21" s="455"/>
      <c r="AB21" s="455"/>
      <c r="AC21" s="455">
        <f>SUM(AC22:AE23)</f>
        <v>7</v>
      </c>
      <c r="AD21" s="455"/>
      <c r="AE21" s="455"/>
      <c r="AF21" s="455">
        <f>SUM(AF22:AH23)</f>
        <v>17</v>
      </c>
      <c r="AG21" s="455"/>
      <c r="AH21" s="455"/>
      <c r="AI21" s="455">
        <f>SUM(AI22:AK23)</f>
        <v>18</v>
      </c>
      <c r="AJ21" s="455"/>
      <c r="AK21" s="455"/>
      <c r="AL21" s="456">
        <v>0</v>
      </c>
      <c r="AM21" s="456"/>
      <c r="AN21" s="456"/>
    </row>
    <row r="22" spans="1:98" ht="22.5" customHeight="1" x14ac:dyDescent="0.2">
      <c r="A22" s="459"/>
      <c r="B22" s="460"/>
      <c r="C22" s="463"/>
      <c r="D22" s="158" t="s">
        <v>227</v>
      </c>
      <c r="E22" s="454">
        <f t="shared" si="0"/>
        <v>43</v>
      </c>
      <c r="F22" s="453"/>
      <c r="G22" s="453"/>
      <c r="H22" s="453">
        <v>0</v>
      </c>
      <c r="I22" s="453"/>
      <c r="J22" s="453"/>
      <c r="K22" s="452">
        <v>1</v>
      </c>
      <c r="L22" s="452"/>
      <c r="M22" s="452"/>
      <c r="N22" s="453">
        <v>0</v>
      </c>
      <c r="O22" s="453"/>
      <c r="P22" s="453"/>
      <c r="Q22" s="452">
        <v>0</v>
      </c>
      <c r="R22" s="452"/>
      <c r="S22" s="452"/>
      <c r="T22" s="452">
        <v>6</v>
      </c>
      <c r="U22" s="452"/>
      <c r="V22" s="452"/>
      <c r="W22" s="452">
        <v>6</v>
      </c>
      <c r="X22" s="452"/>
      <c r="Y22" s="452"/>
      <c r="Z22" s="452">
        <v>5</v>
      </c>
      <c r="AA22" s="452"/>
      <c r="AB22" s="452"/>
      <c r="AC22" s="452">
        <v>3</v>
      </c>
      <c r="AD22" s="452"/>
      <c r="AE22" s="452"/>
      <c r="AF22" s="452">
        <v>10</v>
      </c>
      <c r="AG22" s="452"/>
      <c r="AH22" s="452"/>
      <c r="AI22" s="452">
        <f>3+3+3+3</f>
        <v>12</v>
      </c>
      <c r="AJ22" s="452"/>
      <c r="AK22" s="452"/>
      <c r="AL22" s="453">
        <v>0</v>
      </c>
      <c r="AM22" s="453"/>
      <c r="AN22" s="453"/>
    </row>
    <row r="23" spans="1:98" ht="22.5" customHeight="1" x14ac:dyDescent="0.2">
      <c r="A23" s="461"/>
      <c r="B23" s="462"/>
      <c r="C23" s="463"/>
      <c r="D23" s="158" t="s">
        <v>228</v>
      </c>
      <c r="E23" s="454">
        <f t="shared" si="0"/>
        <v>30</v>
      </c>
      <c r="F23" s="453"/>
      <c r="G23" s="453"/>
      <c r="H23" s="453">
        <v>0</v>
      </c>
      <c r="I23" s="453"/>
      <c r="J23" s="453"/>
      <c r="K23" s="452">
        <v>0</v>
      </c>
      <c r="L23" s="452"/>
      <c r="M23" s="452"/>
      <c r="N23" s="452">
        <v>0</v>
      </c>
      <c r="O23" s="452"/>
      <c r="P23" s="452"/>
      <c r="Q23" s="452">
        <v>0</v>
      </c>
      <c r="R23" s="452"/>
      <c r="S23" s="452"/>
      <c r="T23" s="452">
        <v>4</v>
      </c>
      <c r="U23" s="452"/>
      <c r="V23" s="452"/>
      <c r="W23" s="452">
        <v>4</v>
      </c>
      <c r="X23" s="452"/>
      <c r="Y23" s="452"/>
      <c r="Z23" s="452">
        <v>5</v>
      </c>
      <c r="AA23" s="452"/>
      <c r="AB23" s="452"/>
      <c r="AC23" s="452">
        <v>4</v>
      </c>
      <c r="AD23" s="452"/>
      <c r="AE23" s="452"/>
      <c r="AF23" s="452">
        <v>7</v>
      </c>
      <c r="AG23" s="452"/>
      <c r="AH23" s="452"/>
      <c r="AI23" s="452">
        <f>2+1+2+1</f>
        <v>6</v>
      </c>
      <c r="AJ23" s="452"/>
      <c r="AK23" s="452"/>
      <c r="AL23" s="453">
        <v>0</v>
      </c>
      <c r="AM23" s="453"/>
      <c r="AN23" s="453"/>
    </row>
    <row r="24" spans="1:98" ht="18.75" customHeight="1" x14ac:dyDescent="0.2">
      <c r="A24" s="450" t="s">
        <v>238</v>
      </c>
      <c r="B24" s="450"/>
      <c r="C24" s="450"/>
      <c r="D24" s="450"/>
      <c r="E24" s="450"/>
      <c r="F24" s="450"/>
      <c r="G24" s="450"/>
      <c r="H24" s="450"/>
      <c r="I24" s="450"/>
      <c r="J24" s="450"/>
      <c r="K24" s="450"/>
      <c r="L24" s="450"/>
      <c r="M24" s="450"/>
      <c r="N24" s="450"/>
      <c r="O24" s="450"/>
      <c r="P24" s="450"/>
      <c r="Q24" s="450"/>
      <c r="AF24" s="310" t="s">
        <v>183</v>
      </c>
      <c r="AG24" s="310"/>
      <c r="AH24" s="310"/>
      <c r="AI24" s="310"/>
      <c r="AJ24" s="310"/>
      <c r="AK24" s="310"/>
      <c r="AL24" s="310"/>
      <c r="AM24" s="310"/>
      <c r="AN24" s="310"/>
    </row>
    <row r="25" spans="1:98" ht="8.25" customHeight="1" x14ac:dyDescent="0.2">
      <c r="AF25" s="25"/>
      <c r="AG25" s="25"/>
      <c r="AH25" s="25"/>
      <c r="AI25" s="25"/>
      <c r="AJ25" s="25"/>
      <c r="AK25" s="25"/>
      <c r="AL25" s="25"/>
      <c r="AM25" s="25"/>
      <c r="AN25" s="25"/>
    </row>
    <row r="26" spans="1:98" s="12" customFormat="1" ht="23.25" customHeight="1" thickBot="1" x14ac:dyDescent="0.25">
      <c r="A26" s="320" t="s">
        <v>239</v>
      </c>
      <c r="B26" s="320"/>
      <c r="C26" s="320"/>
      <c r="D26" s="320"/>
      <c r="E26" s="320"/>
      <c r="F26" s="320"/>
      <c r="G26" s="320"/>
      <c r="H26" s="320"/>
      <c r="I26" s="320"/>
      <c r="J26" s="320"/>
      <c r="K26" s="320"/>
      <c r="L26" s="320"/>
      <c r="M26" s="320"/>
      <c r="N26" s="320"/>
      <c r="O26" s="320"/>
      <c r="P26" s="320"/>
      <c r="Q26" s="320"/>
      <c r="R26" s="320"/>
      <c r="S26" s="320"/>
      <c r="T26" s="320"/>
      <c r="U26" s="159"/>
      <c r="V26" s="159"/>
      <c r="W26" s="159"/>
      <c r="X26" s="159"/>
      <c r="Y26" s="159"/>
      <c r="Z26" s="159"/>
      <c r="AA26" s="159"/>
      <c r="AB26" s="159"/>
      <c r="AC26" s="159"/>
      <c r="AD26" s="159"/>
      <c r="AE26" s="159"/>
      <c r="AF26" s="159"/>
      <c r="AG26" s="243" t="s">
        <v>240</v>
      </c>
      <c r="AH26" s="243"/>
      <c r="AI26" s="243"/>
      <c r="AJ26" s="243"/>
      <c r="AK26" s="243"/>
      <c r="AL26" s="243"/>
      <c r="AM26" s="243"/>
      <c r="AN26" s="243"/>
      <c r="AO26" s="100"/>
      <c r="AP26" s="100"/>
      <c r="AQ26" s="100"/>
      <c r="AR26" s="160"/>
      <c r="AV26" s="11"/>
      <c r="AZ26" s="160"/>
      <c r="BD26" s="11"/>
      <c r="BH26" s="160"/>
      <c r="BL26" s="11"/>
      <c r="BP26" s="160"/>
      <c r="BT26" s="11"/>
      <c r="BX26" s="160"/>
      <c r="CB26" s="11"/>
      <c r="CF26" s="160"/>
      <c r="CJ26" s="11"/>
      <c r="CM26" s="310" t="s">
        <v>241</v>
      </c>
      <c r="CN26" s="310"/>
      <c r="CO26" s="310"/>
      <c r="CP26" s="310"/>
      <c r="CQ26" s="310"/>
      <c r="CR26" s="310"/>
      <c r="CS26" s="310"/>
      <c r="CT26" s="310"/>
    </row>
    <row r="27" spans="1:98" ht="18.75" customHeight="1" x14ac:dyDescent="0.2">
      <c r="A27" s="145"/>
      <c r="B27" s="145"/>
      <c r="C27" s="145"/>
      <c r="D27" s="161"/>
      <c r="E27" s="254" t="s">
        <v>186</v>
      </c>
      <c r="F27" s="255"/>
      <c r="G27" s="255"/>
      <c r="H27" s="451"/>
      <c r="I27" s="447" t="s">
        <v>242</v>
      </c>
      <c r="J27" s="448"/>
      <c r="K27" s="448"/>
      <c r="L27" s="449"/>
      <c r="M27" s="447" t="s">
        <v>243</v>
      </c>
      <c r="N27" s="448"/>
      <c r="O27" s="448"/>
      <c r="P27" s="449"/>
      <c r="Q27" s="447" t="s">
        <v>244</v>
      </c>
      <c r="R27" s="448"/>
      <c r="S27" s="448"/>
      <c r="T27" s="449"/>
      <c r="U27" s="447" t="s">
        <v>245</v>
      </c>
      <c r="V27" s="448"/>
      <c r="W27" s="448" t="s">
        <v>246</v>
      </c>
      <c r="X27" s="449"/>
      <c r="Y27" s="447" t="s">
        <v>247</v>
      </c>
      <c r="Z27" s="448"/>
      <c r="AA27" s="448"/>
      <c r="AB27" s="449"/>
      <c r="AC27" s="447" t="s">
        <v>248</v>
      </c>
      <c r="AD27" s="448"/>
      <c r="AE27" s="448"/>
      <c r="AF27" s="449"/>
      <c r="AG27" s="447" t="s">
        <v>249</v>
      </c>
      <c r="AH27" s="448"/>
      <c r="AI27" s="448"/>
      <c r="AJ27" s="449"/>
      <c r="AK27" s="447" t="s">
        <v>225</v>
      </c>
      <c r="AL27" s="448"/>
      <c r="AM27" s="448"/>
      <c r="AN27" s="448"/>
      <c r="AO27" s="12"/>
      <c r="AP27" s="12"/>
      <c r="AQ27" s="12"/>
      <c r="AR27" s="12"/>
      <c r="AS27" s="12"/>
      <c r="AT27" s="12"/>
      <c r="AU27" s="12"/>
      <c r="AV27" s="12"/>
      <c r="AW27" s="12"/>
    </row>
    <row r="28" spans="1:98" ht="18.75" customHeight="1" x14ac:dyDescent="0.2">
      <c r="A28" s="162"/>
      <c r="B28" s="162"/>
      <c r="C28" s="162"/>
      <c r="D28" s="163"/>
      <c r="E28" s="442" t="s">
        <v>31</v>
      </c>
      <c r="F28" s="443"/>
      <c r="G28" s="444" t="s">
        <v>250</v>
      </c>
      <c r="H28" s="445"/>
      <c r="I28" s="442" t="s">
        <v>31</v>
      </c>
      <c r="J28" s="443"/>
      <c r="K28" s="444" t="s">
        <v>250</v>
      </c>
      <c r="L28" s="445"/>
      <c r="M28" s="442" t="s">
        <v>31</v>
      </c>
      <c r="N28" s="443"/>
      <c r="O28" s="444" t="s">
        <v>250</v>
      </c>
      <c r="P28" s="445"/>
      <c r="Q28" s="442" t="s">
        <v>31</v>
      </c>
      <c r="R28" s="443"/>
      <c r="S28" s="444" t="s">
        <v>250</v>
      </c>
      <c r="T28" s="445"/>
      <c r="U28" s="442" t="s">
        <v>31</v>
      </c>
      <c r="V28" s="443"/>
      <c r="W28" s="444" t="s">
        <v>250</v>
      </c>
      <c r="X28" s="445"/>
      <c r="Y28" s="442" t="s">
        <v>31</v>
      </c>
      <c r="Z28" s="443"/>
      <c r="AA28" s="444" t="s">
        <v>250</v>
      </c>
      <c r="AB28" s="445"/>
      <c r="AC28" s="442" t="s">
        <v>31</v>
      </c>
      <c r="AD28" s="443"/>
      <c r="AE28" s="444" t="s">
        <v>250</v>
      </c>
      <c r="AF28" s="445"/>
      <c r="AG28" s="442" t="s">
        <v>31</v>
      </c>
      <c r="AH28" s="443"/>
      <c r="AI28" s="444" t="s">
        <v>250</v>
      </c>
      <c r="AJ28" s="445"/>
      <c r="AK28" s="442" t="s">
        <v>31</v>
      </c>
      <c r="AL28" s="443"/>
      <c r="AM28" s="444" t="s">
        <v>250</v>
      </c>
      <c r="AN28" s="446"/>
      <c r="AO28" s="12"/>
      <c r="AP28" s="12"/>
      <c r="AQ28" s="12"/>
      <c r="AR28" s="12"/>
      <c r="AS28" s="12"/>
      <c r="AT28" s="12"/>
      <c r="AU28" s="12"/>
      <c r="AV28" s="12"/>
      <c r="AW28" s="12"/>
    </row>
    <row r="29" spans="1:98" ht="19.5" customHeight="1" x14ac:dyDescent="0.2">
      <c r="A29" s="437" t="s">
        <v>251</v>
      </c>
      <c r="B29" s="437"/>
      <c r="C29" s="437"/>
      <c r="D29" s="437"/>
      <c r="E29" s="441">
        <v>8654</v>
      </c>
      <c r="F29" s="440"/>
      <c r="G29" s="439">
        <v>100</v>
      </c>
      <c r="H29" s="439"/>
      <c r="I29" s="440">
        <v>188</v>
      </c>
      <c r="J29" s="440"/>
      <c r="K29" s="439">
        <v>2.1724058238964639</v>
      </c>
      <c r="L29" s="439"/>
      <c r="M29" s="440">
        <v>197</v>
      </c>
      <c r="N29" s="440"/>
      <c r="O29" s="439">
        <v>2.2764039750404437</v>
      </c>
      <c r="P29" s="439"/>
      <c r="Q29" s="440">
        <v>1170</v>
      </c>
      <c r="R29" s="440"/>
      <c r="S29" s="439">
        <v>13.519759648717356</v>
      </c>
      <c r="T29" s="439"/>
      <c r="U29" s="440">
        <v>1725</v>
      </c>
      <c r="V29" s="440"/>
      <c r="W29" s="439">
        <v>19.93297896926277</v>
      </c>
      <c r="X29" s="439"/>
      <c r="Y29" s="440">
        <v>1929</v>
      </c>
      <c r="Z29" s="440"/>
      <c r="AA29" s="439">
        <v>22.290270395192973</v>
      </c>
      <c r="AB29" s="439"/>
      <c r="AC29" s="440">
        <v>1539</v>
      </c>
      <c r="AD29" s="440"/>
      <c r="AE29" s="439">
        <v>17.783683845620519</v>
      </c>
      <c r="AF29" s="439"/>
      <c r="AG29" s="440">
        <v>1906</v>
      </c>
      <c r="AH29" s="440"/>
      <c r="AI29" s="439">
        <v>22.02449734226947</v>
      </c>
      <c r="AJ29" s="439"/>
      <c r="AK29" s="438">
        <v>0</v>
      </c>
      <c r="AL29" s="438"/>
      <c r="AM29" s="438">
        <v>0</v>
      </c>
      <c r="AN29" s="438"/>
    </row>
    <row r="30" spans="1:98" ht="19.5" customHeight="1" x14ac:dyDescent="0.2">
      <c r="A30" s="437" t="s">
        <v>252</v>
      </c>
      <c r="B30" s="437"/>
      <c r="C30" s="437"/>
      <c r="D30" s="437"/>
      <c r="E30" s="436">
        <v>6287</v>
      </c>
      <c r="F30" s="431"/>
      <c r="G30" s="432">
        <v>100</v>
      </c>
      <c r="H30" s="432"/>
      <c r="I30" s="431">
        <v>65</v>
      </c>
      <c r="J30" s="431"/>
      <c r="K30" s="432">
        <v>1.033879433752187</v>
      </c>
      <c r="L30" s="432"/>
      <c r="M30" s="431">
        <v>102</v>
      </c>
      <c r="N30" s="431"/>
      <c r="O30" s="432">
        <v>1.6223954191188166</v>
      </c>
      <c r="P30" s="432"/>
      <c r="Q30" s="431">
        <v>701</v>
      </c>
      <c r="R30" s="431"/>
      <c r="S30" s="432">
        <v>11.149992047081279</v>
      </c>
      <c r="T30" s="432"/>
      <c r="U30" s="431">
        <v>948</v>
      </c>
      <c r="V30" s="431"/>
      <c r="W30" s="432">
        <v>15.078733895339589</v>
      </c>
      <c r="X30" s="432"/>
      <c r="Y30" s="431">
        <v>1299</v>
      </c>
      <c r="Z30" s="431"/>
      <c r="AA30" s="432">
        <v>20.661682837601401</v>
      </c>
      <c r="AB30" s="432"/>
      <c r="AC30" s="431">
        <v>1216</v>
      </c>
      <c r="AD30" s="431"/>
      <c r="AE30" s="432">
        <v>19.34149832988707</v>
      </c>
      <c r="AF30" s="432"/>
      <c r="AG30" s="431">
        <v>1956</v>
      </c>
      <c r="AH30" s="431"/>
      <c r="AI30" s="432">
        <v>31.111818037219656</v>
      </c>
      <c r="AJ30" s="432"/>
      <c r="AK30" s="433">
        <v>0</v>
      </c>
      <c r="AL30" s="433"/>
      <c r="AM30" s="433">
        <v>0</v>
      </c>
      <c r="AN30" s="433"/>
    </row>
    <row r="31" spans="1:98" ht="19.5" customHeight="1" x14ac:dyDescent="0.2">
      <c r="A31" s="437" t="s">
        <v>253</v>
      </c>
      <c r="B31" s="437"/>
      <c r="C31" s="437"/>
      <c r="D31" s="437"/>
      <c r="E31" s="436">
        <v>4161</v>
      </c>
      <c r="F31" s="431"/>
      <c r="G31" s="432">
        <v>100</v>
      </c>
      <c r="H31" s="432"/>
      <c r="I31" s="431">
        <v>21</v>
      </c>
      <c r="J31" s="431"/>
      <c r="K31" s="432">
        <v>0.50468637346791634</v>
      </c>
      <c r="L31" s="432"/>
      <c r="M31" s="431">
        <v>73</v>
      </c>
      <c r="N31" s="431"/>
      <c r="O31" s="432">
        <v>1.7543859649122806</v>
      </c>
      <c r="P31" s="432"/>
      <c r="Q31" s="431">
        <v>414</v>
      </c>
      <c r="R31" s="431"/>
      <c r="S31" s="432">
        <v>9.9495313626532074</v>
      </c>
      <c r="T31" s="432"/>
      <c r="U31" s="431">
        <v>666</v>
      </c>
      <c r="V31" s="431"/>
      <c r="W31" s="432">
        <v>16.005767844268203</v>
      </c>
      <c r="X31" s="432"/>
      <c r="Y31" s="431">
        <v>699</v>
      </c>
      <c r="Z31" s="431"/>
      <c r="AA31" s="432">
        <v>16.798846431146359</v>
      </c>
      <c r="AB31" s="432"/>
      <c r="AC31" s="431">
        <v>915</v>
      </c>
      <c r="AD31" s="431"/>
      <c r="AE31" s="432">
        <v>21.989906272530639</v>
      </c>
      <c r="AF31" s="432"/>
      <c r="AG31" s="431">
        <v>1373</v>
      </c>
      <c r="AH31" s="431"/>
      <c r="AI31" s="432">
        <v>32.996875751021385</v>
      </c>
      <c r="AJ31" s="432"/>
      <c r="AK31" s="433">
        <v>0</v>
      </c>
      <c r="AL31" s="433"/>
      <c r="AM31" s="433">
        <v>0</v>
      </c>
      <c r="AN31" s="433"/>
    </row>
    <row r="32" spans="1:98" ht="19.5" customHeight="1" x14ac:dyDescent="0.2">
      <c r="A32" s="437" t="s">
        <v>254</v>
      </c>
      <c r="B32" s="437"/>
      <c r="C32" s="437"/>
      <c r="D32" s="437"/>
      <c r="E32" s="436">
        <v>2781</v>
      </c>
      <c r="F32" s="431"/>
      <c r="G32" s="432">
        <v>100</v>
      </c>
      <c r="H32" s="432"/>
      <c r="I32" s="431">
        <v>14</v>
      </c>
      <c r="J32" s="431"/>
      <c r="K32" s="432">
        <v>0.50341603739661989</v>
      </c>
      <c r="L32" s="432"/>
      <c r="M32" s="431">
        <v>53</v>
      </c>
      <c r="N32" s="431"/>
      <c r="O32" s="432">
        <v>1.9057892844300612</v>
      </c>
      <c r="P32" s="432"/>
      <c r="Q32" s="431">
        <v>218</v>
      </c>
      <c r="R32" s="431"/>
      <c r="S32" s="432">
        <v>7.8389068680330816</v>
      </c>
      <c r="T32" s="432"/>
      <c r="U32" s="431">
        <v>380</v>
      </c>
      <c r="V32" s="431"/>
      <c r="W32" s="432">
        <v>13.664149586479684</v>
      </c>
      <c r="X32" s="432"/>
      <c r="Y32" s="431">
        <v>385</v>
      </c>
      <c r="Z32" s="431"/>
      <c r="AA32" s="432">
        <v>13.843941028407048</v>
      </c>
      <c r="AB32" s="432"/>
      <c r="AC32" s="431">
        <v>651</v>
      </c>
      <c r="AD32" s="431"/>
      <c r="AE32" s="432">
        <v>23.408845738942826</v>
      </c>
      <c r="AF32" s="432"/>
      <c r="AG32" s="431">
        <v>1080</v>
      </c>
      <c r="AH32" s="431"/>
      <c r="AI32" s="432">
        <v>38.834951456310677</v>
      </c>
      <c r="AJ32" s="432"/>
      <c r="AK32" s="433">
        <v>0</v>
      </c>
      <c r="AL32" s="433"/>
      <c r="AM32" s="433">
        <v>0</v>
      </c>
      <c r="AN32" s="433"/>
    </row>
    <row r="33" spans="1:40" ht="19.5" customHeight="1" x14ac:dyDescent="0.2">
      <c r="A33" s="437" t="s">
        <v>255</v>
      </c>
      <c r="B33" s="437"/>
      <c r="C33" s="437"/>
      <c r="D33" s="437"/>
      <c r="E33" s="436">
        <v>2080</v>
      </c>
      <c r="F33" s="431"/>
      <c r="G33" s="432">
        <v>100</v>
      </c>
      <c r="H33" s="432"/>
      <c r="I33" s="431">
        <v>21</v>
      </c>
      <c r="J33" s="431"/>
      <c r="K33" s="432">
        <v>1.0096153846153846</v>
      </c>
      <c r="L33" s="432"/>
      <c r="M33" s="431">
        <v>38</v>
      </c>
      <c r="N33" s="431"/>
      <c r="O33" s="432">
        <v>1.8269230769230771</v>
      </c>
      <c r="P33" s="432"/>
      <c r="Q33" s="431">
        <v>227</v>
      </c>
      <c r="R33" s="431"/>
      <c r="S33" s="432">
        <v>10.913461538461538</v>
      </c>
      <c r="T33" s="432"/>
      <c r="U33" s="431">
        <v>256</v>
      </c>
      <c r="V33" s="431"/>
      <c r="W33" s="432">
        <v>12.307692307692308</v>
      </c>
      <c r="X33" s="432"/>
      <c r="Y33" s="431">
        <v>291</v>
      </c>
      <c r="Z33" s="431"/>
      <c r="AA33" s="432">
        <v>13.990384615384615</v>
      </c>
      <c r="AB33" s="432"/>
      <c r="AC33" s="431">
        <v>397</v>
      </c>
      <c r="AD33" s="431"/>
      <c r="AE33" s="432">
        <v>19.08653846153846</v>
      </c>
      <c r="AF33" s="432"/>
      <c r="AG33" s="431">
        <v>850</v>
      </c>
      <c r="AH33" s="431"/>
      <c r="AI33" s="432">
        <v>40.865384615384613</v>
      </c>
      <c r="AJ33" s="432"/>
      <c r="AK33" s="433">
        <v>0</v>
      </c>
      <c r="AL33" s="433"/>
      <c r="AM33" s="433">
        <v>0</v>
      </c>
      <c r="AN33" s="433"/>
    </row>
    <row r="34" spans="1:40" ht="19.5" customHeight="1" x14ac:dyDescent="0.2">
      <c r="A34" s="437" t="s">
        <v>256</v>
      </c>
      <c r="B34" s="437"/>
      <c r="C34" s="437"/>
      <c r="D34" s="437"/>
      <c r="E34" s="436">
        <v>1962</v>
      </c>
      <c r="F34" s="431"/>
      <c r="G34" s="432">
        <v>100</v>
      </c>
      <c r="H34" s="432"/>
      <c r="I34" s="431">
        <v>16</v>
      </c>
      <c r="J34" s="431"/>
      <c r="K34" s="432">
        <v>0.81549439347604491</v>
      </c>
      <c r="L34" s="432"/>
      <c r="M34" s="431">
        <v>38</v>
      </c>
      <c r="N34" s="431"/>
      <c r="O34" s="432">
        <v>1.9367991845056065</v>
      </c>
      <c r="P34" s="432"/>
      <c r="Q34" s="431">
        <v>213</v>
      </c>
      <c r="R34" s="431"/>
      <c r="S34" s="432">
        <v>10.856269113149846</v>
      </c>
      <c r="T34" s="432"/>
      <c r="U34" s="431">
        <v>244</v>
      </c>
      <c r="V34" s="431"/>
      <c r="W34" s="432">
        <v>12.436289500509684</v>
      </c>
      <c r="X34" s="432"/>
      <c r="Y34" s="431">
        <v>286</v>
      </c>
      <c r="Z34" s="431"/>
      <c r="AA34" s="432">
        <v>14.576962283384301</v>
      </c>
      <c r="AB34" s="432"/>
      <c r="AC34" s="431">
        <v>350</v>
      </c>
      <c r="AD34" s="431"/>
      <c r="AE34" s="432">
        <v>17.83893985728848</v>
      </c>
      <c r="AF34" s="432"/>
      <c r="AG34" s="431">
        <v>815</v>
      </c>
      <c r="AH34" s="431"/>
      <c r="AI34" s="432">
        <v>41.539245667686039</v>
      </c>
      <c r="AJ34" s="432"/>
      <c r="AK34" s="433">
        <v>0</v>
      </c>
      <c r="AL34" s="433"/>
      <c r="AM34" s="433">
        <v>0</v>
      </c>
      <c r="AN34" s="433"/>
    </row>
    <row r="35" spans="1:40" ht="19.5" customHeight="1" x14ac:dyDescent="0.2">
      <c r="A35" s="437" t="s">
        <v>257</v>
      </c>
      <c r="B35" s="437"/>
      <c r="C35" s="437"/>
      <c r="D35" s="437"/>
      <c r="E35" s="436">
        <v>1953</v>
      </c>
      <c r="F35" s="431"/>
      <c r="G35" s="432">
        <v>100</v>
      </c>
      <c r="H35" s="432"/>
      <c r="I35" s="431">
        <v>9</v>
      </c>
      <c r="J35" s="431"/>
      <c r="K35" s="432">
        <v>0.46082949308755761</v>
      </c>
      <c r="L35" s="432"/>
      <c r="M35" s="431">
        <v>70</v>
      </c>
      <c r="N35" s="431"/>
      <c r="O35" s="432">
        <v>3.5842293906810032</v>
      </c>
      <c r="P35" s="432"/>
      <c r="Q35" s="431">
        <v>230</v>
      </c>
      <c r="R35" s="431"/>
      <c r="S35" s="432">
        <v>11.776753712237584</v>
      </c>
      <c r="T35" s="432"/>
      <c r="U35" s="431">
        <v>233</v>
      </c>
      <c r="V35" s="431"/>
      <c r="W35" s="432">
        <v>11.930363543266768</v>
      </c>
      <c r="X35" s="432"/>
      <c r="Y35" s="431">
        <v>268</v>
      </c>
      <c r="Z35" s="431"/>
      <c r="AA35" s="432">
        <v>13.722478238607271</v>
      </c>
      <c r="AB35" s="432"/>
      <c r="AC35" s="431">
        <v>340</v>
      </c>
      <c r="AD35" s="431"/>
      <c r="AE35" s="432">
        <v>17.409114183307732</v>
      </c>
      <c r="AF35" s="432"/>
      <c r="AG35" s="431">
        <v>803</v>
      </c>
      <c r="AH35" s="431"/>
      <c r="AI35" s="432">
        <v>41.116231438812086</v>
      </c>
      <c r="AJ35" s="432"/>
      <c r="AK35" s="433">
        <v>0</v>
      </c>
      <c r="AL35" s="433"/>
      <c r="AM35" s="433">
        <v>0</v>
      </c>
      <c r="AN35" s="433"/>
    </row>
    <row r="36" spans="1:40" ht="19.5" customHeight="1" x14ac:dyDescent="0.2">
      <c r="A36" s="437" t="s">
        <v>258</v>
      </c>
      <c r="B36" s="437"/>
      <c r="C36" s="437"/>
      <c r="D36" s="437"/>
      <c r="E36" s="436">
        <v>1824</v>
      </c>
      <c r="F36" s="431"/>
      <c r="G36" s="432">
        <v>100</v>
      </c>
      <c r="H36" s="432"/>
      <c r="I36" s="431">
        <v>11</v>
      </c>
      <c r="J36" s="431"/>
      <c r="K36" s="432">
        <v>0.60307017543859642</v>
      </c>
      <c r="L36" s="432"/>
      <c r="M36" s="431">
        <v>25</v>
      </c>
      <c r="N36" s="431"/>
      <c r="O36" s="432">
        <v>1.3706140350877192</v>
      </c>
      <c r="P36" s="432"/>
      <c r="Q36" s="431">
        <v>242</v>
      </c>
      <c r="R36" s="431"/>
      <c r="S36" s="432">
        <v>13.267543859649123</v>
      </c>
      <c r="T36" s="432"/>
      <c r="U36" s="431">
        <v>215</v>
      </c>
      <c r="V36" s="431"/>
      <c r="W36" s="432">
        <v>11.787280701754387</v>
      </c>
      <c r="X36" s="432"/>
      <c r="Y36" s="431">
        <v>261</v>
      </c>
      <c r="Z36" s="431"/>
      <c r="AA36" s="432">
        <v>14.309210526315788</v>
      </c>
      <c r="AB36" s="432"/>
      <c r="AC36" s="431">
        <v>302</v>
      </c>
      <c r="AD36" s="431"/>
      <c r="AE36" s="432">
        <v>16.557017543859647</v>
      </c>
      <c r="AF36" s="432"/>
      <c r="AG36" s="431">
        <v>768</v>
      </c>
      <c r="AH36" s="431"/>
      <c r="AI36" s="432">
        <v>42.105263157894733</v>
      </c>
      <c r="AJ36" s="432"/>
      <c r="AK36" s="433">
        <v>0</v>
      </c>
      <c r="AL36" s="433"/>
      <c r="AM36" s="433">
        <v>0</v>
      </c>
      <c r="AN36" s="433"/>
    </row>
    <row r="37" spans="1:40" ht="19.5" customHeight="1" x14ac:dyDescent="0.2">
      <c r="A37" s="437" t="s">
        <v>259</v>
      </c>
      <c r="B37" s="437"/>
      <c r="C37" s="437"/>
      <c r="D37" s="437"/>
      <c r="E37" s="436">
        <v>1717</v>
      </c>
      <c r="F37" s="431"/>
      <c r="G37" s="432">
        <v>100</v>
      </c>
      <c r="H37" s="432"/>
      <c r="I37" s="431">
        <v>14</v>
      </c>
      <c r="J37" s="431"/>
      <c r="K37" s="432">
        <v>0.81537565521258015</v>
      </c>
      <c r="L37" s="432"/>
      <c r="M37" s="431">
        <v>33</v>
      </c>
      <c r="N37" s="431"/>
      <c r="O37" s="432">
        <v>1.92195690157251</v>
      </c>
      <c r="P37" s="432"/>
      <c r="Q37" s="431">
        <v>206</v>
      </c>
      <c r="R37" s="431"/>
      <c r="S37" s="432">
        <v>11.997670355270822</v>
      </c>
      <c r="T37" s="432"/>
      <c r="U37" s="431">
        <v>222</v>
      </c>
      <c r="V37" s="431"/>
      <c r="W37" s="432">
        <v>12.92952824694234</v>
      </c>
      <c r="X37" s="432"/>
      <c r="Y37" s="431">
        <v>261</v>
      </c>
      <c r="Z37" s="431"/>
      <c r="AA37" s="432">
        <v>15.200931857891673</v>
      </c>
      <c r="AB37" s="432"/>
      <c r="AC37" s="431">
        <v>273</v>
      </c>
      <c r="AD37" s="431"/>
      <c r="AE37" s="432">
        <v>15.899825276645313</v>
      </c>
      <c r="AF37" s="432"/>
      <c r="AG37" s="431">
        <v>708</v>
      </c>
      <c r="AH37" s="431"/>
      <c r="AI37" s="432">
        <v>41.234711706464765</v>
      </c>
      <c r="AJ37" s="432"/>
      <c r="AK37" s="433">
        <v>0</v>
      </c>
      <c r="AL37" s="433"/>
      <c r="AM37" s="433">
        <v>0</v>
      </c>
      <c r="AN37" s="433"/>
    </row>
    <row r="38" spans="1:40" ht="19.5" customHeight="1" x14ac:dyDescent="0.2">
      <c r="A38" s="437" t="s">
        <v>260</v>
      </c>
      <c r="B38" s="437"/>
      <c r="C38" s="437"/>
      <c r="D38" s="437"/>
      <c r="E38" s="436">
        <v>1571</v>
      </c>
      <c r="F38" s="431"/>
      <c r="G38" s="432">
        <v>100</v>
      </c>
      <c r="H38" s="432"/>
      <c r="I38" s="431">
        <v>8</v>
      </c>
      <c r="J38" s="431"/>
      <c r="K38" s="432">
        <v>0.50922978994271162</v>
      </c>
      <c r="L38" s="432"/>
      <c r="M38" s="431">
        <v>41</v>
      </c>
      <c r="N38" s="431"/>
      <c r="O38" s="432">
        <v>2.609802673456397</v>
      </c>
      <c r="P38" s="432"/>
      <c r="Q38" s="431">
        <v>188</v>
      </c>
      <c r="R38" s="431"/>
      <c r="S38" s="432">
        <v>11.966900063653723</v>
      </c>
      <c r="T38" s="432"/>
      <c r="U38" s="431">
        <v>189</v>
      </c>
      <c r="V38" s="431"/>
      <c r="W38" s="432">
        <v>12.030553787396563</v>
      </c>
      <c r="X38" s="432"/>
      <c r="Y38" s="431">
        <v>239</v>
      </c>
      <c r="Z38" s="431"/>
      <c r="AA38" s="432">
        <v>15.213239974538512</v>
      </c>
      <c r="AB38" s="432"/>
      <c r="AC38" s="431">
        <v>251</v>
      </c>
      <c r="AD38" s="431"/>
      <c r="AE38" s="432">
        <v>15.977084659452579</v>
      </c>
      <c r="AF38" s="432"/>
      <c r="AG38" s="431">
        <v>655</v>
      </c>
      <c r="AH38" s="431"/>
      <c r="AI38" s="432">
        <v>41.693189051559514</v>
      </c>
      <c r="AJ38" s="432"/>
      <c r="AK38" s="433">
        <v>0</v>
      </c>
      <c r="AL38" s="433"/>
      <c r="AM38" s="433">
        <v>0</v>
      </c>
      <c r="AN38" s="433"/>
    </row>
    <row r="39" spans="1:40" ht="19.5" customHeight="1" x14ac:dyDescent="0.2">
      <c r="A39" s="437" t="s">
        <v>261</v>
      </c>
      <c r="B39" s="437"/>
      <c r="C39" s="437"/>
      <c r="D39" s="437"/>
      <c r="E39" s="436">
        <v>1319</v>
      </c>
      <c r="F39" s="431"/>
      <c r="G39" s="432">
        <v>100</v>
      </c>
      <c r="H39" s="432"/>
      <c r="I39" s="431">
        <v>21</v>
      </c>
      <c r="J39" s="431"/>
      <c r="K39" s="432">
        <v>1.5921152388172859</v>
      </c>
      <c r="L39" s="432"/>
      <c r="M39" s="431">
        <v>32</v>
      </c>
      <c r="N39" s="431"/>
      <c r="O39" s="432">
        <v>2.4260803639120545</v>
      </c>
      <c r="P39" s="432"/>
      <c r="Q39" s="431">
        <v>150</v>
      </c>
      <c r="R39" s="431"/>
      <c r="S39" s="432">
        <v>11.372251705837757</v>
      </c>
      <c r="T39" s="432"/>
      <c r="U39" s="431">
        <v>143</v>
      </c>
      <c r="V39" s="431"/>
      <c r="W39" s="432">
        <v>10.841546626231995</v>
      </c>
      <c r="X39" s="432"/>
      <c r="Y39" s="431">
        <v>207</v>
      </c>
      <c r="Z39" s="431"/>
      <c r="AA39" s="432">
        <v>15.693707354056102</v>
      </c>
      <c r="AB39" s="432"/>
      <c r="AC39" s="431">
        <v>227</v>
      </c>
      <c r="AD39" s="431"/>
      <c r="AE39" s="432">
        <v>17.210007581501138</v>
      </c>
      <c r="AF39" s="432"/>
      <c r="AG39" s="431">
        <v>539</v>
      </c>
      <c r="AH39" s="431"/>
      <c r="AI39" s="432">
        <v>40.864291129643668</v>
      </c>
      <c r="AJ39" s="432"/>
      <c r="AK39" s="433">
        <v>0</v>
      </c>
      <c r="AL39" s="433"/>
      <c r="AM39" s="433">
        <v>0</v>
      </c>
      <c r="AN39" s="433"/>
    </row>
    <row r="40" spans="1:40" ht="19.5" customHeight="1" x14ac:dyDescent="0.2">
      <c r="A40" s="437" t="s">
        <v>262</v>
      </c>
      <c r="B40" s="437"/>
      <c r="C40" s="437"/>
      <c r="D40" s="437"/>
      <c r="E40" s="436">
        <v>1203</v>
      </c>
      <c r="F40" s="431"/>
      <c r="G40" s="432">
        <v>100</v>
      </c>
      <c r="H40" s="432"/>
      <c r="I40" s="431">
        <v>12</v>
      </c>
      <c r="J40" s="431"/>
      <c r="K40" s="432">
        <v>0.99750623441396502</v>
      </c>
      <c r="L40" s="432"/>
      <c r="M40" s="431">
        <v>67</v>
      </c>
      <c r="N40" s="431"/>
      <c r="O40" s="432">
        <v>5.5694098088113053</v>
      </c>
      <c r="P40" s="432"/>
      <c r="Q40" s="431">
        <v>136</v>
      </c>
      <c r="R40" s="431"/>
      <c r="S40" s="432">
        <v>11.305070656691605</v>
      </c>
      <c r="T40" s="432"/>
      <c r="U40" s="431">
        <v>93</v>
      </c>
      <c r="V40" s="431"/>
      <c r="W40" s="432">
        <v>7.7306733167082298</v>
      </c>
      <c r="X40" s="432"/>
      <c r="Y40" s="431">
        <v>187</v>
      </c>
      <c r="Z40" s="431"/>
      <c r="AA40" s="432">
        <v>15.544472152950956</v>
      </c>
      <c r="AB40" s="432"/>
      <c r="AC40" s="431">
        <v>214</v>
      </c>
      <c r="AD40" s="431"/>
      <c r="AE40" s="432">
        <v>17.78886118038238</v>
      </c>
      <c r="AF40" s="432"/>
      <c r="AG40" s="431">
        <v>494</v>
      </c>
      <c r="AH40" s="431"/>
      <c r="AI40" s="432">
        <v>41.064006650041563</v>
      </c>
      <c r="AJ40" s="432"/>
      <c r="AK40" s="433">
        <v>0</v>
      </c>
      <c r="AL40" s="433"/>
      <c r="AM40" s="433">
        <v>0</v>
      </c>
      <c r="AN40" s="433"/>
    </row>
    <row r="41" spans="1:40" ht="19.5" customHeight="1" x14ac:dyDescent="0.2">
      <c r="A41" s="437" t="s">
        <v>263</v>
      </c>
      <c r="B41" s="437"/>
      <c r="C41" s="437"/>
      <c r="D41" s="437"/>
      <c r="E41" s="436">
        <v>1058</v>
      </c>
      <c r="F41" s="431"/>
      <c r="G41" s="432">
        <v>100</v>
      </c>
      <c r="H41" s="432"/>
      <c r="I41" s="431">
        <v>3</v>
      </c>
      <c r="J41" s="431"/>
      <c r="K41" s="432">
        <v>0.28355387523629494</v>
      </c>
      <c r="L41" s="432"/>
      <c r="M41" s="431">
        <v>21</v>
      </c>
      <c r="N41" s="431"/>
      <c r="O41" s="432">
        <v>1.9848771266540641</v>
      </c>
      <c r="P41" s="432"/>
      <c r="Q41" s="431">
        <v>123</v>
      </c>
      <c r="R41" s="431"/>
      <c r="S41" s="432">
        <v>11.625708884688091</v>
      </c>
      <c r="T41" s="432"/>
      <c r="U41" s="431">
        <v>119</v>
      </c>
      <c r="V41" s="431"/>
      <c r="W41" s="432">
        <v>11.247637051039698</v>
      </c>
      <c r="X41" s="432"/>
      <c r="Y41" s="431">
        <v>148</v>
      </c>
      <c r="Z41" s="431"/>
      <c r="AA41" s="432">
        <v>13.988657844990549</v>
      </c>
      <c r="AB41" s="432"/>
      <c r="AC41" s="431">
        <v>196</v>
      </c>
      <c r="AD41" s="431"/>
      <c r="AE41" s="432">
        <v>18.525519848771268</v>
      </c>
      <c r="AF41" s="432"/>
      <c r="AG41" s="431">
        <v>448</v>
      </c>
      <c r="AH41" s="431"/>
      <c r="AI41" s="432">
        <v>42.344045368620037</v>
      </c>
      <c r="AJ41" s="432"/>
      <c r="AK41" s="433">
        <v>0</v>
      </c>
      <c r="AL41" s="433"/>
      <c r="AM41" s="433">
        <v>0</v>
      </c>
      <c r="AN41" s="433"/>
    </row>
    <row r="42" spans="1:40" ht="19.5" customHeight="1" x14ac:dyDescent="0.2">
      <c r="A42" s="437" t="s">
        <v>264</v>
      </c>
      <c r="B42" s="437"/>
      <c r="C42" s="437"/>
      <c r="D42" s="437"/>
      <c r="E42" s="436">
        <v>1053</v>
      </c>
      <c r="F42" s="431"/>
      <c r="G42" s="432">
        <v>100</v>
      </c>
      <c r="H42" s="432"/>
      <c r="I42" s="431">
        <v>8</v>
      </c>
      <c r="J42" s="431"/>
      <c r="K42" s="432">
        <v>0.75973409306742645</v>
      </c>
      <c r="L42" s="432"/>
      <c r="M42" s="431">
        <v>12</v>
      </c>
      <c r="N42" s="431"/>
      <c r="O42" s="432">
        <v>1.1396011396011396</v>
      </c>
      <c r="P42" s="432"/>
      <c r="Q42" s="431">
        <v>124</v>
      </c>
      <c r="R42" s="431"/>
      <c r="S42" s="432">
        <v>11.77587844254511</v>
      </c>
      <c r="T42" s="432"/>
      <c r="U42" s="431">
        <v>125</v>
      </c>
      <c r="V42" s="431"/>
      <c r="W42" s="432">
        <v>11.870845204178536</v>
      </c>
      <c r="X42" s="432"/>
      <c r="Y42" s="431">
        <v>127</v>
      </c>
      <c r="Z42" s="431"/>
      <c r="AA42" s="432">
        <v>12.060778727445394</v>
      </c>
      <c r="AB42" s="432"/>
      <c r="AC42" s="431">
        <v>208</v>
      </c>
      <c r="AD42" s="431"/>
      <c r="AE42" s="432">
        <v>19.753086419753085</v>
      </c>
      <c r="AF42" s="432"/>
      <c r="AG42" s="431">
        <v>449</v>
      </c>
      <c r="AH42" s="431"/>
      <c r="AI42" s="432">
        <v>42.64007597340931</v>
      </c>
      <c r="AJ42" s="432"/>
      <c r="AK42" s="433">
        <v>0</v>
      </c>
      <c r="AL42" s="433"/>
      <c r="AM42" s="433">
        <v>0</v>
      </c>
      <c r="AN42" s="433"/>
    </row>
    <row r="43" spans="1:40" ht="19.5" customHeight="1" x14ac:dyDescent="0.2">
      <c r="A43" s="437" t="s">
        <v>265</v>
      </c>
      <c r="B43" s="437"/>
      <c r="C43" s="437"/>
      <c r="D43" s="437"/>
      <c r="E43" s="436">
        <v>1049</v>
      </c>
      <c r="F43" s="431"/>
      <c r="G43" s="432">
        <v>100</v>
      </c>
      <c r="H43" s="432"/>
      <c r="I43" s="431">
        <v>8</v>
      </c>
      <c r="J43" s="431"/>
      <c r="K43" s="432">
        <v>0.76263107721639656</v>
      </c>
      <c r="L43" s="432"/>
      <c r="M43" s="431">
        <v>10</v>
      </c>
      <c r="N43" s="431"/>
      <c r="O43" s="432">
        <v>0.95328884652049573</v>
      </c>
      <c r="P43" s="432"/>
      <c r="Q43" s="431">
        <v>141</v>
      </c>
      <c r="R43" s="431"/>
      <c r="S43" s="432">
        <v>13.441372735938989</v>
      </c>
      <c r="T43" s="432"/>
      <c r="U43" s="431">
        <v>132</v>
      </c>
      <c r="V43" s="431"/>
      <c r="W43" s="432">
        <v>12.583412774070544</v>
      </c>
      <c r="X43" s="432"/>
      <c r="Y43" s="431">
        <v>109</v>
      </c>
      <c r="Z43" s="431"/>
      <c r="AA43" s="432">
        <v>10.390848427073403</v>
      </c>
      <c r="AB43" s="432"/>
      <c r="AC43" s="431">
        <v>192</v>
      </c>
      <c r="AD43" s="431"/>
      <c r="AE43" s="432">
        <v>18.303145853193517</v>
      </c>
      <c r="AF43" s="432"/>
      <c r="AG43" s="431">
        <v>457</v>
      </c>
      <c r="AH43" s="431"/>
      <c r="AI43" s="432">
        <v>43.565300285986652</v>
      </c>
      <c r="AJ43" s="432"/>
      <c r="AK43" s="433">
        <v>0</v>
      </c>
      <c r="AL43" s="433"/>
      <c r="AM43" s="433">
        <v>0</v>
      </c>
      <c r="AN43" s="433"/>
    </row>
    <row r="44" spans="1:40" ht="19.5" customHeight="1" x14ac:dyDescent="0.2">
      <c r="A44" s="437" t="s">
        <v>266</v>
      </c>
      <c r="B44" s="437"/>
      <c r="C44" s="437"/>
      <c r="D44" s="437"/>
      <c r="E44" s="436">
        <v>1008</v>
      </c>
      <c r="F44" s="431"/>
      <c r="G44" s="432">
        <v>100</v>
      </c>
      <c r="H44" s="432"/>
      <c r="I44" s="431">
        <v>7</v>
      </c>
      <c r="J44" s="431"/>
      <c r="K44" s="432">
        <v>0.69444444444444442</v>
      </c>
      <c r="L44" s="432"/>
      <c r="M44" s="431">
        <v>8</v>
      </c>
      <c r="N44" s="431"/>
      <c r="O44" s="432">
        <v>0.79365079365079361</v>
      </c>
      <c r="P44" s="432"/>
      <c r="Q44" s="431">
        <v>117</v>
      </c>
      <c r="R44" s="431"/>
      <c r="S44" s="432">
        <v>11.607142857142858</v>
      </c>
      <c r="T44" s="432"/>
      <c r="U44" s="431">
        <v>127</v>
      </c>
      <c r="V44" s="431"/>
      <c r="W44" s="432">
        <v>12.599206349206348</v>
      </c>
      <c r="X44" s="432"/>
      <c r="Y44" s="431">
        <v>110</v>
      </c>
      <c r="Z44" s="431"/>
      <c r="AA44" s="432">
        <v>10.912698412698413</v>
      </c>
      <c r="AB44" s="432"/>
      <c r="AC44" s="431">
        <v>192</v>
      </c>
      <c r="AD44" s="431"/>
      <c r="AE44" s="432">
        <v>19.047619047619047</v>
      </c>
      <c r="AF44" s="432"/>
      <c r="AG44" s="431">
        <v>447</v>
      </c>
      <c r="AH44" s="431"/>
      <c r="AI44" s="432">
        <v>44.345238095238095</v>
      </c>
      <c r="AJ44" s="432"/>
      <c r="AK44" s="433">
        <v>0</v>
      </c>
      <c r="AL44" s="433"/>
      <c r="AM44" s="433">
        <v>0</v>
      </c>
      <c r="AN44" s="433"/>
    </row>
    <row r="45" spans="1:40" ht="19.5" customHeight="1" x14ac:dyDescent="0.2">
      <c r="A45" s="437" t="s">
        <v>76</v>
      </c>
      <c r="B45" s="437"/>
      <c r="C45" s="437"/>
      <c r="D45" s="437"/>
      <c r="E45" s="436">
        <v>926</v>
      </c>
      <c r="F45" s="431"/>
      <c r="G45" s="432">
        <v>100</v>
      </c>
      <c r="H45" s="432"/>
      <c r="I45" s="431">
        <v>7</v>
      </c>
      <c r="J45" s="431"/>
      <c r="K45" s="432">
        <v>0.75593952483801297</v>
      </c>
      <c r="L45" s="432"/>
      <c r="M45" s="431">
        <v>9</v>
      </c>
      <c r="N45" s="431"/>
      <c r="O45" s="432">
        <v>0.97192224622030232</v>
      </c>
      <c r="P45" s="432"/>
      <c r="Q45" s="431">
        <v>129</v>
      </c>
      <c r="R45" s="431"/>
      <c r="S45" s="432">
        <v>13.930885529157667</v>
      </c>
      <c r="T45" s="432"/>
      <c r="U45" s="431">
        <v>121</v>
      </c>
      <c r="V45" s="431"/>
      <c r="W45" s="432">
        <v>13.06695464362851</v>
      </c>
      <c r="X45" s="432"/>
      <c r="Y45" s="431">
        <v>95</v>
      </c>
      <c r="Z45" s="431"/>
      <c r="AA45" s="432">
        <v>10.259179265658748</v>
      </c>
      <c r="AB45" s="432"/>
      <c r="AC45" s="431">
        <v>169</v>
      </c>
      <c r="AD45" s="431"/>
      <c r="AE45" s="432">
        <v>18.250539956803454</v>
      </c>
      <c r="AF45" s="432"/>
      <c r="AG45" s="431">
        <v>396</v>
      </c>
      <c r="AH45" s="431"/>
      <c r="AI45" s="432">
        <v>42.764578833693307</v>
      </c>
      <c r="AJ45" s="432"/>
      <c r="AK45" s="433">
        <v>0</v>
      </c>
      <c r="AL45" s="433"/>
      <c r="AM45" s="433">
        <v>0</v>
      </c>
      <c r="AN45" s="433"/>
    </row>
    <row r="46" spans="1:40" ht="19.5" customHeight="1" x14ac:dyDescent="0.2">
      <c r="A46" s="435" t="s">
        <v>116</v>
      </c>
      <c r="B46" s="435"/>
      <c r="C46" s="435"/>
      <c r="D46" s="435"/>
      <c r="E46" s="436">
        <v>825</v>
      </c>
      <c r="F46" s="431"/>
      <c r="G46" s="432">
        <v>100</v>
      </c>
      <c r="H46" s="432"/>
      <c r="I46" s="431">
        <v>7</v>
      </c>
      <c r="J46" s="431"/>
      <c r="K46" s="432">
        <v>0.84848484848484862</v>
      </c>
      <c r="L46" s="432"/>
      <c r="M46" s="431">
        <v>8</v>
      </c>
      <c r="N46" s="431"/>
      <c r="O46" s="432">
        <v>0.96969696969696972</v>
      </c>
      <c r="P46" s="432"/>
      <c r="Q46" s="431">
        <v>106</v>
      </c>
      <c r="R46" s="431"/>
      <c r="S46" s="432">
        <v>12.848484848484848</v>
      </c>
      <c r="T46" s="432"/>
      <c r="U46" s="431">
        <v>102</v>
      </c>
      <c r="V46" s="431"/>
      <c r="W46" s="432">
        <v>12.363636363636363</v>
      </c>
      <c r="X46" s="432"/>
      <c r="Y46" s="431">
        <v>80</v>
      </c>
      <c r="Z46" s="431"/>
      <c r="AA46" s="432">
        <v>9.6969696969696972</v>
      </c>
      <c r="AB46" s="432"/>
      <c r="AC46" s="431">
        <v>158</v>
      </c>
      <c r="AD46" s="431"/>
      <c r="AE46" s="432">
        <v>19.151515151515152</v>
      </c>
      <c r="AF46" s="432"/>
      <c r="AG46" s="431">
        <v>364</v>
      </c>
      <c r="AH46" s="431"/>
      <c r="AI46" s="432">
        <v>44.121212121212125</v>
      </c>
      <c r="AJ46" s="432"/>
      <c r="AK46" s="433">
        <v>0</v>
      </c>
      <c r="AL46" s="433"/>
      <c r="AM46" s="433">
        <v>0</v>
      </c>
      <c r="AN46" s="433"/>
    </row>
    <row r="47" spans="1:40" ht="19.5" customHeight="1" x14ac:dyDescent="0.2">
      <c r="A47" s="435" t="s">
        <v>117</v>
      </c>
      <c r="B47" s="435"/>
      <c r="C47" s="435"/>
      <c r="D47" s="435"/>
      <c r="E47" s="436">
        <v>799</v>
      </c>
      <c r="F47" s="431"/>
      <c r="G47" s="432">
        <v>100</v>
      </c>
      <c r="H47" s="432"/>
      <c r="I47" s="431">
        <v>5</v>
      </c>
      <c r="J47" s="431"/>
      <c r="K47" s="432">
        <v>0.6</v>
      </c>
      <c r="L47" s="432"/>
      <c r="M47" s="431">
        <v>7</v>
      </c>
      <c r="N47" s="431"/>
      <c r="O47" s="432">
        <v>0.9</v>
      </c>
      <c r="P47" s="432"/>
      <c r="Q47" s="431">
        <v>94</v>
      </c>
      <c r="R47" s="431"/>
      <c r="S47" s="432">
        <v>11.7</v>
      </c>
      <c r="T47" s="432"/>
      <c r="U47" s="431">
        <v>102</v>
      </c>
      <c r="V47" s="431"/>
      <c r="W47" s="432">
        <v>12.8</v>
      </c>
      <c r="X47" s="432"/>
      <c r="Y47" s="431">
        <v>87</v>
      </c>
      <c r="Z47" s="431"/>
      <c r="AA47" s="432">
        <v>10.9</v>
      </c>
      <c r="AB47" s="432"/>
      <c r="AC47" s="431">
        <v>150</v>
      </c>
      <c r="AD47" s="431"/>
      <c r="AE47" s="432">
        <v>18.8</v>
      </c>
      <c r="AF47" s="432"/>
      <c r="AG47" s="431">
        <v>354</v>
      </c>
      <c r="AH47" s="431"/>
      <c r="AI47" s="432">
        <v>44.3</v>
      </c>
      <c r="AJ47" s="432"/>
      <c r="AK47" s="433">
        <v>0</v>
      </c>
      <c r="AL47" s="433"/>
      <c r="AM47" s="433">
        <v>0</v>
      </c>
      <c r="AN47" s="433"/>
    </row>
    <row r="48" spans="1:40" ht="19.5" customHeight="1" x14ac:dyDescent="0.2">
      <c r="A48" s="435" t="s">
        <v>118</v>
      </c>
      <c r="B48" s="435"/>
      <c r="C48" s="435"/>
      <c r="D48" s="435"/>
      <c r="E48" s="436">
        <f>+I48+M48+Q48+U48+Y48+AC48+AG48</f>
        <v>737</v>
      </c>
      <c r="F48" s="431"/>
      <c r="G48" s="432">
        <v>100</v>
      </c>
      <c r="H48" s="432"/>
      <c r="I48" s="431">
        <v>2</v>
      </c>
      <c r="J48" s="431"/>
      <c r="K48" s="432">
        <f>+I48/$E48*100</f>
        <v>0.27137042062415195</v>
      </c>
      <c r="L48" s="432"/>
      <c r="M48" s="431">
        <v>11</v>
      </c>
      <c r="N48" s="431"/>
      <c r="O48" s="432">
        <f t="shared" ref="O48:O61" si="1">+M48/$E48*100</f>
        <v>1.4925373134328357</v>
      </c>
      <c r="P48" s="432"/>
      <c r="Q48" s="431">
        <v>96</v>
      </c>
      <c r="R48" s="431"/>
      <c r="S48" s="432">
        <f>+Q48/$E48*100</f>
        <v>13.025780189959294</v>
      </c>
      <c r="T48" s="432"/>
      <c r="U48" s="431">
        <v>90</v>
      </c>
      <c r="V48" s="431"/>
      <c r="W48" s="432">
        <f t="shared" ref="W48:W61" si="2">+U48/$E48*100</f>
        <v>12.211668928086839</v>
      </c>
      <c r="X48" s="432"/>
      <c r="Y48" s="431">
        <v>78</v>
      </c>
      <c r="Z48" s="431"/>
      <c r="AA48" s="432">
        <f t="shared" ref="AA48:AA61" si="3">+Y48/$E48*100</f>
        <v>10.583446404341927</v>
      </c>
      <c r="AB48" s="432"/>
      <c r="AC48" s="431">
        <v>139</v>
      </c>
      <c r="AD48" s="431"/>
      <c r="AE48" s="432">
        <f t="shared" ref="AE48:AE61" si="4">+AC48/$E48*100</f>
        <v>18.860244233378562</v>
      </c>
      <c r="AF48" s="432"/>
      <c r="AG48" s="431">
        <v>321</v>
      </c>
      <c r="AH48" s="431"/>
      <c r="AI48" s="432">
        <f t="shared" ref="AI48:AI61" si="5">+AG48/$E48*100</f>
        <v>43.554952510176392</v>
      </c>
      <c r="AJ48" s="432"/>
      <c r="AK48" s="433">
        <v>0</v>
      </c>
      <c r="AL48" s="433"/>
      <c r="AM48" s="433">
        <v>0</v>
      </c>
      <c r="AN48" s="433"/>
    </row>
    <row r="49" spans="1:40" ht="19.5" customHeight="1" x14ac:dyDescent="0.2">
      <c r="A49" s="434" t="s">
        <v>81</v>
      </c>
      <c r="B49" s="434"/>
      <c r="C49" s="434"/>
      <c r="D49" s="435"/>
      <c r="E49" s="436">
        <v>715</v>
      </c>
      <c r="F49" s="431"/>
      <c r="G49" s="432">
        <v>100</v>
      </c>
      <c r="H49" s="432"/>
      <c r="I49" s="431">
        <v>1</v>
      </c>
      <c r="J49" s="431"/>
      <c r="K49" s="432">
        <f>+I49/$E49*100</f>
        <v>0.13986013986013987</v>
      </c>
      <c r="L49" s="432"/>
      <c r="M49" s="431">
        <v>9</v>
      </c>
      <c r="N49" s="431"/>
      <c r="O49" s="432">
        <f t="shared" si="1"/>
        <v>1.2587412587412588</v>
      </c>
      <c r="P49" s="432"/>
      <c r="Q49" s="431">
        <v>93</v>
      </c>
      <c r="R49" s="431"/>
      <c r="S49" s="432">
        <f>+Q49/$E49*100</f>
        <v>13.006993006993007</v>
      </c>
      <c r="T49" s="432"/>
      <c r="U49" s="431">
        <v>95</v>
      </c>
      <c r="V49" s="431"/>
      <c r="W49" s="432">
        <f t="shared" si="2"/>
        <v>13.286713286713287</v>
      </c>
      <c r="X49" s="432"/>
      <c r="Y49" s="431">
        <v>62</v>
      </c>
      <c r="Z49" s="431"/>
      <c r="AA49" s="432">
        <f t="shared" si="3"/>
        <v>8.6713286713286699</v>
      </c>
      <c r="AB49" s="432"/>
      <c r="AC49" s="431">
        <v>118</v>
      </c>
      <c r="AD49" s="431"/>
      <c r="AE49" s="432">
        <f t="shared" si="4"/>
        <v>16.503496503496503</v>
      </c>
      <c r="AF49" s="432"/>
      <c r="AG49" s="431">
        <v>337</v>
      </c>
      <c r="AH49" s="431"/>
      <c r="AI49" s="432">
        <f t="shared" si="5"/>
        <v>47.132867132867133</v>
      </c>
      <c r="AJ49" s="432"/>
      <c r="AK49" s="433">
        <v>0</v>
      </c>
      <c r="AL49" s="433"/>
      <c r="AM49" s="433">
        <v>0</v>
      </c>
      <c r="AN49" s="433"/>
    </row>
    <row r="50" spans="1:40" ht="19.5" customHeight="1" x14ac:dyDescent="0.2">
      <c r="A50" s="434" t="s">
        <v>82</v>
      </c>
      <c r="B50" s="434"/>
      <c r="C50" s="434"/>
      <c r="D50" s="435"/>
      <c r="E50" s="436">
        <v>676</v>
      </c>
      <c r="F50" s="431"/>
      <c r="G50" s="432">
        <v>100</v>
      </c>
      <c r="H50" s="432"/>
      <c r="I50" s="431">
        <v>1</v>
      </c>
      <c r="J50" s="431"/>
      <c r="K50" s="432">
        <f>+I50/$E50*100</f>
        <v>0.14792899408284024</v>
      </c>
      <c r="L50" s="432"/>
      <c r="M50" s="431">
        <v>4</v>
      </c>
      <c r="N50" s="431"/>
      <c r="O50" s="432">
        <f t="shared" si="1"/>
        <v>0.59171597633136097</v>
      </c>
      <c r="P50" s="432"/>
      <c r="Q50" s="431">
        <v>75</v>
      </c>
      <c r="R50" s="431"/>
      <c r="S50" s="432">
        <f>+Q50/$E50*100</f>
        <v>11.094674556213018</v>
      </c>
      <c r="T50" s="432"/>
      <c r="U50" s="431">
        <v>73</v>
      </c>
      <c r="V50" s="431"/>
      <c r="W50" s="432">
        <f t="shared" si="2"/>
        <v>10.798816568047338</v>
      </c>
      <c r="X50" s="432"/>
      <c r="Y50" s="431">
        <v>54</v>
      </c>
      <c r="Z50" s="431"/>
      <c r="AA50" s="432">
        <f t="shared" si="3"/>
        <v>7.9881656804733732</v>
      </c>
      <c r="AB50" s="432"/>
      <c r="AC50" s="431">
        <v>113</v>
      </c>
      <c r="AD50" s="431"/>
      <c r="AE50" s="432">
        <f t="shared" si="4"/>
        <v>16.715976331360945</v>
      </c>
      <c r="AF50" s="432"/>
      <c r="AG50" s="431">
        <v>356</v>
      </c>
      <c r="AH50" s="431"/>
      <c r="AI50" s="432">
        <f t="shared" si="5"/>
        <v>52.662721893491124</v>
      </c>
      <c r="AJ50" s="432"/>
      <c r="AK50" s="433">
        <v>0</v>
      </c>
      <c r="AL50" s="433"/>
      <c r="AM50" s="433">
        <v>0</v>
      </c>
      <c r="AN50" s="433"/>
    </row>
    <row r="51" spans="1:40" ht="19.5" customHeight="1" x14ac:dyDescent="0.2">
      <c r="A51" s="434" t="s">
        <v>83</v>
      </c>
      <c r="B51" s="434"/>
      <c r="C51" s="434"/>
      <c r="D51" s="435"/>
      <c r="E51" s="436">
        <v>703</v>
      </c>
      <c r="F51" s="431"/>
      <c r="G51" s="432">
        <v>100</v>
      </c>
      <c r="H51" s="432"/>
      <c r="I51" s="431">
        <v>3</v>
      </c>
      <c r="J51" s="431"/>
      <c r="K51" s="432">
        <f>+I51/$E51*100</f>
        <v>0.42674253200568996</v>
      </c>
      <c r="L51" s="432"/>
      <c r="M51" s="431">
        <v>8</v>
      </c>
      <c r="N51" s="431"/>
      <c r="O51" s="432">
        <f t="shared" si="1"/>
        <v>1.1379800853485065</v>
      </c>
      <c r="P51" s="432"/>
      <c r="Q51" s="431">
        <v>65</v>
      </c>
      <c r="R51" s="431"/>
      <c r="S51" s="432">
        <v>9.1999999999999993</v>
      </c>
      <c r="T51" s="432"/>
      <c r="U51" s="431">
        <v>81</v>
      </c>
      <c r="V51" s="431"/>
      <c r="W51" s="432">
        <f t="shared" si="2"/>
        <v>11.522048364153626</v>
      </c>
      <c r="X51" s="432"/>
      <c r="Y51" s="431">
        <v>62</v>
      </c>
      <c r="Z51" s="431"/>
      <c r="AA51" s="432">
        <f t="shared" si="3"/>
        <v>8.8193456614509245</v>
      </c>
      <c r="AB51" s="432"/>
      <c r="AC51" s="431">
        <v>108</v>
      </c>
      <c r="AD51" s="431"/>
      <c r="AE51" s="432">
        <f t="shared" si="4"/>
        <v>15.362731152204837</v>
      </c>
      <c r="AF51" s="432"/>
      <c r="AG51" s="431">
        <v>376</v>
      </c>
      <c r="AH51" s="431"/>
      <c r="AI51" s="432">
        <f t="shared" si="5"/>
        <v>53.485064011379805</v>
      </c>
      <c r="AJ51" s="432"/>
      <c r="AK51" s="433">
        <v>0</v>
      </c>
      <c r="AL51" s="433"/>
      <c r="AM51" s="433">
        <v>0</v>
      </c>
      <c r="AN51" s="433"/>
    </row>
    <row r="52" spans="1:40" ht="19.5" customHeight="1" x14ac:dyDescent="0.2">
      <c r="A52" s="434" t="s">
        <v>84</v>
      </c>
      <c r="B52" s="434"/>
      <c r="C52" s="434"/>
      <c r="D52" s="435"/>
      <c r="E52" s="436">
        <v>659</v>
      </c>
      <c r="F52" s="431"/>
      <c r="G52" s="432">
        <v>100</v>
      </c>
      <c r="H52" s="432"/>
      <c r="I52" s="431">
        <v>1</v>
      </c>
      <c r="J52" s="431"/>
      <c r="K52" s="432">
        <f>+I52/$E52*100</f>
        <v>0.15174506828528073</v>
      </c>
      <c r="L52" s="432"/>
      <c r="M52" s="431">
        <v>4</v>
      </c>
      <c r="N52" s="431"/>
      <c r="O52" s="432">
        <f t="shared" si="1"/>
        <v>0.60698027314112291</v>
      </c>
      <c r="P52" s="432"/>
      <c r="Q52" s="431">
        <v>61</v>
      </c>
      <c r="R52" s="431"/>
      <c r="S52" s="432">
        <f t="shared" ref="S52:S57" si="6">+Q52/$E52*100</f>
        <v>9.2564491654021239</v>
      </c>
      <c r="T52" s="432"/>
      <c r="U52" s="431">
        <v>79</v>
      </c>
      <c r="V52" s="431"/>
      <c r="W52" s="432">
        <f t="shared" si="2"/>
        <v>11.987860394537178</v>
      </c>
      <c r="X52" s="432"/>
      <c r="Y52" s="431">
        <v>62</v>
      </c>
      <c r="Z52" s="431"/>
      <c r="AA52" s="432">
        <f t="shared" si="3"/>
        <v>9.4081942336874054</v>
      </c>
      <c r="AB52" s="432"/>
      <c r="AC52" s="431">
        <v>101</v>
      </c>
      <c r="AD52" s="431"/>
      <c r="AE52" s="432">
        <f t="shared" si="4"/>
        <v>15.326251896813353</v>
      </c>
      <c r="AF52" s="432"/>
      <c r="AG52" s="431">
        <v>351</v>
      </c>
      <c r="AH52" s="431"/>
      <c r="AI52" s="432">
        <f t="shared" si="5"/>
        <v>53.262518968133534</v>
      </c>
      <c r="AJ52" s="432"/>
      <c r="AK52" s="433">
        <v>0</v>
      </c>
      <c r="AL52" s="433"/>
      <c r="AM52" s="433">
        <v>0</v>
      </c>
      <c r="AN52" s="433"/>
    </row>
    <row r="53" spans="1:40" ht="19.5" customHeight="1" x14ac:dyDescent="0.2">
      <c r="A53" s="434" t="s">
        <v>85</v>
      </c>
      <c r="B53" s="434"/>
      <c r="C53" s="434"/>
      <c r="D53" s="435"/>
      <c r="E53" s="436">
        <v>620</v>
      </c>
      <c r="F53" s="431"/>
      <c r="G53" s="432">
        <v>100</v>
      </c>
      <c r="H53" s="432"/>
      <c r="I53" s="433">
        <v>0</v>
      </c>
      <c r="J53" s="433"/>
      <c r="K53" s="433">
        <v>0</v>
      </c>
      <c r="L53" s="433"/>
      <c r="M53" s="431">
        <v>1</v>
      </c>
      <c r="N53" s="431"/>
      <c r="O53" s="432">
        <f t="shared" si="1"/>
        <v>0.16129032258064516</v>
      </c>
      <c r="P53" s="432"/>
      <c r="Q53" s="431">
        <v>53</v>
      </c>
      <c r="R53" s="431"/>
      <c r="S53" s="432">
        <f t="shared" si="6"/>
        <v>8.5483870967741939</v>
      </c>
      <c r="T53" s="432"/>
      <c r="U53" s="431">
        <v>73</v>
      </c>
      <c r="V53" s="431"/>
      <c r="W53" s="432">
        <f t="shared" si="2"/>
        <v>11.774193548387096</v>
      </c>
      <c r="X53" s="432"/>
      <c r="Y53" s="431">
        <v>53</v>
      </c>
      <c r="Z53" s="431"/>
      <c r="AA53" s="432">
        <f t="shared" si="3"/>
        <v>8.5483870967741939</v>
      </c>
      <c r="AB53" s="432"/>
      <c r="AC53" s="431">
        <v>90</v>
      </c>
      <c r="AD53" s="431"/>
      <c r="AE53" s="432">
        <f t="shared" si="4"/>
        <v>14.516129032258066</v>
      </c>
      <c r="AF53" s="432"/>
      <c r="AG53" s="431">
        <v>350</v>
      </c>
      <c r="AH53" s="431"/>
      <c r="AI53" s="432">
        <f t="shared" si="5"/>
        <v>56.451612903225815</v>
      </c>
      <c r="AJ53" s="432"/>
      <c r="AK53" s="433">
        <v>0</v>
      </c>
      <c r="AL53" s="433"/>
      <c r="AM53" s="433">
        <v>0</v>
      </c>
      <c r="AN53" s="433"/>
    </row>
    <row r="54" spans="1:40" ht="19.5" customHeight="1" x14ac:dyDescent="0.2">
      <c r="A54" s="434" t="s">
        <v>86</v>
      </c>
      <c r="B54" s="434"/>
      <c r="C54" s="434"/>
      <c r="D54" s="435"/>
      <c r="E54" s="436">
        <v>590</v>
      </c>
      <c r="F54" s="431"/>
      <c r="G54" s="432">
        <v>100</v>
      </c>
      <c r="H54" s="432"/>
      <c r="I54" s="433">
        <v>0</v>
      </c>
      <c r="J54" s="433"/>
      <c r="K54" s="433">
        <v>0</v>
      </c>
      <c r="L54" s="433"/>
      <c r="M54" s="431">
        <v>3</v>
      </c>
      <c r="N54" s="431"/>
      <c r="O54" s="432">
        <f t="shared" si="1"/>
        <v>0.50847457627118642</v>
      </c>
      <c r="P54" s="432"/>
      <c r="Q54" s="431">
        <v>50</v>
      </c>
      <c r="R54" s="431"/>
      <c r="S54" s="432">
        <f t="shared" si="6"/>
        <v>8.4745762711864394</v>
      </c>
      <c r="T54" s="432"/>
      <c r="U54" s="431">
        <v>75</v>
      </c>
      <c r="V54" s="431"/>
      <c r="W54" s="432">
        <f t="shared" si="2"/>
        <v>12.711864406779661</v>
      </c>
      <c r="X54" s="432"/>
      <c r="Y54" s="431">
        <v>54</v>
      </c>
      <c r="Z54" s="431"/>
      <c r="AA54" s="432">
        <f t="shared" si="3"/>
        <v>9.1525423728813564</v>
      </c>
      <c r="AB54" s="432"/>
      <c r="AC54" s="431">
        <v>59</v>
      </c>
      <c r="AD54" s="431"/>
      <c r="AE54" s="432">
        <f t="shared" si="4"/>
        <v>10</v>
      </c>
      <c r="AF54" s="432"/>
      <c r="AG54" s="431">
        <v>349</v>
      </c>
      <c r="AH54" s="431"/>
      <c r="AI54" s="432">
        <f t="shared" si="5"/>
        <v>59.152542372881356</v>
      </c>
      <c r="AJ54" s="432"/>
      <c r="AK54" s="433">
        <v>0</v>
      </c>
      <c r="AL54" s="433"/>
      <c r="AM54" s="433">
        <v>0</v>
      </c>
      <c r="AN54" s="433"/>
    </row>
    <row r="55" spans="1:40" ht="19.5" customHeight="1" x14ac:dyDescent="0.2">
      <c r="A55" s="434" t="s">
        <v>87</v>
      </c>
      <c r="B55" s="434"/>
      <c r="C55" s="434"/>
      <c r="D55" s="435"/>
      <c r="E55" s="436">
        <v>551</v>
      </c>
      <c r="F55" s="431"/>
      <c r="G55" s="432">
        <f>O55+S55+W55+AA55+AE55+AI55</f>
        <v>100</v>
      </c>
      <c r="H55" s="432"/>
      <c r="I55" s="433">
        <v>0</v>
      </c>
      <c r="J55" s="433"/>
      <c r="K55" s="433">
        <v>0</v>
      </c>
      <c r="L55" s="433"/>
      <c r="M55" s="431">
        <v>2</v>
      </c>
      <c r="N55" s="431"/>
      <c r="O55" s="432">
        <f t="shared" si="1"/>
        <v>0.36297640653357532</v>
      </c>
      <c r="P55" s="432"/>
      <c r="Q55" s="431">
        <v>47</v>
      </c>
      <c r="R55" s="431"/>
      <c r="S55" s="432">
        <f t="shared" si="6"/>
        <v>8.5299455535390205</v>
      </c>
      <c r="T55" s="432"/>
      <c r="U55" s="431">
        <v>59</v>
      </c>
      <c r="V55" s="431"/>
      <c r="W55" s="432">
        <f t="shared" si="2"/>
        <v>10.707803992740473</v>
      </c>
      <c r="X55" s="432"/>
      <c r="Y55" s="431">
        <v>51</v>
      </c>
      <c r="Z55" s="431"/>
      <c r="AA55" s="432">
        <f t="shared" si="3"/>
        <v>9.2558983666061696</v>
      </c>
      <c r="AB55" s="432"/>
      <c r="AC55" s="431">
        <v>59</v>
      </c>
      <c r="AD55" s="431"/>
      <c r="AE55" s="432">
        <f t="shared" si="4"/>
        <v>10.707803992740473</v>
      </c>
      <c r="AF55" s="432"/>
      <c r="AG55" s="431">
        <v>333</v>
      </c>
      <c r="AH55" s="431"/>
      <c r="AI55" s="432">
        <f t="shared" si="5"/>
        <v>60.435571687840294</v>
      </c>
      <c r="AJ55" s="432"/>
      <c r="AK55" s="433">
        <v>0</v>
      </c>
      <c r="AL55" s="433"/>
      <c r="AM55" s="433">
        <v>0</v>
      </c>
      <c r="AN55" s="433"/>
    </row>
    <row r="56" spans="1:40" ht="19.5" customHeight="1" x14ac:dyDescent="0.2">
      <c r="A56" s="434" t="s">
        <v>88</v>
      </c>
      <c r="B56" s="434"/>
      <c r="C56" s="434"/>
      <c r="D56" s="435"/>
      <c r="E56" s="436">
        <v>540</v>
      </c>
      <c r="F56" s="431"/>
      <c r="G56" s="432">
        <f t="shared" ref="G56:G61" si="7">K56+O56+S56+W56+AA56+AE56+AI56</f>
        <v>100</v>
      </c>
      <c r="H56" s="432"/>
      <c r="I56" s="431">
        <v>1</v>
      </c>
      <c r="J56" s="431"/>
      <c r="K56" s="432">
        <f t="shared" ref="K56:K61" si="8">+I56/$E56*100</f>
        <v>0.1851851851851852</v>
      </c>
      <c r="L56" s="432"/>
      <c r="M56" s="431">
        <v>4</v>
      </c>
      <c r="N56" s="431"/>
      <c r="O56" s="432">
        <f t="shared" si="1"/>
        <v>0.74074074074074081</v>
      </c>
      <c r="P56" s="432"/>
      <c r="Q56" s="431">
        <v>61</v>
      </c>
      <c r="R56" s="431"/>
      <c r="S56" s="432">
        <f t="shared" si="6"/>
        <v>11.296296296296296</v>
      </c>
      <c r="T56" s="432"/>
      <c r="U56" s="431">
        <v>54</v>
      </c>
      <c r="V56" s="431"/>
      <c r="W56" s="432">
        <f t="shared" si="2"/>
        <v>10</v>
      </c>
      <c r="X56" s="432"/>
      <c r="Y56" s="431">
        <v>52</v>
      </c>
      <c r="Z56" s="431"/>
      <c r="AA56" s="432">
        <f t="shared" si="3"/>
        <v>9.6296296296296298</v>
      </c>
      <c r="AB56" s="432"/>
      <c r="AC56" s="431">
        <v>48</v>
      </c>
      <c r="AD56" s="431"/>
      <c r="AE56" s="432">
        <f t="shared" si="4"/>
        <v>8.8888888888888893</v>
      </c>
      <c r="AF56" s="432"/>
      <c r="AG56" s="431">
        <v>320</v>
      </c>
      <c r="AH56" s="431"/>
      <c r="AI56" s="432">
        <f t="shared" si="5"/>
        <v>59.259259259259252</v>
      </c>
      <c r="AJ56" s="432"/>
      <c r="AK56" s="433">
        <v>0</v>
      </c>
      <c r="AL56" s="433"/>
      <c r="AM56" s="433">
        <v>0</v>
      </c>
      <c r="AN56" s="433"/>
    </row>
    <row r="57" spans="1:40" ht="19.5" customHeight="1" x14ac:dyDescent="0.2">
      <c r="A57" s="434" t="s">
        <v>89</v>
      </c>
      <c r="B57" s="434"/>
      <c r="C57" s="434"/>
      <c r="D57" s="435"/>
      <c r="E57" s="436">
        <v>559</v>
      </c>
      <c r="F57" s="431"/>
      <c r="G57" s="432">
        <f t="shared" si="7"/>
        <v>100</v>
      </c>
      <c r="H57" s="432"/>
      <c r="I57" s="431">
        <v>1</v>
      </c>
      <c r="J57" s="431"/>
      <c r="K57" s="432">
        <f t="shared" si="8"/>
        <v>0.17889087656529518</v>
      </c>
      <c r="L57" s="432"/>
      <c r="M57" s="431">
        <v>2</v>
      </c>
      <c r="N57" s="431"/>
      <c r="O57" s="432">
        <f t="shared" si="1"/>
        <v>0.35778175313059035</v>
      </c>
      <c r="P57" s="432"/>
      <c r="Q57" s="431">
        <v>59</v>
      </c>
      <c r="R57" s="431"/>
      <c r="S57" s="432">
        <f t="shared" si="6"/>
        <v>10.554561717352415</v>
      </c>
      <c r="T57" s="432"/>
      <c r="U57" s="431">
        <v>58</v>
      </c>
      <c r="V57" s="431"/>
      <c r="W57" s="432">
        <f t="shared" si="2"/>
        <v>10.375670840787119</v>
      </c>
      <c r="X57" s="432"/>
      <c r="Y57" s="431">
        <v>45</v>
      </c>
      <c r="Z57" s="431"/>
      <c r="AA57" s="432">
        <f t="shared" si="3"/>
        <v>8.0500894454382834</v>
      </c>
      <c r="AB57" s="432"/>
      <c r="AC57" s="431">
        <v>45</v>
      </c>
      <c r="AD57" s="431"/>
      <c r="AE57" s="432">
        <f t="shared" si="4"/>
        <v>8.0500894454382834</v>
      </c>
      <c r="AF57" s="432"/>
      <c r="AG57" s="431">
        <v>349</v>
      </c>
      <c r="AH57" s="431"/>
      <c r="AI57" s="432">
        <f t="shared" si="5"/>
        <v>62.432915921288014</v>
      </c>
      <c r="AJ57" s="432"/>
      <c r="AK57" s="433">
        <v>0</v>
      </c>
      <c r="AL57" s="433"/>
      <c r="AM57" s="433">
        <v>0</v>
      </c>
      <c r="AN57" s="433"/>
    </row>
    <row r="58" spans="1:40" ht="19.5" customHeight="1" x14ac:dyDescent="0.2">
      <c r="A58" s="434" t="s">
        <v>90</v>
      </c>
      <c r="B58" s="434"/>
      <c r="C58" s="434"/>
      <c r="D58" s="435"/>
      <c r="E58" s="436">
        <v>566</v>
      </c>
      <c r="F58" s="431"/>
      <c r="G58" s="432">
        <f t="shared" si="7"/>
        <v>100</v>
      </c>
      <c r="H58" s="432"/>
      <c r="I58" s="433">
        <v>0</v>
      </c>
      <c r="J58" s="433"/>
      <c r="K58" s="433">
        <f t="shared" si="8"/>
        <v>0</v>
      </c>
      <c r="L58" s="433"/>
      <c r="M58" s="431">
        <v>5</v>
      </c>
      <c r="N58" s="431"/>
      <c r="O58" s="432">
        <f t="shared" si="1"/>
        <v>0.88339222614840995</v>
      </c>
      <c r="P58" s="432"/>
      <c r="Q58" s="431">
        <v>62</v>
      </c>
      <c r="R58" s="431"/>
      <c r="S58" s="432">
        <f>+Q58/$E58*100</f>
        <v>10.954063604240282</v>
      </c>
      <c r="T58" s="432"/>
      <c r="U58" s="431">
        <v>61</v>
      </c>
      <c r="V58" s="431"/>
      <c r="W58" s="432">
        <f t="shared" si="2"/>
        <v>10.777385159010601</v>
      </c>
      <c r="X58" s="432"/>
      <c r="Y58" s="431">
        <v>44</v>
      </c>
      <c r="Z58" s="431"/>
      <c r="AA58" s="432">
        <f t="shared" si="3"/>
        <v>7.7738515901060072</v>
      </c>
      <c r="AB58" s="432"/>
      <c r="AC58" s="431">
        <v>42</v>
      </c>
      <c r="AD58" s="431"/>
      <c r="AE58" s="432">
        <f t="shared" si="4"/>
        <v>7.4204946996466434</v>
      </c>
      <c r="AF58" s="432"/>
      <c r="AG58" s="431">
        <v>352</v>
      </c>
      <c r="AH58" s="431"/>
      <c r="AI58" s="432">
        <f t="shared" si="5"/>
        <v>62.190812720848058</v>
      </c>
      <c r="AJ58" s="432"/>
      <c r="AK58" s="433">
        <v>0</v>
      </c>
      <c r="AL58" s="433"/>
      <c r="AM58" s="433">
        <v>0</v>
      </c>
      <c r="AN58" s="433"/>
    </row>
    <row r="59" spans="1:40" ht="19.5" customHeight="1" x14ac:dyDescent="0.2">
      <c r="A59" s="434" t="s">
        <v>91</v>
      </c>
      <c r="B59" s="434"/>
      <c r="C59" s="434"/>
      <c r="D59" s="435"/>
      <c r="E59" s="436">
        <v>538</v>
      </c>
      <c r="F59" s="431"/>
      <c r="G59" s="432">
        <f t="shared" si="7"/>
        <v>100</v>
      </c>
      <c r="H59" s="432"/>
      <c r="I59" s="433">
        <v>0</v>
      </c>
      <c r="J59" s="433"/>
      <c r="K59" s="433">
        <f t="shared" si="8"/>
        <v>0</v>
      </c>
      <c r="L59" s="433"/>
      <c r="M59" s="431">
        <v>3</v>
      </c>
      <c r="N59" s="431"/>
      <c r="O59" s="432">
        <f t="shared" si="1"/>
        <v>0.55762081784386619</v>
      </c>
      <c r="P59" s="432"/>
      <c r="Q59" s="431">
        <v>69</v>
      </c>
      <c r="R59" s="431"/>
      <c r="S59" s="432">
        <f>+Q59/$E59*100</f>
        <v>12.825278810408921</v>
      </c>
      <c r="T59" s="432"/>
      <c r="U59" s="431">
        <v>46</v>
      </c>
      <c r="V59" s="431"/>
      <c r="W59" s="432">
        <f t="shared" si="2"/>
        <v>8.5501858736059475</v>
      </c>
      <c r="X59" s="432"/>
      <c r="Y59" s="431">
        <v>45</v>
      </c>
      <c r="Z59" s="431"/>
      <c r="AA59" s="432">
        <f t="shared" si="3"/>
        <v>8.3643122676579935</v>
      </c>
      <c r="AB59" s="432"/>
      <c r="AC59" s="431">
        <v>32</v>
      </c>
      <c r="AD59" s="431"/>
      <c r="AE59" s="432">
        <f t="shared" si="4"/>
        <v>5.9479553903345721</v>
      </c>
      <c r="AF59" s="432"/>
      <c r="AG59" s="431">
        <v>343</v>
      </c>
      <c r="AH59" s="431"/>
      <c r="AI59" s="432">
        <f t="shared" si="5"/>
        <v>63.754646840148702</v>
      </c>
      <c r="AJ59" s="432"/>
      <c r="AK59" s="433">
        <v>0</v>
      </c>
      <c r="AL59" s="433"/>
      <c r="AM59" s="433">
        <v>0</v>
      </c>
      <c r="AN59" s="433"/>
    </row>
    <row r="60" spans="1:40" ht="19.5" customHeight="1" x14ac:dyDescent="0.2">
      <c r="A60" s="434" t="s">
        <v>92</v>
      </c>
      <c r="B60" s="434"/>
      <c r="C60" s="434"/>
      <c r="D60" s="435"/>
      <c r="E60" s="436">
        <v>499</v>
      </c>
      <c r="F60" s="431"/>
      <c r="G60" s="432">
        <f t="shared" si="7"/>
        <v>100</v>
      </c>
      <c r="H60" s="432"/>
      <c r="I60" s="431">
        <v>1</v>
      </c>
      <c r="J60" s="431"/>
      <c r="K60" s="432">
        <f t="shared" si="8"/>
        <v>0.20040080160320639</v>
      </c>
      <c r="L60" s="432"/>
      <c r="M60" s="431">
        <v>3</v>
      </c>
      <c r="N60" s="431"/>
      <c r="O60" s="432">
        <f t="shared" si="1"/>
        <v>0.60120240480961928</v>
      </c>
      <c r="P60" s="432"/>
      <c r="Q60" s="431">
        <v>69</v>
      </c>
      <c r="R60" s="431"/>
      <c r="S60" s="432">
        <f>+Q60/$E60*100</f>
        <v>13.827655310621243</v>
      </c>
      <c r="T60" s="432"/>
      <c r="U60" s="431">
        <v>47</v>
      </c>
      <c r="V60" s="431"/>
      <c r="W60" s="432">
        <f t="shared" si="2"/>
        <v>9.4188376753507015</v>
      </c>
      <c r="X60" s="432"/>
      <c r="Y60" s="431">
        <v>33</v>
      </c>
      <c r="Z60" s="431"/>
      <c r="AA60" s="432">
        <f t="shared" si="3"/>
        <v>6.6132264529058116</v>
      </c>
      <c r="AB60" s="432"/>
      <c r="AC60" s="431">
        <v>37</v>
      </c>
      <c r="AD60" s="431"/>
      <c r="AE60" s="432">
        <f t="shared" si="4"/>
        <v>7.414829659318638</v>
      </c>
      <c r="AF60" s="432"/>
      <c r="AG60" s="431">
        <v>309</v>
      </c>
      <c r="AH60" s="431"/>
      <c r="AI60" s="432">
        <f t="shared" si="5"/>
        <v>61.923847695390776</v>
      </c>
      <c r="AJ60" s="432"/>
      <c r="AK60" s="164"/>
      <c r="AL60" s="164"/>
      <c r="AM60" s="164"/>
      <c r="AN60" s="164"/>
    </row>
    <row r="61" spans="1:40" ht="19.5" customHeight="1" x14ac:dyDescent="0.2">
      <c r="A61" s="434" t="s">
        <v>93</v>
      </c>
      <c r="B61" s="434"/>
      <c r="C61" s="434"/>
      <c r="D61" s="435"/>
      <c r="E61" s="436">
        <v>448</v>
      </c>
      <c r="F61" s="431"/>
      <c r="G61" s="432">
        <f t="shared" si="7"/>
        <v>100</v>
      </c>
      <c r="H61" s="432"/>
      <c r="I61" s="431">
        <v>1</v>
      </c>
      <c r="J61" s="431"/>
      <c r="K61" s="432">
        <f t="shared" si="8"/>
        <v>0.2232142857142857</v>
      </c>
      <c r="L61" s="432"/>
      <c r="M61" s="431">
        <v>2</v>
      </c>
      <c r="N61" s="431"/>
      <c r="O61" s="432">
        <f t="shared" si="1"/>
        <v>0.4464285714285714</v>
      </c>
      <c r="P61" s="432"/>
      <c r="Q61" s="431">
        <v>70</v>
      </c>
      <c r="R61" s="431"/>
      <c r="S61" s="432">
        <f>+Q61/$E61*100</f>
        <v>15.625</v>
      </c>
      <c r="T61" s="432"/>
      <c r="U61" s="431">
        <v>30</v>
      </c>
      <c r="V61" s="431"/>
      <c r="W61" s="432">
        <f t="shared" si="2"/>
        <v>6.6964285714285712</v>
      </c>
      <c r="X61" s="432"/>
      <c r="Y61" s="431">
        <v>29</v>
      </c>
      <c r="Z61" s="431"/>
      <c r="AA61" s="432">
        <f t="shared" si="3"/>
        <v>6.4732142857142865</v>
      </c>
      <c r="AB61" s="432"/>
      <c r="AC61" s="431">
        <v>32</v>
      </c>
      <c r="AD61" s="431"/>
      <c r="AE61" s="432">
        <f t="shared" si="4"/>
        <v>7.1428571428571423</v>
      </c>
      <c r="AF61" s="432"/>
      <c r="AG61" s="431">
        <v>284</v>
      </c>
      <c r="AH61" s="431"/>
      <c r="AI61" s="432">
        <f t="shared" si="5"/>
        <v>63.392857142857139</v>
      </c>
      <c r="AJ61" s="432"/>
      <c r="AK61" s="433">
        <v>0</v>
      </c>
      <c r="AL61" s="433"/>
      <c r="AM61" s="433">
        <v>0</v>
      </c>
      <c r="AN61" s="433"/>
    </row>
    <row r="62" spans="1:40" ht="19.5" customHeight="1" x14ac:dyDescent="0.2">
      <c r="A62" s="434" t="s">
        <v>141</v>
      </c>
      <c r="B62" s="434"/>
      <c r="C62" s="434"/>
      <c r="D62" s="435"/>
      <c r="E62" s="436">
        <v>455</v>
      </c>
      <c r="F62" s="431"/>
      <c r="G62" s="432">
        <v>100</v>
      </c>
      <c r="H62" s="432"/>
      <c r="I62" s="431">
        <v>1</v>
      </c>
      <c r="J62" s="431"/>
      <c r="K62" s="432">
        <v>0.21978021978021978</v>
      </c>
      <c r="L62" s="432"/>
      <c r="M62" s="431">
        <v>5</v>
      </c>
      <c r="N62" s="431"/>
      <c r="O62" s="432">
        <v>1.098901098901099</v>
      </c>
      <c r="P62" s="432"/>
      <c r="Q62" s="431">
        <v>106</v>
      </c>
      <c r="R62" s="431"/>
      <c r="S62" s="432">
        <v>23.296703296703296</v>
      </c>
      <c r="T62" s="432"/>
      <c r="U62" s="431">
        <v>26</v>
      </c>
      <c r="V62" s="431"/>
      <c r="W62" s="432">
        <v>5.7142857142857144</v>
      </c>
      <c r="X62" s="432"/>
      <c r="Y62" s="431">
        <v>31</v>
      </c>
      <c r="Z62" s="431"/>
      <c r="AA62" s="432">
        <v>6.813186813186813</v>
      </c>
      <c r="AB62" s="432"/>
      <c r="AC62" s="431">
        <v>28</v>
      </c>
      <c r="AD62" s="431"/>
      <c r="AE62" s="432">
        <v>6.1538461538461542</v>
      </c>
      <c r="AF62" s="432"/>
      <c r="AG62" s="431">
        <v>258</v>
      </c>
      <c r="AH62" s="431"/>
      <c r="AI62" s="432">
        <v>56.703296703296701</v>
      </c>
      <c r="AJ62" s="432"/>
      <c r="AK62" s="164"/>
      <c r="AL62" s="164"/>
      <c r="AM62" s="164"/>
      <c r="AN62" s="164"/>
    </row>
    <row r="63" spans="1:40" ht="19.5" customHeight="1" x14ac:dyDescent="0.2">
      <c r="A63" s="426" t="s">
        <v>95</v>
      </c>
      <c r="B63" s="426"/>
      <c r="C63" s="426"/>
      <c r="D63" s="427"/>
      <c r="E63" s="428">
        <f>I63+M63+Q63+U63+Y63+AC63+AG63</f>
        <v>406</v>
      </c>
      <c r="F63" s="425"/>
      <c r="G63" s="429">
        <f>K63+O63+S63+W63+AA63+AE63+AI63</f>
        <v>100</v>
      </c>
      <c r="H63" s="429"/>
      <c r="I63" s="422">
        <v>0</v>
      </c>
      <c r="J63" s="422"/>
      <c r="K63" s="430">
        <f>+I63/$E63*100</f>
        <v>0</v>
      </c>
      <c r="L63" s="430"/>
      <c r="M63" s="425">
        <v>3</v>
      </c>
      <c r="N63" s="425"/>
      <c r="O63" s="424">
        <f>+M63/$E63*100</f>
        <v>0.73891625615763545</v>
      </c>
      <c r="P63" s="424"/>
      <c r="Q63" s="425">
        <v>93</v>
      </c>
      <c r="R63" s="425"/>
      <c r="S63" s="424">
        <f>+Q63/$E63*100</f>
        <v>22.906403940886698</v>
      </c>
      <c r="T63" s="424"/>
      <c r="U63" s="425">
        <v>19</v>
      </c>
      <c r="V63" s="425"/>
      <c r="W63" s="424">
        <f>+U63/E63*100</f>
        <v>4.6798029556650249</v>
      </c>
      <c r="X63" s="424"/>
      <c r="Y63" s="425">
        <v>30</v>
      </c>
      <c r="Z63" s="425"/>
      <c r="AA63" s="424">
        <f>+Y63/E63*100</f>
        <v>7.389162561576355</v>
      </c>
      <c r="AB63" s="424"/>
      <c r="AC63" s="425">
        <v>29</v>
      </c>
      <c r="AD63" s="425"/>
      <c r="AE63" s="424">
        <f>+AC63/E63*100</f>
        <v>7.1428571428571423</v>
      </c>
      <c r="AF63" s="424"/>
      <c r="AG63" s="425">
        <v>232</v>
      </c>
      <c r="AH63" s="425"/>
      <c r="AI63" s="424">
        <f>+AG63/E63*100</f>
        <v>57.142857142857139</v>
      </c>
      <c r="AJ63" s="424"/>
      <c r="AK63" s="422">
        <v>0</v>
      </c>
      <c r="AL63" s="422"/>
      <c r="AM63" s="422">
        <v>0</v>
      </c>
      <c r="AN63" s="422"/>
    </row>
    <row r="64" spans="1:40" ht="9.4" customHeight="1" thickBot="1" x14ac:dyDescent="0.25">
      <c r="A64" s="165"/>
      <c r="B64" s="165"/>
      <c r="C64" s="165"/>
      <c r="D64" s="152"/>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row>
    <row r="65" spans="1:41" ht="14.25" customHeight="1" x14ac:dyDescent="0.2">
      <c r="A65" s="352" t="s">
        <v>267</v>
      </c>
      <c r="B65" s="352"/>
      <c r="C65" s="352"/>
      <c r="D65" s="352"/>
      <c r="E65" s="352"/>
      <c r="F65" s="352"/>
      <c r="G65" s="352"/>
      <c r="H65" s="352"/>
      <c r="I65" s="352"/>
      <c r="J65" s="352"/>
      <c r="K65" s="352"/>
      <c r="L65" s="352"/>
      <c r="M65" s="352"/>
      <c r="N65" s="352"/>
      <c r="O65" s="352"/>
      <c r="P65" s="352"/>
      <c r="Q65" s="352"/>
      <c r="R65" s="352"/>
      <c r="S65" s="352"/>
      <c r="T65" s="352"/>
      <c r="U65" s="352"/>
      <c r="V65" s="352"/>
      <c r="W65" s="352"/>
      <c r="AG65" s="423" t="s">
        <v>183</v>
      </c>
      <c r="AH65" s="423"/>
      <c r="AI65" s="423"/>
      <c r="AJ65" s="423"/>
      <c r="AK65" s="423"/>
      <c r="AL65" s="423"/>
      <c r="AM65" s="423"/>
      <c r="AN65" s="423"/>
      <c r="AO65" s="71"/>
    </row>
  </sheetData>
  <mergeCells count="973">
    <mergeCell ref="A1:AC1"/>
    <mergeCell ref="AL1:AN1"/>
    <mergeCell ref="CR1:CT1"/>
    <mergeCell ref="E2:G2"/>
    <mergeCell ref="H2:J2"/>
    <mergeCell ref="K2:M2"/>
    <mergeCell ref="N2:P2"/>
    <mergeCell ref="Q2:S2"/>
    <mergeCell ref="T2:V2"/>
    <mergeCell ref="W2:Y2"/>
    <mergeCell ref="Z2:AB2"/>
    <mergeCell ref="AC2:AE2"/>
    <mergeCell ref="AF2:AH2"/>
    <mergeCell ref="AI2:AK2"/>
    <mergeCell ref="AL2:AN2"/>
    <mergeCell ref="A3:C5"/>
    <mergeCell ref="E3:G3"/>
    <mergeCell ref="H3:J3"/>
    <mergeCell ref="K3:M3"/>
    <mergeCell ref="N3:P3"/>
    <mergeCell ref="AI3:AK3"/>
    <mergeCell ref="AL3:AN3"/>
    <mergeCell ref="E4:G4"/>
    <mergeCell ref="H4:J4"/>
    <mergeCell ref="K4:M4"/>
    <mergeCell ref="N4:P4"/>
    <mergeCell ref="Q4:S4"/>
    <mergeCell ref="T4:V4"/>
    <mergeCell ref="W4:Y4"/>
    <mergeCell ref="Z4:AB4"/>
    <mergeCell ref="Q3:S3"/>
    <mergeCell ref="T3:V3"/>
    <mergeCell ref="W3:Y3"/>
    <mergeCell ref="Z3:AB3"/>
    <mergeCell ref="AC3:AE3"/>
    <mergeCell ref="AF3:AH3"/>
    <mergeCell ref="AC4:AE4"/>
    <mergeCell ref="AF4:AH4"/>
    <mergeCell ref="AI4:AK4"/>
    <mergeCell ref="AL4:AN4"/>
    <mergeCell ref="E5:G5"/>
    <mergeCell ref="H5:J5"/>
    <mergeCell ref="K5:M5"/>
    <mergeCell ref="N5:P5"/>
    <mergeCell ref="Q5:S5"/>
    <mergeCell ref="T5:V5"/>
    <mergeCell ref="W6:Y6"/>
    <mergeCell ref="Z6:AB6"/>
    <mergeCell ref="AC6:AE6"/>
    <mergeCell ref="AF6:AH6"/>
    <mergeCell ref="AI6:AK6"/>
    <mergeCell ref="AL6:AN6"/>
    <mergeCell ref="AO5:AQ5"/>
    <mergeCell ref="A6:A17"/>
    <mergeCell ref="B6:B11"/>
    <mergeCell ref="C6:C8"/>
    <mergeCell ref="E6:G6"/>
    <mergeCell ref="H6:J6"/>
    <mergeCell ref="K6:M6"/>
    <mergeCell ref="N6:P6"/>
    <mergeCell ref="Q6:S6"/>
    <mergeCell ref="T6:V6"/>
    <mergeCell ref="W5:Y5"/>
    <mergeCell ref="Z5:AB5"/>
    <mergeCell ref="AC5:AE5"/>
    <mergeCell ref="AF5:AH5"/>
    <mergeCell ref="AI5:AK5"/>
    <mergeCell ref="AL5:AN5"/>
    <mergeCell ref="W7:Y7"/>
    <mergeCell ref="Z7:AB7"/>
    <mergeCell ref="AC7:AE7"/>
    <mergeCell ref="AF7:AH7"/>
    <mergeCell ref="AI7:AK7"/>
    <mergeCell ref="AL7:AN7"/>
    <mergeCell ref="E7:G7"/>
    <mergeCell ref="H7:J7"/>
    <mergeCell ref="K7:M7"/>
    <mergeCell ref="N7:P7"/>
    <mergeCell ref="Q7:S7"/>
    <mergeCell ref="T7:V7"/>
    <mergeCell ref="W8:Y8"/>
    <mergeCell ref="Z8:AB8"/>
    <mergeCell ref="AC8:AE8"/>
    <mergeCell ref="AF8:AH8"/>
    <mergeCell ref="AI8:AK8"/>
    <mergeCell ref="AL8:AN8"/>
    <mergeCell ref="E8:G8"/>
    <mergeCell ref="H8:J8"/>
    <mergeCell ref="K8:M8"/>
    <mergeCell ref="N8:P8"/>
    <mergeCell ref="Q8:S8"/>
    <mergeCell ref="T8:V8"/>
    <mergeCell ref="AL9:AN9"/>
    <mergeCell ref="E10:G10"/>
    <mergeCell ref="H10:J10"/>
    <mergeCell ref="K10:M10"/>
    <mergeCell ref="N10:P10"/>
    <mergeCell ref="Q10:S10"/>
    <mergeCell ref="T10:V10"/>
    <mergeCell ref="W10:Y10"/>
    <mergeCell ref="Z10:AB10"/>
    <mergeCell ref="AC10:AE10"/>
    <mergeCell ref="T9:V9"/>
    <mergeCell ref="W9:Y9"/>
    <mergeCell ref="Z9:AB9"/>
    <mergeCell ref="AC9:AE9"/>
    <mergeCell ref="AF9:AH9"/>
    <mergeCell ref="AI9:AK9"/>
    <mergeCell ref="E9:G9"/>
    <mergeCell ref="H9:J9"/>
    <mergeCell ref="K9:M9"/>
    <mergeCell ref="N9:P9"/>
    <mergeCell ref="Q9:S9"/>
    <mergeCell ref="AF10:AH10"/>
    <mergeCell ref="AI10:AK10"/>
    <mergeCell ref="AL10:AN10"/>
    <mergeCell ref="E11:G11"/>
    <mergeCell ref="H11:J11"/>
    <mergeCell ref="K11:M11"/>
    <mergeCell ref="N11:P11"/>
    <mergeCell ref="Q11:S11"/>
    <mergeCell ref="T11:V11"/>
    <mergeCell ref="W11:Y11"/>
    <mergeCell ref="Z11:AB11"/>
    <mergeCell ref="AC11:AE11"/>
    <mergeCell ref="AF11:AH11"/>
    <mergeCell ref="AI11:AK11"/>
    <mergeCell ref="AL11:AN11"/>
    <mergeCell ref="B12:C14"/>
    <mergeCell ref="E12:G12"/>
    <mergeCell ref="H12:J12"/>
    <mergeCell ref="K12:M12"/>
    <mergeCell ref="N12:P12"/>
    <mergeCell ref="C9:C11"/>
    <mergeCell ref="E14:G14"/>
    <mergeCell ref="H14:J14"/>
    <mergeCell ref="K14:M14"/>
    <mergeCell ref="N14:P14"/>
    <mergeCell ref="Q14:S14"/>
    <mergeCell ref="T14:V14"/>
    <mergeCell ref="AI12:AK12"/>
    <mergeCell ref="AL12:AN12"/>
    <mergeCell ref="E13:G13"/>
    <mergeCell ref="H13:J13"/>
    <mergeCell ref="K13:M13"/>
    <mergeCell ref="N13:P13"/>
    <mergeCell ref="Q13:S13"/>
    <mergeCell ref="T13:V13"/>
    <mergeCell ref="W13:Y13"/>
    <mergeCell ref="Z13:AB13"/>
    <mergeCell ref="Q12:S12"/>
    <mergeCell ref="T12:V12"/>
    <mergeCell ref="W12:Y12"/>
    <mergeCell ref="Z12:AB12"/>
    <mergeCell ref="AC12:AE12"/>
    <mergeCell ref="AF12:AH12"/>
    <mergeCell ref="W14:Y14"/>
    <mergeCell ref="Z14:AB14"/>
    <mergeCell ref="AC14:AE14"/>
    <mergeCell ref="AF14:AH14"/>
    <mergeCell ref="AI14:AK14"/>
    <mergeCell ref="AL14:AN14"/>
    <mergeCell ref="AC13:AE13"/>
    <mergeCell ref="AF13:AH13"/>
    <mergeCell ref="AI13:AK13"/>
    <mergeCell ref="AL13:AN13"/>
    <mergeCell ref="AL15:AN15"/>
    <mergeCell ref="E16:G16"/>
    <mergeCell ref="H16:J16"/>
    <mergeCell ref="K16:M16"/>
    <mergeCell ref="N16:P16"/>
    <mergeCell ref="Q16:S16"/>
    <mergeCell ref="T16:V16"/>
    <mergeCell ref="W16:Y16"/>
    <mergeCell ref="Z16:AB16"/>
    <mergeCell ref="AC16:AE16"/>
    <mergeCell ref="T15:V15"/>
    <mergeCell ref="W15:Y15"/>
    <mergeCell ref="Z15:AB15"/>
    <mergeCell ref="AC15:AE15"/>
    <mergeCell ref="AF15:AH15"/>
    <mergeCell ref="AI15:AK15"/>
    <mergeCell ref="E15:G15"/>
    <mergeCell ref="H15:J15"/>
    <mergeCell ref="K15:M15"/>
    <mergeCell ref="N15:P15"/>
    <mergeCell ref="Q15:S15"/>
    <mergeCell ref="AF16:AH16"/>
    <mergeCell ref="AI16:AK16"/>
    <mergeCell ref="AL16:AN16"/>
    <mergeCell ref="E17:G17"/>
    <mergeCell ref="H17:J17"/>
    <mergeCell ref="K17:M17"/>
    <mergeCell ref="N17:P17"/>
    <mergeCell ref="Q17:S17"/>
    <mergeCell ref="T17:V17"/>
    <mergeCell ref="W17:Y17"/>
    <mergeCell ref="Z17:AB17"/>
    <mergeCell ref="AC17:AE17"/>
    <mergeCell ref="AF17:AH17"/>
    <mergeCell ref="AI17:AK17"/>
    <mergeCell ref="AL17:AN17"/>
    <mergeCell ref="A18:C20"/>
    <mergeCell ref="E18:G18"/>
    <mergeCell ref="H18:J18"/>
    <mergeCell ref="K18:M18"/>
    <mergeCell ref="N18:P18"/>
    <mergeCell ref="B15:C17"/>
    <mergeCell ref="AI18:AK18"/>
    <mergeCell ref="AL18:AN18"/>
    <mergeCell ref="E19:G19"/>
    <mergeCell ref="H19:J19"/>
    <mergeCell ref="K19:M19"/>
    <mergeCell ref="N19:P19"/>
    <mergeCell ref="Q19:S19"/>
    <mergeCell ref="T19:V19"/>
    <mergeCell ref="W19:Y19"/>
    <mergeCell ref="Z19:AB19"/>
    <mergeCell ref="Q18:S18"/>
    <mergeCell ref="T18:V18"/>
    <mergeCell ref="W18:Y18"/>
    <mergeCell ref="Z18:AB18"/>
    <mergeCell ref="AC18:AE18"/>
    <mergeCell ref="AF18:AH18"/>
    <mergeCell ref="AF20:AH20"/>
    <mergeCell ref="AI20:AK20"/>
    <mergeCell ref="AL20:AN20"/>
    <mergeCell ref="AC19:AE19"/>
    <mergeCell ref="AF19:AH19"/>
    <mergeCell ref="AI19:AK19"/>
    <mergeCell ref="AL19:AN19"/>
    <mergeCell ref="E20:G20"/>
    <mergeCell ref="H20:J20"/>
    <mergeCell ref="K20:M20"/>
    <mergeCell ref="N20:P20"/>
    <mergeCell ref="Q20:S20"/>
    <mergeCell ref="T20:V20"/>
    <mergeCell ref="A21:B23"/>
    <mergeCell ref="C21:C23"/>
    <mergeCell ref="E21:G21"/>
    <mergeCell ref="H21:J21"/>
    <mergeCell ref="K21:M21"/>
    <mergeCell ref="N21:P21"/>
    <mergeCell ref="W20:Y20"/>
    <mergeCell ref="Z20:AB20"/>
    <mergeCell ref="AC20:AE20"/>
    <mergeCell ref="AI21:AK21"/>
    <mergeCell ref="AL21:AN21"/>
    <mergeCell ref="E22:G22"/>
    <mergeCell ref="H22:J22"/>
    <mergeCell ref="K22:M22"/>
    <mergeCell ref="N22:P22"/>
    <mergeCell ref="Q22:S22"/>
    <mergeCell ref="T22:V22"/>
    <mergeCell ref="W22:Y22"/>
    <mergeCell ref="Z22:AB22"/>
    <mergeCell ref="Q21:S21"/>
    <mergeCell ref="T21:V21"/>
    <mergeCell ref="W21:Y21"/>
    <mergeCell ref="Z21:AB21"/>
    <mergeCell ref="AC21:AE21"/>
    <mergeCell ref="AF21:AH21"/>
    <mergeCell ref="AC22:AE22"/>
    <mergeCell ref="AF22:AH22"/>
    <mergeCell ref="AI22:AK22"/>
    <mergeCell ref="AL22:AN22"/>
    <mergeCell ref="E23:G23"/>
    <mergeCell ref="H23:J23"/>
    <mergeCell ref="K23:M23"/>
    <mergeCell ref="N23:P23"/>
    <mergeCell ref="Q23:S23"/>
    <mergeCell ref="T23:V23"/>
    <mergeCell ref="CM26:CT26"/>
    <mergeCell ref="E27:H27"/>
    <mergeCell ref="I27:L27"/>
    <mergeCell ref="M27:P27"/>
    <mergeCell ref="Q27:T27"/>
    <mergeCell ref="U27:X27"/>
    <mergeCell ref="W23:Y23"/>
    <mergeCell ref="Z23:AB23"/>
    <mergeCell ref="AC23:AE23"/>
    <mergeCell ref="AF23:AH23"/>
    <mergeCell ref="AI23:AK23"/>
    <mergeCell ref="AL23:AN23"/>
    <mergeCell ref="E28:F28"/>
    <mergeCell ref="G28:H28"/>
    <mergeCell ref="I28:J28"/>
    <mergeCell ref="K28:L28"/>
    <mergeCell ref="M28:N28"/>
    <mergeCell ref="O28:P28"/>
    <mergeCell ref="A24:Q24"/>
    <mergeCell ref="AF24:AN24"/>
    <mergeCell ref="A26:T26"/>
    <mergeCell ref="AG26:AN26"/>
    <mergeCell ref="AM28:AN28"/>
    <mergeCell ref="Q28:R28"/>
    <mergeCell ref="S28:T28"/>
    <mergeCell ref="U28:V28"/>
    <mergeCell ref="W28:X28"/>
    <mergeCell ref="Y28:Z28"/>
    <mergeCell ref="AA28:AB28"/>
    <mergeCell ref="Y27:AB27"/>
    <mergeCell ref="AC27:AF27"/>
    <mergeCell ref="AG27:AJ27"/>
    <mergeCell ref="AK27:AN27"/>
    <mergeCell ref="G29:H29"/>
    <mergeCell ref="I29:J29"/>
    <mergeCell ref="K29:L29"/>
    <mergeCell ref="M29:N29"/>
    <mergeCell ref="AC28:AD28"/>
    <mergeCell ref="AE28:AF28"/>
    <mergeCell ref="AG28:AH28"/>
    <mergeCell ref="AI28:AJ28"/>
    <mergeCell ref="AK28:AL28"/>
    <mergeCell ref="AM29:AN29"/>
    <mergeCell ref="A30:D30"/>
    <mergeCell ref="E30:F30"/>
    <mergeCell ref="G30:H30"/>
    <mergeCell ref="I30:J30"/>
    <mergeCell ref="K30:L30"/>
    <mergeCell ref="M30:N30"/>
    <mergeCell ref="O30:P30"/>
    <mergeCell ref="Q30:R30"/>
    <mergeCell ref="S30:T30"/>
    <mergeCell ref="AA29:AB29"/>
    <mergeCell ref="AC29:AD29"/>
    <mergeCell ref="AE29:AF29"/>
    <mergeCell ref="AG29:AH29"/>
    <mergeCell ref="AI29:AJ29"/>
    <mergeCell ref="AK29:AL29"/>
    <mergeCell ref="O29:P29"/>
    <mergeCell ref="Q29:R29"/>
    <mergeCell ref="S29:T29"/>
    <mergeCell ref="U29:V29"/>
    <mergeCell ref="W29:X29"/>
    <mergeCell ref="Y29:Z29"/>
    <mergeCell ref="A29:D29"/>
    <mergeCell ref="E29:F29"/>
    <mergeCell ref="AG30:AH30"/>
    <mergeCell ref="AI30:AJ30"/>
    <mergeCell ref="AK30:AL30"/>
    <mergeCell ref="AM30:AN30"/>
    <mergeCell ref="A31:D31"/>
    <mergeCell ref="E31:F31"/>
    <mergeCell ref="G31:H31"/>
    <mergeCell ref="I31:J31"/>
    <mergeCell ref="K31:L31"/>
    <mergeCell ref="M31:N31"/>
    <mergeCell ref="U30:V30"/>
    <mergeCell ref="W30:X30"/>
    <mergeCell ref="Y30:Z30"/>
    <mergeCell ref="AA30:AB30"/>
    <mergeCell ref="AC30:AD30"/>
    <mergeCell ref="AE30:AF30"/>
    <mergeCell ref="AM31:AN31"/>
    <mergeCell ref="A32:D32"/>
    <mergeCell ref="E32:F32"/>
    <mergeCell ref="G32:H32"/>
    <mergeCell ref="I32:J32"/>
    <mergeCell ref="K32:L32"/>
    <mergeCell ref="M32:N32"/>
    <mergeCell ref="O32:P32"/>
    <mergeCell ref="Q32:R32"/>
    <mergeCell ref="S32:T32"/>
    <mergeCell ref="AA31:AB31"/>
    <mergeCell ref="AC31:AD31"/>
    <mergeCell ref="AE31:AF31"/>
    <mergeCell ref="AG31:AH31"/>
    <mergeCell ref="AI31:AJ31"/>
    <mergeCell ref="AK31:AL31"/>
    <mergeCell ref="O31:P31"/>
    <mergeCell ref="Q31:R31"/>
    <mergeCell ref="S31:T31"/>
    <mergeCell ref="U31:V31"/>
    <mergeCell ref="W31:X31"/>
    <mergeCell ref="Y31:Z31"/>
    <mergeCell ref="AG32:AH32"/>
    <mergeCell ref="AI32:AJ32"/>
    <mergeCell ref="AK32:AL32"/>
    <mergeCell ref="AM32:AN32"/>
    <mergeCell ref="A33:D33"/>
    <mergeCell ref="E33:F33"/>
    <mergeCell ref="G33:H33"/>
    <mergeCell ref="I33:J33"/>
    <mergeCell ref="K33:L33"/>
    <mergeCell ref="M33:N33"/>
    <mergeCell ref="U32:V32"/>
    <mergeCell ref="W32:X32"/>
    <mergeCell ref="Y32:Z32"/>
    <mergeCell ref="AA32:AB32"/>
    <mergeCell ref="AC32:AD32"/>
    <mergeCell ref="AE32:AF32"/>
    <mergeCell ref="AM33:AN33"/>
    <mergeCell ref="A34:D34"/>
    <mergeCell ref="E34:F34"/>
    <mergeCell ref="G34:H34"/>
    <mergeCell ref="I34:J34"/>
    <mergeCell ref="K34:L34"/>
    <mergeCell ref="M34:N34"/>
    <mergeCell ref="O34:P34"/>
    <mergeCell ref="Q34:R34"/>
    <mergeCell ref="S34:T34"/>
    <mergeCell ref="AA33:AB33"/>
    <mergeCell ref="AC33:AD33"/>
    <mergeCell ref="AE33:AF33"/>
    <mergeCell ref="AG33:AH33"/>
    <mergeCell ref="AI33:AJ33"/>
    <mergeCell ref="AK33:AL33"/>
    <mergeCell ref="O33:P33"/>
    <mergeCell ref="Q33:R33"/>
    <mergeCell ref="S33:T33"/>
    <mergeCell ref="U33:V33"/>
    <mergeCell ref="W33:X33"/>
    <mergeCell ref="Y33:Z33"/>
    <mergeCell ref="AG34:AH34"/>
    <mergeCell ref="AI34:AJ34"/>
    <mergeCell ref="AK34:AL34"/>
    <mergeCell ref="AM34:AN34"/>
    <mergeCell ref="A35:D35"/>
    <mergeCell ref="E35:F35"/>
    <mergeCell ref="G35:H35"/>
    <mergeCell ref="I35:J35"/>
    <mergeCell ref="K35:L35"/>
    <mergeCell ref="M35:N35"/>
    <mergeCell ref="U34:V34"/>
    <mergeCell ref="W34:X34"/>
    <mergeCell ref="Y34:Z34"/>
    <mergeCell ref="AA34:AB34"/>
    <mergeCell ref="AC34:AD34"/>
    <mergeCell ref="AE34:AF34"/>
    <mergeCell ref="AM35:AN35"/>
    <mergeCell ref="A36:D36"/>
    <mergeCell ref="E36:F36"/>
    <mergeCell ref="G36:H36"/>
    <mergeCell ref="I36:J36"/>
    <mergeCell ref="K36:L36"/>
    <mergeCell ref="M36:N36"/>
    <mergeCell ref="O36:P36"/>
    <mergeCell ref="Q36:R36"/>
    <mergeCell ref="S36:T36"/>
    <mergeCell ref="AA35:AB35"/>
    <mergeCell ref="AC35:AD35"/>
    <mergeCell ref="AE35:AF35"/>
    <mergeCell ref="AG35:AH35"/>
    <mergeCell ref="AI35:AJ35"/>
    <mergeCell ref="AK35:AL35"/>
    <mergeCell ref="O35:P35"/>
    <mergeCell ref="Q35:R35"/>
    <mergeCell ref="S35:T35"/>
    <mergeCell ref="U35:V35"/>
    <mergeCell ref="W35:X35"/>
    <mergeCell ref="Y35:Z35"/>
    <mergeCell ref="AG36:AH36"/>
    <mergeCell ref="AI36:AJ36"/>
    <mergeCell ref="AK36:AL36"/>
    <mergeCell ref="AM36:AN36"/>
    <mergeCell ref="A37:D37"/>
    <mergeCell ref="E37:F37"/>
    <mergeCell ref="G37:H37"/>
    <mergeCell ref="I37:J37"/>
    <mergeCell ref="K37:L37"/>
    <mergeCell ref="M37:N37"/>
    <mergeCell ref="U36:V36"/>
    <mergeCell ref="W36:X36"/>
    <mergeCell ref="Y36:Z36"/>
    <mergeCell ref="AA36:AB36"/>
    <mergeCell ref="AC36:AD36"/>
    <mergeCell ref="AE36:AF36"/>
    <mergeCell ref="AM37:AN37"/>
    <mergeCell ref="A38:D38"/>
    <mergeCell ref="E38:F38"/>
    <mergeCell ref="G38:H38"/>
    <mergeCell ref="I38:J38"/>
    <mergeCell ref="K38:L38"/>
    <mergeCell ref="M38:N38"/>
    <mergeCell ref="O38:P38"/>
    <mergeCell ref="Q38:R38"/>
    <mergeCell ref="S38:T38"/>
    <mergeCell ref="AA37:AB37"/>
    <mergeCell ref="AC37:AD37"/>
    <mergeCell ref="AE37:AF37"/>
    <mergeCell ref="AG37:AH37"/>
    <mergeCell ref="AI37:AJ37"/>
    <mergeCell ref="AK37:AL37"/>
    <mergeCell ref="O37:P37"/>
    <mergeCell ref="Q37:R37"/>
    <mergeCell ref="S37:T37"/>
    <mergeCell ref="U37:V37"/>
    <mergeCell ref="W37:X37"/>
    <mergeCell ref="Y37:Z37"/>
    <mergeCell ref="AG38:AH38"/>
    <mergeCell ref="AI38:AJ38"/>
    <mergeCell ref="AK38:AL38"/>
    <mergeCell ref="AM38:AN38"/>
    <mergeCell ref="A39:D39"/>
    <mergeCell ref="E39:F39"/>
    <mergeCell ref="G39:H39"/>
    <mergeCell ref="I39:J39"/>
    <mergeCell ref="K39:L39"/>
    <mergeCell ref="M39:N39"/>
    <mergeCell ref="U38:V38"/>
    <mergeCell ref="W38:X38"/>
    <mergeCell ref="Y38:Z38"/>
    <mergeCell ref="AA38:AB38"/>
    <mergeCell ref="AC38:AD38"/>
    <mergeCell ref="AE38:AF38"/>
    <mergeCell ref="AM39:AN39"/>
    <mergeCell ref="A40:D40"/>
    <mergeCell ref="E40:F40"/>
    <mergeCell ref="G40:H40"/>
    <mergeCell ref="I40:J40"/>
    <mergeCell ref="K40:L40"/>
    <mergeCell ref="M40:N40"/>
    <mergeCell ref="O40:P40"/>
    <mergeCell ref="Q40:R40"/>
    <mergeCell ref="S40:T40"/>
    <mergeCell ref="AA39:AB39"/>
    <mergeCell ref="AC39:AD39"/>
    <mergeCell ref="AE39:AF39"/>
    <mergeCell ref="AG39:AH39"/>
    <mergeCell ref="AI39:AJ39"/>
    <mergeCell ref="AK39:AL39"/>
    <mergeCell ref="O39:P39"/>
    <mergeCell ref="Q39:R39"/>
    <mergeCell ref="S39:T39"/>
    <mergeCell ref="U39:V39"/>
    <mergeCell ref="W39:X39"/>
    <mergeCell ref="Y39:Z39"/>
    <mergeCell ref="AG40:AH40"/>
    <mergeCell ref="AI40:AJ40"/>
    <mergeCell ref="AK40:AL40"/>
    <mergeCell ref="AM40:AN40"/>
    <mergeCell ref="A41:D41"/>
    <mergeCell ref="E41:F41"/>
    <mergeCell ref="G41:H41"/>
    <mergeCell ref="I41:J41"/>
    <mergeCell ref="K41:L41"/>
    <mergeCell ref="M41:N41"/>
    <mergeCell ref="U40:V40"/>
    <mergeCell ref="W40:X40"/>
    <mergeCell ref="Y40:Z40"/>
    <mergeCell ref="AA40:AB40"/>
    <mergeCell ref="AC40:AD40"/>
    <mergeCell ref="AE40:AF40"/>
    <mergeCell ref="AM41:AN41"/>
    <mergeCell ref="A42:D42"/>
    <mergeCell ref="E42:F42"/>
    <mergeCell ref="G42:H42"/>
    <mergeCell ref="I42:J42"/>
    <mergeCell ref="K42:L42"/>
    <mergeCell ref="M42:N42"/>
    <mergeCell ref="O42:P42"/>
    <mergeCell ref="Q42:R42"/>
    <mergeCell ref="S42:T42"/>
    <mergeCell ref="AA41:AB41"/>
    <mergeCell ref="AC41:AD41"/>
    <mergeCell ref="AE41:AF41"/>
    <mergeCell ref="AG41:AH41"/>
    <mergeCell ref="AI41:AJ41"/>
    <mergeCell ref="AK41:AL41"/>
    <mergeCell ref="O41:P41"/>
    <mergeCell ref="Q41:R41"/>
    <mergeCell ref="S41:T41"/>
    <mergeCell ref="U41:V41"/>
    <mergeCell ref="W41:X41"/>
    <mergeCell ref="Y41:Z41"/>
    <mergeCell ref="AG42:AH42"/>
    <mergeCell ref="AI42:AJ42"/>
    <mergeCell ref="AK42:AL42"/>
    <mergeCell ref="AM42:AN42"/>
    <mergeCell ref="A43:D43"/>
    <mergeCell ref="E43:F43"/>
    <mergeCell ref="G43:H43"/>
    <mergeCell ref="I43:J43"/>
    <mergeCell ref="K43:L43"/>
    <mergeCell ref="M43:N43"/>
    <mergeCell ref="U42:V42"/>
    <mergeCell ref="W42:X42"/>
    <mergeCell ref="Y42:Z42"/>
    <mergeCell ref="AA42:AB42"/>
    <mergeCell ref="AC42:AD42"/>
    <mergeCell ref="AE42:AF42"/>
    <mergeCell ref="AM43:AN43"/>
    <mergeCell ref="A44:D44"/>
    <mergeCell ref="E44:F44"/>
    <mergeCell ref="G44:H44"/>
    <mergeCell ref="I44:J44"/>
    <mergeCell ref="K44:L44"/>
    <mergeCell ref="M44:N44"/>
    <mergeCell ref="O44:P44"/>
    <mergeCell ref="Q44:R44"/>
    <mergeCell ref="S44:T44"/>
    <mergeCell ref="AA43:AB43"/>
    <mergeCell ref="AC43:AD43"/>
    <mergeCell ref="AE43:AF43"/>
    <mergeCell ref="AG43:AH43"/>
    <mergeCell ref="AI43:AJ43"/>
    <mergeCell ref="AK43:AL43"/>
    <mergeCell ref="O43:P43"/>
    <mergeCell ref="Q43:R43"/>
    <mergeCell ref="S43:T43"/>
    <mergeCell ref="U43:V43"/>
    <mergeCell ref="W43:X43"/>
    <mergeCell ref="Y43:Z43"/>
    <mergeCell ref="AG44:AH44"/>
    <mergeCell ref="AI44:AJ44"/>
    <mergeCell ref="AK44:AL44"/>
    <mergeCell ref="AM44:AN44"/>
    <mergeCell ref="A45:D45"/>
    <mergeCell ref="E45:F45"/>
    <mergeCell ref="G45:H45"/>
    <mergeCell ref="I45:J45"/>
    <mergeCell ref="K45:L45"/>
    <mergeCell ref="M45:N45"/>
    <mergeCell ref="U44:V44"/>
    <mergeCell ref="W44:X44"/>
    <mergeCell ref="Y44:Z44"/>
    <mergeCell ref="AA44:AB44"/>
    <mergeCell ref="AC44:AD44"/>
    <mergeCell ref="AE44:AF44"/>
    <mergeCell ref="AM45:AN45"/>
    <mergeCell ref="A46:D46"/>
    <mergeCell ref="E46:F46"/>
    <mergeCell ref="G46:H46"/>
    <mergeCell ref="I46:J46"/>
    <mergeCell ref="K46:L46"/>
    <mergeCell ref="M46:N46"/>
    <mergeCell ref="O46:P46"/>
    <mergeCell ref="Q46:R46"/>
    <mergeCell ref="S46:T46"/>
    <mergeCell ref="AA45:AB45"/>
    <mergeCell ref="AC45:AD45"/>
    <mergeCell ref="AE45:AF45"/>
    <mergeCell ref="AG45:AH45"/>
    <mergeCell ref="AI45:AJ45"/>
    <mergeCell ref="AK45:AL45"/>
    <mergeCell ref="O45:P45"/>
    <mergeCell ref="Q45:R45"/>
    <mergeCell ref="S45:T45"/>
    <mergeCell ref="U45:V45"/>
    <mergeCell ref="W45:X45"/>
    <mergeCell ref="Y45:Z45"/>
    <mergeCell ref="AG46:AH46"/>
    <mergeCell ref="AI46:AJ46"/>
    <mergeCell ref="AK46:AL46"/>
    <mergeCell ref="AM46:AN46"/>
    <mergeCell ref="A47:D47"/>
    <mergeCell ref="E47:F47"/>
    <mergeCell ref="G47:H47"/>
    <mergeCell ref="I47:J47"/>
    <mergeCell ref="K47:L47"/>
    <mergeCell ref="M47:N47"/>
    <mergeCell ref="U46:V46"/>
    <mergeCell ref="W46:X46"/>
    <mergeCell ref="Y46:Z46"/>
    <mergeCell ref="AA46:AB46"/>
    <mergeCell ref="AC46:AD46"/>
    <mergeCell ref="AE46:AF46"/>
    <mergeCell ref="AM47:AN47"/>
    <mergeCell ref="A48:D48"/>
    <mergeCell ref="E48:F48"/>
    <mergeCell ref="G48:H48"/>
    <mergeCell ref="I48:J48"/>
    <mergeCell ref="K48:L48"/>
    <mergeCell ref="M48:N48"/>
    <mergeCell ref="O48:P48"/>
    <mergeCell ref="Q48:R48"/>
    <mergeCell ref="S48:T48"/>
    <mergeCell ref="AA47:AB47"/>
    <mergeCell ref="AC47:AD47"/>
    <mergeCell ref="AE47:AF47"/>
    <mergeCell ref="AG47:AH47"/>
    <mergeCell ref="AI47:AJ47"/>
    <mergeCell ref="AK47:AL47"/>
    <mergeCell ref="O47:P47"/>
    <mergeCell ref="Q47:R47"/>
    <mergeCell ref="S47:T47"/>
    <mergeCell ref="U47:V47"/>
    <mergeCell ref="W47:X47"/>
    <mergeCell ref="Y47:Z47"/>
    <mergeCell ref="AG48:AH48"/>
    <mergeCell ref="AI48:AJ48"/>
    <mergeCell ref="AK48:AL48"/>
    <mergeCell ref="AM48:AN48"/>
    <mergeCell ref="A49:D49"/>
    <mergeCell ref="E49:F49"/>
    <mergeCell ref="G49:H49"/>
    <mergeCell ref="I49:J49"/>
    <mergeCell ref="K49:L49"/>
    <mergeCell ref="M49:N49"/>
    <mergeCell ref="U48:V48"/>
    <mergeCell ref="W48:X48"/>
    <mergeCell ref="Y48:Z48"/>
    <mergeCell ref="AA48:AB48"/>
    <mergeCell ref="AC48:AD48"/>
    <mergeCell ref="AE48:AF48"/>
    <mergeCell ref="AM49:AN49"/>
    <mergeCell ref="A50:D50"/>
    <mergeCell ref="E50:F50"/>
    <mergeCell ref="G50:H50"/>
    <mergeCell ref="I50:J50"/>
    <mergeCell ref="K50:L50"/>
    <mergeCell ref="M50:N50"/>
    <mergeCell ref="O50:P50"/>
    <mergeCell ref="Q50:R50"/>
    <mergeCell ref="S50:T50"/>
    <mergeCell ref="AA49:AB49"/>
    <mergeCell ref="AC49:AD49"/>
    <mergeCell ref="AE49:AF49"/>
    <mergeCell ref="AG49:AH49"/>
    <mergeCell ref="AI49:AJ49"/>
    <mergeCell ref="AK49:AL49"/>
    <mergeCell ref="O49:P49"/>
    <mergeCell ref="Q49:R49"/>
    <mergeCell ref="S49:T49"/>
    <mergeCell ref="U49:V49"/>
    <mergeCell ref="W49:X49"/>
    <mergeCell ref="Y49:Z49"/>
    <mergeCell ref="AG50:AH50"/>
    <mergeCell ref="AI50:AJ50"/>
    <mergeCell ref="AK50:AL50"/>
    <mergeCell ref="AM50:AN50"/>
    <mergeCell ref="A51:D51"/>
    <mergeCell ref="E51:F51"/>
    <mergeCell ref="G51:H51"/>
    <mergeCell ref="I51:J51"/>
    <mergeCell ref="K51:L51"/>
    <mergeCell ref="M51:N51"/>
    <mergeCell ref="U50:V50"/>
    <mergeCell ref="W50:X50"/>
    <mergeCell ref="Y50:Z50"/>
    <mergeCell ref="AA50:AB50"/>
    <mergeCell ref="AC50:AD50"/>
    <mergeCell ref="AE50:AF50"/>
    <mergeCell ref="AM51:AN51"/>
    <mergeCell ref="A52:D52"/>
    <mergeCell ref="E52:F52"/>
    <mergeCell ref="G52:H52"/>
    <mergeCell ref="I52:J52"/>
    <mergeCell ref="K52:L52"/>
    <mergeCell ref="M52:N52"/>
    <mergeCell ref="O52:P52"/>
    <mergeCell ref="Q52:R52"/>
    <mergeCell ref="S52:T52"/>
    <mergeCell ref="AA51:AB51"/>
    <mergeCell ref="AC51:AD51"/>
    <mergeCell ref="AE51:AF51"/>
    <mergeCell ref="AG51:AH51"/>
    <mergeCell ref="AI51:AJ51"/>
    <mergeCell ref="AK51:AL51"/>
    <mergeCell ref="O51:P51"/>
    <mergeCell ref="Q51:R51"/>
    <mergeCell ref="S51:T51"/>
    <mergeCell ref="U51:V51"/>
    <mergeCell ref="W51:X51"/>
    <mergeCell ref="Y51:Z51"/>
    <mergeCell ref="AG52:AH52"/>
    <mergeCell ref="AI52:AJ52"/>
    <mergeCell ref="AK52:AL52"/>
    <mergeCell ref="AM52:AN52"/>
    <mergeCell ref="A53:D53"/>
    <mergeCell ref="E53:F53"/>
    <mergeCell ref="G53:H53"/>
    <mergeCell ref="I53:J53"/>
    <mergeCell ref="K53:L53"/>
    <mergeCell ref="M53:N53"/>
    <mergeCell ref="U52:V52"/>
    <mergeCell ref="W52:X52"/>
    <mergeCell ref="Y52:Z52"/>
    <mergeCell ref="AA52:AB52"/>
    <mergeCell ref="AC52:AD52"/>
    <mergeCell ref="AE52:AF52"/>
    <mergeCell ref="AM53:AN53"/>
    <mergeCell ref="A54:D54"/>
    <mergeCell ref="E54:F54"/>
    <mergeCell ref="G54:H54"/>
    <mergeCell ref="I54:J54"/>
    <mergeCell ref="K54:L54"/>
    <mergeCell ref="M54:N54"/>
    <mergeCell ref="O54:P54"/>
    <mergeCell ref="Q54:R54"/>
    <mergeCell ref="S54:T54"/>
    <mergeCell ref="AA53:AB53"/>
    <mergeCell ref="AC53:AD53"/>
    <mergeCell ref="AE53:AF53"/>
    <mergeCell ref="AG53:AH53"/>
    <mergeCell ref="AI53:AJ53"/>
    <mergeCell ref="AK53:AL53"/>
    <mergeCell ref="O53:P53"/>
    <mergeCell ref="Q53:R53"/>
    <mergeCell ref="S53:T53"/>
    <mergeCell ref="U53:V53"/>
    <mergeCell ref="W53:X53"/>
    <mergeCell ref="Y53:Z53"/>
    <mergeCell ref="AG54:AH54"/>
    <mergeCell ref="AI54:AJ54"/>
    <mergeCell ref="AK54:AL54"/>
    <mergeCell ref="AM54:AN54"/>
    <mergeCell ref="A55:D55"/>
    <mergeCell ref="E55:F55"/>
    <mergeCell ref="G55:H55"/>
    <mergeCell ref="I55:J55"/>
    <mergeCell ref="K55:L55"/>
    <mergeCell ref="M55:N55"/>
    <mergeCell ref="U54:V54"/>
    <mergeCell ref="W54:X54"/>
    <mergeCell ref="Y54:Z54"/>
    <mergeCell ref="AA54:AB54"/>
    <mergeCell ref="AC54:AD54"/>
    <mergeCell ref="AE54:AF54"/>
    <mergeCell ref="AM55:AN55"/>
    <mergeCell ref="A56:D56"/>
    <mergeCell ref="E56:F56"/>
    <mergeCell ref="G56:H56"/>
    <mergeCell ref="I56:J56"/>
    <mergeCell ref="K56:L56"/>
    <mergeCell ref="M56:N56"/>
    <mergeCell ref="O56:P56"/>
    <mergeCell ref="Q56:R56"/>
    <mergeCell ref="S56:T56"/>
    <mergeCell ref="AA55:AB55"/>
    <mergeCell ref="AC55:AD55"/>
    <mergeCell ref="AE55:AF55"/>
    <mergeCell ref="AG55:AH55"/>
    <mergeCell ref="AI55:AJ55"/>
    <mergeCell ref="AK55:AL55"/>
    <mergeCell ref="O55:P55"/>
    <mergeCell ref="Q55:R55"/>
    <mergeCell ref="S55:T55"/>
    <mergeCell ref="U55:V55"/>
    <mergeCell ref="W55:X55"/>
    <mergeCell ref="Y55:Z55"/>
    <mergeCell ref="AG56:AH56"/>
    <mergeCell ref="AI56:AJ56"/>
    <mergeCell ref="AK56:AL56"/>
    <mergeCell ref="AM56:AN56"/>
    <mergeCell ref="A57:D57"/>
    <mergeCell ref="E57:F57"/>
    <mergeCell ref="G57:H57"/>
    <mergeCell ref="I57:J57"/>
    <mergeCell ref="K57:L57"/>
    <mergeCell ref="M57:N57"/>
    <mergeCell ref="U56:V56"/>
    <mergeCell ref="W56:X56"/>
    <mergeCell ref="Y56:Z56"/>
    <mergeCell ref="AA56:AB56"/>
    <mergeCell ref="AC56:AD56"/>
    <mergeCell ref="AE56:AF56"/>
    <mergeCell ref="AM57:AN57"/>
    <mergeCell ref="A58:D58"/>
    <mergeCell ref="E58:F58"/>
    <mergeCell ref="G58:H58"/>
    <mergeCell ref="I58:J58"/>
    <mergeCell ref="K58:L58"/>
    <mergeCell ref="M58:N58"/>
    <mergeCell ref="O58:P58"/>
    <mergeCell ref="Q58:R58"/>
    <mergeCell ref="S58:T58"/>
    <mergeCell ref="AA57:AB57"/>
    <mergeCell ref="AC57:AD57"/>
    <mergeCell ref="AE57:AF57"/>
    <mergeCell ref="AG57:AH57"/>
    <mergeCell ref="AI57:AJ57"/>
    <mergeCell ref="AK57:AL57"/>
    <mergeCell ref="O57:P57"/>
    <mergeCell ref="Q57:R57"/>
    <mergeCell ref="S57:T57"/>
    <mergeCell ref="U57:V57"/>
    <mergeCell ref="W57:X57"/>
    <mergeCell ref="Y57:Z57"/>
    <mergeCell ref="AG58:AH58"/>
    <mergeCell ref="AI58:AJ58"/>
    <mergeCell ref="AK58:AL58"/>
    <mergeCell ref="AM58:AN58"/>
    <mergeCell ref="A59:D59"/>
    <mergeCell ref="E59:F59"/>
    <mergeCell ref="G59:H59"/>
    <mergeCell ref="I59:J59"/>
    <mergeCell ref="K59:L59"/>
    <mergeCell ref="M59:N59"/>
    <mergeCell ref="U58:V58"/>
    <mergeCell ref="W58:X58"/>
    <mergeCell ref="Y58:Z58"/>
    <mergeCell ref="AA58:AB58"/>
    <mergeCell ref="AC58:AD58"/>
    <mergeCell ref="AE58:AF58"/>
    <mergeCell ref="AM59:AN59"/>
    <mergeCell ref="A60:D60"/>
    <mergeCell ref="E60:F60"/>
    <mergeCell ref="G60:H60"/>
    <mergeCell ref="I60:J60"/>
    <mergeCell ref="K60:L60"/>
    <mergeCell ref="M60:N60"/>
    <mergeCell ref="O60:P60"/>
    <mergeCell ref="Q60:R60"/>
    <mergeCell ref="S60:T60"/>
    <mergeCell ref="AA59:AB59"/>
    <mergeCell ref="AC59:AD59"/>
    <mergeCell ref="AE59:AF59"/>
    <mergeCell ref="AG59:AH59"/>
    <mergeCell ref="AI59:AJ59"/>
    <mergeCell ref="AK59:AL59"/>
    <mergeCell ref="O59:P59"/>
    <mergeCell ref="Q59:R59"/>
    <mergeCell ref="S59:T59"/>
    <mergeCell ref="U59:V59"/>
    <mergeCell ref="W59:X59"/>
    <mergeCell ref="Y59:Z59"/>
    <mergeCell ref="AG60:AH60"/>
    <mergeCell ref="AI60:AJ60"/>
    <mergeCell ref="A61:D61"/>
    <mergeCell ref="E61:F61"/>
    <mergeCell ref="G61:H61"/>
    <mergeCell ref="I61:J61"/>
    <mergeCell ref="K61:L61"/>
    <mergeCell ref="M61:N61"/>
    <mergeCell ref="O61:P61"/>
    <mergeCell ref="Q61:R61"/>
    <mergeCell ref="U60:V60"/>
    <mergeCell ref="W60:X60"/>
    <mergeCell ref="Y60:Z60"/>
    <mergeCell ref="AA60:AB60"/>
    <mergeCell ref="AC60:AD60"/>
    <mergeCell ref="AE60:AF60"/>
    <mergeCell ref="AE61:AF61"/>
    <mergeCell ref="AG61:AH61"/>
    <mergeCell ref="AI61:AJ61"/>
    <mergeCell ref="AK61:AL61"/>
    <mergeCell ref="AM61:AN61"/>
    <mergeCell ref="A62:D62"/>
    <mergeCell ref="E62:F62"/>
    <mergeCell ref="G62:H62"/>
    <mergeCell ref="I62:J62"/>
    <mergeCell ref="K62:L62"/>
    <mergeCell ref="S61:T61"/>
    <mergeCell ref="U61:V61"/>
    <mergeCell ref="W61:X61"/>
    <mergeCell ref="Y61:Z61"/>
    <mergeCell ref="AA61:AB61"/>
    <mergeCell ref="AC61:AD61"/>
    <mergeCell ref="Y62:Z62"/>
    <mergeCell ref="AA62:AB62"/>
    <mergeCell ref="AC62:AD62"/>
    <mergeCell ref="AE62:AF62"/>
    <mergeCell ref="AG62:AH62"/>
    <mergeCell ref="AI62:AJ62"/>
    <mergeCell ref="M62:N62"/>
    <mergeCell ref="O62:P62"/>
    <mergeCell ref="Q62:R62"/>
    <mergeCell ref="S62:T62"/>
    <mergeCell ref="U62:V62"/>
    <mergeCell ref="W62:X62"/>
    <mergeCell ref="AM63:AN63"/>
    <mergeCell ref="A65:W65"/>
    <mergeCell ref="AG65:AN65"/>
    <mergeCell ref="AA63:AB63"/>
    <mergeCell ref="AC63:AD63"/>
    <mergeCell ref="AE63:AF63"/>
    <mergeCell ref="AG63:AH63"/>
    <mergeCell ref="AI63:AJ63"/>
    <mergeCell ref="AK63:AL63"/>
    <mergeCell ref="O63:P63"/>
    <mergeCell ref="Q63:R63"/>
    <mergeCell ref="S63:T63"/>
    <mergeCell ref="U63:V63"/>
    <mergeCell ref="W63:X63"/>
    <mergeCell ref="Y63:Z63"/>
    <mergeCell ref="A63:D63"/>
    <mergeCell ref="E63:F63"/>
    <mergeCell ref="G63:H63"/>
    <mergeCell ref="I63:J63"/>
    <mergeCell ref="K63:L63"/>
    <mergeCell ref="M63:N63"/>
  </mergeCells>
  <phoneticPr fontId="3"/>
  <printOptions horizontalCentered="1"/>
  <pageMargins left="0.39370078740157483" right="0.39370078740157483" top="0.59055118110236227" bottom="0.78740157480314965" header="0.51181102362204722" footer="0.51181102362204722"/>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Z70"/>
  <sheetViews>
    <sheetView tabSelected="1" view="pageBreakPreview" topLeftCell="A40" zoomScale="75" zoomScaleNormal="75" workbookViewId="0">
      <selection activeCell="F23" sqref="F23"/>
    </sheetView>
  </sheetViews>
  <sheetFormatPr defaultColWidth="9.625" defaultRowHeight="17.25" x14ac:dyDescent="0.2"/>
  <cols>
    <col min="1" max="1" width="11.125" style="9" customWidth="1"/>
    <col min="2" max="4" width="10" style="9" customWidth="1"/>
    <col min="5" max="6" width="11.375" style="9" customWidth="1"/>
    <col min="7" max="7" width="12" style="9" bestFit="1" customWidth="1"/>
    <col min="8" max="8" width="12.125" style="9" customWidth="1"/>
    <col min="9" max="10" width="10" style="9" customWidth="1"/>
    <col min="11" max="11" width="9.625" style="9" customWidth="1"/>
    <col min="12" max="256" width="9.625" style="9"/>
    <col min="257" max="257" width="11.125" style="9" customWidth="1"/>
    <col min="258" max="260" width="10" style="9" customWidth="1"/>
    <col min="261" max="262" width="11.375" style="9" customWidth="1"/>
    <col min="263" max="263" width="12" style="9" bestFit="1" customWidth="1"/>
    <col min="264" max="264" width="12.125" style="9" customWidth="1"/>
    <col min="265" max="266" width="10" style="9" customWidth="1"/>
    <col min="267" max="267" width="9.625" style="9" customWidth="1"/>
    <col min="268" max="512" width="9.625" style="9"/>
    <col min="513" max="513" width="11.125" style="9" customWidth="1"/>
    <col min="514" max="516" width="10" style="9" customWidth="1"/>
    <col min="517" max="518" width="11.375" style="9" customWidth="1"/>
    <col min="519" max="519" width="12" style="9" bestFit="1" customWidth="1"/>
    <col min="520" max="520" width="12.125" style="9" customWidth="1"/>
    <col min="521" max="522" width="10" style="9" customWidth="1"/>
    <col min="523" max="523" width="9.625" style="9" customWidth="1"/>
    <col min="524" max="768" width="9.625" style="9"/>
    <col min="769" max="769" width="11.125" style="9" customWidth="1"/>
    <col min="770" max="772" width="10" style="9" customWidth="1"/>
    <col min="773" max="774" width="11.375" style="9" customWidth="1"/>
    <col min="775" max="775" width="12" style="9" bestFit="1" customWidth="1"/>
    <col min="776" max="776" width="12.125" style="9" customWidth="1"/>
    <col min="777" max="778" width="10" style="9" customWidth="1"/>
    <col min="779" max="779" width="9.625" style="9" customWidth="1"/>
    <col min="780" max="1024" width="9.625" style="9"/>
    <col min="1025" max="1025" width="11.125" style="9" customWidth="1"/>
    <col min="1026" max="1028" width="10" style="9" customWidth="1"/>
    <col min="1029" max="1030" width="11.375" style="9" customWidth="1"/>
    <col min="1031" max="1031" width="12" style="9" bestFit="1" customWidth="1"/>
    <col min="1032" max="1032" width="12.125" style="9" customWidth="1"/>
    <col min="1033" max="1034" width="10" style="9" customWidth="1"/>
    <col min="1035" max="1035" width="9.625" style="9" customWidth="1"/>
    <col min="1036" max="1280" width="9.625" style="9"/>
    <col min="1281" max="1281" width="11.125" style="9" customWidth="1"/>
    <col min="1282" max="1284" width="10" style="9" customWidth="1"/>
    <col min="1285" max="1286" width="11.375" style="9" customWidth="1"/>
    <col min="1287" max="1287" width="12" style="9" bestFit="1" customWidth="1"/>
    <col min="1288" max="1288" width="12.125" style="9" customWidth="1"/>
    <col min="1289" max="1290" width="10" style="9" customWidth="1"/>
    <col min="1291" max="1291" width="9.625" style="9" customWidth="1"/>
    <col min="1292" max="1536" width="9.625" style="9"/>
    <col min="1537" max="1537" width="11.125" style="9" customWidth="1"/>
    <col min="1538" max="1540" width="10" style="9" customWidth="1"/>
    <col min="1541" max="1542" width="11.375" style="9" customWidth="1"/>
    <col min="1543" max="1543" width="12" style="9" bestFit="1" customWidth="1"/>
    <col min="1544" max="1544" width="12.125" style="9" customWidth="1"/>
    <col min="1545" max="1546" width="10" style="9" customWidth="1"/>
    <col min="1547" max="1547" width="9.625" style="9" customWidth="1"/>
    <col min="1548" max="1792" width="9.625" style="9"/>
    <col min="1793" max="1793" width="11.125" style="9" customWidth="1"/>
    <col min="1794" max="1796" width="10" style="9" customWidth="1"/>
    <col min="1797" max="1798" width="11.375" style="9" customWidth="1"/>
    <col min="1799" max="1799" width="12" style="9" bestFit="1" customWidth="1"/>
    <col min="1800" max="1800" width="12.125" style="9" customWidth="1"/>
    <col min="1801" max="1802" width="10" style="9" customWidth="1"/>
    <col min="1803" max="1803" width="9.625" style="9" customWidth="1"/>
    <col min="1804" max="2048" width="9.625" style="9"/>
    <col min="2049" max="2049" width="11.125" style="9" customWidth="1"/>
    <col min="2050" max="2052" width="10" style="9" customWidth="1"/>
    <col min="2053" max="2054" width="11.375" style="9" customWidth="1"/>
    <col min="2055" max="2055" width="12" style="9" bestFit="1" customWidth="1"/>
    <col min="2056" max="2056" width="12.125" style="9" customWidth="1"/>
    <col min="2057" max="2058" width="10" style="9" customWidth="1"/>
    <col min="2059" max="2059" width="9.625" style="9" customWidth="1"/>
    <col min="2060" max="2304" width="9.625" style="9"/>
    <col min="2305" max="2305" width="11.125" style="9" customWidth="1"/>
    <col min="2306" max="2308" width="10" style="9" customWidth="1"/>
    <col min="2309" max="2310" width="11.375" style="9" customWidth="1"/>
    <col min="2311" max="2311" width="12" style="9" bestFit="1" customWidth="1"/>
    <col min="2312" max="2312" width="12.125" style="9" customWidth="1"/>
    <col min="2313" max="2314" width="10" style="9" customWidth="1"/>
    <col min="2315" max="2315" width="9.625" style="9" customWidth="1"/>
    <col min="2316" max="2560" width="9.625" style="9"/>
    <col min="2561" max="2561" width="11.125" style="9" customWidth="1"/>
    <col min="2562" max="2564" width="10" style="9" customWidth="1"/>
    <col min="2565" max="2566" width="11.375" style="9" customWidth="1"/>
    <col min="2567" max="2567" width="12" style="9" bestFit="1" customWidth="1"/>
    <col min="2568" max="2568" width="12.125" style="9" customWidth="1"/>
    <col min="2569" max="2570" width="10" style="9" customWidth="1"/>
    <col min="2571" max="2571" width="9.625" style="9" customWidth="1"/>
    <col min="2572" max="2816" width="9.625" style="9"/>
    <col min="2817" max="2817" width="11.125" style="9" customWidth="1"/>
    <col min="2818" max="2820" width="10" style="9" customWidth="1"/>
    <col min="2821" max="2822" width="11.375" style="9" customWidth="1"/>
    <col min="2823" max="2823" width="12" style="9" bestFit="1" customWidth="1"/>
    <col min="2824" max="2824" width="12.125" style="9" customWidth="1"/>
    <col min="2825" max="2826" width="10" style="9" customWidth="1"/>
    <col min="2827" max="2827" width="9.625" style="9" customWidth="1"/>
    <col min="2828" max="3072" width="9.625" style="9"/>
    <col min="3073" max="3073" width="11.125" style="9" customWidth="1"/>
    <col min="3074" max="3076" width="10" style="9" customWidth="1"/>
    <col min="3077" max="3078" width="11.375" style="9" customWidth="1"/>
    <col min="3079" max="3079" width="12" style="9" bestFit="1" customWidth="1"/>
    <col min="3080" max="3080" width="12.125" style="9" customWidth="1"/>
    <col min="3081" max="3082" width="10" style="9" customWidth="1"/>
    <col min="3083" max="3083" width="9.625" style="9" customWidth="1"/>
    <col min="3084" max="3328" width="9.625" style="9"/>
    <col min="3329" max="3329" width="11.125" style="9" customWidth="1"/>
    <col min="3330" max="3332" width="10" style="9" customWidth="1"/>
    <col min="3333" max="3334" width="11.375" style="9" customWidth="1"/>
    <col min="3335" max="3335" width="12" style="9" bestFit="1" customWidth="1"/>
    <col min="3336" max="3336" width="12.125" style="9" customWidth="1"/>
    <col min="3337" max="3338" width="10" style="9" customWidth="1"/>
    <col min="3339" max="3339" width="9.625" style="9" customWidth="1"/>
    <col min="3340" max="3584" width="9.625" style="9"/>
    <col min="3585" max="3585" width="11.125" style="9" customWidth="1"/>
    <col min="3586" max="3588" width="10" style="9" customWidth="1"/>
    <col min="3589" max="3590" width="11.375" style="9" customWidth="1"/>
    <col min="3591" max="3591" width="12" style="9" bestFit="1" customWidth="1"/>
    <col min="3592" max="3592" width="12.125" style="9" customWidth="1"/>
    <col min="3593" max="3594" width="10" style="9" customWidth="1"/>
    <col min="3595" max="3595" width="9.625" style="9" customWidth="1"/>
    <col min="3596" max="3840" width="9.625" style="9"/>
    <col min="3841" max="3841" width="11.125" style="9" customWidth="1"/>
    <col min="3842" max="3844" width="10" style="9" customWidth="1"/>
    <col min="3845" max="3846" width="11.375" style="9" customWidth="1"/>
    <col min="3847" max="3847" width="12" style="9" bestFit="1" customWidth="1"/>
    <col min="3848" max="3848" width="12.125" style="9" customWidth="1"/>
    <col min="3849" max="3850" width="10" style="9" customWidth="1"/>
    <col min="3851" max="3851" width="9.625" style="9" customWidth="1"/>
    <col min="3852" max="4096" width="9.625" style="9"/>
    <col min="4097" max="4097" width="11.125" style="9" customWidth="1"/>
    <col min="4098" max="4100" width="10" style="9" customWidth="1"/>
    <col min="4101" max="4102" width="11.375" style="9" customWidth="1"/>
    <col min="4103" max="4103" width="12" style="9" bestFit="1" customWidth="1"/>
    <col min="4104" max="4104" width="12.125" style="9" customWidth="1"/>
    <col min="4105" max="4106" width="10" style="9" customWidth="1"/>
    <col min="4107" max="4107" width="9.625" style="9" customWidth="1"/>
    <col min="4108" max="4352" width="9.625" style="9"/>
    <col min="4353" max="4353" width="11.125" style="9" customWidth="1"/>
    <col min="4354" max="4356" width="10" style="9" customWidth="1"/>
    <col min="4357" max="4358" width="11.375" style="9" customWidth="1"/>
    <col min="4359" max="4359" width="12" style="9" bestFit="1" customWidth="1"/>
    <col min="4360" max="4360" width="12.125" style="9" customWidth="1"/>
    <col min="4361" max="4362" width="10" style="9" customWidth="1"/>
    <col min="4363" max="4363" width="9.625" style="9" customWidth="1"/>
    <col min="4364" max="4608" width="9.625" style="9"/>
    <col min="4609" max="4609" width="11.125" style="9" customWidth="1"/>
    <col min="4610" max="4612" width="10" style="9" customWidth="1"/>
    <col min="4613" max="4614" width="11.375" style="9" customWidth="1"/>
    <col min="4615" max="4615" width="12" style="9" bestFit="1" customWidth="1"/>
    <col min="4616" max="4616" width="12.125" style="9" customWidth="1"/>
    <col min="4617" max="4618" width="10" style="9" customWidth="1"/>
    <col min="4619" max="4619" width="9.625" style="9" customWidth="1"/>
    <col min="4620" max="4864" width="9.625" style="9"/>
    <col min="4865" max="4865" width="11.125" style="9" customWidth="1"/>
    <col min="4866" max="4868" width="10" style="9" customWidth="1"/>
    <col min="4869" max="4870" width="11.375" style="9" customWidth="1"/>
    <col min="4871" max="4871" width="12" style="9" bestFit="1" customWidth="1"/>
    <col min="4872" max="4872" width="12.125" style="9" customWidth="1"/>
    <col min="4873" max="4874" width="10" style="9" customWidth="1"/>
    <col min="4875" max="4875" width="9.625" style="9" customWidth="1"/>
    <col min="4876" max="5120" width="9.625" style="9"/>
    <col min="5121" max="5121" width="11.125" style="9" customWidth="1"/>
    <col min="5122" max="5124" width="10" style="9" customWidth="1"/>
    <col min="5125" max="5126" width="11.375" style="9" customWidth="1"/>
    <col min="5127" max="5127" width="12" style="9" bestFit="1" customWidth="1"/>
    <col min="5128" max="5128" width="12.125" style="9" customWidth="1"/>
    <col min="5129" max="5130" width="10" style="9" customWidth="1"/>
    <col min="5131" max="5131" width="9.625" style="9" customWidth="1"/>
    <col min="5132" max="5376" width="9.625" style="9"/>
    <col min="5377" max="5377" width="11.125" style="9" customWidth="1"/>
    <col min="5378" max="5380" width="10" style="9" customWidth="1"/>
    <col min="5381" max="5382" width="11.375" style="9" customWidth="1"/>
    <col min="5383" max="5383" width="12" style="9" bestFit="1" customWidth="1"/>
    <col min="5384" max="5384" width="12.125" style="9" customWidth="1"/>
    <col min="5385" max="5386" width="10" style="9" customWidth="1"/>
    <col min="5387" max="5387" width="9.625" style="9" customWidth="1"/>
    <col min="5388" max="5632" width="9.625" style="9"/>
    <col min="5633" max="5633" width="11.125" style="9" customWidth="1"/>
    <col min="5634" max="5636" width="10" style="9" customWidth="1"/>
    <col min="5637" max="5638" width="11.375" style="9" customWidth="1"/>
    <col min="5639" max="5639" width="12" style="9" bestFit="1" customWidth="1"/>
    <col min="5640" max="5640" width="12.125" style="9" customWidth="1"/>
    <col min="5641" max="5642" width="10" style="9" customWidth="1"/>
    <col min="5643" max="5643" width="9.625" style="9" customWidth="1"/>
    <col min="5644" max="5888" width="9.625" style="9"/>
    <col min="5889" max="5889" width="11.125" style="9" customWidth="1"/>
    <col min="5890" max="5892" width="10" style="9" customWidth="1"/>
    <col min="5893" max="5894" width="11.375" style="9" customWidth="1"/>
    <col min="5895" max="5895" width="12" style="9" bestFit="1" customWidth="1"/>
    <col min="5896" max="5896" width="12.125" style="9" customWidth="1"/>
    <col min="5897" max="5898" width="10" style="9" customWidth="1"/>
    <col min="5899" max="5899" width="9.625" style="9" customWidth="1"/>
    <col min="5900" max="6144" width="9.625" style="9"/>
    <col min="6145" max="6145" width="11.125" style="9" customWidth="1"/>
    <col min="6146" max="6148" width="10" style="9" customWidth="1"/>
    <col min="6149" max="6150" width="11.375" style="9" customWidth="1"/>
    <col min="6151" max="6151" width="12" style="9" bestFit="1" customWidth="1"/>
    <col min="6152" max="6152" width="12.125" style="9" customWidth="1"/>
    <col min="6153" max="6154" width="10" style="9" customWidth="1"/>
    <col min="6155" max="6155" width="9.625" style="9" customWidth="1"/>
    <col min="6156" max="6400" width="9.625" style="9"/>
    <col min="6401" max="6401" width="11.125" style="9" customWidth="1"/>
    <col min="6402" max="6404" width="10" style="9" customWidth="1"/>
    <col min="6405" max="6406" width="11.375" style="9" customWidth="1"/>
    <col min="6407" max="6407" width="12" style="9" bestFit="1" customWidth="1"/>
    <col min="6408" max="6408" width="12.125" style="9" customWidth="1"/>
    <col min="6409" max="6410" width="10" style="9" customWidth="1"/>
    <col min="6411" max="6411" width="9.625" style="9" customWidth="1"/>
    <col min="6412" max="6656" width="9.625" style="9"/>
    <col min="6657" max="6657" width="11.125" style="9" customWidth="1"/>
    <col min="6658" max="6660" width="10" style="9" customWidth="1"/>
    <col min="6661" max="6662" width="11.375" style="9" customWidth="1"/>
    <col min="6663" max="6663" width="12" style="9" bestFit="1" customWidth="1"/>
    <col min="6664" max="6664" width="12.125" style="9" customWidth="1"/>
    <col min="6665" max="6666" width="10" style="9" customWidth="1"/>
    <col min="6667" max="6667" width="9.625" style="9" customWidth="1"/>
    <col min="6668" max="6912" width="9.625" style="9"/>
    <col min="6913" max="6913" width="11.125" style="9" customWidth="1"/>
    <col min="6914" max="6916" width="10" style="9" customWidth="1"/>
    <col min="6917" max="6918" width="11.375" style="9" customWidth="1"/>
    <col min="6919" max="6919" width="12" style="9" bestFit="1" customWidth="1"/>
    <col min="6920" max="6920" width="12.125" style="9" customWidth="1"/>
    <col min="6921" max="6922" width="10" style="9" customWidth="1"/>
    <col min="6923" max="6923" width="9.625" style="9" customWidth="1"/>
    <col min="6924" max="7168" width="9.625" style="9"/>
    <col min="7169" max="7169" width="11.125" style="9" customWidth="1"/>
    <col min="7170" max="7172" width="10" style="9" customWidth="1"/>
    <col min="7173" max="7174" width="11.375" style="9" customWidth="1"/>
    <col min="7175" max="7175" width="12" style="9" bestFit="1" customWidth="1"/>
    <col min="7176" max="7176" width="12.125" style="9" customWidth="1"/>
    <col min="7177" max="7178" width="10" style="9" customWidth="1"/>
    <col min="7179" max="7179" width="9.625" style="9" customWidth="1"/>
    <col min="7180" max="7424" width="9.625" style="9"/>
    <col min="7425" max="7425" width="11.125" style="9" customWidth="1"/>
    <col min="7426" max="7428" width="10" style="9" customWidth="1"/>
    <col min="7429" max="7430" width="11.375" style="9" customWidth="1"/>
    <col min="7431" max="7431" width="12" style="9" bestFit="1" customWidth="1"/>
    <col min="7432" max="7432" width="12.125" style="9" customWidth="1"/>
    <col min="7433" max="7434" width="10" style="9" customWidth="1"/>
    <col min="7435" max="7435" width="9.625" style="9" customWidth="1"/>
    <col min="7436" max="7680" width="9.625" style="9"/>
    <col min="7681" max="7681" width="11.125" style="9" customWidth="1"/>
    <col min="7682" max="7684" width="10" style="9" customWidth="1"/>
    <col min="7685" max="7686" width="11.375" style="9" customWidth="1"/>
    <col min="7687" max="7687" width="12" style="9" bestFit="1" customWidth="1"/>
    <col min="7688" max="7688" width="12.125" style="9" customWidth="1"/>
    <col min="7689" max="7690" width="10" style="9" customWidth="1"/>
    <col min="7691" max="7691" width="9.625" style="9" customWidth="1"/>
    <col min="7692" max="7936" width="9.625" style="9"/>
    <col min="7937" max="7937" width="11.125" style="9" customWidth="1"/>
    <col min="7938" max="7940" width="10" style="9" customWidth="1"/>
    <col min="7941" max="7942" width="11.375" style="9" customWidth="1"/>
    <col min="7943" max="7943" width="12" style="9" bestFit="1" customWidth="1"/>
    <col min="7944" max="7944" width="12.125" style="9" customWidth="1"/>
    <col min="7945" max="7946" width="10" style="9" customWidth="1"/>
    <col min="7947" max="7947" width="9.625" style="9" customWidth="1"/>
    <col min="7948" max="8192" width="9.625" style="9"/>
    <col min="8193" max="8193" width="11.125" style="9" customWidth="1"/>
    <col min="8194" max="8196" width="10" style="9" customWidth="1"/>
    <col min="8197" max="8198" width="11.375" style="9" customWidth="1"/>
    <col min="8199" max="8199" width="12" style="9" bestFit="1" customWidth="1"/>
    <col min="8200" max="8200" width="12.125" style="9" customWidth="1"/>
    <col min="8201" max="8202" width="10" style="9" customWidth="1"/>
    <col min="8203" max="8203" width="9.625" style="9" customWidth="1"/>
    <col min="8204" max="8448" width="9.625" style="9"/>
    <col min="8449" max="8449" width="11.125" style="9" customWidth="1"/>
    <col min="8450" max="8452" width="10" style="9" customWidth="1"/>
    <col min="8453" max="8454" width="11.375" style="9" customWidth="1"/>
    <col min="8455" max="8455" width="12" style="9" bestFit="1" customWidth="1"/>
    <col min="8456" max="8456" width="12.125" style="9" customWidth="1"/>
    <col min="8457" max="8458" width="10" style="9" customWidth="1"/>
    <col min="8459" max="8459" width="9.625" style="9" customWidth="1"/>
    <col min="8460" max="8704" width="9.625" style="9"/>
    <col min="8705" max="8705" width="11.125" style="9" customWidth="1"/>
    <col min="8706" max="8708" width="10" style="9" customWidth="1"/>
    <col min="8709" max="8710" width="11.375" style="9" customWidth="1"/>
    <col min="8711" max="8711" width="12" style="9" bestFit="1" customWidth="1"/>
    <col min="8712" max="8712" width="12.125" style="9" customWidth="1"/>
    <col min="8713" max="8714" width="10" style="9" customWidth="1"/>
    <col min="8715" max="8715" width="9.625" style="9" customWidth="1"/>
    <col min="8716" max="8960" width="9.625" style="9"/>
    <col min="8961" max="8961" width="11.125" style="9" customWidth="1"/>
    <col min="8962" max="8964" width="10" style="9" customWidth="1"/>
    <col min="8965" max="8966" width="11.375" style="9" customWidth="1"/>
    <col min="8967" max="8967" width="12" style="9" bestFit="1" customWidth="1"/>
    <col min="8968" max="8968" width="12.125" style="9" customWidth="1"/>
    <col min="8969" max="8970" width="10" style="9" customWidth="1"/>
    <col min="8971" max="8971" width="9.625" style="9" customWidth="1"/>
    <col min="8972" max="9216" width="9.625" style="9"/>
    <col min="9217" max="9217" width="11.125" style="9" customWidth="1"/>
    <col min="9218" max="9220" width="10" style="9" customWidth="1"/>
    <col min="9221" max="9222" width="11.375" style="9" customWidth="1"/>
    <col min="9223" max="9223" width="12" style="9" bestFit="1" customWidth="1"/>
    <col min="9224" max="9224" width="12.125" style="9" customWidth="1"/>
    <col min="9225" max="9226" width="10" style="9" customWidth="1"/>
    <col min="9227" max="9227" width="9.625" style="9" customWidth="1"/>
    <col min="9228" max="9472" width="9.625" style="9"/>
    <col min="9473" max="9473" width="11.125" style="9" customWidth="1"/>
    <col min="9474" max="9476" width="10" style="9" customWidth="1"/>
    <col min="9477" max="9478" width="11.375" style="9" customWidth="1"/>
    <col min="9479" max="9479" width="12" style="9" bestFit="1" customWidth="1"/>
    <col min="9480" max="9480" width="12.125" style="9" customWidth="1"/>
    <col min="9481" max="9482" width="10" style="9" customWidth="1"/>
    <col min="9483" max="9483" width="9.625" style="9" customWidth="1"/>
    <col min="9484" max="9728" width="9.625" style="9"/>
    <col min="9729" max="9729" width="11.125" style="9" customWidth="1"/>
    <col min="9730" max="9732" width="10" style="9" customWidth="1"/>
    <col min="9733" max="9734" width="11.375" style="9" customWidth="1"/>
    <col min="9735" max="9735" width="12" style="9" bestFit="1" customWidth="1"/>
    <col min="9736" max="9736" width="12.125" style="9" customWidth="1"/>
    <col min="9737" max="9738" width="10" style="9" customWidth="1"/>
    <col min="9739" max="9739" width="9.625" style="9" customWidth="1"/>
    <col min="9740" max="9984" width="9.625" style="9"/>
    <col min="9985" max="9985" width="11.125" style="9" customWidth="1"/>
    <col min="9986" max="9988" width="10" style="9" customWidth="1"/>
    <col min="9989" max="9990" width="11.375" style="9" customWidth="1"/>
    <col min="9991" max="9991" width="12" style="9" bestFit="1" customWidth="1"/>
    <col min="9992" max="9992" width="12.125" style="9" customWidth="1"/>
    <col min="9993" max="9994" width="10" style="9" customWidth="1"/>
    <col min="9995" max="9995" width="9.625" style="9" customWidth="1"/>
    <col min="9996" max="10240" width="9.625" style="9"/>
    <col min="10241" max="10241" width="11.125" style="9" customWidth="1"/>
    <col min="10242" max="10244" width="10" style="9" customWidth="1"/>
    <col min="10245" max="10246" width="11.375" style="9" customWidth="1"/>
    <col min="10247" max="10247" width="12" style="9" bestFit="1" customWidth="1"/>
    <col min="10248" max="10248" width="12.125" style="9" customWidth="1"/>
    <col min="10249" max="10250" width="10" style="9" customWidth="1"/>
    <col min="10251" max="10251" width="9.625" style="9" customWidth="1"/>
    <col min="10252" max="10496" width="9.625" style="9"/>
    <col min="10497" max="10497" width="11.125" style="9" customWidth="1"/>
    <col min="10498" max="10500" width="10" style="9" customWidth="1"/>
    <col min="10501" max="10502" width="11.375" style="9" customWidth="1"/>
    <col min="10503" max="10503" width="12" style="9" bestFit="1" customWidth="1"/>
    <col min="10504" max="10504" width="12.125" style="9" customWidth="1"/>
    <col min="10505" max="10506" width="10" style="9" customWidth="1"/>
    <col min="10507" max="10507" width="9.625" style="9" customWidth="1"/>
    <col min="10508" max="10752" width="9.625" style="9"/>
    <col min="10753" max="10753" width="11.125" style="9" customWidth="1"/>
    <col min="10754" max="10756" width="10" style="9" customWidth="1"/>
    <col min="10757" max="10758" width="11.375" style="9" customWidth="1"/>
    <col min="10759" max="10759" width="12" style="9" bestFit="1" customWidth="1"/>
    <col min="10760" max="10760" width="12.125" style="9" customWidth="1"/>
    <col min="10761" max="10762" width="10" style="9" customWidth="1"/>
    <col min="10763" max="10763" width="9.625" style="9" customWidth="1"/>
    <col min="10764" max="11008" width="9.625" style="9"/>
    <col min="11009" max="11009" width="11.125" style="9" customWidth="1"/>
    <col min="11010" max="11012" width="10" style="9" customWidth="1"/>
    <col min="11013" max="11014" width="11.375" style="9" customWidth="1"/>
    <col min="11015" max="11015" width="12" style="9" bestFit="1" customWidth="1"/>
    <col min="11016" max="11016" width="12.125" style="9" customWidth="1"/>
    <col min="11017" max="11018" width="10" style="9" customWidth="1"/>
    <col min="11019" max="11019" width="9.625" style="9" customWidth="1"/>
    <col min="11020" max="11264" width="9.625" style="9"/>
    <col min="11265" max="11265" width="11.125" style="9" customWidth="1"/>
    <col min="11266" max="11268" width="10" style="9" customWidth="1"/>
    <col min="11269" max="11270" width="11.375" style="9" customWidth="1"/>
    <col min="11271" max="11271" width="12" style="9" bestFit="1" customWidth="1"/>
    <col min="11272" max="11272" width="12.125" style="9" customWidth="1"/>
    <col min="11273" max="11274" width="10" style="9" customWidth="1"/>
    <col min="11275" max="11275" width="9.625" style="9" customWidth="1"/>
    <col min="11276" max="11520" width="9.625" style="9"/>
    <col min="11521" max="11521" width="11.125" style="9" customWidth="1"/>
    <col min="11522" max="11524" width="10" style="9" customWidth="1"/>
    <col min="11525" max="11526" width="11.375" style="9" customWidth="1"/>
    <col min="11527" max="11527" width="12" style="9" bestFit="1" customWidth="1"/>
    <col min="11528" max="11528" width="12.125" style="9" customWidth="1"/>
    <col min="11529" max="11530" width="10" style="9" customWidth="1"/>
    <col min="11531" max="11531" width="9.625" style="9" customWidth="1"/>
    <col min="11532" max="11776" width="9.625" style="9"/>
    <col min="11777" max="11777" width="11.125" style="9" customWidth="1"/>
    <col min="11778" max="11780" width="10" style="9" customWidth="1"/>
    <col min="11781" max="11782" width="11.375" style="9" customWidth="1"/>
    <col min="11783" max="11783" width="12" style="9" bestFit="1" customWidth="1"/>
    <col min="11784" max="11784" width="12.125" style="9" customWidth="1"/>
    <col min="11785" max="11786" width="10" style="9" customWidth="1"/>
    <col min="11787" max="11787" width="9.625" style="9" customWidth="1"/>
    <col min="11788" max="12032" width="9.625" style="9"/>
    <col min="12033" max="12033" width="11.125" style="9" customWidth="1"/>
    <col min="12034" max="12036" width="10" style="9" customWidth="1"/>
    <col min="12037" max="12038" width="11.375" style="9" customWidth="1"/>
    <col min="12039" max="12039" width="12" style="9" bestFit="1" customWidth="1"/>
    <col min="12040" max="12040" width="12.125" style="9" customWidth="1"/>
    <col min="12041" max="12042" width="10" style="9" customWidth="1"/>
    <col min="12043" max="12043" width="9.625" style="9" customWidth="1"/>
    <col min="12044" max="12288" width="9.625" style="9"/>
    <col min="12289" max="12289" width="11.125" style="9" customWidth="1"/>
    <col min="12290" max="12292" width="10" style="9" customWidth="1"/>
    <col min="12293" max="12294" width="11.375" style="9" customWidth="1"/>
    <col min="12295" max="12295" width="12" style="9" bestFit="1" customWidth="1"/>
    <col min="12296" max="12296" width="12.125" style="9" customWidth="1"/>
    <col min="12297" max="12298" width="10" style="9" customWidth="1"/>
    <col min="12299" max="12299" width="9.625" style="9" customWidth="1"/>
    <col min="12300" max="12544" width="9.625" style="9"/>
    <col min="12545" max="12545" width="11.125" style="9" customWidth="1"/>
    <col min="12546" max="12548" width="10" style="9" customWidth="1"/>
    <col min="12549" max="12550" width="11.375" style="9" customWidth="1"/>
    <col min="12551" max="12551" width="12" style="9" bestFit="1" customWidth="1"/>
    <col min="12552" max="12552" width="12.125" style="9" customWidth="1"/>
    <col min="12553" max="12554" width="10" style="9" customWidth="1"/>
    <col min="12555" max="12555" width="9.625" style="9" customWidth="1"/>
    <col min="12556" max="12800" width="9.625" style="9"/>
    <col min="12801" max="12801" width="11.125" style="9" customWidth="1"/>
    <col min="12802" max="12804" width="10" style="9" customWidth="1"/>
    <col min="12805" max="12806" width="11.375" style="9" customWidth="1"/>
    <col min="12807" max="12807" width="12" style="9" bestFit="1" customWidth="1"/>
    <col min="12808" max="12808" width="12.125" style="9" customWidth="1"/>
    <col min="12809" max="12810" width="10" style="9" customWidth="1"/>
    <col min="12811" max="12811" width="9.625" style="9" customWidth="1"/>
    <col min="12812" max="13056" width="9.625" style="9"/>
    <col min="13057" max="13057" width="11.125" style="9" customWidth="1"/>
    <col min="13058" max="13060" width="10" style="9" customWidth="1"/>
    <col min="13061" max="13062" width="11.375" style="9" customWidth="1"/>
    <col min="13063" max="13063" width="12" style="9" bestFit="1" customWidth="1"/>
    <col min="13064" max="13064" width="12.125" style="9" customWidth="1"/>
    <col min="13065" max="13066" width="10" style="9" customWidth="1"/>
    <col min="13067" max="13067" width="9.625" style="9" customWidth="1"/>
    <col min="13068" max="13312" width="9.625" style="9"/>
    <col min="13313" max="13313" width="11.125" style="9" customWidth="1"/>
    <col min="13314" max="13316" width="10" style="9" customWidth="1"/>
    <col min="13317" max="13318" width="11.375" style="9" customWidth="1"/>
    <col min="13319" max="13319" width="12" style="9" bestFit="1" customWidth="1"/>
    <col min="13320" max="13320" width="12.125" style="9" customWidth="1"/>
    <col min="13321" max="13322" width="10" style="9" customWidth="1"/>
    <col min="13323" max="13323" width="9.625" style="9" customWidth="1"/>
    <col min="13324" max="13568" width="9.625" style="9"/>
    <col min="13569" max="13569" width="11.125" style="9" customWidth="1"/>
    <col min="13570" max="13572" width="10" style="9" customWidth="1"/>
    <col min="13573" max="13574" width="11.375" style="9" customWidth="1"/>
    <col min="13575" max="13575" width="12" style="9" bestFit="1" customWidth="1"/>
    <col min="13576" max="13576" width="12.125" style="9" customWidth="1"/>
    <col min="13577" max="13578" width="10" style="9" customWidth="1"/>
    <col min="13579" max="13579" width="9.625" style="9" customWidth="1"/>
    <col min="13580" max="13824" width="9.625" style="9"/>
    <col min="13825" max="13825" width="11.125" style="9" customWidth="1"/>
    <col min="13826" max="13828" width="10" style="9" customWidth="1"/>
    <col min="13829" max="13830" width="11.375" style="9" customWidth="1"/>
    <col min="13831" max="13831" width="12" style="9" bestFit="1" customWidth="1"/>
    <col min="13832" max="13832" width="12.125" style="9" customWidth="1"/>
    <col min="13833" max="13834" width="10" style="9" customWidth="1"/>
    <col min="13835" max="13835" width="9.625" style="9" customWidth="1"/>
    <col min="13836" max="14080" width="9.625" style="9"/>
    <col min="14081" max="14081" width="11.125" style="9" customWidth="1"/>
    <col min="14082" max="14084" width="10" style="9" customWidth="1"/>
    <col min="14085" max="14086" width="11.375" style="9" customWidth="1"/>
    <col min="14087" max="14087" width="12" style="9" bestFit="1" customWidth="1"/>
    <col min="14088" max="14088" width="12.125" style="9" customWidth="1"/>
    <col min="14089" max="14090" width="10" style="9" customWidth="1"/>
    <col min="14091" max="14091" width="9.625" style="9" customWidth="1"/>
    <col min="14092" max="14336" width="9.625" style="9"/>
    <col min="14337" max="14337" width="11.125" style="9" customWidth="1"/>
    <col min="14338" max="14340" width="10" style="9" customWidth="1"/>
    <col min="14341" max="14342" width="11.375" style="9" customWidth="1"/>
    <col min="14343" max="14343" width="12" style="9" bestFit="1" customWidth="1"/>
    <col min="14344" max="14344" width="12.125" style="9" customWidth="1"/>
    <col min="14345" max="14346" width="10" style="9" customWidth="1"/>
    <col min="14347" max="14347" width="9.625" style="9" customWidth="1"/>
    <col min="14348" max="14592" width="9.625" style="9"/>
    <col min="14593" max="14593" width="11.125" style="9" customWidth="1"/>
    <col min="14594" max="14596" width="10" style="9" customWidth="1"/>
    <col min="14597" max="14598" width="11.375" style="9" customWidth="1"/>
    <col min="14599" max="14599" width="12" style="9" bestFit="1" customWidth="1"/>
    <col min="14600" max="14600" width="12.125" style="9" customWidth="1"/>
    <col min="14601" max="14602" width="10" style="9" customWidth="1"/>
    <col min="14603" max="14603" width="9.625" style="9" customWidth="1"/>
    <col min="14604" max="14848" width="9.625" style="9"/>
    <col min="14849" max="14849" width="11.125" style="9" customWidth="1"/>
    <col min="14850" max="14852" width="10" style="9" customWidth="1"/>
    <col min="14853" max="14854" width="11.375" style="9" customWidth="1"/>
    <col min="14855" max="14855" width="12" style="9" bestFit="1" customWidth="1"/>
    <col min="14856" max="14856" width="12.125" style="9" customWidth="1"/>
    <col min="14857" max="14858" width="10" style="9" customWidth="1"/>
    <col min="14859" max="14859" width="9.625" style="9" customWidth="1"/>
    <col min="14860" max="15104" width="9.625" style="9"/>
    <col min="15105" max="15105" width="11.125" style="9" customWidth="1"/>
    <col min="15106" max="15108" width="10" style="9" customWidth="1"/>
    <col min="15109" max="15110" width="11.375" style="9" customWidth="1"/>
    <col min="15111" max="15111" width="12" style="9" bestFit="1" customWidth="1"/>
    <col min="15112" max="15112" width="12.125" style="9" customWidth="1"/>
    <col min="15113" max="15114" width="10" style="9" customWidth="1"/>
    <col min="15115" max="15115" width="9.625" style="9" customWidth="1"/>
    <col min="15116" max="15360" width="9.625" style="9"/>
    <col min="15361" max="15361" width="11.125" style="9" customWidth="1"/>
    <col min="15362" max="15364" width="10" style="9" customWidth="1"/>
    <col min="15365" max="15366" width="11.375" style="9" customWidth="1"/>
    <col min="15367" max="15367" width="12" style="9" bestFit="1" customWidth="1"/>
    <col min="15368" max="15368" width="12.125" style="9" customWidth="1"/>
    <col min="15369" max="15370" width="10" style="9" customWidth="1"/>
    <col min="15371" max="15371" width="9.625" style="9" customWidth="1"/>
    <col min="15372" max="15616" width="9.625" style="9"/>
    <col min="15617" max="15617" width="11.125" style="9" customWidth="1"/>
    <col min="15618" max="15620" width="10" style="9" customWidth="1"/>
    <col min="15621" max="15622" width="11.375" style="9" customWidth="1"/>
    <col min="15623" max="15623" width="12" style="9" bestFit="1" customWidth="1"/>
    <col min="15624" max="15624" width="12.125" style="9" customWidth="1"/>
    <col min="15625" max="15626" width="10" style="9" customWidth="1"/>
    <col min="15627" max="15627" width="9.625" style="9" customWidth="1"/>
    <col min="15628" max="15872" width="9.625" style="9"/>
    <col min="15873" max="15873" width="11.125" style="9" customWidth="1"/>
    <col min="15874" max="15876" width="10" style="9" customWidth="1"/>
    <col min="15877" max="15878" width="11.375" style="9" customWidth="1"/>
    <col min="15879" max="15879" width="12" style="9" bestFit="1" customWidth="1"/>
    <col min="15880" max="15880" width="12.125" style="9" customWidth="1"/>
    <col min="15881" max="15882" width="10" style="9" customWidth="1"/>
    <col min="15883" max="15883" width="9.625" style="9" customWidth="1"/>
    <col min="15884" max="16128" width="9.625" style="9"/>
    <col min="16129" max="16129" width="11.125" style="9" customWidth="1"/>
    <col min="16130" max="16132" width="10" style="9" customWidth="1"/>
    <col min="16133" max="16134" width="11.375" style="9" customWidth="1"/>
    <col min="16135" max="16135" width="12" style="9" bestFit="1" customWidth="1"/>
    <col min="16136" max="16136" width="12.125" style="9" customWidth="1"/>
    <col min="16137" max="16138" width="10" style="9" customWidth="1"/>
    <col min="16139" max="16139" width="9.625" style="9" customWidth="1"/>
    <col min="16140" max="16384" width="9.625" style="9"/>
  </cols>
  <sheetData>
    <row r="1" spans="1:26" ht="22.5" customHeight="1" x14ac:dyDescent="0.2">
      <c r="A1" s="490" t="s">
        <v>268</v>
      </c>
      <c r="B1" s="490"/>
      <c r="C1" s="490"/>
      <c r="D1" s="490"/>
      <c r="E1" s="490"/>
      <c r="F1" s="490"/>
      <c r="G1" s="490"/>
      <c r="H1" s="490"/>
      <c r="I1" s="490"/>
      <c r="J1" s="490"/>
      <c r="K1" s="12"/>
      <c r="L1" s="12"/>
      <c r="M1" s="12"/>
      <c r="N1" s="12"/>
      <c r="O1" s="12"/>
      <c r="P1" s="12"/>
      <c r="Q1" s="12"/>
      <c r="R1" s="12"/>
      <c r="S1" s="12"/>
      <c r="T1" s="12"/>
      <c r="U1" s="12"/>
      <c r="V1" s="12"/>
      <c r="W1" s="12"/>
      <c r="X1" s="12"/>
      <c r="Y1" s="12"/>
    </row>
    <row r="2" spans="1:26" ht="22.5" customHeight="1" x14ac:dyDescent="0.2">
      <c r="A2" s="275" t="s">
        <v>269</v>
      </c>
      <c r="B2" s="275"/>
      <c r="C2" s="275"/>
      <c r="D2" s="275"/>
      <c r="E2" s="12"/>
      <c r="G2" s="275" t="s">
        <v>270</v>
      </c>
      <c r="H2" s="275"/>
      <c r="I2" s="275"/>
      <c r="J2" s="275"/>
      <c r="K2" s="12"/>
      <c r="L2" s="12"/>
      <c r="M2" s="12"/>
      <c r="N2" s="12"/>
      <c r="O2" s="12"/>
      <c r="P2" s="12"/>
      <c r="Q2" s="12"/>
      <c r="R2" s="12"/>
      <c r="S2" s="12"/>
      <c r="T2" s="12"/>
      <c r="U2" s="12"/>
      <c r="V2" s="12"/>
      <c r="W2" s="12"/>
      <c r="X2" s="12"/>
      <c r="Y2" s="12"/>
      <c r="Z2" s="12"/>
    </row>
    <row r="3" spans="1:26" ht="18" thickBot="1" x14ac:dyDescent="0.25">
      <c r="A3" s="165"/>
      <c r="B3" s="243" t="s">
        <v>271</v>
      </c>
      <c r="C3" s="243"/>
      <c r="D3" s="243"/>
      <c r="E3" s="12"/>
      <c r="G3" s="165"/>
      <c r="H3" s="165"/>
      <c r="I3" s="165"/>
      <c r="J3" s="167" t="s">
        <v>272</v>
      </c>
      <c r="K3" s="12"/>
      <c r="L3" s="12"/>
      <c r="M3" s="12"/>
      <c r="N3" s="12"/>
      <c r="O3" s="12"/>
      <c r="P3" s="12"/>
      <c r="Q3" s="12"/>
      <c r="R3" s="12"/>
      <c r="S3" s="12"/>
      <c r="T3" s="12"/>
      <c r="U3" s="12"/>
      <c r="V3" s="12"/>
      <c r="W3" s="12"/>
      <c r="X3" s="12"/>
      <c r="Y3" s="12"/>
      <c r="Z3" s="12"/>
    </row>
    <row r="4" spans="1:26" s="22" customFormat="1" ht="18.75" customHeight="1" x14ac:dyDescent="0.4">
      <c r="A4" s="168"/>
      <c r="B4" s="169" t="s">
        <v>273</v>
      </c>
      <c r="C4" s="169" t="s">
        <v>31</v>
      </c>
      <c r="D4" s="170" t="s">
        <v>32</v>
      </c>
      <c r="E4" s="21"/>
      <c r="G4" s="171"/>
      <c r="H4" s="172" t="s">
        <v>273</v>
      </c>
      <c r="I4" s="173" t="s">
        <v>31</v>
      </c>
      <c r="J4" s="173" t="s">
        <v>32</v>
      </c>
      <c r="K4" s="21"/>
      <c r="L4" s="21"/>
      <c r="M4" s="21"/>
      <c r="N4" s="21"/>
      <c r="O4" s="21"/>
      <c r="P4" s="21"/>
      <c r="Q4" s="21"/>
      <c r="R4" s="21"/>
      <c r="S4" s="21"/>
      <c r="T4" s="21"/>
      <c r="U4" s="21"/>
      <c r="V4" s="21"/>
      <c r="W4" s="21"/>
      <c r="X4" s="21"/>
      <c r="Y4" s="21"/>
      <c r="Z4" s="21"/>
    </row>
    <row r="5" spans="1:26" ht="7.5" customHeight="1" x14ac:dyDescent="0.2">
      <c r="A5" s="146"/>
      <c r="B5" s="174"/>
      <c r="C5" s="175"/>
      <c r="D5" s="175"/>
      <c r="E5" s="12"/>
      <c r="G5" s="146"/>
      <c r="H5" s="176"/>
      <c r="I5" s="176"/>
      <c r="J5" s="176"/>
      <c r="K5" s="12"/>
      <c r="L5" s="12"/>
      <c r="M5" s="12"/>
      <c r="N5" s="12"/>
      <c r="O5" s="12"/>
      <c r="P5" s="12"/>
      <c r="Q5" s="12"/>
      <c r="R5" s="12"/>
      <c r="S5" s="12"/>
      <c r="T5" s="12"/>
      <c r="U5" s="12"/>
      <c r="V5" s="12"/>
      <c r="W5" s="12"/>
      <c r="X5" s="12"/>
      <c r="Y5" s="12"/>
      <c r="Z5" s="12"/>
    </row>
    <row r="6" spans="1:26" ht="20.25" customHeight="1" x14ac:dyDescent="0.2">
      <c r="A6" s="177" t="s">
        <v>274</v>
      </c>
      <c r="B6" s="178">
        <v>16</v>
      </c>
      <c r="C6" s="179">
        <v>438</v>
      </c>
      <c r="D6" s="59" t="s">
        <v>34</v>
      </c>
      <c r="E6" s="12"/>
      <c r="G6" s="180"/>
      <c r="H6" s="39"/>
      <c r="I6" s="39"/>
      <c r="J6" s="39"/>
      <c r="K6" s="12"/>
      <c r="L6" s="12"/>
      <c r="M6" s="12"/>
      <c r="N6" s="12"/>
      <c r="O6" s="12"/>
      <c r="P6" s="12"/>
      <c r="Q6" s="12"/>
      <c r="R6" s="12"/>
      <c r="S6" s="12"/>
      <c r="T6" s="12"/>
      <c r="U6" s="12"/>
      <c r="V6" s="12"/>
      <c r="W6" s="12"/>
      <c r="X6" s="12"/>
      <c r="Y6" s="12"/>
      <c r="Z6" s="12"/>
    </row>
    <row r="7" spans="1:26" ht="20.25" customHeight="1" x14ac:dyDescent="0.2">
      <c r="A7" s="177" t="s">
        <v>49</v>
      </c>
      <c r="B7" s="178">
        <v>21</v>
      </c>
      <c r="C7" s="179">
        <v>526</v>
      </c>
      <c r="D7" s="59">
        <v>1</v>
      </c>
      <c r="E7" s="12"/>
      <c r="G7" s="181" t="s">
        <v>186</v>
      </c>
      <c r="H7" s="182">
        <f>SUM(H9:H20)</f>
        <v>22</v>
      </c>
      <c r="I7" s="182">
        <f>SUM(I9:I20)</f>
        <v>145</v>
      </c>
      <c r="J7" s="59">
        <v>0</v>
      </c>
      <c r="K7" s="12"/>
      <c r="L7" s="12"/>
      <c r="M7" s="12"/>
      <c r="N7" s="12"/>
      <c r="O7" s="12"/>
      <c r="P7" s="12"/>
      <c r="Q7" s="12"/>
      <c r="R7" s="12"/>
      <c r="S7" s="12"/>
      <c r="T7" s="12"/>
      <c r="U7" s="12"/>
      <c r="V7" s="12"/>
      <c r="W7" s="12"/>
      <c r="X7" s="12"/>
      <c r="Y7" s="12"/>
      <c r="Z7" s="12"/>
    </row>
    <row r="8" spans="1:26" ht="20.25" customHeight="1" x14ac:dyDescent="0.2">
      <c r="A8" s="177" t="s">
        <v>54</v>
      </c>
      <c r="B8" s="178">
        <v>19</v>
      </c>
      <c r="C8" s="179">
        <v>403</v>
      </c>
      <c r="D8" s="59" t="s">
        <v>34</v>
      </c>
      <c r="E8" s="12"/>
      <c r="G8" s="180"/>
      <c r="H8" s="61"/>
      <c r="I8" s="61"/>
      <c r="J8" s="61"/>
      <c r="K8" s="12"/>
      <c r="L8" s="12"/>
      <c r="M8" s="12"/>
      <c r="N8" s="12"/>
      <c r="O8" s="12"/>
      <c r="P8" s="12"/>
      <c r="Q8" s="12"/>
      <c r="R8" s="12"/>
      <c r="S8" s="12"/>
      <c r="T8" s="12"/>
      <c r="U8" s="12"/>
      <c r="V8" s="12"/>
      <c r="W8" s="12"/>
      <c r="X8" s="12"/>
      <c r="Y8" s="12"/>
      <c r="Z8" s="12"/>
    </row>
    <row r="9" spans="1:26" ht="20.25" customHeight="1" x14ac:dyDescent="0.2">
      <c r="A9" s="177" t="s">
        <v>59</v>
      </c>
      <c r="B9" s="178">
        <v>13</v>
      </c>
      <c r="C9" s="179">
        <v>87</v>
      </c>
      <c r="D9" s="59" t="s">
        <v>34</v>
      </c>
      <c r="E9" s="12"/>
      <c r="G9" s="177" t="s">
        <v>275</v>
      </c>
      <c r="H9" s="59">
        <v>2</v>
      </c>
      <c r="I9" s="59">
        <v>14</v>
      </c>
      <c r="J9" s="59" t="s">
        <v>80</v>
      </c>
      <c r="K9" s="12"/>
      <c r="L9" s="12"/>
      <c r="M9" s="12"/>
      <c r="N9" s="12"/>
      <c r="O9" s="12"/>
      <c r="P9" s="12"/>
      <c r="Q9" s="12"/>
      <c r="R9" s="12"/>
      <c r="S9" s="12"/>
      <c r="T9" s="12"/>
      <c r="U9" s="12"/>
      <c r="V9" s="12"/>
      <c r="W9" s="12"/>
      <c r="X9" s="12"/>
      <c r="Y9" s="12"/>
      <c r="Z9" s="12"/>
    </row>
    <row r="10" spans="1:26" ht="20.25" customHeight="1" x14ac:dyDescent="0.2">
      <c r="A10" s="177" t="s">
        <v>63</v>
      </c>
      <c r="B10" s="178">
        <v>7</v>
      </c>
      <c r="C10" s="179">
        <v>120</v>
      </c>
      <c r="D10" s="59" t="s">
        <v>34</v>
      </c>
      <c r="E10" s="12"/>
      <c r="G10" s="177" t="s">
        <v>276</v>
      </c>
      <c r="H10" s="59">
        <v>2</v>
      </c>
      <c r="I10" s="59">
        <v>72</v>
      </c>
      <c r="J10" s="59" t="s">
        <v>80</v>
      </c>
      <c r="K10" s="12"/>
      <c r="L10" s="12"/>
      <c r="M10" s="12"/>
      <c r="N10" s="12"/>
      <c r="O10" s="12"/>
      <c r="P10" s="12"/>
      <c r="Q10" s="12"/>
      <c r="R10" s="12"/>
      <c r="S10" s="12"/>
      <c r="T10" s="12"/>
      <c r="U10" s="12"/>
      <c r="V10" s="12"/>
      <c r="W10" s="12"/>
      <c r="X10" s="12"/>
      <c r="Y10" s="12"/>
      <c r="Z10" s="12"/>
    </row>
    <row r="11" spans="1:26" ht="20.25" customHeight="1" x14ac:dyDescent="0.2">
      <c r="A11" s="177" t="s">
        <v>277</v>
      </c>
      <c r="B11" s="178">
        <v>8</v>
      </c>
      <c r="C11" s="179">
        <v>250</v>
      </c>
      <c r="D11" s="59" t="s">
        <v>34</v>
      </c>
      <c r="E11" s="12"/>
      <c r="G11" s="177" t="s">
        <v>278</v>
      </c>
      <c r="H11" s="59" t="s">
        <v>80</v>
      </c>
      <c r="I11" s="59" t="s">
        <v>279</v>
      </c>
      <c r="J11" s="59" t="s">
        <v>279</v>
      </c>
      <c r="K11" s="12"/>
      <c r="L11" s="12"/>
      <c r="M11" s="12"/>
      <c r="N11" s="12"/>
      <c r="O11" s="12"/>
      <c r="P11" s="12"/>
      <c r="Q11" s="12"/>
      <c r="R11" s="12"/>
      <c r="S11" s="12"/>
      <c r="T11" s="12"/>
      <c r="U11" s="12"/>
      <c r="V11" s="12"/>
      <c r="W11" s="12"/>
      <c r="X11" s="12"/>
      <c r="Y11" s="12"/>
      <c r="Z11" s="12"/>
    </row>
    <row r="12" spans="1:26" ht="20.25" customHeight="1" x14ac:dyDescent="0.2">
      <c r="A12" s="177" t="s">
        <v>280</v>
      </c>
      <c r="B12" s="178">
        <v>15</v>
      </c>
      <c r="C12" s="179">
        <v>115</v>
      </c>
      <c r="D12" s="59" t="s">
        <v>34</v>
      </c>
      <c r="E12" s="12"/>
      <c r="G12" s="177" t="s">
        <v>281</v>
      </c>
      <c r="H12" s="59" t="s">
        <v>80</v>
      </c>
      <c r="I12" s="59" t="s">
        <v>279</v>
      </c>
      <c r="J12" s="59" t="s">
        <v>279</v>
      </c>
      <c r="K12" s="12"/>
      <c r="L12" s="12"/>
      <c r="M12" s="12"/>
      <c r="N12" s="12"/>
      <c r="O12" s="12"/>
      <c r="P12" s="12"/>
      <c r="Q12" s="12"/>
      <c r="R12" s="12"/>
      <c r="S12" s="12"/>
      <c r="T12" s="12"/>
      <c r="U12" s="12"/>
      <c r="V12" s="12"/>
      <c r="W12" s="12"/>
      <c r="X12" s="12"/>
      <c r="Y12" s="12"/>
      <c r="Z12" s="12"/>
    </row>
    <row r="13" spans="1:26" ht="20.25" customHeight="1" x14ac:dyDescent="0.2">
      <c r="A13" s="177" t="s">
        <v>282</v>
      </c>
      <c r="B13" s="178">
        <v>17</v>
      </c>
      <c r="C13" s="179">
        <v>241</v>
      </c>
      <c r="D13" s="59" t="s">
        <v>34</v>
      </c>
      <c r="E13" s="12"/>
      <c r="G13" s="177" t="s">
        <v>283</v>
      </c>
      <c r="H13" s="59">
        <v>2</v>
      </c>
      <c r="I13" s="59">
        <v>2</v>
      </c>
      <c r="J13" s="59">
        <f t="shared" ref="J13:J19" si="0">-J15</f>
        <v>0</v>
      </c>
      <c r="K13" s="12"/>
      <c r="L13" s="12"/>
      <c r="M13" s="12"/>
      <c r="N13" s="12"/>
      <c r="O13" s="12"/>
      <c r="P13" s="12"/>
      <c r="Q13" s="12"/>
      <c r="R13" s="12"/>
      <c r="S13" s="12"/>
      <c r="T13" s="12"/>
      <c r="U13" s="12"/>
      <c r="V13" s="12"/>
      <c r="W13" s="12"/>
      <c r="X13" s="12"/>
      <c r="Y13" s="12"/>
      <c r="Z13" s="12"/>
    </row>
    <row r="14" spans="1:26" ht="20.25" customHeight="1" x14ac:dyDescent="0.2">
      <c r="A14" s="177" t="s">
        <v>284</v>
      </c>
      <c r="B14" s="178">
        <v>12</v>
      </c>
      <c r="C14" s="179">
        <v>232</v>
      </c>
      <c r="D14" s="59">
        <v>1</v>
      </c>
      <c r="E14" s="12"/>
      <c r="G14" s="177" t="s">
        <v>285</v>
      </c>
      <c r="H14" s="59">
        <v>5</v>
      </c>
      <c r="I14" s="59">
        <v>8</v>
      </c>
      <c r="J14" s="59">
        <f t="shared" si="0"/>
        <v>0</v>
      </c>
      <c r="K14" s="12"/>
      <c r="L14" s="12"/>
      <c r="M14" s="12"/>
      <c r="N14" s="12"/>
      <c r="O14" s="12"/>
      <c r="P14" s="12"/>
      <c r="Q14" s="12"/>
      <c r="R14" s="12"/>
      <c r="S14" s="12"/>
      <c r="T14" s="12"/>
      <c r="U14" s="12"/>
      <c r="V14" s="12"/>
      <c r="W14" s="12"/>
      <c r="X14" s="12"/>
      <c r="Y14" s="12"/>
      <c r="Z14" s="12"/>
    </row>
    <row r="15" spans="1:26" ht="20.25" customHeight="1" x14ac:dyDescent="0.2">
      <c r="A15" s="177" t="s">
        <v>286</v>
      </c>
      <c r="B15" s="178">
        <v>15</v>
      </c>
      <c r="C15" s="179">
        <v>450</v>
      </c>
      <c r="D15" s="59" t="s">
        <v>34</v>
      </c>
      <c r="E15" s="12"/>
      <c r="G15" s="177" t="s">
        <v>287</v>
      </c>
      <c r="H15" s="59">
        <v>2</v>
      </c>
      <c r="I15" s="59">
        <v>4</v>
      </c>
      <c r="J15" s="59">
        <f t="shared" si="0"/>
        <v>0</v>
      </c>
      <c r="K15" s="12"/>
      <c r="L15" s="12"/>
      <c r="M15" s="12"/>
      <c r="N15" s="12"/>
      <c r="O15" s="12"/>
      <c r="P15" s="12"/>
      <c r="Q15" s="12"/>
      <c r="R15" s="12"/>
      <c r="S15" s="12"/>
      <c r="T15" s="12"/>
      <c r="U15" s="12"/>
      <c r="V15" s="12"/>
      <c r="W15" s="12"/>
      <c r="X15" s="12"/>
      <c r="Y15" s="12"/>
      <c r="Z15" s="12"/>
    </row>
    <row r="16" spans="1:26" ht="20.25" customHeight="1" x14ac:dyDescent="0.2">
      <c r="A16" s="177" t="s">
        <v>288</v>
      </c>
      <c r="B16" s="178">
        <v>12</v>
      </c>
      <c r="C16" s="179">
        <v>68</v>
      </c>
      <c r="D16" s="59" t="s">
        <v>34</v>
      </c>
      <c r="E16" s="12"/>
      <c r="G16" s="177" t="s">
        <v>289</v>
      </c>
      <c r="H16" s="59">
        <v>1</v>
      </c>
      <c r="I16" s="59">
        <v>3</v>
      </c>
      <c r="J16" s="59">
        <f t="shared" si="0"/>
        <v>0</v>
      </c>
      <c r="K16" s="12"/>
      <c r="L16" s="12"/>
      <c r="M16" s="12"/>
      <c r="N16" s="12"/>
      <c r="O16" s="12"/>
      <c r="P16" s="12"/>
      <c r="Q16" s="12"/>
      <c r="R16" s="12"/>
      <c r="S16" s="12"/>
      <c r="T16" s="12"/>
      <c r="U16" s="12"/>
      <c r="V16" s="12"/>
      <c r="W16" s="12"/>
      <c r="X16" s="12"/>
      <c r="Y16" s="12"/>
      <c r="Z16" s="12"/>
    </row>
    <row r="17" spans="1:26" ht="20.25" customHeight="1" x14ac:dyDescent="0.2">
      <c r="A17" s="177" t="s">
        <v>290</v>
      </c>
      <c r="B17" s="178">
        <v>19</v>
      </c>
      <c r="C17" s="179">
        <v>782</v>
      </c>
      <c r="D17" s="59" t="s">
        <v>34</v>
      </c>
      <c r="E17" s="12"/>
      <c r="G17" s="177" t="s">
        <v>291</v>
      </c>
      <c r="H17" s="59">
        <v>3</v>
      </c>
      <c r="I17" s="59">
        <v>26</v>
      </c>
      <c r="J17" s="59">
        <f t="shared" si="0"/>
        <v>0</v>
      </c>
      <c r="K17" s="12"/>
      <c r="L17" s="12"/>
      <c r="M17" s="12"/>
      <c r="N17" s="12"/>
      <c r="O17" s="12"/>
      <c r="P17" s="12"/>
      <c r="Q17" s="12"/>
      <c r="R17" s="12"/>
      <c r="S17" s="12"/>
      <c r="T17" s="12"/>
      <c r="U17" s="12"/>
      <c r="V17" s="12"/>
      <c r="W17" s="12"/>
      <c r="X17" s="12"/>
      <c r="Y17" s="12"/>
      <c r="Z17" s="12"/>
    </row>
    <row r="18" spans="1:26" ht="20.25" customHeight="1" x14ac:dyDescent="0.2">
      <c r="A18" s="177" t="s">
        <v>292</v>
      </c>
      <c r="B18" s="178">
        <v>49</v>
      </c>
      <c r="C18" s="179">
        <v>809</v>
      </c>
      <c r="D18" s="59" t="s">
        <v>34</v>
      </c>
      <c r="E18" s="12"/>
      <c r="G18" s="177" t="s">
        <v>293</v>
      </c>
      <c r="H18" s="59">
        <v>3</v>
      </c>
      <c r="I18" s="59">
        <v>6</v>
      </c>
      <c r="J18" s="59">
        <f t="shared" si="0"/>
        <v>0</v>
      </c>
      <c r="K18" s="12"/>
      <c r="L18" s="12"/>
      <c r="M18" s="12"/>
      <c r="N18" s="12"/>
      <c r="O18" s="12"/>
      <c r="P18" s="12"/>
      <c r="Q18" s="12"/>
      <c r="R18" s="12"/>
      <c r="S18" s="12"/>
      <c r="T18" s="12"/>
      <c r="U18" s="12"/>
      <c r="V18" s="12"/>
      <c r="W18" s="12"/>
      <c r="X18" s="12"/>
      <c r="Y18" s="12"/>
      <c r="Z18" s="12"/>
    </row>
    <row r="19" spans="1:26" ht="20.25" customHeight="1" x14ac:dyDescent="0.2">
      <c r="A19" s="177" t="s">
        <v>72</v>
      </c>
      <c r="B19" s="178">
        <v>55</v>
      </c>
      <c r="C19" s="179">
        <v>1177</v>
      </c>
      <c r="D19" s="59" t="s">
        <v>34</v>
      </c>
      <c r="E19" s="12"/>
      <c r="G19" s="177" t="s">
        <v>294</v>
      </c>
      <c r="H19" s="59">
        <v>2</v>
      </c>
      <c r="I19" s="59">
        <v>10</v>
      </c>
      <c r="J19" s="59">
        <f t="shared" si="0"/>
        <v>0</v>
      </c>
      <c r="K19" s="12"/>
      <c r="L19" s="12"/>
      <c r="M19" s="12"/>
      <c r="N19" s="12"/>
      <c r="O19" s="12"/>
      <c r="P19" s="12"/>
      <c r="Q19" s="12"/>
      <c r="R19" s="12"/>
      <c r="S19" s="12"/>
      <c r="T19" s="12"/>
      <c r="U19" s="12"/>
      <c r="V19" s="12"/>
      <c r="W19" s="12"/>
      <c r="X19" s="12"/>
      <c r="Y19" s="12"/>
      <c r="Z19" s="12"/>
    </row>
    <row r="20" spans="1:26" ht="20.25" customHeight="1" x14ac:dyDescent="0.2">
      <c r="A20" s="177" t="s">
        <v>73</v>
      </c>
      <c r="B20" s="178">
        <v>38</v>
      </c>
      <c r="C20" s="179">
        <v>377</v>
      </c>
      <c r="D20" s="59" t="s">
        <v>34</v>
      </c>
      <c r="E20" s="12"/>
      <c r="G20" s="177" t="s">
        <v>295</v>
      </c>
      <c r="H20" s="59" t="s">
        <v>80</v>
      </c>
      <c r="I20" s="59" t="s">
        <v>279</v>
      </c>
      <c r="J20" s="59" t="s">
        <v>279</v>
      </c>
      <c r="K20" s="12"/>
      <c r="L20" s="12"/>
      <c r="M20" s="12"/>
      <c r="N20" s="12"/>
      <c r="O20" s="12"/>
      <c r="P20" s="12"/>
      <c r="Q20" s="12"/>
      <c r="R20" s="12"/>
      <c r="S20" s="12"/>
      <c r="T20" s="12"/>
      <c r="U20" s="12"/>
      <c r="V20" s="12"/>
      <c r="W20" s="12"/>
      <c r="X20" s="12"/>
      <c r="Y20" s="12"/>
      <c r="Z20" s="12"/>
    </row>
    <row r="21" spans="1:26" ht="20.25" customHeight="1" thickBot="1" x14ac:dyDescent="0.25">
      <c r="A21" s="177" t="s">
        <v>74</v>
      </c>
      <c r="B21" s="178">
        <v>51</v>
      </c>
      <c r="C21" s="179">
        <v>449</v>
      </c>
      <c r="D21" s="59" t="s">
        <v>34</v>
      </c>
      <c r="E21" s="12"/>
      <c r="G21" s="152"/>
      <c r="H21" s="183"/>
      <c r="I21" s="165"/>
      <c r="J21" s="165"/>
      <c r="K21" s="12"/>
      <c r="L21" s="12"/>
      <c r="M21" s="12"/>
      <c r="N21" s="12"/>
      <c r="O21" s="12"/>
      <c r="P21" s="12"/>
      <c r="Q21" s="12"/>
      <c r="R21" s="12"/>
      <c r="S21" s="12"/>
      <c r="T21" s="12"/>
      <c r="U21" s="12"/>
      <c r="V21" s="12"/>
      <c r="W21" s="12"/>
      <c r="X21" s="12"/>
      <c r="Y21" s="12"/>
      <c r="Z21" s="12"/>
    </row>
    <row r="22" spans="1:26" ht="20.25" customHeight="1" x14ac:dyDescent="0.2">
      <c r="A22" s="177" t="s">
        <v>75</v>
      </c>
      <c r="B22" s="178">
        <v>36</v>
      </c>
      <c r="C22" s="179">
        <v>243</v>
      </c>
      <c r="D22" s="59" t="s">
        <v>34</v>
      </c>
      <c r="E22" s="12"/>
      <c r="G22" s="145"/>
      <c r="H22" s="145"/>
      <c r="I22" s="145"/>
      <c r="J22" s="145"/>
      <c r="K22" s="12"/>
      <c r="L22" s="12"/>
      <c r="M22" s="12"/>
      <c r="N22" s="12"/>
      <c r="O22" s="12"/>
      <c r="P22" s="12"/>
      <c r="Q22" s="12"/>
      <c r="R22" s="12"/>
      <c r="S22" s="12"/>
      <c r="T22" s="12"/>
      <c r="U22" s="12"/>
      <c r="V22" s="12"/>
      <c r="W22" s="12"/>
      <c r="X22" s="12"/>
      <c r="Y22" s="12"/>
      <c r="Z22" s="12"/>
    </row>
    <row r="23" spans="1:26" ht="20.25" customHeight="1" x14ac:dyDescent="0.2">
      <c r="A23" s="177" t="s">
        <v>76</v>
      </c>
      <c r="B23" s="178">
        <v>32</v>
      </c>
      <c r="C23" s="179">
        <v>392</v>
      </c>
      <c r="D23" s="59" t="s">
        <v>34</v>
      </c>
      <c r="E23" s="12"/>
      <c r="G23" s="12"/>
      <c r="H23" s="184"/>
      <c r="I23" s="184"/>
      <c r="J23" s="12"/>
      <c r="K23" s="12"/>
      <c r="L23" s="12"/>
      <c r="M23" s="12"/>
      <c r="N23" s="12"/>
      <c r="O23" s="12"/>
      <c r="P23" s="12"/>
      <c r="Q23" s="12"/>
      <c r="R23" s="12"/>
      <c r="S23" s="12"/>
      <c r="T23" s="12"/>
      <c r="U23" s="12"/>
      <c r="V23" s="12"/>
      <c r="W23" s="12"/>
      <c r="X23" s="12"/>
      <c r="Y23" s="12"/>
      <c r="Z23" s="12"/>
    </row>
    <row r="24" spans="1:26" ht="20.25" customHeight="1" x14ac:dyDescent="0.2">
      <c r="A24" s="177" t="s">
        <v>116</v>
      </c>
      <c r="B24" s="178">
        <v>22</v>
      </c>
      <c r="C24" s="179">
        <v>265</v>
      </c>
      <c r="D24" s="59">
        <v>0</v>
      </c>
      <c r="E24" s="12"/>
      <c r="G24" s="12"/>
      <c r="H24" s="12"/>
      <c r="I24" s="12"/>
      <c r="J24" s="12"/>
      <c r="K24" s="12"/>
      <c r="L24" s="12"/>
      <c r="M24" s="12"/>
      <c r="N24" s="12"/>
      <c r="O24" s="12"/>
      <c r="P24" s="12"/>
      <c r="Q24" s="12"/>
      <c r="R24" s="12"/>
      <c r="S24" s="12"/>
      <c r="T24" s="12"/>
      <c r="U24" s="12"/>
      <c r="V24" s="12"/>
      <c r="W24" s="12"/>
      <c r="X24" s="12"/>
      <c r="Y24" s="12"/>
      <c r="Z24" s="12"/>
    </row>
    <row r="25" spans="1:26" ht="20.25" customHeight="1" x14ac:dyDescent="0.2">
      <c r="A25" s="185" t="s">
        <v>117</v>
      </c>
      <c r="B25" s="186">
        <v>24</v>
      </c>
      <c r="C25" s="187">
        <v>295</v>
      </c>
      <c r="D25" s="66" t="s">
        <v>80</v>
      </c>
      <c r="E25" s="12"/>
      <c r="G25" s="12"/>
      <c r="H25" s="12"/>
      <c r="I25" s="12"/>
      <c r="J25" s="12"/>
      <c r="K25" s="12"/>
      <c r="L25" s="12"/>
      <c r="M25" s="12"/>
      <c r="N25" s="12"/>
      <c r="O25" s="12"/>
      <c r="P25" s="12"/>
      <c r="Q25" s="12"/>
      <c r="R25" s="12"/>
      <c r="S25" s="12"/>
      <c r="T25" s="12"/>
      <c r="U25" s="12"/>
      <c r="V25" s="12"/>
      <c r="W25" s="12"/>
      <c r="X25" s="12"/>
      <c r="Y25" s="12"/>
      <c r="Z25" s="12"/>
    </row>
    <row r="26" spans="1:26" ht="20.25" customHeight="1" x14ac:dyDescent="0.2">
      <c r="A26" s="185" t="s">
        <v>118</v>
      </c>
      <c r="B26" s="186">
        <v>19</v>
      </c>
      <c r="C26" s="187">
        <v>261</v>
      </c>
      <c r="D26" s="66" t="s">
        <v>80</v>
      </c>
      <c r="E26" s="12"/>
      <c r="G26" s="12"/>
      <c r="H26" s="12"/>
      <c r="I26" s="12"/>
      <c r="J26" s="12"/>
      <c r="K26" s="12"/>
      <c r="L26" s="12"/>
      <c r="M26" s="12"/>
      <c r="N26" s="12"/>
      <c r="O26" s="12"/>
      <c r="P26" s="12"/>
      <c r="Q26" s="12"/>
      <c r="R26" s="12"/>
      <c r="S26" s="12"/>
      <c r="T26" s="12"/>
      <c r="U26" s="12"/>
      <c r="V26" s="12"/>
      <c r="W26" s="12"/>
      <c r="X26" s="12"/>
      <c r="Y26" s="12"/>
      <c r="Z26" s="12"/>
    </row>
    <row r="27" spans="1:26" ht="20.25" customHeight="1" x14ac:dyDescent="0.2">
      <c r="A27" s="67" t="s">
        <v>81</v>
      </c>
      <c r="B27" s="188">
        <v>18</v>
      </c>
      <c r="C27" s="188">
        <v>234</v>
      </c>
      <c r="D27" s="189" t="s">
        <v>80</v>
      </c>
      <c r="E27" s="12"/>
      <c r="G27" s="12"/>
      <c r="H27" s="12"/>
      <c r="I27" s="12"/>
      <c r="J27" s="12"/>
      <c r="K27" s="12"/>
      <c r="L27" s="12"/>
      <c r="M27" s="12"/>
      <c r="N27" s="12"/>
      <c r="O27" s="12"/>
      <c r="P27" s="12"/>
      <c r="Q27" s="12"/>
      <c r="R27" s="12"/>
      <c r="S27" s="12"/>
      <c r="T27" s="12"/>
      <c r="U27" s="12"/>
      <c r="V27" s="12"/>
      <c r="W27" s="12"/>
      <c r="X27" s="12"/>
      <c r="Y27" s="12"/>
      <c r="Z27" s="12"/>
    </row>
    <row r="28" spans="1:26" ht="20.25" customHeight="1" x14ac:dyDescent="0.2">
      <c r="A28" s="67" t="s">
        <v>82</v>
      </c>
      <c r="B28" s="188">
        <v>21</v>
      </c>
      <c r="C28" s="188">
        <v>399</v>
      </c>
      <c r="D28" s="66" t="s">
        <v>80</v>
      </c>
      <c r="E28" s="12"/>
      <c r="G28" s="12"/>
      <c r="H28" s="12"/>
      <c r="I28" s="12"/>
      <c r="J28" s="12"/>
      <c r="K28" s="12"/>
      <c r="L28" s="12"/>
      <c r="M28" s="12"/>
      <c r="N28" s="12"/>
      <c r="O28" s="12"/>
      <c r="P28" s="12"/>
      <c r="Q28" s="12"/>
      <c r="R28" s="12"/>
      <c r="S28" s="12"/>
      <c r="T28" s="12"/>
      <c r="U28" s="12"/>
      <c r="V28" s="12"/>
      <c r="W28" s="12"/>
      <c r="X28" s="12"/>
      <c r="Y28" s="12"/>
      <c r="Z28" s="12"/>
    </row>
    <row r="29" spans="1:26" ht="20.25" customHeight="1" x14ac:dyDescent="0.2">
      <c r="A29" s="67" t="s">
        <v>83</v>
      </c>
      <c r="B29" s="188">
        <v>21</v>
      </c>
      <c r="C29" s="188">
        <v>575</v>
      </c>
      <c r="D29" s="189" t="s">
        <v>80</v>
      </c>
      <c r="E29" s="12"/>
      <c r="G29" s="12"/>
      <c r="H29" s="12"/>
      <c r="I29" s="12"/>
      <c r="J29" s="12"/>
      <c r="K29" s="12"/>
      <c r="L29" s="12"/>
      <c r="M29" s="12"/>
      <c r="N29" s="12"/>
      <c r="O29" s="12"/>
      <c r="P29" s="12"/>
      <c r="Q29" s="12"/>
      <c r="R29" s="12"/>
      <c r="S29" s="12"/>
      <c r="T29" s="12"/>
      <c r="U29" s="12"/>
      <c r="V29" s="12"/>
      <c r="W29" s="12"/>
      <c r="X29" s="12"/>
      <c r="Y29" s="12"/>
      <c r="Z29" s="12"/>
    </row>
    <row r="30" spans="1:26" ht="17.25" customHeight="1" x14ac:dyDescent="0.2">
      <c r="A30" s="90" t="s">
        <v>84</v>
      </c>
      <c r="B30" s="188">
        <v>16</v>
      </c>
      <c r="C30" s="188">
        <v>116</v>
      </c>
      <c r="D30" s="190" t="s">
        <v>80</v>
      </c>
      <c r="E30" s="12"/>
      <c r="G30" s="12"/>
      <c r="H30" s="12"/>
      <c r="I30" s="12"/>
      <c r="J30" s="12"/>
      <c r="K30" s="12"/>
      <c r="L30" s="12"/>
      <c r="M30" s="12"/>
      <c r="N30" s="12"/>
      <c r="O30" s="12"/>
      <c r="P30" s="12"/>
      <c r="Q30" s="12"/>
      <c r="R30" s="12"/>
      <c r="S30" s="12"/>
      <c r="T30" s="12"/>
      <c r="U30" s="12"/>
      <c r="V30" s="12"/>
      <c r="W30" s="12"/>
      <c r="X30" s="12"/>
      <c r="Y30" s="12"/>
      <c r="Z30" s="12"/>
    </row>
    <row r="31" spans="1:26" ht="17.25" customHeight="1" x14ac:dyDescent="0.2">
      <c r="A31" s="90" t="s">
        <v>85</v>
      </c>
      <c r="B31" s="188">
        <v>10</v>
      </c>
      <c r="C31" s="188">
        <v>161</v>
      </c>
      <c r="D31" s="190"/>
      <c r="E31" s="12"/>
      <c r="G31" s="12"/>
      <c r="H31" s="12"/>
      <c r="I31" s="12"/>
      <c r="J31" s="12"/>
      <c r="K31" s="12"/>
      <c r="L31" s="12"/>
      <c r="M31" s="12"/>
      <c r="N31" s="12"/>
      <c r="O31" s="12"/>
      <c r="P31" s="12"/>
      <c r="Q31" s="12"/>
      <c r="R31" s="12"/>
      <c r="S31" s="12"/>
      <c r="T31" s="12"/>
      <c r="U31" s="12"/>
      <c r="V31" s="12"/>
      <c r="W31" s="12"/>
      <c r="X31" s="12"/>
      <c r="Y31" s="12"/>
      <c r="Z31" s="12"/>
    </row>
    <row r="32" spans="1:26" ht="17.25" customHeight="1" x14ac:dyDescent="0.2">
      <c r="A32" s="90" t="s">
        <v>86</v>
      </c>
      <c r="B32" s="188">
        <v>21</v>
      </c>
      <c r="C32" s="188">
        <v>86</v>
      </c>
      <c r="D32" s="190" t="s">
        <v>34</v>
      </c>
      <c r="E32" s="12"/>
      <c r="G32" s="12"/>
      <c r="H32" s="12"/>
      <c r="I32" s="12"/>
      <c r="J32" s="12"/>
      <c r="K32" s="12"/>
      <c r="L32" s="12"/>
      <c r="M32" s="12"/>
      <c r="N32" s="12"/>
      <c r="O32" s="12"/>
      <c r="P32" s="12"/>
      <c r="Q32" s="12"/>
      <c r="R32" s="12"/>
      <c r="S32" s="12"/>
      <c r="T32" s="12"/>
      <c r="U32" s="12"/>
      <c r="V32" s="12"/>
      <c r="W32" s="12"/>
      <c r="X32" s="12"/>
      <c r="Y32" s="12"/>
      <c r="Z32" s="12"/>
    </row>
    <row r="33" spans="1:26" ht="17.25" customHeight="1" x14ac:dyDescent="0.2">
      <c r="A33" s="90" t="s">
        <v>87</v>
      </c>
      <c r="B33" s="188">
        <v>21</v>
      </c>
      <c r="C33" s="188">
        <v>238</v>
      </c>
      <c r="D33" s="190" t="s">
        <v>80</v>
      </c>
      <c r="E33" s="12"/>
      <c r="G33" s="12"/>
      <c r="H33" s="12"/>
      <c r="I33" s="12"/>
      <c r="J33" s="12"/>
      <c r="K33" s="12"/>
      <c r="L33" s="12"/>
      <c r="M33" s="12"/>
      <c r="N33" s="12"/>
      <c r="O33" s="12"/>
      <c r="P33" s="12"/>
      <c r="Q33" s="12"/>
      <c r="R33" s="12"/>
      <c r="S33" s="12"/>
      <c r="T33" s="12"/>
      <c r="U33" s="12"/>
      <c r="V33" s="12"/>
      <c r="W33" s="12"/>
      <c r="X33" s="12"/>
      <c r="Y33" s="12"/>
      <c r="Z33" s="12"/>
    </row>
    <row r="34" spans="1:26" ht="17.25" customHeight="1" x14ac:dyDescent="0.2">
      <c r="A34" s="90" t="s">
        <v>88</v>
      </c>
      <c r="B34" s="188">
        <v>14</v>
      </c>
      <c r="C34" s="188">
        <v>184</v>
      </c>
      <c r="D34" s="190" t="s">
        <v>80</v>
      </c>
      <c r="E34" s="12"/>
      <c r="G34" s="12"/>
      <c r="H34" s="12"/>
      <c r="I34" s="12"/>
      <c r="J34" s="12"/>
      <c r="K34" s="12"/>
      <c r="L34" s="12"/>
      <c r="M34" s="12"/>
      <c r="N34" s="12"/>
      <c r="O34" s="12"/>
      <c r="P34" s="12"/>
      <c r="Q34" s="12"/>
      <c r="R34" s="12"/>
      <c r="S34" s="12"/>
      <c r="T34" s="12"/>
      <c r="U34" s="12"/>
      <c r="V34" s="12"/>
      <c r="W34" s="12"/>
      <c r="X34" s="12"/>
      <c r="Y34" s="12"/>
      <c r="Z34" s="12"/>
    </row>
    <row r="35" spans="1:26" ht="17.25" customHeight="1" x14ac:dyDescent="0.2">
      <c r="A35" s="90" t="s">
        <v>89</v>
      </c>
      <c r="B35" s="188">
        <v>14</v>
      </c>
      <c r="C35" s="188">
        <v>76</v>
      </c>
      <c r="D35" s="190" t="s">
        <v>80</v>
      </c>
      <c r="E35" s="12"/>
      <c r="G35" s="12"/>
      <c r="H35" s="12"/>
      <c r="I35" s="12"/>
      <c r="J35" s="12"/>
      <c r="K35" s="12"/>
      <c r="L35" s="12"/>
      <c r="M35" s="12"/>
      <c r="N35" s="12"/>
      <c r="O35" s="12"/>
      <c r="P35" s="12"/>
      <c r="Q35" s="12"/>
      <c r="R35" s="12"/>
      <c r="S35" s="12"/>
      <c r="T35" s="12"/>
      <c r="U35" s="12"/>
      <c r="V35" s="12"/>
      <c r="W35" s="12"/>
      <c r="X35" s="12"/>
      <c r="Y35" s="12"/>
      <c r="Z35" s="12"/>
    </row>
    <row r="36" spans="1:26" ht="17.25" customHeight="1" x14ac:dyDescent="0.2">
      <c r="A36" s="90" t="s">
        <v>90</v>
      </c>
      <c r="B36" s="188">
        <v>22</v>
      </c>
      <c r="C36" s="188">
        <v>411</v>
      </c>
      <c r="D36" s="190" t="s">
        <v>80</v>
      </c>
      <c r="E36" s="12"/>
      <c r="G36" s="12"/>
      <c r="H36" s="12"/>
      <c r="I36" s="12"/>
      <c r="J36" s="12"/>
      <c r="K36" s="12"/>
      <c r="L36" s="12"/>
      <c r="M36" s="12"/>
      <c r="N36" s="12"/>
      <c r="O36" s="12"/>
      <c r="P36" s="12"/>
      <c r="Q36" s="12"/>
      <c r="R36" s="12"/>
      <c r="S36" s="12"/>
      <c r="T36" s="12"/>
      <c r="U36" s="12"/>
      <c r="V36" s="12"/>
      <c r="W36" s="12"/>
      <c r="X36" s="12"/>
      <c r="Y36" s="12"/>
      <c r="Z36" s="12"/>
    </row>
    <row r="37" spans="1:26" ht="17.25" customHeight="1" x14ac:dyDescent="0.2">
      <c r="A37" s="90" t="s">
        <v>91</v>
      </c>
      <c r="B37" s="188">
        <v>28</v>
      </c>
      <c r="C37" s="188">
        <v>632</v>
      </c>
      <c r="D37" s="190" t="s">
        <v>80</v>
      </c>
      <c r="E37" s="12"/>
      <c r="G37" s="12"/>
      <c r="H37" s="12"/>
      <c r="I37" s="12"/>
      <c r="J37" s="12"/>
      <c r="K37" s="12"/>
      <c r="L37" s="12"/>
      <c r="M37" s="12"/>
      <c r="N37" s="12"/>
      <c r="O37" s="12"/>
      <c r="P37" s="12"/>
      <c r="Q37" s="12"/>
      <c r="R37" s="12"/>
      <c r="S37" s="12"/>
      <c r="T37" s="12"/>
      <c r="U37" s="12"/>
      <c r="V37" s="12"/>
      <c r="W37" s="12"/>
      <c r="X37" s="12"/>
      <c r="Y37" s="12"/>
      <c r="Z37" s="12"/>
    </row>
    <row r="38" spans="1:26" ht="17.25" customHeight="1" x14ac:dyDescent="0.2">
      <c r="A38" s="90" t="s">
        <v>92</v>
      </c>
      <c r="B38" s="188">
        <v>19</v>
      </c>
      <c r="C38" s="188">
        <v>506</v>
      </c>
      <c r="D38" s="190" t="s">
        <v>80</v>
      </c>
      <c r="E38" s="12"/>
      <c r="G38" s="12"/>
      <c r="H38" s="12"/>
      <c r="I38" s="12"/>
      <c r="J38" s="12"/>
      <c r="K38" s="12"/>
      <c r="L38" s="12"/>
      <c r="M38" s="12"/>
      <c r="N38" s="12"/>
      <c r="O38" s="12"/>
      <c r="P38" s="12"/>
      <c r="Q38" s="12"/>
      <c r="R38" s="12"/>
      <c r="S38" s="12"/>
      <c r="T38" s="12"/>
      <c r="U38" s="12"/>
      <c r="V38" s="12"/>
      <c r="W38" s="12"/>
      <c r="X38" s="12"/>
      <c r="Y38" s="12"/>
      <c r="Z38" s="12"/>
    </row>
    <row r="39" spans="1:26" ht="17.25" customHeight="1" x14ac:dyDescent="0.2">
      <c r="A39" s="90" t="s">
        <v>93</v>
      </c>
      <c r="B39" s="188">
        <v>32</v>
      </c>
      <c r="C39" s="188">
        <v>150</v>
      </c>
      <c r="D39" s="190"/>
      <c r="E39" s="12"/>
      <c r="G39" s="12"/>
      <c r="H39" s="12"/>
      <c r="I39" s="12"/>
      <c r="J39" s="12"/>
      <c r="K39" s="12"/>
      <c r="L39" s="12"/>
      <c r="M39" s="12"/>
      <c r="N39" s="12"/>
      <c r="O39" s="12"/>
      <c r="P39" s="12"/>
      <c r="Q39" s="12"/>
      <c r="R39" s="12"/>
      <c r="S39" s="12"/>
      <c r="T39" s="12"/>
      <c r="U39" s="12"/>
      <c r="V39" s="12"/>
      <c r="W39" s="12"/>
      <c r="X39" s="12"/>
      <c r="Y39" s="12"/>
      <c r="Z39" s="12"/>
    </row>
    <row r="40" spans="1:26" ht="17.25" customHeight="1" x14ac:dyDescent="0.2">
      <c r="A40" s="90" t="s">
        <v>141</v>
      </c>
      <c r="B40" s="188">
        <v>24</v>
      </c>
      <c r="C40" s="188">
        <v>150</v>
      </c>
      <c r="D40" s="190" t="s">
        <v>34</v>
      </c>
      <c r="E40" s="12"/>
      <c r="G40" s="12"/>
      <c r="H40" s="12"/>
      <c r="I40" s="12"/>
      <c r="J40" s="12"/>
      <c r="K40" s="12"/>
      <c r="L40" s="12"/>
      <c r="M40" s="12"/>
      <c r="N40" s="12"/>
      <c r="O40" s="12"/>
      <c r="P40" s="12"/>
      <c r="Q40" s="12"/>
      <c r="R40" s="12"/>
      <c r="S40" s="12"/>
      <c r="T40" s="12"/>
      <c r="U40" s="12"/>
      <c r="V40" s="12"/>
      <c r="W40" s="12"/>
      <c r="X40" s="12"/>
      <c r="Y40" s="12"/>
      <c r="Z40" s="12"/>
    </row>
    <row r="41" spans="1:26" s="193" customFormat="1" ht="29.25" customHeight="1" x14ac:dyDescent="0.15">
      <c r="A41" s="191" t="s">
        <v>296</v>
      </c>
      <c r="B41" s="192">
        <v>22</v>
      </c>
      <c r="C41" s="192">
        <v>145</v>
      </c>
      <c r="D41" s="190" t="s">
        <v>80</v>
      </c>
      <c r="E41" s="95"/>
      <c r="F41" s="95"/>
      <c r="G41" s="95"/>
      <c r="H41" s="95"/>
      <c r="I41" s="95"/>
      <c r="J41" s="95"/>
      <c r="K41" s="95"/>
      <c r="L41" s="95"/>
      <c r="M41" s="95"/>
      <c r="N41" s="95"/>
      <c r="O41" s="95"/>
      <c r="P41" s="95"/>
      <c r="Q41" s="95"/>
      <c r="R41" s="95"/>
      <c r="S41" s="95"/>
      <c r="T41" s="95"/>
      <c r="U41" s="95"/>
      <c r="V41" s="95"/>
      <c r="W41" s="95"/>
      <c r="X41" s="95"/>
      <c r="Y41" s="95"/>
      <c r="Z41" s="95"/>
    </row>
    <row r="42" spans="1:26" s="165" customFormat="1" ht="7.5" customHeight="1" thickBot="1" x14ac:dyDescent="0.25">
      <c r="A42" s="194"/>
      <c r="B42" s="195"/>
      <c r="C42" s="196"/>
      <c r="D42" s="197"/>
      <c r="E42" s="12"/>
      <c r="F42" s="12"/>
      <c r="G42" s="12"/>
      <c r="H42" s="12"/>
      <c r="I42" s="12"/>
      <c r="J42" s="12"/>
      <c r="K42" s="12"/>
      <c r="L42" s="12"/>
      <c r="M42" s="12"/>
      <c r="N42" s="12"/>
      <c r="O42" s="12"/>
      <c r="P42" s="12"/>
      <c r="Q42" s="12"/>
      <c r="R42" s="12"/>
      <c r="S42" s="12"/>
      <c r="T42" s="12"/>
      <c r="U42" s="12"/>
      <c r="V42" s="12"/>
      <c r="W42" s="12"/>
      <c r="X42" s="12"/>
      <c r="Y42" s="12"/>
    </row>
    <row r="43" spans="1:26" ht="17.25" customHeight="1" x14ac:dyDescent="0.2">
      <c r="A43" s="12"/>
      <c r="B43" s="11"/>
      <c r="C43" s="487"/>
      <c r="D43" s="487"/>
      <c r="E43" s="12"/>
      <c r="G43" s="12"/>
      <c r="H43" s="12"/>
      <c r="I43" s="12"/>
      <c r="J43" s="198"/>
      <c r="K43" s="12"/>
      <c r="L43" s="12"/>
      <c r="M43" s="12"/>
      <c r="N43" s="12"/>
      <c r="O43" s="12"/>
      <c r="P43" s="12"/>
      <c r="Q43" s="12"/>
      <c r="R43" s="12"/>
      <c r="S43" s="12"/>
      <c r="T43" s="12"/>
      <c r="U43" s="12"/>
      <c r="V43" s="12"/>
      <c r="W43" s="12"/>
      <c r="X43" s="12"/>
      <c r="Y43" s="12"/>
      <c r="Z43" s="12"/>
    </row>
    <row r="44" spans="1:26" ht="22.5" customHeight="1" x14ac:dyDescent="0.2">
      <c r="A44" s="275" t="s">
        <v>297</v>
      </c>
      <c r="B44" s="275"/>
      <c r="C44" s="275"/>
      <c r="D44" s="275"/>
      <c r="E44" s="275"/>
      <c r="F44" s="275"/>
      <c r="G44" s="275"/>
      <c r="H44" s="275"/>
      <c r="I44" s="275"/>
      <c r="J44" s="275"/>
      <c r="K44" s="12"/>
      <c r="L44" s="12"/>
      <c r="M44" s="12"/>
      <c r="N44" s="12"/>
      <c r="O44" s="12"/>
      <c r="P44" s="12"/>
      <c r="Q44" s="12"/>
      <c r="R44" s="12"/>
      <c r="S44" s="12"/>
      <c r="T44" s="12"/>
      <c r="U44" s="12"/>
      <c r="V44" s="12"/>
      <c r="W44" s="12"/>
      <c r="X44" s="12"/>
      <c r="Y44" s="12"/>
      <c r="Z44" s="12"/>
    </row>
    <row r="45" spans="1:26" ht="18" thickBot="1" x14ac:dyDescent="0.25">
      <c r="A45" s="199"/>
      <c r="B45" s="165"/>
      <c r="C45" s="165"/>
      <c r="D45" s="165"/>
      <c r="E45" s="165"/>
      <c r="F45" s="165"/>
      <c r="G45" s="167" t="s">
        <v>272</v>
      </c>
      <c r="K45" s="12"/>
      <c r="L45" s="12"/>
      <c r="M45" s="12"/>
      <c r="N45" s="12"/>
      <c r="O45" s="12"/>
      <c r="P45" s="12"/>
      <c r="Q45" s="12"/>
      <c r="R45" s="12"/>
      <c r="S45" s="12"/>
      <c r="T45" s="12"/>
      <c r="U45" s="12"/>
      <c r="V45" s="12"/>
      <c r="W45" s="12"/>
      <c r="X45" s="12"/>
      <c r="Y45" s="12"/>
      <c r="Z45" s="12"/>
    </row>
    <row r="46" spans="1:26" ht="45.95" customHeight="1" x14ac:dyDescent="0.2">
      <c r="A46" s="488" t="s">
        <v>298</v>
      </c>
      <c r="B46" s="489"/>
      <c r="C46" s="200" t="s">
        <v>192</v>
      </c>
      <c r="D46" s="201" t="s">
        <v>299</v>
      </c>
      <c r="E46" s="202" t="s">
        <v>300</v>
      </c>
      <c r="F46" s="203" t="s">
        <v>301</v>
      </c>
      <c r="G46" s="203" t="s">
        <v>302</v>
      </c>
      <c r="I46" s="12"/>
      <c r="J46" s="12"/>
      <c r="K46" s="12"/>
      <c r="L46" s="12"/>
      <c r="M46" s="12"/>
      <c r="N46" s="12"/>
      <c r="O46" s="12"/>
      <c r="P46" s="12"/>
      <c r="Q46" s="12"/>
      <c r="R46" s="12"/>
      <c r="S46" s="12"/>
      <c r="T46" s="12"/>
      <c r="U46" s="12"/>
    </row>
    <row r="47" spans="1:26" ht="7.5" customHeight="1" x14ac:dyDescent="0.2">
      <c r="A47" s="204"/>
      <c r="B47" s="146"/>
      <c r="C47" s="205"/>
      <c r="D47" s="206"/>
      <c r="E47" s="5"/>
      <c r="F47" s="206"/>
      <c r="G47" s="206"/>
      <c r="I47" s="12"/>
      <c r="J47" s="12"/>
      <c r="K47" s="12"/>
      <c r="L47" s="12"/>
      <c r="M47" s="12"/>
      <c r="N47" s="12"/>
      <c r="O47" s="12"/>
      <c r="P47" s="12"/>
      <c r="Q47" s="12"/>
      <c r="R47" s="12"/>
      <c r="S47" s="12"/>
      <c r="T47" s="12"/>
      <c r="U47" s="12"/>
    </row>
    <row r="48" spans="1:26" ht="19.5" customHeight="1" x14ac:dyDescent="0.2">
      <c r="A48" s="486" t="s">
        <v>303</v>
      </c>
      <c r="B48" s="437"/>
      <c r="C48" s="207">
        <f>SUM(D48:G48)</f>
        <v>22</v>
      </c>
      <c r="D48" s="59">
        <v>15</v>
      </c>
      <c r="E48" s="5">
        <v>2</v>
      </c>
      <c r="F48" s="59">
        <v>1</v>
      </c>
      <c r="G48" s="59">
        <v>4</v>
      </c>
      <c r="I48" s="12"/>
      <c r="J48" s="12"/>
      <c r="K48" s="12"/>
      <c r="L48" s="12"/>
      <c r="M48" s="12"/>
      <c r="N48" s="12"/>
      <c r="O48" s="12"/>
      <c r="P48" s="12"/>
      <c r="Q48" s="12"/>
      <c r="R48" s="12"/>
      <c r="S48" s="12"/>
      <c r="T48" s="12"/>
      <c r="U48" s="12"/>
    </row>
    <row r="49" spans="1:25" ht="19.5" customHeight="1" x14ac:dyDescent="0.2">
      <c r="A49" s="486" t="s">
        <v>31</v>
      </c>
      <c r="B49" s="437"/>
      <c r="C49" s="207">
        <f>SUM(D49:G49)</f>
        <v>145</v>
      </c>
      <c r="D49" s="59">
        <v>117</v>
      </c>
      <c r="E49" s="5">
        <v>2</v>
      </c>
      <c r="F49" s="59">
        <v>19</v>
      </c>
      <c r="G49" s="59">
        <v>7</v>
      </c>
      <c r="I49" s="12"/>
      <c r="J49" s="12"/>
      <c r="K49" s="12"/>
      <c r="L49" s="12"/>
      <c r="M49" s="12"/>
      <c r="N49" s="12"/>
      <c r="O49" s="12"/>
      <c r="P49" s="12"/>
      <c r="Q49" s="12"/>
      <c r="R49" s="12"/>
      <c r="S49" s="12"/>
      <c r="T49" s="12"/>
      <c r="U49" s="12"/>
    </row>
    <row r="50" spans="1:25" ht="19.5" customHeight="1" x14ac:dyDescent="0.2">
      <c r="A50" s="486" t="s">
        <v>32</v>
      </c>
      <c r="B50" s="437"/>
      <c r="C50" s="207">
        <f>SUM(D50:G50)</f>
        <v>0</v>
      </c>
      <c r="D50" s="59">
        <v>0</v>
      </c>
      <c r="E50" s="59">
        <v>0</v>
      </c>
      <c r="F50" s="59">
        <v>0</v>
      </c>
      <c r="G50" s="59">
        <v>0</v>
      </c>
      <c r="I50" s="12"/>
      <c r="J50" s="12"/>
      <c r="K50" s="12"/>
      <c r="L50" s="12"/>
      <c r="M50" s="12"/>
      <c r="N50" s="12"/>
      <c r="O50" s="12"/>
      <c r="P50" s="12"/>
      <c r="Q50" s="12"/>
      <c r="R50" s="12"/>
      <c r="S50" s="12"/>
      <c r="T50" s="12"/>
      <c r="U50" s="12"/>
    </row>
    <row r="51" spans="1:25" ht="7.5" customHeight="1" thickBot="1" x14ac:dyDescent="0.25">
      <c r="A51" s="208"/>
      <c r="B51" s="152"/>
      <c r="C51" s="209"/>
      <c r="D51" s="208"/>
      <c r="E51" s="208"/>
      <c r="F51" s="208"/>
      <c r="G51" s="208"/>
      <c r="I51" s="12"/>
      <c r="J51" s="12"/>
      <c r="K51" s="12"/>
      <c r="L51" s="12"/>
      <c r="M51" s="12"/>
      <c r="N51" s="12"/>
      <c r="O51" s="12"/>
      <c r="P51" s="12"/>
      <c r="Q51" s="12"/>
      <c r="R51" s="12"/>
      <c r="S51" s="12"/>
      <c r="T51" s="12"/>
    </row>
    <row r="52" spans="1:25" ht="20.25" customHeight="1" x14ac:dyDescent="0.2">
      <c r="H52" s="12"/>
      <c r="I52" s="12"/>
      <c r="J52" s="12"/>
      <c r="K52" s="12"/>
      <c r="L52" s="12"/>
      <c r="M52" s="12"/>
      <c r="N52" s="12"/>
      <c r="O52" s="12"/>
      <c r="P52" s="12"/>
      <c r="Q52" s="12"/>
      <c r="R52" s="12"/>
      <c r="S52" s="12"/>
      <c r="T52" s="12"/>
      <c r="U52" s="12"/>
      <c r="V52" s="12"/>
    </row>
    <row r="53" spans="1:25" ht="22.5" customHeight="1" x14ac:dyDescent="0.2">
      <c r="A53" s="275" t="s">
        <v>304</v>
      </c>
      <c r="B53" s="275"/>
      <c r="C53" s="275"/>
      <c r="D53" s="275"/>
      <c r="E53" s="275"/>
      <c r="F53" s="210"/>
      <c r="G53" s="210"/>
      <c r="H53" s="210"/>
      <c r="I53" s="210"/>
      <c r="J53" s="114"/>
      <c r="K53" s="12"/>
      <c r="L53" s="12"/>
      <c r="M53" s="12"/>
      <c r="N53" s="12"/>
      <c r="O53" s="12"/>
      <c r="P53" s="12"/>
      <c r="Q53" s="12"/>
      <c r="R53" s="12"/>
      <c r="S53" s="12"/>
      <c r="T53" s="12"/>
      <c r="U53" s="12"/>
      <c r="V53" s="12"/>
      <c r="W53" s="12"/>
      <c r="X53" s="12"/>
      <c r="Y53" s="12"/>
    </row>
    <row r="54" spans="1:25" ht="18" thickBot="1" x14ac:dyDescent="0.25">
      <c r="A54" s="199"/>
      <c r="B54" s="165"/>
      <c r="C54" s="165"/>
      <c r="D54" s="165"/>
      <c r="F54" s="167" t="s">
        <v>272</v>
      </c>
      <c r="J54" s="12"/>
      <c r="K54" s="12"/>
      <c r="L54" s="12"/>
      <c r="M54" s="12"/>
      <c r="N54" s="12"/>
      <c r="O54" s="12"/>
      <c r="P54" s="12"/>
      <c r="Q54" s="12"/>
      <c r="R54" s="12"/>
      <c r="S54" s="12"/>
      <c r="T54" s="12"/>
      <c r="U54" s="12"/>
      <c r="V54" s="12"/>
      <c r="W54" s="12"/>
      <c r="X54" s="12"/>
    </row>
    <row r="55" spans="1:25" ht="42.6" customHeight="1" x14ac:dyDescent="0.2">
      <c r="A55" s="488" t="s">
        <v>298</v>
      </c>
      <c r="B55" s="489"/>
      <c r="C55" s="211" t="s">
        <v>192</v>
      </c>
      <c r="D55" s="211" t="s">
        <v>305</v>
      </c>
      <c r="E55" s="212" t="s">
        <v>306</v>
      </c>
      <c r="F55" s="213" t="s">
        <v>302</v>
      </c>
      <c r="I55" s="12"/>
      <c r="J55" s="12"/>
      <c r="K55" s="12"/>
      <c r="L55" s="12"/>
      <c r="M55" s="12"/>
      <c r="N55" s="12"/>
      <c r="O55" s="12"/>
      <c r="P55" s="12"/>
      <c r="Q55" s="12"/>
      <c r="R55" s="12"/>
      <c r="S55" s="12"/>
    </row>
    <row r="56" spans="1:25" ht="7.5" customHeight="1" x14ac:dyDescent="0.2">
      <c r="A56" s="204"/>
      <c r="B56" s="146"/>
      <c r="C56" s="214"/>
      <c r="D56" s="204"/>
      <c r="E56" s="134"/>
      <c r="F56" s="12"/>
      <c r="I56" s="12"/>
      <c r="J56" s="12"/>
      <c r="K56" s="12"/>
      <c r="L56" s="12"/>
      <c r="M56" s="12"/>
      <c r="N56" s="12"/>
      <c r="O56" s="12"/>
      <c r="P56" s="12"/>
      <c r="Q56" s="12"/>
      <c r="R56" s="12"/>
      <c r="S56" s="12"/>
    </row>
    <row r="57" spans="1:25" ht="19.5" customHeight="1" x14ac:dyDescent="0.2">
      <c r="A57" s="486" t="s">
        <v>303</v>
      </c>
      <c r="B57" s="437"/>
      <c r="C57" s="207">
        <f>SUM(D57:F57)</f>
        <v>22</v>
      </c>
      <c r="D57" s="59">
        <v>12</v>
      </c>
      <c r="E57" s="29">
        <v>6</v>
      </c>
      <c r="F57" s="66">
        <v>4</v>
      </c>
      <c r="I57" s="12"/>
      <c r="J57" s="12"/>
      <c r="K57" s="12"/>
      <c r="L57" s="12"/>
      <c r="M57" s="12"/>
      <c r="N57" s="12"/>
      <c r="O57" s="12"/>
      <c r="P57" s="12"/>
      <c r="Q57" s="12"/>
      <c r="R57" s="12"/>
      <c r="S57" s="12"/>
    </row>
    <row r="58" spans="1:25" ht="19.5" customHeight="1" x14ac:dyDescent="0.2">
      <c r="A58" s="486" t="s">
        <v>31</v>
      </c>
      <c r="B58" s="437"/>
      <c r="C58" s="207">
        <f>SUM(D58:F58)</f>
        <v>145</v>
      </c>
      <c r="D58" s="59">
        <v>131</v>
      </c>
      <c r="E58" s="29">
        <v>7</v>
      </c>
      <c r="F58" s="66">
        <v>7</v>
      </c>
      <c r="I58" s="12"/>
      <c r="J58" s="12"/>
      <c r="K58" s="12"/>
      <c r="L58" s="12"/>
      <c r="M58" s="12"/>
      <c r="N58" s="12"/>
      <c r="O58" s="12"/>
      <c r="P58" s="12"/>
      <c r="Q58" s="12"/>
      <c r="R58" s="12"/>
      <c r="S58" s="12"/>
    </row>
    <row r="59" spans="1:25" ht="19.5" customHeight="1" x14ac:dyDescent="0.2">
      <c r="A59" s="486" t="s">
        <v>32</v>
      </c>
      <c r="B59" s="437"/>
      <c r="C59" s="207">
        <f>SUM(D59:F59)</f>
        <v>0</v>
      </c>
      <c r="D59" s="59" t="s">
        <v>80</v>
      </c>
      <c r="E59" s="29" t="s">
        <v>80</v>
      </c>
      <c r="F59" s="66" t="s">
        <v>80</v>
      </c>
      <c r="I59" s="12"/>
      <c r="J59" s="12"/>
      <c r="K59" s="12"/>
      <c r="L59" s="12"/>
      <c r="M59" s="12"/>
      <c r="N59" s="12"/>
      <c r="O59" s="12"/>
      <c r="P59" s="12"/>
      <c r="Q59" s="12"/>
      <c r="R59" s="12"/>
      <c r="S59" s="12"/>
    </row>
    <row r="60" spans="1:25" ht="7.5" customHeight="1" thickBot="1" x14ac:dyDescent="0.25">
      <c r="A60" s="208"/>
      <c r="B60" s="152"/>
      <c r="C60" s="215"/>
      <c r="D60" s="216"/>
      <c r="E60" s="165"/>
      <c r="F60" s="165"/>
      <c r="I60" s="12"/>
      <c r="J60" s="12"/>
      <c r="K60" s="12"/>
      <c r="L60" s="12"/>
      <c r="M60" s="12"/>
      <c r="N60" s="12"/>
      <c r="O60" s="12"/>
      <c r="P60" s="12"/>
      <c r="Q60" s="12"/>
      <c r="R60" s="12"/>
      <c r="S60" s="12"/>
    </row>
    <row r="61" spans="1:25" ht="18" customHeight="1" x14ac:dyDescent="0.2">
      <c r="F61" s="12"/>
      <c r="G61" s="12"/>
      <c r="H61" s="12"/>
      <c r="I61" s="12"/>
      <c r="J61" s="12"/>
      <c r="K61" s="12"/>
      <c r="L61" s="12"/>
      <c r="M61" s="12"/>
      <c r="N61" s="12"/>
      <c r="O61" s="12"/>
      <c r="P61" s="12"/>
      <c r="Q61" s="12"/>
      <c r="R61" s="12"/>
      <c r="S61" s="12"/>
      <c r="T61" s="12"/>
      <c r="U61" s="12"/>
    </row>
    <row r="62" spans="1:25" ht="18.75" x14ac:dyDescent="0.2">
      <c r="A62" s="275" t="s">
        <v>307</v>
      </c>
      <c r="B62" s="275"/>
      <c r="C62" s="275"/>
      <c r="D62" s="275"/>
      <c r="E62" s="275"/>
      <c r="F62" s="275"/>
      <c r="G62" s="275"/>
      <c r="H62" s="275"/>
      <c r="I62" s="275"/>
      <c r="J62" s="275"/>
      <c r="K62" s="12"/>
      <c r="L62" s="12"/>
      <c r="M62" s="12"/>
      <c r="N62" s="12"/>
      <c r="O62" s="12"/>
      <c r="P62" s="12"/>
      <c r="Q62" s="12"/>
      <c r="R62" s="12"/>
      <c r="S62" s="12"/>
      <c r="T62" s="12"/>
      <c r="U62" s="12"/>
      <c r="V62" s="12"/>
      <c r="W62" s="12"/>
      <c r="X62" s="12"/>
      <c r="Y62" s="12"/>
    </row>
    <row r="63" spans="1:25" ht="17.25" customHeight="1" thickBot="1" x14ac:dyDescent="0.25">
      <c r="A63" s="199"/>
      <c r="B63" s="165"/>
      <c r="C63" s="165"/>
      <c r="D63" s="165"/>
      <c r="E63" s="165"/>
      <c r="F63" s="165"/>
      <c r="G63" s="165"/>
      <c r="H63" s="167" t="s">
        <v>272</v>
      </c>
      <c r="I63" s="12"/>
      <c r="K63" s="12"/>
      <c r="M63" s="12"/>
      <c r="N63" s="12"/>
      <c r="O63" s="12"/>
      <c r="P63" s="12"/>
      <c r="Q63" s="12"/>
      <c r="R63" s="12"/>
      <c r="S63" s="12"/>
      <c r="T63" s="12"/>
      <c r="U63" s="12"/>
      <c r="V63" s="12"/>
      <c r="W63" s="12"/>
      <c r="X63" s="12"/>
      <c r="Y63" s="12"/>
    </row>
    <row r="64" spans="1:25" ht="42" customHeight="1" x14ac:dyDescent="0.2">
      <c r="A64" s="362" t="s">
        <v>298</v>
      </c>
      <c r="B64" s="363"/>
      <c r="C64" s="217" t="s">
        <v>192</v>
      </c>
      <c r="D64" s="218" t="s">
        <v>308</v>
      </c>
      <c r="E64" s="218" t="s">
        <v>309</v>
      </c>
      <c r="F64" s="219" t="s">
        <v>310</v>
      </c>
      <c r="G64" s="219" t="s">
        <v>311</v>
      </c>
      <c r="H64" s="219" t="s">
        <v>312</v>
      </c>
      <c r="I64" s="220"/>
      <c r="J64" s="220"/>
      <c r="K64" s="220"/>
      <c r="L64" s="220"/>
    </row>
    <row r="65" spans="1:12" ht="7.5" customHeight="1" x14ac:dyDescent="0.2">
      <c r="A65" s="206"/>
      <c r="B65" s="180"/>
      <c r="C65" s="221"/>
      <c r="D65" s="221"/>
      <c r="E65" s="221"/>
      <c r="F65" s="221"/>
      <c r="G65" s="221"/>
      <c r="H65" s="221"/>
      <c r="I65" s="12"/>
      <c r="J65" s="12"/>
      <c r="K65" s="12"/>
      <c r="L65" s="12"/>
    </row>
    <row r="66" spans="1:12" ht="22.5" customHeight="1" x14ac:dyDescent="0.2">
      <c r="A66" s="486" t="s">
        <v>303</v>
      </c>
      <c r="B66" s="437"/>
      <c r="C66" s="207">
        <f>SUM(D66:H66)</f>
        <v>22</v>
      </c>
      <c r="D66" s="222">
        <v>10</v>
      </c>
      <c r="E66" s="222">
        <v>7</v>
      </c>
      <c r="F66" s="222">
        <v>2</v>
      </c>
      <c r="G66" s="222">
        <v>2</v>
      </c>
      <c r="H66" s="222">
        <v>1</v>
      </c>
      <c r="I66" s="223"/>
      <c r="J66" s="223"/>
      <c r="K66" s="223"/>
      <c r="L66" s="223"/>
    </row>
    <row r="67" spans="1:12" ht="22.5" customHeight="1" x14ac:dyDescent="0.2">
      <c r="A67" s="486" t="s">
        <v>31</v>
      </c>
      <c r="B67" s="437"/>
      <c r="C67" s="207">
        <f>SUM(D67:H67)</f>
        <v>145</v>
      </c>
      <c r="D67" s="222">
        <v>36</v>
      </c>
      <c r="E67" s="222">
        <v>7</v>
      </c>
      <c r="F67" s="222">
        <v>72</v>
      </c>
      <c r="G67" s="222">
        <v>11</v>
      </c>
      <c r="H67" s="222">
        <v>19</v>
      </c>
      <c r="I67" s="223"/>
      <c r="J67" s="223"/>
      <c r="K67" s="223"/>
      <c r="L67" s="223"/>
    </row>
    <row r="68" spans="1:12" ht="22.5" customHeight="1" x14ac:dyDescent="0.2">
      <c r="A68" s="486" t="s">
        <v>32</v>
      </c>
      <c r="B68" s="437"/>
      <c r="C68" s="59">
        <v>0</v>
      </c>
      <c r="D68" s="59">
        <v>0</v>
      </c>
      <c r="E68" s="59">
        <v>0</v>
      </c>
      <c r="F68" s="59">
        <v>0</v>
      </c>
      <c r="G68" s="59">
        <v>0</v>
      </c>
      <c r="H68" s="59">
        <v>0</v>
      </c>
      <c r="I68" s="59"/>
      <c r="J68" s="59"/>
      <c r="K68" s="59"/>
      <c r="L68" s="59"/>
    </row>
    <row r="69" spans="1:12" ht="7.5" customHeight="1" thickBot="1" x14ac:dyDescent="0.25">
      <c r="A69" s="208"/>
      <c r="B69" s="152"/>
      <c r="C69" s="165"/>
      <c r="D69" s="165"/>
      <c r="E69" s="165"/>
      <c r="F69" s="165"/>
      <c r="G69" s="165"/>
      <c r="H69" s="165"/>
      <c r="I69" s="12"/>
      <c r="J69" s="12"/>
      <c r="K69" s="12"/>
      <c r="L69" s="12"/>
    </row>
    <row r="70" spans="1:12" ht="13.5" customHeight="1" x14ac:dyDescent="0.2">
      <c r="G70" s="12"/>
      <c r="H70" s="12"/>
      <c r="J70" s="487" t="s">
        <v>313</v>
      </c>
      <c r="K70" s="487"/>
    </row>
  </sheetData>
  <mergeCells count="21">
    <mergeCell ref="A55:B55"/>
    <mergeCell ref="A1:J1"/>
    <mergeCell ref="A2:D2"/>
    <mergeCell ref="G2:J2"/>
    <mergeCell ref="B3:D3"/>
    <mergeCell ref="C43:D43"/>
    <mergeCell ref="A44:J44"/>
    <mergeCell ref="A46:B46"/>
    <mergeCell ref="A48:B48"/>
    <mergeCell ref="A49:B49"/>
    <mergeCell ref="A50:B50"/>
    <mergeCell ref="A53:E53"/>
    <mergeCell ref="A67:B67"/>
    <mergeCell ref="A68:B68"/>
    <mergeCell ref="J70:K70"/>
    <mergeCell ref="A57:B57"/>
    <mergeCell ref="A58:B58"/>
    <mergeCell ref="A59:B59"/>
    <mergeCell ref="A62:J62"/>
    <mergeCell ref="A64:B64"/>
    <mergeCell ref="A66:B66"/>
  </mergeCells>
  <phoneticPr fontId="3"/>
  <printOptions horizontalCentered="1"/>
  <pageMargins left="0.39370078740157483" right="0.39370078740157483" top="0.59055118110236227" bottom="0.78740157480314965" header="0.51181102362204722" footer="0.39370078740157483"/>
  <pageSetup paperSize="9" scale="56"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46</vt:lpstr>
      <vt:lpstr>47</vt:lpstr>
      <vt:lpstr>48</vt:lpstr>
      <vt:lpstr>49</vt:lpstr>
      <vt:lpstr>50</vt:lpstr>
      <vt:lpstr>51</vt:lpstr>
      <vt:lpstr>52</vt:lpstr>
      <vt:lpstr>'47'!Print_Area</vt:lpstr>
      <vt:lpstr>'48'!Print_Area</vt:lpstr>
      <vt:lpstr>'49'!Print_Area</vt:lpstr>
      <vt:lpstr>'50'!Print_Area</vt:lpstr>
      <vt:lpstr>'51'!Print_Area</vt:lpstr>
      <vt:lpstr>'52'!Print_Area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2022-04-12T02:29:57Z</dcterms:modified>
</cp:coreProperties>
</file>