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共有（医療支援係）\01 在宅医療\04　調査\社会資源調査\R05\19　印刷データとHP掲載データ\HP掲載用【0229時点】\市民向け\"/>
    </mc:Choice>
  </mc:AlternateContent>
  <bookViews>
    <workbookView xWindow="0" yWindow="0" windowWidth="16605" windowHeight="7470" tabRatio="731"/>
  </bookViews>
  <sheets>
    <sheet name="住有" sheetId="227" r:id="rId1"/>
  </sheets>
  <definedNames>
    <definedName name="_xlnm._FilterDatabase" localSheetId="0" hidden="1">住有!$B$3:$BF$110</definedName>
    <definedName name="_xlnm._FilterDatabase" hidden="1">#N/A</definedName>
    <definedName name="_xlnm.Print_Area" localSheetId="0">住有!$A$1:$AA$110</definedName>
    <definedName name="_xlnm.Print_Titles" localSheetId="0">住有!$1:$3</definedName>
    <definedName name="T1会員名簿" localSheetId="0">#REF!</definedName>
    <definedName name="T1会員名簿">#REF!</definedName>
    <definedName name="会員名簿" localSheetId="0">#REF!</definedName>
    <definedName name="会員名簿">#REF!</definedName>
    <definedName name="会員名簿1" localSheetId="0">#REF!</definedName>
    <definedName name="会員名簿1">#REF!</definedName>
    <definedName name="原本" localSheetId="0">#REF!</definedName>
    <definedName name="原本">#REF!</definedName>
  </definedNames>
  <calcPr calcId="162913"/>
</workbook>
</file>

<file path=xl/calcChain.xml><?xml version="1.0" encoding="utf-8"?>
<calcChain xmlns="http://schemas.openxmlformats.org/spreadsheetml/2006/main">
  <c r="H110" i="227" l="1"/>
  <c r="H109" i="227"/>
  <c r="H107" i="227"/>
  <c r="H106" i="227"/>
  <c r="H105" i="227"/>
  <c r="H104" i="227"/>
  <c r="H103" i="227"/>
  <c r="H102" i="227"/>
  <c r="H101" i="227"/>
  <c r="H100" i="227"/>
  <c r="H98" i="227"/>
  <c r="H96" i="227"/>
  <c r="H93" i="227"/>
  <c r="H92" i="227"/>
  <c r="H90" i="227"/>
  <c r="H88" i="227"/>
  <c r="H87" i="227"/>
  <c r="H86" i="227"/>
  <c r="H83" i="227"/>
  <c r="H82" i="227"/>
  <c r="H80" i="227"/>
  <c r="H78" i="227"/>
  <c r="H77" i="227"/>
  <c r="H76" i="227"/>
  <c r="H75" i="227"/>
  <c r="H73" i="227"/>
  <c r="H72" i="227"/>
  <c r="H69" i="227"/>
  <c r="H68" i="227"/>
  <c r="H67" i="227"/>
  <c r="H65" i="227"/>
  <c r="H64" i="227"/>
  <c r="H61" i="227"/>
  <c r="H60" i="227"/>
  <c r="H58" i="227"/>
  <c r="H59" i="227"/>
  <c r="H53" i="227"/>
  <c r="H52" i="227"/>
  <c r="H49" i="227"/>
  <c r="H44" i="227"/>
  <c r="H43" i="227"/>
  <c r="H41" i="227"/>
  <c r="H40" i="227"/>
  <c r="H39" i="227"/>
  <c r="H38" i="227"/>
  <c r="H37" i="227"/>
  <c r="H36" i="227"/>
  <c r="H35" i="227"/>
  <c r="H33" i="227"/>
  <c r="H32" i="227"/>
  <c r="H31" i="227"/>
  <c r="H27" i="227"/>
  <c r="H25" i="227"/>
  <c r="H22" i="227"/>
  <c r="H20" i="227"/>
  <c r="H17" i="227"/>
  <c r="H13" i="227"/>
  <c r="H12" i="227"/>
  <c r="H11" i="227"/>
  <c r="H9" i="227"/>
  <c r="H6" i="227"/>
  <c r="H4" i="227"/>
</calcChain>
</file>

<file path=xl/sharedStrings.xml><?xml version="1.0" encoding="utf-8"?>
<sst xmlns="http://schemas.openxmlformats.org/spreadsheetml/2006/main" count="2071" uniqueCount="620">
  <si>
    <t>所在地</t>
    <rPh sb="0" eb="3">
      <t>ショザイチ</t>
    </rPh>
    <phoneticPr fontId="1"/>
  </si>
  <si>
    <t>西新</t>
  </si>
  <si>
    <t>高取</t>
  </si>
  <si>
    <t>姪浜</t>
  </si>
  <si>
    <t>原</t>
  </si>
  <si>
    <t>有田</t>
  </si>
  <si>
    <t>有住</t>
  </si>
  <si>
    <t>周船寺</t>
  </si>
  <si>
    <t>壱岐南</t>
  </si>
  <si>
    <t>下山門</t>
  </si>
  <si>
    <t>壱岐</t>
  </si>
  <si>
    <t>内野</t>
  </si>
  <si>
    <t>石丸</t>
  </si>
  <si>
    <t>宮竹</t>
  </si>
  <si>
    <t>高木</t>
  </si>
  <si>
    <t>板付</t>
  </si>
  <si>
    <t>警固</t>
  </si>
  <si>
    <t>今宿</t>
  </si>
  <si>
    <t>玄洋</t>
  </si>
  <si>
    <t>今津</t>
  </si>
  <si>
    <t>早良</t>
  </si>
  <si>
    <t>内浜</t>
  </si>
  <si>
    <t>七隈</t>
  </si>
  <si>
    <t>野芥</t>
  </si>
  <si>
    <t>吉塚</t>
  </si>
  <si>
    <t>大楠</t>
  </si>
  <si>
    <t>玉川</t>
  </si>
  <si>
    <t>三宅</t>
  </si>
  <si>
    <t>弥永</t>
  </si>
  <si>
    <t>香椎下原</t>
  </si>
  <si>
    <t>千早</t>
  </si>
  <si>
    <t>千早西</t>
  </si>
  <si>
    <t>月隈</t>
  </si>
  <si>
    <t>鶴田</t>
  </si>
  <si>
    <t>香住丘</t>
  </si>
  <si>
    <t>片江</t>
  </si>
  <si>
    <t>多々良</t>
  </si>
  <si>
    <t>春住</t>
  </si>
  <si>
    <t>那珂</t>
  </si>
  <si>
    <t>城原</t>
  </si>
  <si>
    <t>和白東</t>
  </si>
  <si>
    <t>住吉</t>
  </si>
  <si>
    <t>春吉</t>
  </si>
  <si>
    <t>筥松</t>
  </si>
  <si>
    <t>平尾</t>
  </si>
  <si>
    <t>西花畑</t>
  </si>
  <si>
    <t>田村</t>
  </si>
  <si>
    <t>入部</t>
  </si>
  <si>
    <t>長尾</t>
  </si>
  <si>
    <t>若久</t>
  </si>
  <si>
    <t>堤</t>
  </si>
  <si>
    <t>田島</t>
  </si>
  <si>
    <t>南片江</t>
  </si>
  <si>
    <t>鳥飼</t>
  </si>
  <si>
    <t>東花畑</t>
  </si>
  <si>
    <t>長丘</t>
  </si>
  <si>
    <t>名島</t>
  </si>
  <si>
    <t>松島</t>
  </si>
  <si>
    <t>馬出</t>
  </si>
  <si>
    <t>福浜</t>
  </si>
  <si>
    <t>室見</t>
  </si>
  <si>
    <t>舞松原</t>
  </si>
  <si>
    <t>三苫</t>
  </si>
  <si>
    <t>美和台</t>
  </si>
  <si>
    <t>百道</t>
  </si>
  <si>
    <t>横手</t>
  </si>
  <si>
    <t>〒・住所</t>
    <rPh sb="2" eb="4">
      <t>ジュウショ</t>
    </rPh>
    <phoneticPr fontId="1"/>
  </si>
  <si>
    <t>①TEL
②FAX</t>
    <phoneticPr fontId="1"/>
  </si>
  <si>
    <t>ホーム
ページ</t>
    <phoneticPr fontId="14"/>
  </si>
  <si>
    <t>気管切開</t>
    <rPh sb="0" eb="2">
      <t>キカン</t>
    </rPh>
    <rPh sb="2" eb="4">
      <t>セッカイ</t>
    </rPh>
    <phoneticPr fontId="1"/>
  </si>
  <si>
    <t>810-0066
福浜2-1-3</t>
  </si>
  <si>
    <t>有</t>
    <rPh sb="0" eb="1">
      <t>アリ</t>
    </rPh>
    <phoneticPr fontId="14"/>
  </si>
  <si>
    <t>可</t>
  </si>
  <si>
    <t>東1</t>
  </si>
  <si>
    <t>要相談</t>
  </si>
  <si>
    <t/>
  </si>
  <si>
    <t>東2</t>
  </si>
  <si>
    <t>東3</t>
  </si>
  <si>
    <t>東4</t>
  </si>
  <si>
    <t>東10</t>
  </si>
  <si>
    <t>東5</t>
  </si>
  <si>
    <t>東6</t>
  </si>
  <si>
    <t>東7</t>
  </si>
  <si>
    <t>東8</t>
  </si>
  <si>
    <t>東9</t>
  </si>
  <si>
    <t>東11</t>
  </si>
  <si>
    <t>博多
3</t>
    <phoneticPr fontId="14"/>
  </si>
  <si>
    <t>博多
4</t>
    <phoneticPr fontId="14"/>
  </si>
  <si>
    <t>博多
5</t>
    <phoneticPr fontId="14"/>
  </si>
  <si>
    <t>博多
6</t>
    <phoneticPr fontId="14"/>
  </si>
  <si>
    <t>博多
8</t>
    <phoneticPr fontId="14"/>
  </si>
  <si>
    <t>中央
1</t>
    <phoneticPr fontId="14"/>
  </si>
  <si>
    <t>中央
3</t>
    <phoneticPr fontId="14"/>
  </si>
  <si>
    <t>810-0004
渡辺通3-5-11</t>
  </si>
  <si>
    <t>中央
5</t>
    <phoneticPr fontId="14"/>
  </si>
  <si>
    <t>南1</t>
  </si>
  <si>
    <t>南2</t>
  </si>
  <si>
    <t>南3</t>
  </si>
  <si>
    <t>811-1344
三宅1-25-13</t>
  </si>
  <si>
    <t>南4</t>
  </si>
  <si>
    <t>南5</t>
  </si>
  <si>
    <t>南6</t>
  </si>
  <si>
    <t>南8</t>
  </si>
  <si>
    <t>南9</t>
  </si>
  <si>
    <t>815-0082
大楠2-15-28</t>
  </si>
  <si>
    <t>①534-5151
②534-6838</t>
  </si>
  <si>
    <t>南11</t>
  </si>
  <si>
    <t>城南
1</t>
    <phoneticPr fontId="14"/>
  </si>
  <si>
    <t>城南
2</t>
    <phoneticPr fontId="14"/>
  </si>
  <si>
    <t>城南
3</t>
    <phoneticPr fontId="14"/>
  </si>
  <si>
    <t>城南
4</t>
    <phoneticPr fontId="14"/>
  </si>
  <si>
    <t>城南
5</t>
    <phoneticPr fontId="14"/>
  </si>
  <si>
    <t>早良
1</t>
    <phoneticPr fontId="14"/>
  </si>
  <si>
    <t>814-0012
昭代3-7-40</t>
  </si>
  <si>
    <t>早良
2</t>
    <phoneticPr fontId="14"/>
  </si>
  <si>
    <t>早良
3</t>
    <phoneticPr fontId="14"/>
  </si>
  <si>
    <t>早良
4</t>
    <phoneticPr fontId="14"/>
  </si>
  <si>
    <t>早良
6</t>
    <phoneticPr fontId="14"/>
  </si>
  <si>
    <t>早良
7</t>
    <phoneticPr fontId="14"/>
  </si>
  <si>
    <t>早良
8</t>
    <phoneticPr fontId="14"/>
  </si>
  <si>
    <t>早良
9</t>
    <phoneticPr fontId="14"/>
  </si>
  <si>
    <t>西2</t>
  </si>
  <si>
    <t>西3</t>
  </si>
  <si>
    <t>西4</t>
  </si>
  <si>
    <t>西5</t>
  </si>
  <si>
    <t>西6</t>
  </si>
  <si>
    <t>西7</t>
  </si>
  <si>
    <t>西8</t>
  </si>
  <si>
    <t>認共・小多</t>
  </si>
  <si>
    <t>居介・訪介・訪ﾘ・通介・通ﾘ・住有</t>
  </si>
  <si>
    <t>日佐</t>
  </si>
  <si>
    <t>訪介</t>
  </si>
  <si>
    <t>居介・訪介・通介</t>
  </si>
  <si>
    <t>813-0041
水谷2-50-1</t>
  </si>
  <si>
    <t>居介・訪介</t>
  </si>
  <si>
    <t>住有</t>
  </si>
  <si>
    <t>812-0017
美野島2-27-14</t>
  </si>
  <si>
    <t>訪介・住有</t>
  </si>
  <si>
    <t>訪介・通介</t>
  </si>
  <si>
    <t>訪介・訪看・ｻ高住</t>
  </si>
  <si>
    <t>811-1344
三宅3-23-18</t>
  </si>
  <si>
    <t>①408-5199
②408-5299</t>
  </si>
  <si>
    <t>居介・訪介・通介・住有</t>
  </si>
  <si>
    <t>814-0103
鳥飼6-7-14</t>
  </si>
  <si>
    <t>814-0033
有田7-7-7</t>
  </si>
  <si>
    <t>居介・訪介・住有</t>
  </si>
  <si>
    <t>814-0171
野芥1-16-18</t>
  </si>
  <si>
    <t>819-0002
姪の浜2-28-43</t>
  </si>
  <si>
    <t>terrasis-ohka.jp</t>
  </si>
  <si>
    <t>819-0041
拾六町5-16-29</t>
  </si>
  <si>
    <t>819-0167
今宿1-3-17</t>
  </si>
  <si>
    <t>819-0164
今宿町583</t>
  </si>
  <si>
    <t>①807-5588
②807-5599</t>
  </si>
  <si>
    <t>訪介・訪看</t>
  </si>
  <si>
    <t>通介</t>
  </si>
  <si>
    <t>訪介・訪看・通介</t>
  </si>
  <si>
    <t>813-0044
千早2-3-28</t>
  </si>
  <si>
    <t>①672-8247
②663-0068</t>
  </si>
  <si>
    <t>812-0063
原田4-34-26</t>
  </si>
  <si>
    <t>訪介・訪看・通介・住有</t>
  </si>
  <si>
    <t>812-0063
原田2-21-10</t>
  </si>
  <si>
    <t>訪介・通介・住有</t>
  </si>
  <si>
    <t>居介・訪介・訪看・通介</t>
  </si>
  <si>
    <t>訪介・通介・ｻ高住</t>
  </si>
  <si>
    <t>定随・住有</t>
  </si>
  <si>
    <t>815-0031
清水1-2-11</t>
  </si>
  <si>
    <t>①554-6575
②554-0312</t>
  </si>
  <si>
    <t>診療所</t>
  </si>
  <si>
    <t>訪看・通介</t>
  </si>
  <si>
    <t>居介・通介</t>
  </si>
  <si>
    <t>814-0144
梅林5-21-12</t>
  </si>
  <si>
    <t>811-1101
重留5-12-8</t>
  </si>
  <si>
    <t>①803-2100
②803-2151</t>
  </si>
  <si>
    <t>814-0006
百道1-25-10</t>
  </si>
  <si>
    <t>①852-1456
②847-3508</t>
  </si>
  <si>
    <t>①865-0530
②865-0534</t>
  </si>
  <si>
    <t>819-0001
小戸4-28-4</t>
  </si>
  <si>
    <t>①885-7050
②885-7030</t>
  </si>
  <si>
    <t>819-0043
野方4-34-1</t>
  </si>
  <si>
    <t>819-0165
今津4809-4</t>
  </si>
  <si>
    <t>包括</t>
    <rPh sb="0" eb="2">
      <t>ホウカツ</t>
    </rPh>
    <phoneticPr fontId="14"/>
  </si>
  <si>
    <t>校区</t>
    <rPh sb="0" eb="2">
      <t>コウク</t>
    </rPh>
    <phoneticPr fontId="14"/>
  </si>
  <si>
    <t>施設名</t>
    <rPh sb="0" eb="2">
      <t>シセツ</t>
    </rPh>
    <rPh sb="2" eb="3">
      <t>メイ</t>
    </rPh>
    <phoneticPr fontId="1"/>
  </si>
  <si>
    <t>対応や体制</t>
    <rPh sb="0" eb="2">
      <t>タイオウ</t>
    </rPh>
    <rPh sb="3" eb="5">
      <t>タイセイ</t>
    </rPh>
    <phoneticPr fontId="1"/>
  </si>
  <si>
    <t>医療処置を必要とする入居者に対する対応や体制</t>
    <rPh sb="0" eb="2">
      <t>イリョウ</t>
    </rPh>
    <rPh sb="2" eb="4">
      <t>ショチ</t>
    </rPh>
    <rPh sb="5" eb="7">
      <t>ヒツヨウ</t>
    </rPh>
    <rPh sb="10" eb="13">
      <t>ニュウキョシャ</t>
    </rPh>
    <rPh sb="14" eb="15">
      <t>タイ</t>
    </rPh>
    <rPh sb="17" eb="19">
      <t>タイオウ</t>
    </rPh>
    <rPh sb="20" eb="22">
      <t>タイセイ</t>
    </rPh>
    <phoneticPr fontId="1"/>
  </si>
  <si>
    <t>併設事業所</t>
    <rPh sb="0" eb="2">
      <t>ヘイセツ</t>
    </rPh>
    <rPh sb="2" eb="5">
      <t>ジギョウショ</t>
    </rPh>
    <phoneticPr fontId="14"/>
  </si>
  <si>
    <t>施設の特色
（75字以内）</t>
    <rPh sb="0" eb="2">
      <t>シセツ</t>
    </rPh>
    <rPh sb="3" eb="5">
      <t>トクショク</t>
    </rPh>
    <rPh sb="9" eb="10">
      <t>ジ</t>
    </rPh>
    <rPh sb="10" eb="12">
      <t>イナイ</t>
    </rPh>
    <phoneticPr fontId="1"/>
  </si>
  <si>
    <t>認知症</t>
    <rPh sb="0" eb="3">
      <t>ニンチショウ</t>
    </rPh>
    <phoneticPr fontId="1"/>
  </si>
  <si>
    <t>看取り</t>
    <rPh sb="0" eb="2">
      <t>ミト</t>
    </rPh>
    <phoneticPr fontId="1"/>
  </si>
  <si>
    <t>ショート
ステイ</t>
    <phoneticPr fontId="1"/>
  </si>
  <si>
    <t>インスリン
投与</t>
    <rPh sb="6" eb="8">
      <t>トウヨ</t>
    </rPh>
    <phoneticPr fontId="1"/>
  </si>
  <si>
    <t>ペース
メーカー</t>
    <phoneticPr fontId="1"/>
  </si>
  <si>
    <t>透析</t>
    <rPh sb="0" eb="2">
      <t>トウセキ</t>
    </rPh>
    <phoneticPr fontId="1"/>
  </si>
  <si>
    <t>たん吸引</t>
    <rPh sb="2" eb="4">
      <t>キュウイン</t>
    </rPh>
    <phoneticPr fontId="1"/>
  </si>
  <si>
    <t>胃ろう</t>
    <rPh sb="0" eb="1">
      <t>イ</t>
    </rPh>
    <phoneticPr fontId="1"/>
  </si>
  <si>
    <t>膀胱留置
カテーテル</t>
    <rPh sb="0" eb="2">
      <t>ボウコウ</t>
    </rPh>
    <rPh sb="2" eb="4">
      <t>リュウチ</t>
    </rPh>
    <phoneticPr fontId="1"/>
  </si>
  <si>
    <t>(鼻腔)
経管栄養</t>
    <rPh sb="1" eb="3">
      <t>ビクウ</t>
    </rPh>
    <rPh sb="5" eb="7">
      <t>ケイカン</t>
    </rPh>
    <rPh sb="7" eb="9">
      <t>エイヨウ</t>
    </rPh>
    <phoneticPr fontId="1"/>
  </si>
  <si>
    <t>中心静脈
栄養</t>
    <phoneticPr fontId="1"/>
  </si>
  <si>
    <t>ストーマ</t>
    <phoneticPr fontId="1"/>
  </si>
  <si>
    <t>神経難病</t>
    <rPh sb="0" eb="4">
      <t>シンケイナンビョウ</t>
    </rPh>
    <phoneticPr fontId="1"/>
  </si>
  <si>
    <t>褥瘡</t>
    <rPh sb="0" eb="2">
      <t>ジョクソウ</t>
    </rPh>
    <phoneticPr fontId="1"/>
  </si>
  <si>
    <t>在宅酸素</t>
    <rPh sb="0" eb="4">
      <t>ザイタクサンソ</t>
    </rPh>
    <phoneticPr fontId="1"/>
  </si>
  <si>
    <t>人工呼吸器
管理</t>
    <rPh sb="0" eb="2">
      <t>ジンコウ</t>
    </rPh>
    <rPh sb="2" eb="5">
      <t>コキュウキ</t>
    </rPh>
    <rPh sb="6" eb="8">
      <t>カンリ</t>
    </rPh>
    <phoneticPr fontId="1"/>
  </si>
  <si>
    <t>811-0201
三苫4-8-1</t>
  </si>
  <si>
    <t>小多</t>
  </si>
  <si>
    <t>813-0044
千早4-13-27</t>
  </si>
  <si>
    <t>①674-1800
②674-1805</t>
  </si>
  <si>
    <t>813-0032
土井4-5-16</t>
  </si>
  <si>
    <t>①410-9785
②410-9786</t>
  </si>
  <si>
    <t>815-0033
大橋3-19-15</t>
  </si>
  <si>
    <t>①511-1112
②552-5111</t>
  </si>
  <si>
    <t>特施</t>
  </si>
  <si>
    <t>認通</t>
  </si>
  <si>
    <t>813-0032
土井1-25-7</t>
  </si>
  <si>
    <t>①691-8777
②691-8778</t>
  </si>
  <si>
    <t>住宅型有料老人ホーム一覧　　令和５年12月現在</t>
    <phoneticPr fontId="14"/>
  </si>
  <si>
    <t>ファミエール安里</t>
  </si>
  <si>
    <t>811-0201
三苫4-3-15</t>
  </si>
  <si>
    <t>①606-8861
②606-8862</t>
  </si>
  <si>
    <t>レストラン直営の3食手作り、施設看護師がいますので、健康管理・医療連携も安心。</t>
    <phoneticPr fontId="14"/>
  </si>
  <si>
    <t>レジデンス　三苫駅前</t>
  </si>
  <si>
    <t>①410-7227
②410-7226</t>
  </si>
  <si>
    <t>誰もが年をとって介護が必要になっても住み慣れた地域で最後まで自分らしい人生を送りたい。そんな望みをかなえるためのホームです。（原土井病院グループ施設)</t>
    <phoneticPr fontId="14"/>
  </si>
  <si>
    <t>住宅型有料老人ホームOPAL美和台</t>
  </si>
  <si>
    <t>811-0212
美和台4-7-5</t>
  </si>
  <si>
    <t>①410-2813
②410-2814</t>
  </si>
  <si>
    <t>認知症をお持ちの方々が家庭の延長として、生活できるように自立のお手伝いに力を入れています。</t>
    <phoneticPr fontId="14"/>
  </si>
  <si>
    <t>宅老所ひまわり</t>
  </si>
  <si>
    <t>811-0214
和白東2-11-5</t>
  </si>
  <si>
    <t>①606-8903
②606-9946</t>
  </si>
  <si>
    <t>住有・地域密着型通所介護</t>
  </si>
  <si>
    <t>少規模な施設で家庭的なサービスを提供します。</t>
  </si>
  <si>
    <t>住宅型有料老人ホーム　あいら</t>
  </si>
  <si>
    <t>811-0216
大字上和白1401-4</t>
  </si>
  <si>
    <t>①663-5020
②663-5022</t>
  </si>
  <si>
    <t>訪介・通介・住有</t>
    <phoneticPr fontId="14"/>
  </si>
  <si>
    <t>アットホームな感じで、入居者様たちが、のびのびと過ごされています。</t>
  </si>
  <si>
    <t>ケアホーム花うさぎ千早</t>
  </si>
  <si>
    <t>居介・訪介・通介・認共・小多</t>
  </si>
  <si>
    <t>ＪＲと西鉄の両駅～徒歩約10分、千早バス停～徒歩約1分、千早中央公園に隣接し、すぐ近くには病院や郵便局、大型スーパー等が揃う便利な環境です。</t>
    <phoneticPr fontId="14"/>
  </si>
  <si>
    <t>住宅型有料老人ホームテポーレ千早</t>
  </si>
  <si>
    <t>居介・訪介・訪看・訪ﾘ・通介・通ﾘ・定随</t>
  </si>
  <si>
    <t>看護師を24時間配置し、胃ろうや経鼻栄養など医療介護度の高い方の受入れを行っています。</t>
  </si>
  <si>
    <t>SJR千早</t>
  </si>
  <si>
    <t>①674-3781
②674-3782</t>
  </si>
  <si>
    <t>千早駅から徒歩1分。お出かけもスムーズで生活利便性に恵まれた過ごしやすい立地です。</t>
  </si>
  <si>
    <t>SJR千早ガーデン</t>
  </si>
  <si>
    <t>813-0041
水谷2-13-27</t>
  </si>
  <si>
    <t>①405-0381
②405-0382</t>
  </si>
  <si>
    <t>JR九州グループが運営する住宅型有料老人ホーム。特に「安全・安心」と「健康」を強く意識した施設です。</t>
    <phoneticPr fontId="14"/>
  </si>
  <si>
    <t>レジデンス青葉</t>
  </si>
  <si>
    <t>食事・入浴・運動等ができる静かな生活環境をご提供しています。万一の心身の不調時は、併設の事業所の看護・介護体制もあり、安心して日々を過せます。</t>
    <phoneticPr fontId="14"/>
  </si>
  <si>
    <t>レジデンス土井駅南</t>
  </si>
  <si>
    <t>813-0032
土井3-20-12</t>
  </si>
  <si>
    <t>地域密着型サービス併設により、入居者の高齢化・重度化に対応し終の棲家として安心を提供できる。協力医療機関に近く、医療と福祉の連携強化を図っている。</t>
    <phoneticPr fontId="14"/>
  </si>
  <si>
    <t>レジデンス青葉の里</t>
  </si>
  <si>
    <t>①405-2333
②405-0212</t>
  </si>
  <si>
    <t>介護度の軽い方から重度の方まで併設している小規模多機能型居宅介護のサービスを利用しながらご自身の思いによりそった支援を心掛けています。</t>
    <phoneticPr fontId="14"/>
  </si>
  <si>
    <t>住宅型有料老人ホーム　三日月苑</t>
  </si>
  <si>
    <t>813-0034
多の津5-43-7</t>
  </si>
  <si>
    <t>①400-2321
②400-2322</t>
  </si>
  <si>
    <t>要支援から要介護５までの方がおられ、特に認知症における様々な周辺状況においては、内科精神科の居宅管理指導医への相談により状態が回復、穏やかに過されています。</t>
    <phoneticPr fontId="14"/>
  </si>
  <si>
    <t>つくしんぼの有料老人ホームまつざき</t>
  </si>
  <si>
    <t>813-0035
松崎1-20-20</t>
  </si>
  <si>
    <t>①672-1435
②215-3030</t>
  </si>
  <si>
    <t>すまいるほーむ箱崎</t>
  </si>
  <si>
    <t>812-0054
馬出4-1-25</t>
  </si>
  <si>
    <t>①986-1513
②986-1514</t>
  </si>
  <si>
    <t>外出自由な老人ホーム。完全個室でバス、トイレ、キッチン、エアコンも完備されています。街中にありますが、とても静かな所です。</t>
    <phoneticPr fontId="14"/>
  </si>
  <si>
    <t>あっとほ～む香椎下原Ⅱ</t>
  </si>
  <si>
    <t>813-0002
下原2-15-33</t>
  </si>
  <si>
    <t>①672-0961
②692-5705</t>
  </si>
  <si>
    <t>通介</t>
    <phoneticPr fontId="14"/>
  </si>
  <si>
    <t>満室14室の小型の住宅型有料老人ホーム　小規模なので入居者が仲が良く家族的な施設です。</t>
    <phoneticPr fontId="14"/>
  </si>
  <si>
    <t>照葉北</t>
    <rPh sb="2" eb="3">
      <t>キタ</t>
    </rPh>
    <phoneticPr fontId="14"/>
  </si>
  <si>
    <t>サンカルナ香椎照葉</t>
  </si>
  <si>
    <t>813-0017
香椎照葉5-1-15</t>
  </si>
  <si>
    <t>①0120-428-105
②235-5650</t>
  </si>
  <si>
    <t>スーバーマーケットも併設され、また緑豊かな中央公園も眼下に位置しており、ゆったりとした優雅なシニアライフを楽しむ事ができます。</t>
    <phoneticPr fontId="14"/>
  </si>
  <si>
    <t>ケアポート箱崎ヘルパーステーション</t>
  </si>
  <si>
    <t>①292-3130
②621-3960</t>
  </si>
  <si>
    <t>居介・通介・住有</t>
  </si>
  <si>
    <t>社会医療法人　青洲会　有料老人ホーム　青洲の華はこざき館</t>
  </si>
  <si>
    <t>①260-8838
②627-1077</t>
  </si>
  <si>
    <t>医療法人が運営しています。同建屋内にデイサービスがあり運動や趣味活動を支援します。箱崎公園が隣接しており窓からは常時木々が見られ春には満開の桜が溢れます。</t>
    <phoneticPr fontId="14"/>
  </si>
  <si>
    <t>アシストリビング愛（シティサービス株式会社）</t>
  </si>
  <si>
    <t>812-0016
博多駅南3-15-20</t>
  </si>
  <si>
    <t>①432-8851
②432-8852</t>
  </si>
  <si>
    <t>住宅型有料施設、自立から介護５の方まで住める施設です。居室には、キッチンオフロも付いていて交通の便が大変よいです。家庭的な雰囲気で自分らしく生活する事が出来る。</t>
    <phoneticPr fontId="14"/>
  </si>
  <si>
    <t>ホスピタルメント桜十字博多</t>
  </si>
  <si>
    <t>812-0016
博多駅南3-12-26</t>
  </si>
  <si>
    <t>①260-3300
②260-3301</t>
  </si>
  <si>
    <t>訪介・訪看・訪ﾘ・通介・住有</t>
  </si>
  <si>
    <t>医療法人桜十字グループが地域医療で培った経験を活かし運営する有料老人ホームです。医療サポートを充実し、医療バックアップがある介護を実現します。</t>
    <phoneticPr fontId="14"/>
  </si>
  <si>
    <t>エルモス・ナーシング美野島</t>
  </si>
  <si>
    <t>①260-9240
②260-9249</t>
  </si>
  <si>
    <t>看護師が24時間常駐し、訪問診療医と24時間連携可能なホームです。 障がい福祉サービス（居宅介護・重度訪問介護）の提供も可能です。</t>
    <phoneticPr fontId="14"/>
  </si>
  <si>
    <t>住宅型有料老人ホーム　さくらんぼ</t>
  </si>
  <si>
    <t>812-0858
月隈3-32-13</t>
  </si>
  <si>
    <t>①503-2800
②503-2858</t>
  </si>
  <si>
    <t>sakuranbo1201.com</t>
  </si>
  <si>
    <t>訪介・通介・訪看(外部直けい)</t>
  </si>
  <si>
    <t>難病、障害、重度（要4～5）の方の入居優先しています。</t>
  </si>
  <si>
    <t>住宅型有料老人ホームさわやかいそうだ館</t>
  </si>
  <si>
    <t>812-0881
井相田3-3-18</t>
  </si>
  <si>
    <t>①588-0700
②588-0705</t>
  </si>
  <si>
    <t>ﾃﾞｲｻｰﾋﾞｽ</t>
  </si>
  <si>
    <t>デイサービスが併設している施設です。ご入居者もウェルカムな気質の方が多く、すぐに馴染めます。日中のみ看護師が在中しておりますので医療行為は要相談になります。</t>
    <rPh sb="54" eb="56">
      <t>ザイチュウ</t>
    </rPh>
    <phoneticPr fontId="14"/>
  </si>
  <si>
    <t>住宅型有料老人ホーム　さくら２号館</t>
  </si>
  <si>
    <t>812-0882
麦野3-10-25</t>
  </si>
  <si>
    <t>①558-1215
②558-1216</t>
  </si>
  <si>
    <t>医療機関や定期巡回・随時対応型訪問看護介護事業所と連携し、入居者様への介護ケアだけでなく、医療ケアにおいても対応が可能な施設です。</t>
    <phoneticPr fontId="14"/>
  </si>
  <si>
    <t>すまいる家むぎの</t>
  </si>
  <si>
    <t>812-0882
麦野2-17-14</t>
  </si>
  <si>
    <t>①501-7270
②501-7275</t>
  </si>
  <si>
    <t>生活保護・ご夫婦入居が可能でありとても明るい施設です。</t>
  </si>
  <si>
    <t>ビジネスワン東那珂</t>
  </si>
  <si>
    <t>812-0892
東那珂1-6-32</t>
  </si>
  <si>
    <t>①402-9988
②402-1089</t>
  </si>
  <si>
    <t>リハビリホームグランダ竹下</t>
  </si>
  <si>
    <t>812-0895
竹下5-25-17</t>
  </si>
  <si>
    <t>①419-3500
②419-3501</t>
  </si>
  <si>
    <t>リハビリのサポートに力を入れ、栄養バランスを配慮したお食事の提供や個別リハビリの実施、目的・目標をもった倶楽部活動を実施することで「フレイル予防」実施。</t>
    <phoneticPr fontId="14"/>
  </si>
  <si>
    <t>有料老人ホームあおぞら博多</t>
  </si>
  <si>
    <t>812-0042
豊2-1-7</t>
  </si>
  <si>
    <t>①781-6581
②781-6582</t>
  </si>
  <si>
    <t>当事業所は吸引が必要な方など医療依存度の高い方々でも対応可能です。併設のデイサービスとの連携も図りながらニーズに沿ったサービス提供をおこなっています。</t>
    <phoneticPr fontId="14"/>
  </si>
  <si>
    <t>有料老人ホーム　ハピネスこもれ陽</t>
  </si>
  <si>
    <t>①761-5107
②761-5125</t>
  </si>
  <si>
    <t>施設に診療所（内科・外科・リハビリテーション科）を併設。</t>
    <phoneticPr fontId="14"/>
  </si>
  <si>
    <t>ホスピタルメント福岡天神</t>
  </si>
  <si>
    <t>①791-1200
②791-1205</t>
  </si>
  <si>
    <t>①安心の病院併設②24時間看護師介護士常駐③一生涯のお住まい④毎月開催の外出レク、多彩なイベント⑤専属の料理人によるお食事</t>
    <phoneticPr fontId="14"/>
  </si>
  <si>
    <t>グッドタイムホーム３・薬院</t>
  </si>
  <si>
    <t>810-0022
薬院2-11ｰ15</t>
  </si>
  <si>
    <t>①731-8860
②711-7973</t>
  </si>
  <si>
    <t>居介・定随</t>
  </si>
  <si>
    <t>グランガーデン福岡浄水</t>
  </si>
  <si>
    <t>810-0022
薬院4-13-17</t>
  </si>
  <si>
    <t>①524-0010
②524-0088</t>
  </si>
  <si>
    <t>アイポケット高宮東</t>
  </si>
  <si>
    <t>居介・訪介・地域密着型通所介護</t>
  </si>
  <si>
    <t>宅老所　ゆう・ゆう</t>
  </si>
  <si>
    <t>815-0041
野間1-22-4</t>
  </si>
  <si>
    <t>①551-7780
②551-7787</t>
  </si>
  <si>
    <t>訪介・短療</t>
  </si>
  <si>
    <t>サニーライフ福岡長丘</t>
  </si>
  <si>
    <t>815-0075
長丘5-4-22</t>
  </si>
  <si>
    <t>①562-1800
②562-1801</t>
  </si>
  <si>
    <t>介護ひとすじに東京圏・千葉を中心に特定施設入居者生活介護事業を実施運営した33年実績と信頼があり、ご本人様ご家族様へ安心と安全な毎日をご提供致します。</t>
    <phoneticPr fontId="14"/>
  </si>
  <si>
    <t>生活倶楽部ウィズ長丘Ⅲ</t>
  </si>
  <si>
    <t>815-0075
長丘3-4-13</t>
  </si>
  <si>
    <t>①541-8800
②541-8800</t>
  </si>
  <si>
    <t>ホテル＆リゾートをコンセプトに介護と医療を強く連携している施設です。要支援から要介護５迄多くのご利用者様ご家族様に安心と安全をご提供しております。</t>
    <phoneticPr fontId="14"/>
  </si>
  <si>
    <t>生活倶楽部ウィズ長丘Ⅱ</t>
  </si>
  <si>
    <t>815-0075
長丘3-21-5</t>
  </si>
  <si>
    <t>①554-8865
②554-8867</t>
  </si>
  <si>
    <t>ご利用者に応じた介護・医療サービスが提供できるよう専門機関と連絡、調整を行います。ここでは個人のご希望や必要性が最も尊重されます。</t>
    <phoneticPr fontId="14"/>
  </si>
  <si>
    <t>メディカルケアレジデンス福岡南</t>
  </si>
  <si>
    <t>http;//mcr-fukuoka.net/</t>
  </si>
  <si>
    <t>訪問介護、訪問看護事業所を併設したサービス付き高齢者向け住宅となります。</t>
  </si>
  <si>
    <t>有料老人ホーム　メディケア癒やし</t>
  </si>
  <si>
    <t>①408-6671
②408-6672</t>
  </si>
  <si>
    <t>訪ﾘ・通ﾘ・定随・住有</t>
  </si>
  <si>
    <t>医療的な処置が必要な方も、ご入居可能です。</t>
  </si>
  <si>
    <t>ケアホーム花うさぎ大橋</t>
  </si>
  <si>
    <t>小規模多機能型が同一建物内にあり、柔軟なサービスを対応できる。住宅型では訪問診療も受けられ、看取りの対応も可能である。グループホームも併設している。</t>
    <phoneticPr fontId="14"/>
  </si>
  <si>
    <t>あっとほ～む井尻Ⅱ</t>
  </si>
  <si>
    <t>811-1302
井尻1-15-15</t>
  </si>
  <si>
    <t>①588-1755
②588-1765</t>
  </si>
  <si>
    <t>全室個室。自室で訪問介護、訪問診療、訪問看護、訪問歯科診療などが受けられます。デイサービスも利用できます。また、24時間スタッフが常駐しており、安心です。</t>
    <phoneticPr fontId="14"/>
  </si>
  <si>
    <t>ことぶきマンション</t>
  </si>
  <si>
    <t>811-1311
横手4-13-31</t>
  </si>
  <si>
    <t>①588-2350
②588-2351</t>
  </si>
  <si>
    <t>温泉を各戸にひいている一般的なマンションで、一部ご高齢者の方が居住されています。40㎡と広いので、ご家族との同居が可能です。</t>
    <phoneticPr fontId="14"/>
  </si>
  <si>
    <t>住宅型有料老人ホーム悠愛アリビオ</t>
  </si>
  <si>
    <t>811-1313
日佐4-24-11</t>
  </si>
  <si>
    <t>①588-1131
②588-1132</t>
  </si>
  <si>
    <t>訪問介護併設の住宅型有料老人ホームです。</t>
    <phoneticPr fontId="14"/>
  </si>
  <si>
    <t>住宅型有料老人ホーム　ひょうたん島高木</t>
  </si>
  <si>
    <t>815-0004
高木1-5-3</t>
  </si>
  <si>
    <t>①433-5155
②433-5157</t>
  </si>
  <si>
    <t>明るい雰囲気で、楽しい老人ホームです。カラオケ・麻雀もデイサービスで行なうことが出来ます。</t>
    <phoneticPr fontId="14"/>
  </si>
  <si>
    <t>宝満ヴィラ大橋南</t>
  </si>
  <si>
    <t>815-0004
高木1-16-37</t>
  </si>
  <si>
    <t>①292-3123
②292-3338</t>
  </si>
  <si>
    <t>複合型の住宅型施設で、各部署が連携を図り、生活全般を支援することで、安心安全で快適な生活が送れる環境があります。</t>
    <phoneticPr fontId="14"/>
  </si>
  <si>
    <t>住宅型有料老人ホーム すまいるほーむ</t>
  </si>
  <si>
    <t>811-1321
柳瀬2-4-2</t>
  </si>
  <si>
    <t>①589-3371
②589-3372</t>
  </si>
  <si>
    <t>「笑顔は心を結ぶ」をモットーに暮らしの中に楽しみや生きがいに満ちたその人らしい日々の生活をお手伝いさせていただきます。</t>
    <phoneticPr fontId="14"/>
  </si>
  <si>
    <t>ももんかわ</t>
  </si>
  <si>
    <t>811-1352
鶴田2-18-30</t>
  </si>
  <si>
    <t>①566-1531
②408-4472</t>
  </si>
  <si>
    <t>10室11名（夫婦部屋1室)の方が生活されている小規模のホームです。デイサービスの（定員10名)併設もあり、毎日の活動を楽しまれています。</t>
    <phoneticPr fontId="14"/>
  </si>
  <si>
    <t>グリーンケア百代</t>
  </si>
  <si>
    <t>815-0041
野間3-16-30</t>
  </si>
  <si>
    <t>①557-1277
②557-1278</t>
  </si>
  <si>
    <t>小規模な施設の為、お一人お一人に寄り添いながらサポートさせて頂いております。楽しみの継続や新しい事への挑戦など、一緒に考えながら提供しております。</t>
    <phoneticPr fontId="14"/>
  </si>
  <si>
    <t>メディカルホームグランダ高宮</t>
  </si>
  <si>
    <t>815-0072
多賀1-6-3</t>
  </si>
  <si>
    <t>①554-5561
②554-5567</t>
  </si>
  <si>
    <t>「その方らしさに、深く寄り添う。」ことを第一に考え、ご入居者お一人お一人に合った暮らしの提案や生活の提案をスタッフ一丸となって行っています。</t>
    <phoneticPr fontId="14"/>
  </si>
  <si>
    <t>住宅型有料老人ホームきさらぎ園大楠</t>
  </si>
  <si>
    <t>815-0082
大楠1-32-14　きさらぎﾋﾞﾙ3F</t>
  </si>
  <si>
    <t>①535-1328
②535-1329</t>
  </si>
  <si>
    <t>居介・訪介・訪看・住有・在宅支援診療所</t>
  </si>
  <si>
    <t>24時間、看護師が対応している医療ニーズを必要とする方の入居できる施設です。訪問看護ステーション白兎、如月福岡クリニックが併設しております。</t>
    <phoneticPr fontId="14"/>
  </si>
  <si>
    <t>ゆーほーむ</t>
  </si>
  <si>
    <t>居介・通ﾘ・認通</t>
  </si>
  <si>
    <t>認知症専門外来、通所リハが併設しており、専門的ケアを提供いたします。</t>
  </si>
  <si>
    <t>ゆふの院やよい坂</t>
  </si>
  <si>
    <t>811-1351
屋形原4-27-13</t>
  </si>
  <si>
    <t>①567-8525
②567-8528</t>
  </si>
  <si>
    <t>住宅型ですので比較的にお元気でコミュニケーションが図れる方が多いです。</t>
  </si>
  <si>
    <t>オリーブの木</t>
  </si>
  <si>
    <t>811-1355
桧原5-18-12</t>
  </si>
  <si>
    <t>①555-2543
②555-2547</t>
  </si>
  <si>
    <t>olive-Hibaru.com</t>
  </si>
  <si>
    <t>同じフロアに小規模保育園を併設運営している多世代施設です。多世代施設ならではの明るく清潔な環境で穏やかで少し活気のある日常を提供してます。</t>
    <phoneticPr fontId="14"/>
  </si>
  <si>
    <t>笑日記物語</t>
  </si>
  <si>
    <t>811-1355
桧原7-27-2</t>
  </si>
  <si>
    <t>①554-3791
②554-3792</t>
  </si>
  <si>
    <t>私たちは、かゆいところに手が届く一人一人に行き届いた介護と、個性に合った活動やサービスを大切にしています。</t>
    <phoneticPr fontId="14"/>
  </si>
  <si>
    <t>皿山有料老人ホーム　このは</t>
  </si>
  <si>
    <t>811-1365
皿山1-1-6</t>
  </si>
  <si>
    <t>①552-3767
②557-3612</t>
  </si>
  <si>
    <t>「年金内で入れる老人ホーム」をコンセプトに、健康的で明るいホーム運営を心掛けています。平成24年10月開設。看護師常駐。ご入居相談随時承ります。</t>
    <phoneticPr fontId="14"/>
  </si>
  <si>
    <t>住宅型有料老人ホームとりかい</t>
  </si>
  <si>
    <t>①836-5201
②400-5151</t>
  </si>
  <si>
    <t>居介・訪介・訪看・訪ﾘ・通ﾘ・短生・老健・認共・小多</t>
  </si>
  <si>
    <t>法人内に病院や介護サービス事業所を併設。医療と介護の密な連携により、安心した暮らしを提供しています。</t>
    <phoneticPr fontId="14"/>
  </si>
  <si>
    <t>アルファリビング福岡七隈</t>
  </si>
  <si>
    <t>814-0133
七隈7-8-8</t>
  </si>
  <si>
    <t>①407-2550
②407-2680</t>
  </si>
  <si>
    <t>有料老人ホームレークサイド</t>
  </si>
  <si>
    <t>814-0144
梅林4-29-59</t>
  </si>
  <si>
    <t>①872-7008
②872-7005</t>
  </si>
  <si>
    <t>生協ホーム西南</t>
  </si>
  <si>
    <t>814-0144
梅林5-52-9</t>
  </si>
  <si>
    <t>①866-1808
②866-1828</t>
  </si>
  <si>
    <t>seinan.hukushiseikyou.jp</t>
  </si>
  <si>
    <t>いつでもご利用者とご家族のご要望に応じて柔軟に対応。急なお泊りや幅広いニーズにお応えいたします。介護では困難が伴う場合も年中無休で寄り添います。</t>
    <phoneticPr fontId="14"/>
  </si>
  <si>
    <t>有料老人ホーム　レークサイドⅡ、デイサービス梅の実、ヘルパーステーションはる</t>
  </si>
  <si>
    <t>①834-2991
②707-5903</t>
  </si>
  <si>
    <t>居介・訪介・通介・住有・障がい居宅介護</t>
  </si>
  <si>
    <t>母体にクリニックがあり医療は安心できます。ゆったりとした穏やかな雰囲気と優しいスタッフが自慢のホームです。</t>
    <phoneticPr fontId="14"/>
  </si>
  <si>
    <t>メディホーム神松寺</t>
  </si>
  <si>
    <t>814-0121
神松寺2-11-5</t>
  </si>
  <si>
    <t>①861-6880
②861-6882</t>
  </si>
  <si>
    <t>地域に根差した医療を提供して来た病院が母体の施設です。地域の皆様が安心して過ごせる環境、医療、介護サービスで、24時間365日安心の住いを提供します。</t>
    <phoneticPr fontId="14"/>
  </si>
  <si>
    <t>あっとほ～む片江</t>
  </si>
  <si>
    <t>814-0142
片江3-37-5</t>
  </si>
  <si>
    <t>①861-9666
②865-1260</t>
  </si>
  <si>
    <t>あ・うんの家</t>
  </si>
  <si>
    <t>814-0143
南片江3-14-3</t>
  </si>
  <si>
    <t>①872-1707
②872-1708</t>
  </si>
  <si>
    <t>経営母体がクリニックですので、施設、訪問介護、ケアマネ、薬剤師、外部の訪問看護、精神自立支援等を連携を取りながら、入居者様の生活に対応しています。　</t>
    <phoneticPr fontId="14"/>
  </si>
  <si>
    <t>ウエストライフ南片江</t>
  </si>
  <si>
    <t>814-0143
南片江6-12-7</t>
  </si>
  <si>
    <t>①865-4126
②865-4126</t>
  </si>
  <si>
    <t>居介・訪介・訪看・通介・定随・住有</t>
  </si>
  <si>
    <t>介護と医療の連携 安全安心に暮らせる3つの特色1.お一人おひとりに合わせたサポート体制2.安全安心の設備3.充実した介護保険サービス</t>
    <phoneticPr fontId="14"/>
  </si>
  <si>
    <t>住宅型有料老人ホーム　花</t>
  </si>
  <si>
    <t>814-0143
南片江5-13-28</t>
  </si>
  <si>
    <t>①865-0001
②865-0005</t>
  </si>
  <si>
    <t>ライフパートナー堤</t>
  </si>
  <si>
    <t>814-0153
樋井川6-13-26</t>
  </si>
  <si>
    <t>①407-1125
②407-1126</t>
  </si>
  <si>
    <t>24時間看護　看取り可能</t>
  </si>
  <si>
    <t>住宅型有料老人ホーム　おあしす市民の森</t>
  </si>
  <si>
    <t>814-0155
東油山4-2-18</t>
  </si>
  <si>
    <t>①866-0002
②866-0004</t>
  </si>
  <si>
    <t>入居者様が安心して暮らせる施設を目指しています。</t>
  </si>
  <si>
    <t>住宅型有料老人ホーム　グランジュテなの花弐番館</t>
  </si>
  <si>
    <t>814-0111
茶山2-15-22</t>
  </si>
  <si>
    <t>①864-2030
②864-2050</t>
  </si>
  <si>
    <t>ゆったりとしたアットホームな空間で、入居者さまがお過ごしいただいております。スタッフ一同が365日24時間あたたかいサポートをご提供いたします。</t>
    <phoneticPr fontId="14"/>
  </si>
  <si>
    <t>みどりの風長尾</t>
  </si>
  <si>
    <t>814-0123
長尾4-3-26</t>
  </si>
  <si>
    <t>①863-3111
②863-3118</t>
  </si>
  <si>
    <t>医療法人社団江頭会さくら病院アドバンスケア長尾</t>
  </si>
  <si>
    <t>814-0123
長尾1-19-24</t>
  </si>
  <si>
    <t>①801-8631
②801-8633</t>
  </si>
  <si>
    <t>医療法人が経営する施設になっており医療度依存度の高い方も看護師が24時間対応できます。</t>
    <phoneticPr fontId="14"/>
  </si>
  <si>
    <t>ＳＪＲ高取</t>
  </si>
  <si>
    <t>①833-3770
②833-3773</t>
  </si>
  <si>
    <t>SJR高取は住宅型有料老人ホームです。居室はすべて介護居室専用で介護が必要な方のための住まいです。365日24時間の介護体制で生活をサポートします。</t>
    <phoneticPr fontId="14"/>
  </si>
  <si>
    <t>あっとほーむ藤崎</t>
  </si>
  <si>
    <t>814-0013
藤崎1-9-5</t>
  </si>
  <si>
    <t>①832-2561
②832-2562</t>
  </si>
  <si>
    <t>ルピナス</t>
  </si>
  <si>
    <t>814-0022
原1-6-24</t>
  </si>
  <si>
    <t>①833-5200
②</t>
    <phoneticPr fontId="14"/>
  </si>
  <si>
    <t>隣接にクリニックがあり、併設に小規模多機能介護ホームもあるため、医療と介護面で安心です。</t>
    <phoneticPr fontId="14"/>
  </si>
  <si>
    <t>ＰＤハウス　有田</t>
  </si>
  <si>
    <t>①841-8807
②841-8808</t>
  </si>
  <si>
    <t>パーキンソン病関連疾患を中心に受け入れを行っており、訪問看護ステーションも併設している為、医療依存度の高い方でも安心して入居できる施設です。</t>
    <phoneticPr fontId="14"/>
  </si>
  <si>
    <t>シルバーコート有田</t>
  </si>
  <si>
    <t>814-0033
有田7-13-12</t>
  </si>
  <si>
    <t>①400-0969
②400-0968</t>
  </si>
  <si>
    <t>福岡市内の中でも月額利用料が低料金設定。自立・要支援・要介護の方の入居可能。生活保護受給者も積極的にお受入れしています。</t>
    <phoneticPr fontId="14"/>
  </si>
  <si>
    <t>メディケア癒やし四番館有田</t>
  </si>
  <si>
    <t>814-0033
有田6-7-8</t>
  </si>
  <si>
    <t>①707-7474
②707-7479</t>
  </si>
  <si>
    <t>定随</t>
  </si>
  <si>
    <t>看護師24時間配置しており、医療ニーズの高い中重度要介護者のお受け入れも可能。</t>
  </si>
  <si>
    <t>有料老人ホーム　あすなろ</t>
  </si>
  <si>
    <t>asunaro-fukuoka.com</t>
  </si>
  <si>
    <t>有料老人ホーム　メディケア癒やし弐番館</t>
  </si>
  <si>
    <t>811-1101
重留6-6-10</t>
  </si>
  <si>
    <t>①872-8071
②872-8073</t>
  </si>
  <si>
    <t>24時間看護師がホーム内に常駐しており、訪問診療の医師と連携し看取りまで行うことができる。</t>
  </si>
  <si>
    <t>住宅型有料老人ホーム　悠心</t>
  </si>
  <si>
    <t>811-1122
早良1-13-3</t>
  </si>
  <si>
    <t>①707-7387
②707-7388</t>
  </si>
  <si>
    <t>施設のすぐ横に室見川の上流があり、5月には蛍も出現する、自然豊かなホームです。</t>
  </si>
  <si>
    <t>有料老人ホーム明の里内野</t>
  </si>
  <si>
    <t>811-1123
内野5-4-13</t>
  </si>
  <si>
    <t>①836-9244
②836-9473</t>
  </si>
  <si>
    <t>訪問診療との連携による24時間安心の医療体制。個々の食事形態に応じた美味しい食事の提供。愛犬と一緒に暮らせて、看取りまで安心して暮らせる施設です。</t>
    <phoneticPr fontId="14"/>
  </si>
  <si>
    <t>メディカルホームグランダ西新</t>
  </si>
  <si>
    <t>814-0002
西新2-12-5</t>
  </si>
  <si>
    <t>①832-2525
②832-2526</t>
  </si>
  <si>
    <t>看護師が24時間常駐</t>
  </si>
  <si>
    <t>西鉄ケアサービス株式会社　サンカルナ西新</t>
  </si>
  <si>
    <t>814-0002
西新4-8-8</t>
  </si>
  <si>
    <t>①0120-428-528
②841-4458</t>
  </si>
  <si>
    <t>地下鉄西新駅徒歩2分、バスも各方面行きがある好立地でサンカルナシリーズ最高峰の住宅型有料老人ホームです。最上階スカイラウンジでのお食事も楽しめます。</t>
    <phoneticPr fontId="14"/>
  </si>
  <si>
    <t>レジアス百道</t>
  </si>
  <si>
    <t>居介・特施</t>
  </si>
  <si>
    <t>緑豊かな自然、閑静な街並、徒歩圏内には多くの生活利便施設が点在する住宅街にあります。安心・安全な生活、素敵な出会い、自由で快適な暮らしが待っています。</t>
    <phoneticPr fontId="14"/>
  </si>
  <si>
    <t>田隈</t>
    <rPh sb="0" eb="1">
      <t>タ</t>
    </rPh>
    <rPh sb="1" eb="2">
      <t>クマ</t>
    </rPh>
    <phoneticPr fontId="14"/>
  </si>
  <si>
    <t>ＰＤハウス野芥</t>
  </si>
  <si>
    <t>①707-7101
②707-7102</t>
  </si>
  <si>
    <t>進行性の病気に対して、リハビリテーションを提供し、進行にあわせた生活ケア、リハビリ、看護の支援がうけられます。</t>
    <phoneticPr fontId="14"/>
  </si>
  <si>
    <t>住宅型有料老人ホーム　みんなの家　</t>
  </si>
  <si>
    <t>814-0173
西油山344-13</t>
  </si>
  <si>
    <t>①865-0062
②865-0063</t>
  </si>
  <si>
    <t>住宅型有料老人ホームなので、ご自分に合ったサービスをカスタマイズ出来る施設。</t>
  </si>
  <si>
    <t>ヴィレッジすみれ</t>
  </si>
  <si>
    <t>814-0175
田村4-28-23</t>
  </si>
  <si>
    <t>居介・訪介・通ﾘ・ｻ高住</t>
  </si>
  <si>
    <t>共同生活を基本としながら本人の自由を尊重する。</t>
  </si>
  <si>
    <t>スマートケアホーム早良</t>
  </si>
  <si>
    <t>814-0175
田村6-7-10</t>
  </si>
  <si>
    <t>①292-5761
②292-5763</t>
  </si>
  <si>
    <t>スマートケア早良には社会福祉法人州鵬会が30年以上をかけて培った経験とノウハウも詰め込んでいます。</t>
    <phoneticPr fontId="14"/>
  </si>
  <si>
    <t>メディケア癒やし参番館</t>
  </si>
  <si>
    <t>814-0175
田村7-14-8</t>
  </si>
  <si>
    <t>①874-5577
②574-5578</t>
  </si>
  <si>
    <t>24時間看護師が常駐しているため医療ニーズの高い方でも入居を検討することが可能です。</t>
    <phoneticPr fontId="14"/>
  </si>
  <si>
    <t>住宅型有料老人ホーム　フラワーガーデン・ララ</t>
  </si>
  <si>
    <t>814-0175
田村2-6-5</t>
  </si>
  <si>
    <t>①874-2223
②874-2226</t>
  </si>
  <si>
    <t>明るくアットホームな印象です。併設している認可小規模保育園の園児との交流があります。</t>
  </si>
  <si>
    <t>住宅型有料老人ホームやまびこ</t>
  </si>
  <si>
    <t>814-0175
田村1-8-11</t>
  </si>
  <si>
    <t>①874-5300
②874-5301</t>
  </si>
  <si>
    <t>24時間対応の介護スタッフが常駐し、全室緊急通報コールを完備しておりますので緊急時にも迅速に対応します。入居しながら介護保険を利用したデイサービス・訪問介護のご利用が可能、美味しい食事、充実した医療サポート、快適な居室空間がございます。</t>
    <rPh sb="60" eb="62">
      <t>ホケン</t>
    </rPh>
    <phoneticPr fontId="14"/>
  </si>
  <si>
    <t>有料老人ホーム穂々笑</t>
  </si>
  <si>
    <t>814-0175
田村1-5-16</t>
  </si>
  <si>
    <t>①866-8111
②866-8112</t>
  </si>
  <si>
    <t>hohoemi-fukuoka.com</t>
  </si>
  <si>
    <t>コーティアス姪浜ゆとり館</t>
  </si>
  <si>
    <t>施設サービスとして日中・夜間ともに巡視・排泄対応を強化。日中看護師配置。</t>
  </si>
  <si>
    <t>住宅型有料老人ホームテラシス桜花</t>
  </si>
  <si>
    <t>①883-6122
②883-6199</t>
  </si>
  <si>
    <t>居介・訪介・訪看・通介・定随</t>
  </si>
  <si>
    <t>介護施設のイメージを一新する快適で安心な住まいと第2の自宅として、本当の意味での「終の棲家」の実現を目指し個性に合わせた生活の場をご用意しています。</t>
    <phoneticPr fontId="14"/>
  </si>
  <si>
    <t>アフィニティーつばき</t>
  </si>
  <si>
    <t>①892-3855
②892-3856</t>
  </si>
  <si>
    <t>24時間看護師や日中に作業療法士や理学療法士も常駐しています。交通アクセスも良く比較的新しい施設になります。</t>
    <phoneticPr fontId="14"/>
  </si>
  <si>
    <t>住宅型有料老人ホームすまいるほーむ上山門</t>
  </si>
  <si>
    <t>819-0054
上山門2-39-13</t>
  </si>
  <si>
    <t>①883-2313
②985-2318</t>
  </si>
  <si>
    <t>小規模な施設で、ゆっくりとした日常生活を送ることができ、また時には併設のデイサービスを利用し、皆さんと楽しい時間を過ごしていただく事が可能な施設です。</t>
    <phoneticPr fontId="14"/>
  </si>
  <si>
    <t>さわやか野方館</t>
  </si>
  <si>
    <t>①892-5300
②892-5301</t>
  </si>
  <si>
    <t>野方台の高台にある施設で福岡市を一望できる環境で快適な生活をご提供させて頂きます。また、デイサービス、ヘルパー、ケアプランの事業所が併設で安心です。</t>
    <phoneticPr fontId="14"/>
  </si>
  <si>
    <t>住宅型有料老人ホーム　カーサ今宿</t>
  </si>
  <si>
    <t>819-0161
今宿東2-30-24</t>
  </si>
  <si>
    <t>①807-3667
②807-3668</t>
  </si>
  <si>
    <t>医療連携が充実している。母体である茂木病院受診については、夜間休日問わず職員対応にて行う為安心して健康管理を任せて頂けます。</t>
    <phoneticPr fontId="14"/>
  </si>
  <si>
    <t>サンルーム輝き</t>
  </si>
  <si>
    <t>1日1日に生き甲斐を感じていただける『憩いの場』を提供し、社会貢献できる施設づくりを行います。</t>
  </si>
  <si>
    <t>有料老人ホームスターフィールド</t>
  </si>
  <si>
    <t>①805-6181
②805-8884</t>
  </si>
  <si>
    <t>複合施設で色々な介護サービスの提供が可能、又、敷地内には畑があり野菜や花が見られ四季を感じられ心豊かに自分らしく安心、安全な生活が送れます。</t>
    <phoneticPr fontId="14"/>
  </si>
  <si>
    <t>PDハウス今宿</t>
  </si>
  <si>
    <t>①407-3131
②407-3132</t>
  </si>
  <si>
    <t>パーキンソン病専門サービス付き高齢者住宅です。24時間看護師が常駐、約50名で難病の利用者様の不安定な状態や緊急時にも迅速に対応できる体制を組んでます</t>
    <phoneticPr fontId="14"/>
  </si>
  <si>
    <t>メディケア癒やし今宿</t>
  </si>
  <si>
    <t>819-0167
今宿3-6-16</t>
  </si>
  <si>
    <t>①806-1019
②807-2201</t>
  </si>
  <si>
    <t>医療従事者を数多く配置することで、受け入れが難しい「医療ニーズ」にも対応しております。</t>
  </si>
  <si>
    <t>おあしす石丸</t>
  </si>
  <si>
    <t>819-0025
石丸3-20-8</t>
  </si>
  <si>
    <t>①881-5340
②881-5355</t>
  </si>
  <si>
    <t>整形外科医院を母体とした住宅型有料老人ホームです。併設の訪問介護を利用して、併設のデイサービスも利用でき、母体からの訪問リハビリ等も利用できます。</t>
    <phoneticPr fontId="14"/>
  </si>
  <si>
    <t>ドリームステイはばたき</t>
  </si>
  <si>
    <t>819-0025
石丸3-7-31</t>
  </si>
  <si>
    <t>①894-5005
②894-5006</t>
  </si>
  <si>
    <t>訪看・定随</t>
  </si>
  <si>
    <t>在宅復帰を支援する住宅型施設です。退院後すぐに自宅に帰るのが不安な方、施設入所の順番待ちをされている方など、幅広い用途にご利用いただけます。</t>
    <phoneticPr fontId="14"/>
  </si>
  <si>
    <t>セラピア下山門</t>
  </si>
  <si>
    <t>819-0052
下山門3-1-9</t>
  </si>
  <si>
    <t>①405-0407
②405-0411</t>
  </si>
  <si>
    <t>ｗｗｗ.asty-care.com</t>
  </si>
  <si>
    <t>1階に内科が併設。同敷地内に薬局も併設しています。</t>
  </si>
  <si>
    <t>報恩の郷　西の丘</t>
  </si>
  <si>
    <t>819-0043
野方6-18-3</t>
  </si>
  <si>
    <t>①707-7010
②707-7040</t>
  </si>
  <si>
    <t>「会いたい人がいる」それは、友人、家族、職員等、それぞれ、その想いが大切です。その想いを実現出来る場所です。</t>
    <phoneticPr fontId="14"/>
  </si>
  <si>
    <t>ナーシングホームすせんじ</t>
  </si>
  <si>
    <t>819-0373
周船寺2-2-48</t>
  </si>
  <si>
    <t>①400-1700
②400-1701</t>
  </si>
  <si>
    <t>看護師が24時間365日対応する住宅型有料ホーム。日常的なケアに加え、継続的な医療対応、急変時の対応を行います。</t>
    <phoneticPr fontId="14"/>
  </si>
  <si>
    <t>ホームページのURL</t>
    <phoneticPr fontId="14"/>
  </si>
  <si>
    <t>当施設は、住宅型有料老人ホームで入居時自立が要件ですが、介護が必要となっても外部の介護保険事業所や在宅療養支援診療所と連携して看取りまで対応致します。</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</si>
</sst>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2"/>
      <charset val="128"/>
      <scheme val="minor"/>
    </font>
    <font>
      <sz val="11"/>
      <color theme="1"/>
      <name val="ＭＳ Ｐゴシック"/>
      <family val="2"/>
      <scheme val="minor"/>
    </font>
    <font>
      <sz val="10"/>
      <color theme="1"/>
      <name val="ＭＳ Ｐゴシック"/>
      <family val="3"/>
      <charset val="128"/>
    </font>
    <font>
      <sz val="9"/>
      <color theme="1"/>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u/>
      <sz val="11"/>
      <color theme="10"/>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2">
    <xf numFmtId="0" fontId="0" fillId="0" borderId="0">
      <alignment vertical="center"/>
    </xf>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6" fillId="0" borderId="0"/>
    <xf numFmtId="9" fontId="4" fillId="0" borderId="0" applyFont="0" applyFill="0" applyBorder="0" applyAlignment="0" applyProtection="0"/>
    <xf numFmtId="0" fontId="7" fillId="0" borderId="0"/>
    <xf numFmtId="0" fontId="5" fillId="0" borderId="0"/>
    <xf numFmtId="0" fontId="3" fillId="0" borderId="4" applyNumberFormat="0" applyFill="0" applyAlignment="0" applyProtection="0">
      <alignment vertical="center"/>
    </xf>
    <xf numFmtId="0" fontId="5" fillId="0" borderId="0"/>
    <xf numFmtId="0" fontId="2" fillId="0" borderId="0">
      <alignment vertical="center"/>
    </xf>
    <xf numFmtId="0" fontId="2" fillId="0" borderId="0">
      <alignment vertical="center"/>
    </xf>
    <xf numFmtId="0" fontId="8" fillId="0" borderId="0">
      <alignment vertical="center"/>
    </xf>
    <xf numFmtId="0" fontId="9" fillId="0" borderId="0"/>
    <xf numFmtId="0" fontId="8" fillId="0" borderId="0">
      <alignment vertical="center"/>
    </xf>
    <xf numFmtId="0" fontId="8" fillId="0" borderId="0">
      <alignment vertical="center"/>
    </xf>
    <xf numFmtId="0" fontId="9" fillId="0" borderId="0"/>
    <xf numFmtId="0" fontId="8" fillId="0" borderId="0">
      <alignment vertical="center"/>
    </xf>
    <xf numFmtId="0" fontId="2" fillId="0" borderId="0">
      <alignment vertical="center"/>
    </xf>
    <xf numFmtId="0" fontId="15" fillId="0" borderId="0" applyNumberFormat="0" applyFill="0" applyBorder="0" applyAlignment="0" applyProtection="0"/>
    <xf numFmtId="0" fontId="8" fillId="0" borderId="0">
      <alignment vertical="center"/>
    </xf>
  </cellStyleXfs>
  <cellXfs count="31">
    <xf numFmtId="0" fontId="0" fillId="0" borderId="0" xfId="0">
      <alignment vertical="center"/>
    </xf>
    <xf numFmtId="0" fontId="13" fillId="0" borderId="0" xfId="17" applyFont="1"/>
    <xf numFmtId="0" fontId="12" fillId="0" borderId="0" xfId="17" applyFont="1" applyAlignment="1">
      <alignment horizontal="left"/>
    </xf>
    <xf numFmtId="0" fontId="13" fillId="0" borderId="0" xfId="17" applyFont="1" applyAlignment="1">
      <alignment horizontal="center"/>
    </xf>
    <xf numFmtId="0" fontId="13" fillId="0" borderId="0" xfId="17" applyFont="1" applyAlignment="1">
      <alignment vertical="center"/>
    </xf>
    <xf numFmtId="0" fontId="13" fillId="0" borderId="0" xfId="17" applyFont="1" applyAlignment="1">
      <alignment horizontal="center" vertical="center" wrapText="1"/>
    </xf>
    <xf numFmtId="0" fontId="13" fillId="2" borderId="1" xfId="17" applyFont="1" applyFill="1" applyBorder="1" applyAlignment="1">
      <alignment horizontal="center" vertical="center" wrapText="1"/>
    </xf>
    <xf numFmtId="0" fontId="13" fillId="0" borderId="0" xfId="17" applyFont="1" applyAlignment="1">
      <alignment wrapText="1"/>
    </xf>
    <xf numFmtId="0" fontId="10" fillId="0" borderId="0" xfId="17" applyFont="1" applyAlignment="1">
      <alignment vertical="center"/>
    </xf>
    <xf numFmtId="0" fontId="10" fillId="0" borderId="1" xfId="17" applyFont="1" applyBorder="1" applyAlignment="1">
      <alignment horizontal="center" vertical="center" wrapText="1"/>
    </xf>
    <xf numFmtId="0" fontId="10" fillId="0" borderId="1" xfId="17" applyFont="1" applyBorder="1" applyAlignment="1">
      <alignment horizontal="left" vertical="center" wrapText="1"/>
    </xf>
    <xf numFmtId="0" fontId="10" fillId="0" borderId="1" xfId="17" applyFont="1" applyBorder="1" applyAlignment="1">
      <alignment horizontal="center" vertical="center"/>
    </xf>
    <xf numFmtId="0" fontId="13" fillId="3" borderId="2" xfId="17" applyFont="1" applyFill="1" applyBorder="1" applyAlignment="1">
      <alignment horizontal="center" vertical="center" textRotation="255" wrapText="1"/>
    </xf>
    <xf numFmtId="0" fontId="13" fillId="3" borderId="2" xfId="17" applyFont="1" applyFill="1" applyBorder="1" applyAlignment="1">
      <alignment horizontal="center" vertical="center" wrapText="1"/>
    </xf>
    <xf numFmtId="0" fontId="11" fillId="3" borderId="2" xfId="18" applyFont="1" applyFill="1" applyBorder="1" applyAlignment="1">
      <alignment horizontal="center" vertical="center" wrapText="1"/>
    </xf>
    <xf numFmtId="0" fontId="13" fillId="2" borderId="1" xfId="17" applyFont="1" applyFill="1" applyBorder="1" applyAlignment="1">
      <alignment horizontal="left" vertical="center" wrapText="1"/>
    </xf>
    <xf numFmtId="0" fontId="13" fillId="3" borderId="1" xfId="17" applyFont="1" applyFill="1" applyBorder="1" applyAlignment="1">
      <alignment horizontal="center" vertical="center" wrapText="1"/>
    </xf>
    <xf numFmtId="0" fontId="13" fillId="2" borderId="8" xfId="17" applyFont="1" applyFill="1" applyBorder="1" applyAlignment="1">
      <alignment vertical="center" shrinkToFit="1"/>
    </xf>
    <xf numFmtId="0" fontId="13" fillId="2" borderId="1" xfId="17" applyFont="1" applyFill="1" applyBorder="1" applyAlignment="1">
      <alignment vertical="center" shrinkToFit="1"/>
    </xf>
    <xf numFmtId="0" fontId="13" fillId="2" borderId="9" xfId="17" applyFont="1" applyFill="1" applyBorder="1" applyAlignment="1">
      <alignment vertical="center"/>
    </xf>
    <xf numFmtId="0" fontId="13" fillId="0" borderId="0" xfId="17" applyFont="1" applyBorder="1"/>
    <xf numFmtId="0" fontId="13" fillId="3" borderId="1" xfId="17" applyFont="1" applyFill="1" applyBorder="1" applyAlignment="1">
      <alignment horizontal="center" vertical="center" wrapText="1"/>
    </xf>
    <xf numFmtId="0" fontId="13" fillId="3" borderId="2" xfId="17" applyFont="1" applyFill="1" applyBorder="1" applyAlignment="1">
      <alignment horizontal="center" vertical="center"/>
    </xf>
    <xf numFmtId="0" fontId="13" fillId="3" borderId="2" xfId="17" applyFont="1" applyFill="1" applyBorder="1" applyAlignment="1">
      <alignment horizontal="center" vertical="center" wrapText="1"/>
    </xf>
    <xf numFmtId="0" fontId="13" fillId="3" borderId="9" xfId="17" applyFont="1" applyFill="1" applyBorder="1" applyAlignment="1">
      <alignment horizontal="center" vertical="center" textRotation="255"/>
    </xf>
    <xf numFmtId="0" fontId="13" fillId="3" borderId="2" xfId="17" applyFont="1" applyFill="1" applyBorder="1" applyAlignment="1">
      <alignment horizontal="center" vertical="center" textRotation="255" wrapText="1"/>
    </xf>
    <xf numFmtId="0" fontId="13" fillId="3" borderId="3" xfId="17" applyFont="1" applyFill="1" applyBorder="1" applyAlignment="1">
      <alignment horizontal="center" vertical="center" textRotation="255" wrapText="1"/>
    </xf>
    <xf numFmtId="0" fontId="13" fillId="3" borderId="6" xfId="17" applyFont="1" applyFill="1" applyBorder="1" applyAlignment="1">
      <alignment horizontal="center" vertical="center"/>
    </xf>
    <xf numFmtId="0" fontId="13" fillId="3" borderId="7" xfId="17" applyFont="1" applyFill="1" applyBorder="1" applyAlignment="1">
      <alignment horizontal="center" vertical="center"/>
    </xf>
    <xf numFmtId="0" fontId="13" fillId="3" borderId="5" xfId="17" applyFont="1" applyFill="1" applyBorder="1" applyAlignment="1">
      <alignment horizontal="center" vertical="center"/>
    </xf>
    <xf numFmtId="0" fontId="13" fillId="3" borderId="1" xfId="17" applyFont="1" applyFill="1" applyBorder="1" applyAlignment="1">
      <alignment horizontal="center" vertical="center"/>
    </xf>
  </cellXfs>
  <cellStyles count="22">
    <cellStyle name="パーセント 2" xfId="6"/>
    <cellStyle name="ハイパーリンク 2" xfId="20"/>
    <cellStyle name="桁区切り 2" xfId="4"/>
    <cellStyle name="集計 2" xfId="9"/>
    <cellStyle name="標準" xfId="0" builtinId="0"/>
    <cellStyle name="標準 2" xfId="1"/>
    <cellStyle name="標準 2 2" xfId="10"/>
    <cellStyle name="標準 2 2 2" xfId="16"/>
    <cellStyle name="標準 2 2 3" xfId="19"/>
    <cellStyle name="標準 2 3" xfId="12"/>
    <cellStyle name="標準 2 4" xfId="13"/>
    <cellStyle name="標準 2 4 2" xfId="15"/>
    <cellStyle name="標準 2 5" xfId="17"/>
    <cellStyle name="標準 3" xfId="2"/>
    <cellStyle name="標準 3 2" xfId="18"/>
    <cellStyle name="標準 3 3" xfId="21"/>
    <cellStyle name="標準 4" xfId="3"/>
    <cellStyle name="標準 5" xfId="7"/>
    <cellStyle name="標準 6" xfId="8"/>
    <cellStyle name="標準 7" xfId="11"/>
    <cellStyle name="標準 8" xfId="14"/>
    <cellStyle name="標準（通学区域一覧表）" xf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64008" tIns="32004" rIns="0" bIns="32004" anchor="ctr" upright="1"/>
      <a:lstStyle>
        <a:defPPr algn="l" rtl="0">
          <a:lnSpc>
            <a:spcPct val="150000"/>
          </a:lnSpc>
          <a:defRPr sz="1200" b="1" i="0" baseline="0">
            <a:effectLst/>
            <a:latin typeface="HG丸ｺﾞｼｯｸM-PRO" panose="020F0600000000000000" pitchFamily="50" charset="-128"/>
            <a:ea typeface="HG丸ｺﾞｼｯｸM-PRO" panose="020F0600000000000000" pitchFamily="50" charset="-128"/>
            <a:cs typeface="+mn-cs"/>
          </a:defRPr>
        </a:defPPr>
      </a:lstStyle>
    </a:spDef>
    <a:txDef>
      <a:spPr>
        <a:noFill/>
        <a:ln w="9525" cmpd="sng">
          <a:noFill/>
        </a:ln>
      </a:spPr>
      <a:bodyPr vertOverflow="clip" horzOverflow="clip" wrap="square" lIns="180000" tIns="0" rIns="180000" bIns="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0"/>
  <sheetViews>
    <sheetView tabSelected="1" view="pageBreakPreview" zoomScale="80" zoomScaleNormal="100" zoomScaleSheetLayoutView="80" workbookViewId="0">
      <pane xSplit="1" ySplit="3" topLeftCell="B34" activePane="bottomRight" state="frozen"/>
      <selection pane="topRight" activeCell="B1" sqref="B1"/>
      <selection pane="bottomLeft" activeCell="A4" sqref="A4"/>
      <selection pane="bottomRight" activeCell="AA37" sqref="AA37"/>
    </sheetView>
  </sheetViews>
  <sheetFormatPr defaultColWidth="9" defaultRowHeight="11.25" x14ac:dyDescent="0.15"/>
  <cols>
    <col min="1" max="1" width="4.5" style="1" customWidth="1"/>
    <col min="2" max="3" width="4.5" style="3" customWidth="1"/>
    <col min="4" max="4" width="20.625" style="7" customWidth="1"/>
    <col min="5" max="5" width="14.625" style="3" customWidth="1"/>
    <col min="6" max="6" width="10.625" style="3" customWidth="1"/>
    <col min="7" max="7" width="6.125" style="3" customWidth="1"/>
    <col min="8" max="8" width="30" style="1" customWidth="1"/>
    <col min="9" max="21" width="4.5" style="3" customWidth="1"/>
    <col min="22" max="25" width="4.5" style="1" customWidth="1"/>
    <col min="26" max="26" width="13.625" style="1" customWidth="1"/>
    <col min="27" max="27" width="28.625" style="1" customWidth="1"/>
    <col min="28" max="28" width="9" style="20"/>
    <col min="29" max="16384" width="9" style="1"/>
  </cols>
  <sheetData>
    <row r="1" spans="1:28" ht="22.5" customHeight="1" x14ac:dyDescent="0.2">
      <c r="B1" s="2" t="s">
        <v>215</v>
      </c>
      <c r="AB1" s="1"/>
    </row>
    <row r="2" spans="1:28" s="4" customFormat="1" x14ac:dyDescent="0.15">
      <c r="B2" s="25" t="s">
        <v>180</v>
      </c>
      <c r="C2" s="25" t="s">
        <v>181</v>
      </c>
      <c r="D2" s="21" t="s">
        <v>182</v>
      </c>
      <c r="E2" s="27" t="s">
        <v>0</v>
      </c>
      <c r="F2" s="28"/>
      <c r="G2" s="28"/>
      <c r="H2" s="29"/>
      <c r="I2" s="30" t="s">
        <v>183</v>
      </c>
      <c r="J2" s="30"/>
      <c r="K2" s="30"/>
      <c r="L2" s="30" t="s">
        <v>184</v>
      </c>
      <c r="M2" s="30"/>
      <c r="N2" s="30"/>
      <c r="O2" s="30"/>
      <c r="P2" s="30"/>
      <c r="Q2" s="30"/>
      <c r="R2" s="30"/>
      <c r="S2" s="30"/>
      <c r="T2" s="30"/>
      <c r="U2" s="30"/>
      <c r="V2" s="30"/>
      <c r="W2" s="30"/>
      <c r="X2" s="30"/>
      <c r="Y2" s="30"/>
      <c r="Z2" s="21" t="s">
        <v>185</v>
      </c>
      <c r="AA2" s="21" t="s">
        <v>186</v>
      </c>
      <c r="AB2" s="24"/>
    </row>
    <row r="3" spans="1:28" s="5" customFormat="1" ht="79.5" customHeight="1" x14ac:dyDescent="0.15">
      <c r="B3" s="26"/>
      <c r="C3" s="26"/>
      <c r="D3" s="23"/>
      <c r="E3" s="14" t="s">
        <v>66</v>
      </c>
      <c r="F3" s="14" t="s">
        <v>67</v>
      </c>
      <c r="G3" s="13" t="s">
        <v>68</v>
      </c>
      <c r="H3" s="16" t="s">
        <v>618</v>
      </c>
      <c r="I3" s="12" t="s">
        <v>187</v>
      </c>
      <c r="J3" s="12" t="s">
        <v>188</v>
      </c>
      <c r="K3" s="12" t="s">
        <v>189</v>
      </c>
      <c r="L3" s="12" t="s">
        <v>190</v>
      </c>
      <c r="M3" s="12" t="s">
        <v>191</v>
      </c>
      <c r="N3" s="12" t="s">
        <v>192</v>
      </c>
      <c r="O3" s="12" t="s">
        <v>193</v>
      </c>
      <c r="P3" s="12" t="s">
        <v>194</v>
      </c>
      <c r="Q3" s="12" t="s">
        <v>195</v>
      </c>
      <c r="R3" s="12" t="s">
        <v>196</v>
      </c>
      <c r="S3" s="12" t="s">
        <v>197</v>
      </c>
      <c r="T3" s="12" t="s">
        <v>198</v>
      </c>
      <c r="U3" s="12" t="s">
        <v>199</v>
      </c>
      <c r="V3" s="12" t="s">
        <v>69</v>
      </c>
      <c r="W3" s="12" t="s">
        <v>200</v>
      </c>
      <c r="X3" s="12" t="s">
        <v>201</v>
      </c>
      <c r="Y3" s="12" t="s">
        <v>202</v>
      </c>
      <c r="Z3" s="22"/>
      <c r="AA3" s="23"/>
      <c r="AB3" s="24"/>
    </row>
    <row r="4" spans="1:28" ht="42" customHeight="1" x14ac:dyDescent="0.15">
      <c r="A4" s="8"/>
      <c r="B4" s="9" t="s">
        <v>73</v>
      </c>
      <c r="C4" s="9" t="s">
        <v>62</v>
      </c>
      <c r="D4" s="10" t="s">
        <v>216</v>
      </c>
      <c r="E4" s="10" t="s">
        <v>217</v>
      </c>
      <c r="F4" s="10" t="s">
        <v>218</v>
      </c>
      <c r="G4" s="11" t="s">
        <v>71</v>
      </c>
      <c r="H4" s="17" t="str">
        <f>HYPERLINK("#", "https://famiyellanri.com/")</f>
        <v>https://famiyellanri.com/</v>
      </c>
      <c r="I4" s="6" t="s">
        <v>72</v>
      </c>
      <c r="J4" s="6" t="s">
        <v>72</v>
      </c>
      <c r="K4" s="6" t="s">
        <v>74</v>
      </c>
      <c r="L4" s="6" t="s">
        <v>72</v>
      </c>
      <c r="M4" s="6" t="s">
        <v>72</v>
      </c>
      <c r="N4" s="6" t="s">
        <v>74</v>
      </c>
      <c r="O4" s="6" t="s">
        <v>74</v>
      </c>
      <c r="P4" s="6" t="s">
        <v>72</v>
      </c>
      <c r="Q4" s="6" t="s">
        <v>72</v>
      </c>
      <c r="R4" s="6"/>
      <c r="S4" s="6" t="s">
        <v>74</v>
      </c>
      <c r="T4" s="6" t="s">
        <v>72</v>
      </c>
      <c r="U4" s="6" t="s">
        <v>74</v>
      </c>
      <c r="V4" s="6"/>
      <c r="W4" s="6" t="s">
        <v>72</v>
      </c>
      <c r="X4" s="6" t="s">
        <v>72</v>
      </c>
      <c r="Y4" s="6" t="s">
        <v>74</v>
      </c>
      <c r="Z4" s="15" t="s">
        <v>138</v>
      </c>
      <c r="AA4" s="15" t="s">
        <v>219</v>
      </c>
      <c r="AB4" s="19"/>
    </row>
    <row r="5" spans="1:28" ht="69.95" customHeight="1" x14ac:dyDescent="0.15">
      <c r="A5" s="8"/>
      <c r="B5" s="9" t="s">
        <v>73</v>
      </c>
      <c r="C5" s="9" t="s">
        <v>62</v>
      </c>
      <c r="D5" s="10" t="s">
        <v>220</v>
      </c>
      <c r="E5" s="10" t="s">
        <v>203</v>
      </c>
      <c r="F5" s="10" t="s">
        <v>221</v>
      </c>
      <c r="G5" s="11"/>
      <c r="H5" s="18"/>
      <c r="I5" s="6" t="s">
        <v>72</v>
      </c>
      <c r="J5" s="6" t="s">
        <v>74</v>
      </c>
      <c r="K5" s="6"/>
      <c r="L5" s="6"/>
      <c r="M5" s="6" t="s">
        <v>72</v>
      </c>
      <c r="N5" s="6"/>
      <c r="O5" s="6"/>
      <c r="P5" s="6"/>
      <c r="Q5" s="6"/>
      <c r="R5" s="6"/>
      <c r="S5" s="6"/>
      <c r="T5" s="6" t="s">
        <v>74</v>
      </c>
      <c r="U5" s="6"/>
      <c r="V5" s="6"/>
      <c r="W5" s="6" t="s">
        <v>72</v>
      </c>
      <c r="X5" s="6" t="s">
        <v>72</v>
      </c>
      <c r="Y5" s="6"/>
      <c r="Z5" s="15" t="s">
        <v>128</v>
      </c>
      <c r="AA5" s="15" t="s">
        <v>222</v>
      </c>
      <c r="AB5" s="19"/>
    </row>
    <row r="6" spans="1:28" ht="42" customHeight="1" x14ac:dyDescent="0.15">
      <c r="A6" s="8"/>
      <c r="B6" s="9" t="s">
        <v>76</v>
      </c>
      <c r="C6" s="9" t="s">
        <v>63</v>
      </c>
      <c r="D6" s="10" t="s">
        <v>223</v>
      </c>
      <c r="E6" s="10" t="s">
        <v>224</v>
      </c>
      <c r="F6" s="10" t="s">
        <v>225</v>
      </c>
      <c r="G6" s="11" t="s">
        <v>71</v>
      </c>
      <c r="H6" s="18" t="str">
        <f>HYPERLINK("#", "https://www.ikigaidukuri.com")</f>
        <v>https://www.ikigaidukuri.com</v>
      </c>
      <c r="I6" s="6" t="s">
        <v>72</v>
      </c>
      <c r="J6" s="6"/>
      <c r="K6" s="6"/>
      <c r="L6" s="6"/>
      <c r="M6" s="6"/>
      <c r="N6" s="6"/>
      <c r="O6" s="6"/>
      <c r="P6" s="6"/>
      <c r="Q6" s="6"/>
      <c r="R6" s="6"/>
      <c r="S6" s="6"/>
      <c r="T6" s="6"/>
      <c r="U6" s="6"/>
      <c r="V6" s="6"/>
      <c r="W6" s="6"/>
      <c r="X6" s="6"/>
      <c r="Y6" s="6"/>
      <c r="Z6" s="15"/>
      <c r="AA6" s="15" t="s">
        <v>226</v>
      </c>
      <c r="AB6" s="19"/>
    </row>
    <row r="7" spans="1:28" ht="27.95" customHeight="1" x14ac:dyDescent="0.15">
      <c r="A7" s="8"/>
      <c r="B7" s="9" t="s">
        <v>76</v>
      </c>
      <c r="C7" s="9" t="s">
        <v>40</v>
      </c>
      <c r="D7" s="10" t="s">
        <v>227</v>
      </c>
      <c r="E7" s="10" t="s">
        <v>228</v>
      </c>
      <c r="F7" s="10" t="s">
        <v>229</v>
      </c>
      <c r="G7" s="11"/>
      <c r="H7" s="18"/>
      <c r="I7" s="6" t="s">
        <v>72</v>
      </c>
      <c r="J7" s="6" t="s">
        <v>72</v>
      </c>
      <c r="K7" s="6" t="s">
        <v>74</v>
      </c>
      <c r="L7" s="6" t="s">
        <v>74</v>
      </c>
      <c r="M7" s="6" t="s">
        <v>74</v>
      </c>
      <c r="N7" s="6" t="s">
        <v>74</v>
      </c>
      <c r="O7" s="6" t="s">
        <v>72</v>
      </c>
      <c r="P7" s="6" t="s">
        <v>72</v>
      </c>
      <c r="Q7" s="6" t="s">
        <v>72</v>
      </c>
      <c r="R7" s="6" t="s">
        <v>72</v>
      </c>
      <c r="S7" s="6"/>
      <c r="T7" s="6" t="s">
        <v>72</v>
      </c>
      <c r="U7" s="6"/>
      <c r="V7" s="6"/>
      <c r="W7" s="6" t="s">
        <v>72</v>
      </c>
      <c r="X7" s="6" t="s">
        <v>74</v>
      </c>
      <c r="Y7" s="6"/>
      <c r="Z7" s="15" t="s">
        <v>230</v>
      </c>
      <c r="AA7" s="15" t="s">
        <v>231</v>
      </c>
      <c r="AB7" s="19"/>
    </row>
    <row r="8" spans="1:28" ht="42" customHeight="1" x14ac:dyDescent="0.15">
      <c r="A8" s="8"/>
      <c r="B8" s="9" t="s">
        <v>77</v>
      </c>
      <c r="C8" s="9" t="s">
        <v>34</v>
      </c>
      <c r="D8" s="10" t="s">
        <v>232</v>
      </c>
      <c r="E8" s="10" t="s">
        <v>233</v>
      </c>
      <c r="F8" s="10" t="s">
        <v>234</v>
      </c>
      <c r="G8" s="11"/>
      <c r="H8" s="18"/>
      <c r="I8" s="6" t="s">
        <v>72</v>
      </c>
      <c r="J8" s="6" t="s">
        <v>74</v>
      </c>
      <c r="K8" s="6"/>
      <c r="L8" s="6" t="s">
        <v>72</v>
      </c>
      <c r="M8" s="6" t="s">
        <v>74</v>
      </c>
      <c r="N8" s="6" t="s">
        <v>74</v>
      </c>
      <c r="O8" s="6" t="s">
        <v>74</v>
      </c>
      <c r="P8" s="6"/>
      <c r="Q8" s="6" t="s">
        <v>74</v>
      </c>
      <c r="R8" s="6"/>
      <c r="S8" s="6"/>
      <c r="T8" s="6" t="s">
        <v>72</v>
      </c>
      <c r="U8" s="6"/>
      <c r="V8" s="6"/>
      <c r="W8" s="6" t="s">
        <v>74</v>
      </c>
      <c r="X8" s="6" t="s">
        <v>74</v>
      </c>
      <c r="Y8" s="6"/>
      <c r="Z8" s="15" t="s">
        <v>235</v>
      </c>
      <c r="AA8" s="15" t="s">
        <v>236</v>
      </c>
      <c r="AB8" s="19"/>
    </row>
    <row r="9" spans="1:28" ht="56.1" customHeight="1" x14ac:dyDescent="0.15">
      <c r="A9" s="8"/>
      <c r="B9" s="9" t="s">
        <v>78</v>
      </c>
      <c r="C9" s="9" t="s">
        <v>30</v>
      </c>
      <c r="D9" s="10" t="s">
        <v>237</v>
      </c>
      <c r="E9" s="10" t="s">
        <v>205</v>
      </c>
      <c r="F9" s="10" t="s">
        <v>206</v>
      </c>
      <c r="G9" s="11" t="s">
        <v>71</v>
      </c>
      <c r="H9" s="18" t="str">
        <f>HYPERLINK("#", "http://www.hanausagi-daiwa.com")</f>
        <v>http://www.hanausagi-daiwa.com</v>
      </c>
      <c r="I9" s="6" t="s">
        <v>72</v>
      </c>
      <c r="J9" s="6" t="s">
        <v>72</v>
      </c>
      <c r="K9" s="6" t="s">
        <v>74</v>
      </c>
      <c r="L9" s="6" t="s">
        <v>74</v>
      </c>
      <c r="M9" s="6" t="s">
        <v>72</v>
      </c>
      <c r="N9" s="6" t="s">
        <v>74</v>
      </c>
      <c r="O9" s="6"/>
      <c r="P9" s="6" t="s">
        <v>72</v>
      </c>
      <c r="Q9" s="6" t="s">
        <v>74</v>
      </c>
      <c r="R9" s="6"/>
      <c r="S9" s="6"/>
      <c r="T9" s="6" t="s">
        <v>72</v>
      </c>
      <c r="U9" s="6"/>
      <c r="V9" s="6"/>
      <c r="W9" s="6" t="s">
        <v>72</v>
      </c>
      <c r="X9" s="6" t="s">
        <v>72</v>
      </c>
      <c r="Y9" s="6"/>
      <c r="Z9" s="15" t="s">
        <v>238</v>
      </c>
      <c r="AA9" s="15" t="s">
        <v>239</v>
      </c>
      <c r="AB9" s="19"/>
    </row>
    <row r="10" spans="1:28" ht="42" customHeight="1" x14ac:dyDescent="0.15">
      <c r="A10" s="3"/>
      <c r="B10" s="9" t="s">
        <v>78</v>
      </c>
      <c r="C10" s="9" t="s">
        <v>31</v>
      </c>
      <c r="D10" s="10" t="s">
        <v>240</v>
      </c>
      <c r="E10" s="10" t="s">
        <v>156</v>
      </c>
      <c r="F10" s="10" t="s">
        <v>157</v>
      </c>
      <c r="G10" s="11"/>
      <c r="H10" s="18"/>
      <c r="I10" s="6" t="s">
        <v>72</v>
      </c>
      <c r="J10" s="6" t="s">
        <v>72</v>
      </c>
      <c r="K10" s="6" t="s">
        <v>72</v>
      </c>
      <c r="L10" s="6" t="s">
        <v>72</v>
      </c>
      <c r="M10" s="6" t="s">
        <v>72</v>
      </c>
      <c r="N10" s="6" t="s">
        <v>72</v>
      </c>
      <c r="O10" s="6" t="s">
        <v>72</v>
      </c>
      <c r="P10" s="6" t="s">
        <v>72</v>
      </c>
      <c r="Q10" s="6" t="s">
        <v>72</v>
      </c>
      <c r="R10" s="6" t="s">
        <v>72</v>
      </c>
      <c r="S10" s="6" t="s">
        <v>72</v>
      </c>
      <c r="T10" s="6" t="s">
        <v>72</v>
      </c>
      <c r="U10" s="6" t="s">
        <v>72</v>
      </c>
      <c r="V10" s="6" t="s">
        <v>72</v>
      </c>
      <c r="W10" s="6" t="s">
        <v>72</v>
      </c>
      <c r="X10" s="6" t="s">
        <v>72</v>
      </c>
      <c r="Y10" s="6" t="s">
        <v>72</v>
      </c>
      <c r="Z10" s="15" t="s">
        <v>241</v>
      </c>
      <c r="AA10" s="15" t="s">
        <v>242</v>
      </c>
      <c r="AB10" s="19"/>
    </row>
    <row r="11" spans="1:28" ht="42" customHeight="1" x14ac:dyDescent="0.15">
      <c r="A11" s="8"/>
      <c r="B11" s="9" t="s">
        <v>80</v>
      </c>
      <c r="C11" s="9" t="s">
        <v>61</v>
      </c>
      <c r="D11" s="10" t="s">
        <v>243</v>
      </c>
      <c r="E11" s="10" t="s">
        <v>133</v>
      </c>
      <c r="F11" s="10" t="s">
        <v>244</v>
      </c>
      <c r="G11" s="11" t="s">
        <v>71</v>
      </c>
      <c r="H11" s="18" t="str">
        <f>HYPERLINK("#", "https://www.sjr-jr.co.jp/")</f>
        <v>https://www.sjr-jr.co.jp/</v>
      </c>
      <c r="I11" s="6" t="s">
        <v>72</v>
      </c>
      <c r="J11" s="6" t="s">
        <v>72</v>
      </c>
      <c r="K11" s="6"/>
      <c r="L11" s="6" t="s">
        <v>72</v>
      </c>
      <c r="M11" s="6" t="s">
        <v>72</v>
      </c>
      <c r="N11" s="6" t="s">
        <v>72</v>
      </c>
      <c r="O11" s="6" t="s">
        <v>72</v>
      </c>
      <c r="P11" s="6" t="s">
        <v>72</v>
      </c>
      <c r="Q11" s="6" t="s">
        <v>72</v>
      </c>
      <c r="R11" s="6" t="s">
        <v>74</v>
      </c>
      <c r="S11" s="6"/>
      <c r="T11" s="6" t="s">
        <v>72</v>
      </c>
      <c r="U11" s="6"/>
      <c r="V11" s="6"/>
      <c r="W11" s="6" t="s">
        <v>72</v>
      </c>
      <c r="X11" s="6" t="s">
        <v>72</v>
      </c>
      <c r="Y11" s="6"/>
      <c r="Z11" s="15" t="s">
        <v>162</v>
      </c>
      <c r="AA11" s="15" t="s">
        <v>245</v>
      </c>
      <c r="AB11" s="19"/>
    </row>
    <row r="12" spans="1:28" ht="42" customHeight="1" x14ac:dyDescent="0.15">
      <c r="A12" s="8"/>
      <c r="B12" s="9" t="s">
        <v>80</v>
      </c>
      <c r="C12" s="9" t="s">
        <v>61</v>
      </c>
      <c r="D12" s="10" t="s">
        <v>246</v>
      </c>
      <c r="E12" s="10" t="s">
        <v>247</v>
      </c>
      <c r="F12" s="10" t="s">
        <v>248</v>
      </c>
      <c r="G12" s="11" t="s">
        <v>71</v>
      </c>
      <c r="H12" s="18" t="str">
        <f>HYPERLINK("#", "https://www.sjr-jr.co.jp/")</f>
        <v>https://www.sjr-jr.co.jp/</v>
      </c>
      <c r="I12" s="6" t="s">
        <v>74</v>
      </c>
      <c r="J12" s="6" t="s">
        <v>72</v>
      </c>
      <c r="K12" s="6"/>
      <c r="L12" s="6"/>
      <c r="M12" s="6"/>
      <c r="N12" s="6"/>
      <c r="O12" s="6"/>
      <c r="P12" s="6"/>
      <c r="Q12" s="6"/>
      <c r="R12" s="6"/>
      <c r="S12" s="6"/>
      <c r="T12" s="6"/>
      <c r="U12" s="6"/>
      <c r="V12" s="6"/>
      <c r="W12" s="6"/>
      <c r="X12" s="6"/>
      <c r="Y12" s="6"/>
      <c r="Z12" s="15" t="s">
        <v>137</v>
      </c>
      <c r="AA12" s="15" t="s">
        <v>249</v>
      </c>
      <c r="AB12" s="19"/>
    </row>
    <row r="13" spans="1:28" ht="56.1" customHeight="1" x14ac:dyDescent="0.15">
      <c r="A13" s="8"/>
      <c r="B13" s="9" t="s">
        <v>81</v>
      </c>
      <c r="C13" s="9" t="s">
        <v>36</v>
      </c>
      <c r="D13" s="10" t="s">
        <v>250</v>
      </c>
      <c r="E13" s="10" t="s">
        <v>213</v>
      </c>
      <c r="F13" s="10" t="s">
        <v>214</v>
      </c>
      <c r="G13" s="11" t="s">
        <v>71</v>
      </c>
      <c r="H13" s="18" t="str">
        <f>HYPERLINK("#", "http://homecareservice.co.jp")</f>
        <v>http://homecareservice.co.jp</v>
      </c>
      <c r="I13" s="6"/>
      <c r="J13" s="6"/>
      <c r="K13" s="6"/>
      <c r="L13" s="6"/>
      <c r="M13" s="6"/>
      <c r="N13" s="6"/>
      <c r="O13" s="6"/>
      <c r="P13" s="6"/>
      <c r="Q13" s="6"/>
      <c r="R13" s="6"/>
      <c r="S13" s="6"/>
      <c r="T13" s="6"/>
      <c r="U13" s="6"/>
      <c r="V13" s="6"/>
      <c r="W13" s="6"/>
      <c r="X13" s="6"/>
      <c r="Y13" s="6"/>
      <c r="Z13" s="15" t="s">
        <v>211</v>
      </c>
      <c r="AA13" s="15" t="s">
        <v>251</v>
      </c>
      <c r="AB13" s="19"/>
    </row>
    <row r="14" spans="1:28" ht="56.1" customHeight="1" x14ac:dyDescent="0.15">
      <c r="A14" s="8"/>
      <c r="B14" s="9" t="s">
        <v>81</v>
      </c>
      <c r="C14" s="9" t="s">
        <v>36</v>
      </c>
      <c r="D14" s="10" t="s">
        <v>252</v>
      </c>
      <c r="E14" s="10" t="s">
        <v>253</v>
      </c>
      <c r="F14" s="10" t="s">
        <v>208</v>
      </c>
      <c r="G14" s="11"/>
      <c r="H14" s="18"/>
      <c r="I14" s="6" t="s">
        <v>72</v>
      </c>
      <c r="J14" s="6" t="s">
        <v>74</v>
      </c>
      <c r="K14" s="6"/>
      <c r="L14" s="6"/>
      <c r="M14" s="6" t="s">
        <v>72</v>
      </c>
      <c r="N14" s="6" t="s">
        <v>72</v>
      </c>
      <c r="O14" s="6"/>
      <c r="P14" s="6"/>
      <c r="Q14" s="6"/>
      <c r="R14" s="6"/>
      <c r="S14" s="6"/>
      <c r="T14" s="6" t="s">
        <v>72</v>
      </c>
      <c r="U14" s="6" t="s">
        <v>72</v>
      </c>
      <c r="V14" s="6"/>
      <c r="W14" s="6" t="s">
        <v>72</v>
      </c>
      <c r="X14" s="6" t="s">
        <v>72</v>
      </c>
      <c r="Y14" s="6"/>
      <c r="Z14" s="15" t="s">
        <v>128</v>
      </c>
      <c r="AA14" s="15" t="s">
        <v>254</v>
      </c>
      <c r="AB14" s="19"/>
    </row>
    <row r="15" spans="1:28" ht="56.1" customHeight="1" x14ac:dyDescent="0.15">
      <c r="A15" s="8"/>
      <c r="B15" s="9" t="s">
        <v>81</v>
      </c>
      <c r="C15" s="9" t="s">
        <v>36</v>
      </c>
      <c r="D15" s="10" t="s">
        <v>255</v>
      </c>
      <c r="E15" s="10" t="s">
        <v>207</v>
      </c>
      <c r="F15" s="10" t="s">
        <v>256</v>
      </c>
      <c r="G15" s="11"/>
      <c r="H15" s="18"/>
      <c r="I15" s="6" t="s">
        <v>72</v>
      </c>
      <c r="J15" s="6" t="s">
        <v>74</v>
      </c>
      <c r="K15" s="6" t="s">
        <v>72</v>
      </c>
      <c r="L15" s="6" t="s">
        <v>72</v>
      </c>
      <c r="M15" s="6" t="s">
        <v>72</v>
      </c>
      <c r="N15" s="6" t="s">
        <v>72</v>
      </c>
      <c r="O15" s="6" t="s">
        <v>72</v>
      </c>
      <c r="P15" s="6" t="s">
        <v>72</v>
      </c>
      <c r="Q15" s="6" t="s">
        <v>74</v>
      </c>
      <c r="R15" s="6"/>
      <c r="S15" s="6"/>
      <c r="T15" s="6" t="s">
        <v>74</v>
      </c>
      <c r="U15" s="6"/>
      <c r="V15" s="6"/>
      <c r="W15" s="6" t="s">
        <v>74</v>
      </c>
      <c r="X15" s="6" t="s">
        <v>74</v>
      </c>
      <c r="Y15" s="6"/>
      <c r="Z15" s="15" t="s">
        <v>128</v>
      </c>
      <c r="AA15" s="15" t="s">
        <v>257</v>
      </c>
      <c r="AB15" s="19"/>
    </row>
    <row r="16" spans="1:28" ht="69.95" customHeight="1" x14ac:dyDescent="0.15">
      <c r="A16" s="8"/>
      <c r="B16" s="9" t="s">
        <v>81</v>
      </c>
      <c r="C16" s="9" t="s">
        <v>36</v>
      </c>
      <c r="D16" s="10" t="s">
        <v>258</v>
      </c>
      <c r="E16" s="10" t="s">
        <v>259</v>
      </c>
      <c r="F16" s="10" t="s">
        <v>260</v>
      </c>
      <c r="G16" s="11"/>
      <c r="H16" s="18"/>
      <c r="I16" s="6" t="s">
        <v>72</v>
      </c>
      <c r="J16" s="6" t="s">
        <v>74</v>
      </c>
      <c r="K16" s="6" t="s">
        <v>72</v>
      </c>
      <c r="L16" s="6" t="s">
        <v>74</v>
      </c>
      <c r="M16" s="6" t="s">
        <v>74</v>
      </c>
      <c r="N16" s="6"/>
      <c r="O16" s="6" t="s">
        <v>74</v>
      </c>
      <c r="P16" s="6"/>
      <c r="Q16" s="6" t="s">
        <v>72</v>
      </c>
      <c r="R16" s="6"/>
      <c r="S16" s="6"/>
      <c r="T16" s="6"/>
      <c r="U16" s="6"/>
      <c r="V16" s="6"/>
      <c r="W16" s="6" t="s">
        <v>72</v>
      </c>
      <c r="X16" s="6" t="s">
        <v>74</v>
      </c>
      <c r="Y16" s="6"/>
      <c r="Z16" s="15" t="s">
        <v>134</v>
      </c>
      <c r="AA16" s="15" t="s">
        <v>261</v>
      </c>
      <c r="AB16" s="19"/>
    </row>
    <row r="17" spans="1:28" ht="27.95" customHeight="1" x14ac:dyDescent="0.15">
      <c r="A17" s="8"/>
      <c r="B17" s="9" t="s">
        <v>82</v>
      </c>
      <c r="C17" s="9" t="s">
        <v>56</v>
      </c>
      <c r="D17" s="10" t="s">
        <v>262</v>
      </c>
      <c r="E17" s="10" t="s">
        <v>263</v>
      </c>
      <c r="F17" s="10" t="s">
        <v>264</v>
      </c>
      <c r="G17" s="11" t="s">
        <v>71</v>
      </c>
      <c r="H17" s="18" t="str">
        <f>HYPERLINK("#", "http://www.kaigoservice.jp")</f>
        <v>http://www.kaigoservice.jp</v>
      </c>
      <c r="I17" s="6" t="s">
        <v>74</v>
      </c>
      <c r="J17" s="6" t="s">
        <v>74</v>
      </c>
      <c r="K17" s="6"/>
      <c r="L17" s="6" t="s">
        <v>72</v>
      </c>
      <c r="M17" s="6" t="s">
        <v>72</v>
      </c>
      <c r="N17" s="6" t="s">
        <v>72</v>
      </c>
      <c r="O17" s="6"/>
      <c r="P17" s="6"/>
      <c r="Q17" s="6"/>
      <c r="R17" s="6"/>
      <c r="S17" s="6"/>
      <c r="T17" s="6" t="s">
        <v>72</v>
      </c>
      <c r="U17" s="6"/>
      <c r="V17" s="6"/>
      <c r="W17" s="6"/>
      <c r="X17" s="6"/>
      <c r="Y17" s="6"/>
      <c r="Z17" s="15"/>
      <c r="AA17" s="15"/>
      <c r="AB17" s="19"/>
    </row>
    <row r="18" spans="1:28" ht="56.1" customHeight="1" x14ac:dyDescent="0.15">
      <c r="A18" s="8"/>
      <c r="B18" s="9" t="s">
        <v>83</v>
      </c>
      <c r="C18" s="9" t="s">
        <v>58</v>
      </c>
      <c r="D18" s="10" t="s">
        <v>265</v>
      </c>
      <c r="E18" s="10" t="s">
        <v>266</v>
      </c>
      <c r="F18" s="10" t="s">
        <v>267</v>
      </c>
      <c r="G18" s="11"/>
      <c r="H18" s="18"/>
      <c r="I18" s="6" t="s">
        <v>72</v>
      </c>
      <c r="J18" s="6"/>
      <c r="K18" s="6" t="s">
        <v>75</v>
      </c>
      <c r="L18" s="6" t="s">
        <v>74</v>
      </c>
      <c r="M18" s="6" t="s">
        <v>72</v>
      </c>
      <c r="N18" s="6" t="s">
        <v>74</v>
      </c>
      <c r="O18" s="6"/>
      <c r="P18" s="6"/>
      <c r="Q18" s="6" t="s">
        <v>72</v>
      </c>
      <c r="R18" s="6"/>
      <c r="S18" s="6"/>
      <c r="T18" s="6" t="s">
        <v>74</v>
      </c>
      <c r="U18" s="6"/>
      <c r="V18" s="6"/>
      <c r="W18" s="6"/>
      <c r="X18" s="6" t="s">
        <v>74</v>
      </c>
      <c r="Y18" s="6"/>
      <c r="Z18" s="15" t="s">
        <v>131</v>
      </c>
      <c r="AA18" s="15" t="s">
        <v>268</v>
      </c>
      <c r="AB18" s="19"/>
    </row>
    <row r="19" spans="1:28" ht="42" customHeight="1" x14ac:dyDescent="0.15">
      <c r="A19" s="8"/>
      <c r="B19" s="9" t="s">
        <v>84</v>
      </c>
      <c r="C19" s="9" t="s">
        <v>29</v>
      </c>
      <c r="D19" s="10" t="s">
        <v>269</v>
      </c>
      <c r="E19" s="10" t="s">
        <v>270</v>
      </c>
      <c r="F19" s="10" t="s">
        <v>271</v>
      </c>
      <c r="G19" s="11"/>
      <c r="H19" s="18"/>
      <c r="I19" s="6" t="s">
        <v>72</v>
      </c>
      <c r="J19" s="6"/>
      <c r="K19" s="6"/>
      <c r="L19" s="6"/>
      <c r="M19" s="6" t="s">
        <v>72</v>
      </c>
      <c r="N19" s="6" t="s">
        <v>72</v>
      </c>
      <c r="O19" s="6"/>
      <c r="P19" s="6"/>
      <c r="Q19" s="6"/>
      <c r="R19" s="6"/>
      <c r="S19" s="6"/>
      <c r="T19" s="6" t="s">
        <v>72</v>
      </c>
      <c r="U19" s="6"/>
      <c r="V19" s="6"/>
      <c r="W19" s="6" t="s">
        <v>74</v>
      </c>
      <c r="X19" s="6" t="s">
        <v>72</v>
      </c>
      <c r="Y19" s="6"/>
      <c r="Z19" s="15" t="s">
        <v>272</v>
      </c>
      <c r="AA19" s="15" t="s">
        <v>273</v>
      </c>
      <c r="AB19" s="19"/>
    </row>
    <row r="20" spans="1:28" ht="56.1" customHeight="1" x14ac:dyDescent="0.15">
      <c r="A20" s="8"/>
      <c r="B20" s="9" t="s">
        <v>79</v>
      </c>
      <c r="C20" s="9" t="s">
        <v>274</v>
      </c>
      <c r="D20" s="10" t="s">
        <v>275</v>
      </c>
      <c r="E20" s="10" t="s">
        <v>276</v>
      </c>
      <c r="F20" s="10" t="s">
        <v>277</v>
      </c>
      <c r="G20" s="11" t="s">
        <v>71</v>
      </c>
      <c r="H20" s="18" t="str">
        <f>HYPERLINK("#", "http://www.suncarna.com/kashiiteriha/")</f>
        <v>http://www.suncarna.com/kashiiteriha/</v>
      </c>
      <c r="I20" s="6" t="s">
        <v>72</v>
      </c>
      <c r="J20" s="6" t="s">
        <v>74</v>
      </c>
      <c r="K20" s="6"/>
      <c r="L20" s="6" t="s">
        <v>74</v>
      </c>
      <c r="M20" s="6" t="s">
        <v>72</v>
      </c>
      <c r="N20" s="6" t="s">
        <v>74</v>
      </c>
      <c r="O20" s="6" t="s">
        <v>74</v>
      </c>
      <c r="P20" s="6" t="s">
        <v>74</v>
      </c>
      <c r="Q20" s="6" t="s">
        <v>74</v>
      </c>
      <c r="R20" s="6"/>
      <c r="S20" s="6"/>
      <c r="T20" s="6" t="s">
        <v>72</v>
      </c>
      <c r="U20" s="6" t="s">
        <v>72</v>
      </c>
      <c r="V20" s="6"/>
      <c r="W20" s="6"/>
      <c r="X20" s="6" t="s">
        <v>72</v>
      </c>
      <c r="Y20" s="6"/>
      <c r="Z20" s="15" t="s">
        <v>131</v>
      </c>
      <c r="AA20" s="15" t="s">
        <v>278</v>
      </c>
      <c r="AB20" s="19"/>
    </row>
    <row r="21" spans="1:28" ht="27.95" customHeight="1" x14ac:dyDescent="0.15">
      <c r="A21" s="8"/>
      <c r="B21" s="9" t="s">
        <v>85</v>
      </c>
      <c r="C21" s="9" t="s">
        <v>43</v>
      </c>
      <c r="D21" s="10" t="s">
        <v>279</v>
      </c>
      <c r="E21" s="10" t="s">
        <v>160</v>
      </c>
      <c r="F21" s="10" t="s">
        <v>280</v>
      </c>
      <c r="G21" s="11"/>
      <c r="H21" s="18"/>
      <c r="I21" s="6" t="s">
        <v>72</v>
      </c>
      <c r="J21" s="6" t="s">
        <v>72</v>
      </c>
      <c r="K21" s="6"/>
      <c r="L21" s="6" t="s">
        <v>74</v>
      </c>
      <c r="M21" s="6" t="s">
        <v>74</v>
      </c>
      <c r="N21" s="6" t="s">
        <v>74</v>
      </c>
      <c r="O21" s="6" t="s">
        <v>74</v>
      </c>
      <c r="P21" s="6" t="s">
        <v>74</v>
      </c>
      <c r="Q21" s="6" t="s">
        <v>74</v>
      </c>
      <c r="R21" s="6"/>
      <c r="S21" s="6"/>
      <c r="T21" s="6" t="s">
        <v>74</v>
      </c>
      <c r="U21" s="6" t="s">
        <v>74</v>
      </c>
      <c r="V21" s="6"/>
      <c r="W21" s="6" t="s">
        <v>74</v>
      </c>
      <c r="X21" s="6" t="s">
        <v>72</v>
      </c>
      <c r="Y21" s="6"/>
      <c r="Z21" s="15" t="s">
        <v>281</v>
      </c>
      <c r="AA21" s="15"/>
      <c r="AB21" s="19"/>
    </row>
    <row r="22" spans="1:28" ht="69.95" customHeight="1" x14ac:dyDescent="0.15">
      <c r="A22" s="8"/>
      <c r="B22" s="9" t="s">
        <v>85</v>
      </c>
      <c r="C22" s="9" t="s">
        <v>57</v>
      </c>
      <c r="D22" s="10" t="s">
        <v>282</v>
      </c>
      <c r="E22" s="10" t="s">
        <v>158</v>
      </c>
      <c r="F22" s="10" t="s">
        <v>283</v>
      </c>
      <c r="G22" s="11" t="s">
        <v>71</v>
      </c>
      <c r="H22" s="18" t="str">
        <f>HYPERLINK("#", "http://hn.seisyukai.jp")</f>
        <v>http://hn.seisyukai.jp</v>
      </c>
      <c r="I22" s="6" t="s">
        <v>74</v>
      </c>
      <c r="J22" s="6" t="s">
        <v>74</v>
      </c>
      <c r="K22" s="6"/>
      <c r="L22" s="6"/>
      <c r="M22" s="6" t="s">
        <v>72</v>
      </c>
      <c r="N22" s="6" t="s">
        <v>72</v>
      </c>
      <c r="O22" s="6"/>
      <c r="P22" s="6"/>
      <c r="Q22" s="6" t="s">
        <v>72</v>
      </c>
      <c r="R22" s="6"/>
      <c r="S22" s="6"/>
      <c r="T22" s="6" t="s">
        <v>72</v>
      </c>
      <c r="U22" s="6"/>
      <c r="V22" s="6"/>
      <c r="W22" s="6" t="s">
        <v>72</v>
      </c>
      <c r="X22" s="6" t="s">
        <v>72</v>
      </c>
      <c r="Y22" s="6"/>
      <c r="Z22" s="15" t="s">
        <v>132</v>
      </c>
      <c r="AA22" s="15" t="s">
        <v>284</v>
      </c>
      <c r="AB22" s="19"/>
    </row>
    <row r="23" spans="1:28" ht="56.1" customHeight="1" x14ac:dyDescent="0.15">
      <c r="B23" s="9" t="s">
        <v>86</v>
      </c>
      <c r="C23" s="9" t="s">
        <v>41</v>
      </c>
      <c r="D23" s="10" t="s">
        <v>294</v>
      </c>
      <c r="E23" s="10" t="s">
        <v>136</v>
      </c>
      <c r="F23" s="10" t="s">
        <v>295</v>
      </c>
      <c r="G23" s="11"/>
      <c r="H23" s="18"/>
      <c r="I23" s="6" t="s">
        <v>72</v>
      </c>
      <c r="J23" s="6" t="s">
        <v>72</v>
      </c>
      <c r="K23" s="6"/>
      <c r="L23" s="6" t="s">
        <v>72</v>
      </c>
      <c r="M23" s="6" t="s">
        <v>72</v>
      </c>
      <c r="N23" s="6" t="s">
        <v>72</v>
      </c>
      <c r="O23" s="6" t="s">
        <v>72</v>
      </c>
      <c r="P23" s="6" t="s">
        <v>72</v>
      </c>
      <c r="Q23" s="6" t="s">
        <v>72</v>
      </c>
      <c r="R23" s="6" t="s">
        <v>72</v>
      </c>
      <c r="S23" s="6" t="s">
        <v>72</v>
      </c>
      <c r="T23" s="6" t="s">
        <v>72</v>
      </c>
      <c r="U23" s="6" t="s">
        <v>72</v>
      </c>
      <c r="V23" s="6" t="s">
        <v>72</v>
      </c>
      <c r="W23" s="6" t="s">
        <v>72</v>
      </c>
      <c r="X23" s="6" t="s">
        <v>72</v>
      </c>
      <c r="Y23" s="6" t="s">
        <v>72</v>
      </c>
      <c r="Z23" s="15" t="s">
        <v>153</v>
      </c>
      <c r="AA23" s="15" t="s">
        <v>296</v>
      </c>
      <c r="AB23" s="19"/>
    </row>
    <row r="24" spans="1:28" ht="69.95" customHeight="1" x14ac:dyDescent="0.15">
      <c r="A24" s="8"/>
      <c r="B24" s="9" t="s">
        <v>86</v>
      </c>
      <c r="C24" s="9" t="s">
        <v>37</v>
      </c>
      <c r="D24" s="10" t="s">
        <v>285</v>
      </c>
      <c r="E24" s="10" t="s">
        <v>286</v>
      </c>
      <c r="F24" s="10" t="s">
        <v>287</v>
      </c>
      <c r="G24" s="11"/>
      <c r="H24" s="18"/>
      <c r="I24" s="6" t="s">
        <v>74</v>
      </c>
      <c r="J24" s="6" t="s">
        <v>72</v>
      </c>
      <c r="K24" s="6"/>
      <c r="L24" s="6" t="s">
        <v>72</v>
      </c>
      <c r="M24" s="6" t="s">
        <v>72</v>
      </c>
      <c r="N24" s="6" t="s">
        <v>72</v>
      </c>
      <c r="O24" s="6"/>
      <c r="P24" s="6" t="s">
        <v>72</v>
      </c>
      <c r="Q24" s="6" t="s">
        <v>72</v>
      </c>
      <c r="R24" s="6" t="s">
        <v>74</v>
      </c>
      <c r="S24" s="6"/>
      <c r="T24" s="6" t="s">
        <v>72</v>
      </c>
      <c r="U24" s="6" t="s">
        <v>74</v>
      </c>
      <c r="V24" s="6"/>
      <c r="W24" s="6" t="s">
        <v>72</v>
      </c>
      <c r="X24" s="6"/>
      <c r="Y24" s="6"/>
      <c r="Z24" s="15" t="s">
        <v>153</v>
      </c>
      <c r="AA24" s="15" t="s">
        <v>288</v>
      </c>
      <c r="AB24" s="19"/>
    </row>
    <row r="25" spans="1:28" ht="56.1" customHeight="1" x14ac:dyDescent="0.15">
      <c r="B25" s="9" t="s">
        <v>86</v>
      </c>
      <c r="C25" s="9" t="s">
        <v>37</v>
      </c>
      <c r="D25" s="10" t="s">
        <v>289</v>
      </c>
      <c r="E25" s="10" t="s">
        <v>290</v>
      </c>
      <c r="F25" s="10" t="s">
        <v>291</v>
      </c>
      <c r="G25" s="11" t="s">
        <v>71</v>
      </c>
      <c r="H25" s="18" t="str">
        <f>HYPERLINK("#", "http://www.hospitalment.co.jp/hakata")</f>
        <v>http://www.hospitalment.co.jp/hakata</v>
      </c>
      <c r="I25" s="6" t="s">
        <v>72</v>
      </c>
      <c r="J25" s="6" t="s">
        <v>72</v>
      </c>
      <c r="K25" s="6"/>
      <c r="L25" s="6" t="s">
        <v>72</v>
      </c>
      <c r="M25" s="6" t="s">
        <v>72</v>
      </c>
      <c r="N25" s="6" t="s">
        <v>72</v>
      </c>
      <c r="O25" s="6" t="s">
        <v>72</v>
      </c>
      <c r="P25" s="6" t="s">
        <v>72</v>
      </c>
      <c r="Q25" s="6" t="s">
        <v>72</v>
      </c>
      <c r="R25" s="6" t="s">
        <v>72</v>
      </c>
      <c r="S25" s="6" t="s">
        <v>72</v>
      </c>
      <c r="T25" s="6" t="s">
        <v>72</v>
      </c>
      <c r="U25" s="6" t="s">
        <v>72</v>
      </c>
      <c r="V25" s="6" t="s">
        <v>72</v>
      </c>
      <c r="W25" s="6" t="s">
        <v>72</v>
      </c>
      <c r="X25" s="6" t="s">
        <v>72</v>
      </c>
      <c r="Y25" s="6" t="s">
        <v>72</v>
      </c>
      <c r="Z25" s="15" t="s">
        <v>292</v>
      </c>
      <c r="AA25" s="15" t="s">
        <v>293</v>
      </c>
      <c r="AB25" s="19"/>
    </row>
    <row r="26" spans="1:28" ht="27.95" customHeight="1" x14ac:dyDescent="0.15">
      <c r="B26" s="9" t="s">
        <v>87</v>
      </c>
      <c r="C26" s="9" t="s">
        <v>32</v>
      </c>
      <c r="D26" s="10" t="s">
        <v>297</v>
      </c>
      <c r="E26" s="10" t="s">
        <v>298</v>
      </c>
      <c r="F26" s="10" t="s">
        <v>299</v>
      </c>
      <c r="G26" s="11" t="s">
        <v>71</v>
      </c>
      <c r="H26" s="18" t="s">
        <v>300</v>
      </c>
      <c r="I26" s="6" t="s">
        <v>74</v>
      </c>
      <c r="J26" s="6" t="s">
        <v>72</v>
      </c>
      <c r="K26" s="6"/>
      <c r="L26" s="6" t="s">
        <v>72</v>
      </c>
      <c r="M26" s="6" t="s">
        <v>72</v>
      </c>
      <c r="N26" s="6" t="s">
        <v>74</v>
      </c>
      <c r="O26" s="6" t="s">
        <v>72</v>
      </c>
      <c r="P26" s="6" t="s">
        <v>72</v>
      </c>
      <c r="Q26" s="6" t="s">
        <v>72</v>
      </c>
      <c r="R26" s="6"/>
      <c r="S26" s="6"/>
      <c r="T26" s="6" t="s">
        <v>72</v>
      </c>
      <c r="U26" s="6" t="s">
        <v>72</v>
      </c>
      <c r="V26" s="6" t="s">
        <v>72</v>
      </c>
      <c r="W26" s="6" t="s">
        <v>72</v>
      </c>
      <c r="X26" s="6" t="s">
        <v>72</v>
      </c>
      <c r="Y26" s="6" t="s">
        <v>74</v>
      </c>
      <c r="Z26" s="15" t="s">
        <v>301</v>
      </c>
      <c r="AA26" s="15" t="s">
        <v>302</v>
      </c>
      <c r="AB26" s="19"/>
    </row>
    <row r="27" spans="1:28" ht="69.95" customHeight="1" x14ac:dyDescent="0.15">
      <c r="B27" s="9" t="s">
        <v>88</v>
      </c>
      <c r="C27" s="9" t="s">
        <v>15</v>
      </c>
      <c r="D27" s="10" t="s">
        <v>303</v>
      </c>
      <c r="E27" s="10" t="s">
        <v>304</v>
      </c>
      <c r="F27" s="10" t="s">
        <v>305</v>
      </c>
      <c r="G27" s="11" t="s">
        <v>71</v>
      </c>
      <c r="H27" s="18" t="str">
        <f>HYPERLINK("#", "http://www.sawayakaclub.jp")</f>
        <v>http://www.sawayakaclub.jp</v>
      </c>
      <c r="I27" s="6" t="s">
        <v>72</v>
      </c>
      <c r="J27" s="6" t="s">
        <v>74</v>
      </c>
      <c r="K27" s="6"/>
      <c r="L27" s="6" t="s">
        <v>74</v>
      </c>
      <c r="M27" s="6" t="s">
        <v>72</v>
      </c>
      <c r="N27" s="6" t="s">
        <v>74</v>
      </c>
      <c r="O27" s="6" t="s">
        <v>74</v>
      </c>
      <c r="P27" s="6"/>
      <c r="Q27" s="6" t="s">
        <v>72</v>
      </c>
      <c r="R27" s="6"/>
      <c r="S27" s="6"/>
      <c r="T27" s="6" t="s">
        <v>72</v>
      </c>
      <c r="U27" s="6" t="s">
        <v>72</v>
      </c>
      <c r="V27" s="6" t="s">
        <v>74</v>
      </c>
      <c r="W27" s="6" t="s">
        <v>74</v>
      </c>
      <c r="X27" s="6" t="s">
        <v>74</v>
      </c>
      <c r="Y27" s="6" t="s">
        <v>74</v>
      </c>
      <c r="Z27" s="15" t="s">
        <v>306</v>
      </c>
      <c r="AA27" s="15" t="s">
        <v>307</v>
      </c>
      <c r="AB27" s="19"/>
    </row>
    <row r="28" spans="1:28" ht="56.1" customHeight="1" x14ac:dyDescent="0.15">
      <c r="A28" s="8"/>
      <c r="B28" s="9" t="s">
        <v>88</v>
      </c>
      <c r="C28" s="9" t="s">
        <v>15</v>
      </c>
      <c r="D28" s="10" t="s">
        <v>308</v>
      </c>
      <c r="E28" s="10" t="s">
        <v>309</v>
      </c>
      <c r="F28" s="10" t="s">
        <v>310</v>
      </c>
      <c r="G28" s="11"/>
      <c r="H28" s="18"/>
      <c r="I28" s="6" t="s">
        <v>72</v>
      </c>
      <c r="J28" s="6" t="s">
        <v>74</v>
      </c>
      <c r="K28" s="6"/>
      <c r="L28" s="6" t="s">
        <v>72</v>
      </c>
      <c r="M28" s="6" t="s">
        <v>72</v>
      </c>
      <c r="N28" s="6" t="s">
        <v>72</v>
      </c>
      <c r="O28" s="6" t="s">
        <v>72</v>
      </c>
      <c r="P28" s="6" t="s">
        <v>72</v>
      </c>
      <c r="Q28" s="6" t="s">
        <v>72</v>
      </c>
      <c r="R28" s="6"/>
      <c r="S28" s="6" t="s">
        <v>72</v>
      </c>
      <c r="T28" s="6" t="s">
        <v>72</v>
      </c>
      <c r="U28" s="6"/>
      <c r="V28" s="6"/>
      <c r="W28" s="6" t="s">
        <v>74</v>
      </c>
      <c r="X28" s="6" t="s">
        <v>72</v>
      </c>
      <c r="Y28" s="6" t="s">
        <v>72</v>
      </c>
      <c r="Z28" s="15" t="s">
        <v>154</v>
      </c>
      <c r="AA28" s="15" t="s">
        <v>311</v>
      </c>
      <c r="AB28" s="19"/>
    </row>
    <row r="29" spans="1:28" ht="27.95" customHeight="1" x14ac:dyDescent="0.15">
      <c r="B29" s="9" t="s">
        <v>88</v>
      </c>
      <c r="C29" s="9" t="s">
        <v>15</v>
      </c>
      <c r="D29" s="10" t="s">
        <v>312</v>
      </c>
      <c r="E29" s="10" t="s">
        <v>313</v>
      </c>
      <c r="F29" s="10" t="s">
        <v>314</v>
      </c>
      <c r="G29" s="11"/>
      <c r="H29" s="18"/>
      <c r="I29" s="6" t="s">
        <v>72</v>
      </c>
      <c r="J29" s="6" t="s">
        <v>72</v>
      </c>
      <c r="K29" s="6" t="s">
        <v>74</v>
      </c>
      <c r="L29" s="6" t="s">
        <v>74</v>
      </c>
      <c r="M29" s="6"/>
      <c r="N29" s="6"/>
      <c r="O29" s="6" t="s">
        <v>74</v>
      </c>
      <c r="P29" s="6"/>
      <c r="Q29" s="6"/>
      <c r="R29" s="6"/>
      <c r="S29" s="6"/>
      <c r="T29" s="6" t="s">
        <v>74</v>
      </c>
      <c r="U29" s="6"/>
      <c r="V29" s="6"/>
      <c r="W29" s="6"/>
      <c r="X29" s="6" t="s">
        <v>72</v>
      </c>
      <c r="Y29" s="6"/>
      <c r="Z29" s="15" t="s">
        <v>132</v>
      </c>
      <c r="AA29" s="15" t="s">
        <v>315</v>
      </c>
      <c r="AB29" s="19"/>
    </row>
    <row r="30" spans="1:28" ht="27.95" customHeight="1" x14ac:dyDescent="0.15">
      <c r="B30" s="9" t="s">
        <v>89</v>
      </c>
      <c r="C30" s="9" t="s">
        <v>38</v>
      </c>
      <c r="D30" s="10" t="s">
        <v>316</v>
      </c>
      <c r="E30" s="10" t="s">
        <v>317</v>
      </c>
      <c r="F30" s="10" t="s">
        <v>318</v>
      </c>
      <c r="G30" s="11"/>
      <c r="H30" s="18"/>
      <c r="I30" s="6" t="s">
        <v>72</v>
      </c>
      <c r="J30" s="6"/>
      <c r="K30" s="6" t="s">
        <v>74</v>
      </c>
      <c r="L30" s="6" t="s">
        <v>72</v>
      </c>
      <c r="M30" s="6" t="s">
        <v>74</v>
      </c>
      <c r="N30" s="6"/>
      <c r="O30" s="6"/>
      <c r="P30" s="6" t="s">
        <v>74</v>
      </c>
      <c r="Q30" s="6"/>
      <c r="R30" s="6" t="s">
        <v>74</v>
      </c>
      <c r="S30" s="6" t="s">
        <v>74</v>
      </c>
      <c r="T30" s="6"/>
      <c r="U30" s="6"/>
      <c r="V30" s="6"/>
      <c r="W30" s="6"/>
      <c r="X30" s="6"/>
      <c r="Y30" s="6"/>
      <c r="Z30" s="15"/>
      <c r="AA30" s="15"/>
      <c r="AB30" s="19"/>
    </row>
    <row r="31" spans="1:28" ht="69.95" customHeight="1" x14ac:dyDescent="0.15">
      <c r="B31" s="9" t="s">
        <v>89</v>
      </c>
      <c r="C31" s="9" t="s">
        <v>38</v>
      </c>
      <c r="D31" s="10" t="s">
        <v>319</v>
      </c>
      <c r="E31" s="10" t="s">
        <v>320</v>
      </c>
      <c r="F31" s="10" t="s">
        <v>321</v>
      </c>
      <c r="G31" s="11" t="s">
        <v>71</v>
      </c>
      <c r="H31" s="18" t="e">
        <f>HYPERLINK("#", "https://kaigo.benesse-style-care.co.jp/area_fukuoka/fukuoka/home_gd-takesita?utm_source=google&amp;utm_medium=cpc&amp;utm_campaign=%5B%E5%AE%9A%E5%B8%B8%5D%E6%A4%9C%E7%B4%A2_%E6%8C%87%E5%90%8D&amp;utm_content=%E3%83%9B%E3%83%BC%E3%83%A0%E5%90%8D%EF%BC%9A%E3%83%AA%E3%" &amp; "83%8F%E3%83%93%E3%83%AA%E3%83%9B%E3%83%BC%E3%83%A0%E3%82%B0%E3%83%A9%E3%83%B3%E3%83%80%E7%AB%B9%E4%B8%8B&amp;waad=mft69Zwt&amp;ugad=mft69Zwt&amp;gclid=EAIaIQobChMI1Iay9ZOlgQMVGiRgCh2JbQEXEAAYASAAEgKnM_D_BwE")</f>
        <v>#VALUE!</v>
      </c>
      <c r="I31" s="6" t="s">
        <v>72</v>
      </c>
      <c r="J31" s="6" t="s">
        <v>74</v>
      </c>
      <c r="K31" s="6" t="s">
        <v>72</v>
      </c>
      <c r="L31" s="6" t="s">
        <v>74</v>
      </c>
      <c r="M31" s="6" t="s">
        <v>72</v>
      </c>
      <c r="N31" s="6" t="s">
        <v>74</v>
      </c>
      <c r="O31" s="6"/>
      <c r="P31" s="6"/>
      <c r="Q31" s="6" t="s">
        <v>72</v>
      </c>
      <c r="R31" s="6"/>
      <c r="S31" s="6"/>
      <c r="T31" s="6" t="s">
        <v>72</v>
      </c>
      <c r="U31" s="6" t="s">
        <v>74</v>
      </c>
      <c r="V31" s="6"/>
      <c r="W31" s="6" t="s">
        <v>74</v>
      </c>
      <c r="X31" s="6" t="s">
        <v>74</v>
      </c>
      <c r="Y31" s="6" t="s">
        <v>74</v>
      </c>
      <c r="Z31" s="15" t="s">
        <v>131</v>
      </c>
      <c r="AA31" s="15" t="s">
        <v>322</v>
      </c>
      <c r="AB31" s="19"/>
    </row>
    <row r="32" spans="1:28" ht="69.95" customHeight="1" x14ac:dyDescent="0.15">
      <c r="B32" s="9" t="s">
        <v>90</v>
      </c>
      <c r="C32" s="9" t="s">
        <v>24</v>
      </c>
      <c r="D32" s="10" t="s">
        <v>323</v>
      </c>
      <c r="E32" s="10" t="s">
        <v>324</v>
      </c>
      <c r="F32" s="10" t="s">
        <v>325</v>
      </c>
      <c r="G32" s="11" t="s">
        <v>71</v>
      </c>
      <c r="H32" s="18" t="str">
        <f>HYPERLINK("#", "https://www.aozora-cg.com/")</f>
        <v>https://www.aozora-cg.com/</v>
      </c>
      <c r="I32" s="6" t="s">
        <v>72</v>
      </c>
      <c r="J32" s="6" t="s">
        <v>72</v>
      </c>
      <c r="K32" s="6" t="s">
        <v>74</v>
      </c>
      <c r="L32" s="6" t="s">
        <v>72</v>
      </c>
      <c r="M32" s="6" t="s">
        <v>72</v>
      </c>
      <c r="N32" s="6" t="s">
        <v>72</v>
      </c>
      <c r="O32" s="6" t="s">
        <v>72</v>
      </c>
      <c r="P32" s="6" t="s">
        <v>72</v>
      </c>
      <c r="Q32" s="6" t="s">
        <v>72</v>
      </c>
      <c r="R32" s="6" t="s">
        <v>72</v>
      </c>
      <c r="S32" s="6" t="s">
        <v>72</v>
      </c>
      <c r="T32" s="6" t="s">
        <v>72</v>
      </c>
      <c r="U32" s="6" t="s">
        <v>72</v>
      </c>
      <c r="V32" s="6" t="s">
        <v>72</v>
      </c>
      <c r="W32" s="6" t="s">
        <v>72</v>
      </c>
      <c r="X32" s="6" t="s">
        <v>72</v>
      </c>
      <c r="Y32" s="6" t="s">
        <v>72</v>
      </c>
      <c r="Z32" s="15" t="s">
        <v>155</v>
      </c>
      <c r="AA32" s="15" t="s">
        <v>326</v>
      </c>
      <c r="AB32" s="19"/>
    </row>
    <row r="33" spans="1:28" ht="27.95" customHeight="1" x14ac:dyDescent="0.15">
      <c r="B33" s="9" t="s">
        <v>91</v>
      </c>
      <c r="C33" s="9" t="s">
        <v>59</v>
      </c>
      <c r="D33" s="10" t="s">
        <v>327</v>
      </c>
      <c r="E33" s="10" t="s">
        <v>70</v>
      </c>
      <c r="F33" s="10" t="s">
        <v>328</v>
      </c>
      <c r="G33" s="11" t="s">
        <v>71</v>
      </c>
      <c r="H33" s="18" t="str">
        <f>HYPERLINK("#", "http://www.fc-clinic.com/komorebi/guide/")</f>
        <v>http://www.fc-clinic.com/komorebi/guide/</v>
      </c>
      <c r="I33" s="6" t="s">
        <v>72</v>
      </c>
      <c r="J33" s="6" t="s">
        <v>74</v>
      </c>
      <c r="K33" s="6" t="s">
        <v>72</v>
      </c>
      <c r="L33" s="6" t="s">
        <v>72</v>
      </c>
      <c r="M33" s="6" t="s">
        <v>72</v>
      </c>
      <c r="N33" s="6"/>
      <c r="O33" s="6"/>
      <c r="P33" s="6" t="s">
        <v>72</v>
      </c>
      <c r="Q33" s="6" t="s">
        <v>72</v>
      </c>
      <c r="R33" s="6" t="s">
        <v>72</v>
      </c>
      <c r="S33" s="6"/>
      <c r="T33" s="6" t="s">
        <v>72</v>
      </c>
      <c r="U33" s="6"/>
      <c r="V33" s="6"/>
      <c r="W33" s="6" t="s">
        <v>72</v>
      </c>
      <c r="X33" s="6" t="s">
        <v>72</v>
      </c>
      <c r="Y33" s="6"/>
      <c r="Z33" s="15" t="s">
        <v>167</v>
      </c>
      <c r="AA33" s="15" t="s">
        <v>329</v>
      </c>
      <c r="AB33" s="19"/>
    </row>
    <row r="34" spans="1:28" ht="27.95" customHeight="1" x14ac:dyDescent="0.15">
      <c r="B34" s="9" t="s">
        <v>92</v>
      </c>
      <c r="C34" s="9" t="s">
        <v>16</v>
      </c>
      <c r="D34" s="10" t="s">
        <v>333</v>
      </c>
      <c r="E34" s="10" t="s">
        <v>334</v>
      </c>
      <c r="F34" s="10" t="s">
        <v>335</v>
      </c>
      <c r="G34" s="11"/>
      <c r="H34" s="18"/>
      <c r="I34" s="6" t="s">
        <v>72</v>
      </c>
      <c r="J34" s="6" t="s">
        <v>72</v>
      </c>
      <c r="K34" s="6"/>
      <c r="L34" s="6"/>
      <c r="M34" s="6" t="s">
        <v>72</v>
      </c>
      <c r="N34" s="6"/>
      <c r="O34" s="6" t="s">
        <v>72</v>
      </c>
      <c r="P34" s="6" t="s">
        <v>72</v>
      </c>
      <c r="Q34" s="6" t="s">
        <v>72</v>
      </c>
      <c r="R34" s="6" t="s">
        <v>72</v>
      </c>
      <c r="S34" s="6" t="s">
        <v>72</v>
      </c>
      <c r="T34" s="6" t="s">
        <v>72</v>
      </c>
      <c r="U34" s="6" t="s">
        <v>72</v>
      </c>
      <c r="V34" s="6" t="s">
        <v>72</v>
      </c>
      <c r="W34" s="6" t="s">
        <v>72</v>
      </c>
      <c r="X34" s="6" t="s">
        <v>72</v>
      </c>
      <c r="Y34" s="6" t="s">
        <v>72</v>
      </c>
      <c r="Z34" s="15" t="s">
        <v>336</v>
      </c>
      <c r="AA34" s="15"/>
      <c r="AB34" s="19"/>
    </row>
    <row r="35" spans="1:28" ht="56.1" customHeight="1" x14ac:dyDescent="0.15">
      <c r="B35" s="9" t="s">
        <v>92</v>
      </c>
      <c r="C35" s="9" t="s">
        <v>42</v>
      </c>
      <c r="D35" s="10" t="s">
        <v>330</v>
      </c>
      <c r="E35" s="10" t="s">
        <v>93</v>
      </c>
      <c r="F35" s="10" t="s">
        <v>331</v>
      </c>
      <c r="G35" s="11" t="s">
        <v>71</v>
      </c>
      <c r="H35" s="18" t="str">
        <f>HYPERLINK("#", "https://www.hospitalment.co.jp/tenjin/")</f>
        <v>https://www.hospitalment.co.jp/tenjin/</v>
      </c>
      <c r="I35" s="6" t="s">
        <v>72</v>
      </c>
      <c r="J35" s="6" t="s">
        <v>72</v>
      </c>
      <c r="K35" s="6" t="s">
        <v>74</v>
      </c>
      <c r="L35" s="6" t="s">
        <v>72</v>
      </c>
      <c r="M35" s="6" t="s">
        <v>72</v>
      </c>
      <c r="N35" s="6" t="s">
        <v>72</v>
      </c>
      <c r="O35" s="6" t="s">
        <v>72</v>
      </c>
      <c r="P35" s="6" t="s">
        <v>72</v>
      </c>
      <c r="Q35" s="6" t="s">
        <v>72</v>
      </c>
      <c r="R35" s="6" t="s">
        <v>74</v>
      </c>
      <c r="S35" s="6" t="s">
        <v>72</v>
      </c>
      <c r="T35" s="6" t="s">
        <v>72</v>
      </c>
      <c r="U35" s="6" t="s">
        <v>72</v>
      </c>
      <c r="V35" s="6" t="s">
        <v>74</v>
      </c>
      <c r="W35" s="6" t="s">
        <v>72</v>
      </c>
      <c r="X35" s="6" t="s">
        <v>72</v>
      </c>
      <c r="Y35" s="6" t="s">
        <v>74</v>
      </c>
      <c r="Z35" s="15" t="s">
        <v>135</v>
      </c>
      <c r="AA35" s="15" t="s">
        <v>332</v>
      </c>
      <c r="AB35" s="19"/>
    </row>
    <row r="36" spans="1:28" ht="69.95" customHeight="1" x14ac:dyDescent="0.15">
      <c r="B36" s="9" t="s">
        <v>94</v>
      </c>
      <c r="C36" s="9" t="s">
        <v>44</v>
      </c>
      <c r="D36" s="10" t="s">
        <v>337</v>
      </c>
      <c r="E36" s="10" t="s">
        <v>338</v>
      </c>
      <c r="F36" s="10" t="s">
        <v>339</v>
      </c>
      <c r="G36" s="11" t="s">
        <v>71</v>
      </c>
      <c r="H36" s="18" t="str">
        <f>HYPERLINK("#", "http://www.kyuden-gl.co.jp/")</f>
        <v>http://www.kyuden-gl.co.jp/</v>
      </c>
      <c r="I36" s="6" t="s">
        <v>74</v>
      </c>
      <c r="J36" s="6" t="s">
        <v>72</v>
      </c>
      <c r="K36" s="6"/>
      <c r="L36" s="6" t="s">
        <v>72</v>
      </c>
      <c r="M36" s="6" t="s">
        <v>72</v>
      </c>
      <c r="N36" s="6" t="s">
        <v>74</v>
      </c>
      <c r="O36" s="6" t="s">
        <v>74</v>
      </c>
      <c r="P36" s="6" t="s">
        <v>74</v>
      </c>
      <c r="Q36" s="6" t="s">
        <v>72</v>
      </c>
      <c r="R36" s="6"/>
      <c r="S36" s="6"/>
      <c r="T36" s="6" t="s">
        <v>74</v>
      </c>
      <c r="U36" s="6" t="s">
        <v>74</v>
      </c>
      <c r="V36" s="6" t="s">
        <v>74</v>
      </c>
      <c r="W36" s="6" t="s">
        <v>74</v>
      </c>
      <c r="X36" s="6" t="s">
        <v>72</v>
      </c>
      <c r="Y36" s="6" t="s">
        <v>74</v>
      </c>
      <c r="Z36" s="15" t="s">
        <v>131</v>
      </c>
      <c r="AA36" s="15" t="s">
        <v>619</v>
      </c>
      <c r="AB36" s="19"/>
    </row>
    <row r="37" spans="1:28" ht="27.95" customHeight="1" x14ac:dyDescent="0.15">
      <c r="A37" s="3"/>
      <c r="B37" s="9" t="s">
        <v>95</v>
      </c>
      <c r="C37" s="9" t="s">
        <v>26</v>
      </c>
      <c r="D37" s="10" t="s">
        <v>340</v>
      </c>
      <c r="E37" s="10" t="s">
        <v>165</v>
      </c>
      <c r="F37" s="10" t="s">
        <v>166</v>
      </c>
      <c r="G37" s="11" t="s">
        <v>71</v>
      </c>
      <c r="H37" s="18" t="str">
        <f>HYPERLINK("#", "http://www.i-pocket.jp")</f>
        <v>http://www.i-pocket.jp</v>
      </c>
      <c r="I37" s="6" t="s">
        <v>72</v>
      </c>
      <c r="J37" s="6" t="s">
        <v>74</v>
      </c>
      <c r="K37" s="6"/>
      <c r="L37" s="6" t="s">
        <v>74</v>
      </c>
      <c r="M37" s="6" t="s">
        <v>72</v>
      </c>
      <c r="N37" s="6" t="s">
        <v>74</v>
      </c>
      <c r="O37" s="6"/>
      <c r="P37" s="6"/>
      <c r="Q37" s="6"/>
      <c r="R37" s="6"/>
      <c r="S37" s="6"/>
      <c r="T37" s="6"/>
      <c r="U37" s="6"/>
      <c r="V37" s="6"/>
      <c r="W37" s="6"/>
      <c r="X37" s="6" t="s">
        <v>74</v>
      </c>
      <c r="Y37" s="6"/>
      <c r="Z37" s="15" t="s">
        <v>341</v>
      </c>
      <c r="AA37" s="15"/>
      <c r="AB37" s="19"/>
    </row>
    <row r="38" spans="1:28" ht="27.95" customHeight="1" x14ac:dyDescent="0.15">
      <c r="A38" s="3"/>
      <c r="B38" s="9" t="s">
        <v>95</v>
      </c>
      <c r="C38" s="9" t="s">
        <v>26</v>
      </c>
      <c r="D38" s="10" t="s">
        <v>342</v>
      </c>
      <c r="E38" s="10" t="s">
        <v>343</v>
      </c>
      <c r="F38" s="10" t="s">
        <v>344</v>
      </c>
      <c r="G38" s="11" t="s">
        <v>71</v>
      </c>
      <c r="H38" s="18" t="str">
        <f>HYPERLINK("#", "https://www.full-love-yuyu.jp/")</f>
        <v>https://www.full-love-yuyu.jp/</v>
      </c>
      <c r="I38" s="6" t="s">
        <v>72</v>
      </c>
      <c r="J38" s="6" t="s">
        <v>72</v>
      </c>
      <c r="K38" s="6" t="s">
        <v>72</v>
      </c>
      <c r="L38" s="6" t="s">
        <v>72</v>
      </c>
      <c r="M38" s="6" t="s">
        <v>74</v>
      </c>
      <c r="N38" s="6" t="s">
        <v>74</v>
      </c>
      <c r="O38" s="6" t="s">
        <v>72</v>
      </c>
      <c r="P38" s="6" t="s">
        <v>72</v>
      </c>
      <c r="Q38" s="6" t="s">
        <v>72</v>
      </c>
      <c r="R38" s="6" t="s">
        <v>74</v>
      </c>
      <c r="S38" s="6"/>
      <c r="T38" s="6" t="s">
        <v>72</v>
      </c>
      <c r="U38" s="6"/>
      <c r="V38" s="6" t="s">
        <v>74</v>
      </c>
      <c r="W38" s="6" t="s">
        <v>72</v>
      </c>
      <c r="X38" s="6" t="s">
        <v>72</v>
      </c>
      <c r="Y38" s="6"/>
      <c r="Z38" s="15" t="s">
        <v>345</v>
      </c>
      <c r="AA38" s="15"/>
      <c r="AB38" s="19"/>
    </row>
    <row r="39" spans="1:28" ht="69.95" customHeight="1" x14ac:dyDescent="0.15">
      <c r="A39" s="3"/>
      <c r="B39" s="9" t="s">
        <v>96</v>
      </c>
      <c r="C39" s="9" t="s">
        <v>55</v>
      </c>
      <c r="D39" s="10" t="s">
        <v>346</v>
      </c>
      <c r="E39" s="10" t="s">
        <v>347</v>
      </c>
      <c r="F39" s="10" t="s">
        <v>348</v>
      </c>
      <c r="G39" s="11" t="s">
        <v>71</v>
      </c>
      <c r="H39" s="18" t="str">
        <f>HYPERLINK("#", "https://www.sunnylife-group.co.jp")</f>
        <v>https://www.sunnylife-group.co.jp</v>
      </c>
      <c r="I39" s="6" t="s">
        <v>72</v>
      </c>
      <c r="J39" s="6" t="s">
        <v>72</v>
      </c>
      <c r="K39" s="6" t="s">
        <v>74</v>
      </c>
      <c r="L39" s="6" t="s">
        <v>72</v>
      </c>
      <c r="M39" s="6" t="s">
        <v>72</v>
      </c>
      <c r="N39" s="6" t="s">
        <v>72</v>
      </c>
      <c r="O39" s="6" t="s">
        <v>74</v>
      </c>
      <c r="P39" s="6" t="s">
        <v>72</v>
      </c>
      <c r="Q39" s="6" t="s">
        <v>72</v>
      </c>
      <c r="R39" s="6" t="s">
        <v>74</v>
      </c>
      <c r="S39" s="6"/>
      <c r="T39" s="6" t="s">
        <v>72</v>
      </c>
      <c r="U39" s="6" t="s">
        <v>74</v>
      </c>
      <c r="V39" s="6"/>
      <c r="W39" s="6" t="s">
        <v>72</v>
      </c>
      <c r="X39" s="6" t="s">
        <v>72</v>
      </c>
      <c r="Y39" s="6" t="s">
        <v>74</v>
      </c>
      <c r="Z39" s="15" t="s">
        <v>132</v>
      </c>
      <c r="AA39" s="15" t="s">
        <v>349</v>
      </c>
      <c r="AB39" s="19"/>
    </row>
    <row r="40" spans="1:28" ht="56.1" customHeight="1" x14ac:dyDescent="0.15">
      <c r="A40" s="3"/>
      <c r="B40" s="9" t="s">
        <v>96</v>
      </c>
      <c r="C40" s="9" t="s">
        <v>55</v>
      </c>
      <c r="D40" s="10" t="s">
        <v>350</v>
      </c>
      <c r="E40" s="10" t="s">
        <v>351</v>
      </c>
      <c r="F40" s="10" t="s">
        <v>352</v>
      </c>
      <c r="G40" s="11" t="s">
        <v>71</v>
      </c>
      <c r="H40" s="18" t="str">
        <f>HYPERLINK("#", "http://www.with-g.com/")</f>
        <v>http://www.with-g.com/</v>
      </c>
      <c r="I40" s="6" t="s">
        <v>72</v>
      </c>
      <c r="J40" s="6" t="s">
        <v>72</v>
      </c>
      <c r="K40" s="6"/>
      <c r="L40" s="6" t="s">
        <v>72</v>
      </c>
      <c r="M40" s="6" t="s">
        <v>72</v>
      </c>
      <c r="N40" s="6" t="s">
        <v>72</v>
      </c>
      <c r="O40" s="6" t="s">
        <v>74</v>
      </c>
      <c r="P40" s="6" t="s">
        <v>72</v>
      </c>
      <c r="Q40" s="6" t="s">
        <v>72</v>
      </c>
      <c r="R40" s="6" t="s">
        <v>72</v>
      </c>
      <c r="S40" s="6"/>
      <c r="T40" s="6" t="s">
        <v>72</v>
      </c>
      <c r="U40" s="6"/>
      <c r="V40" s="6"/>
      <c r="W40" s="6" t="s">
        <v>72</v>
      </c>
      <c r="X40" s="6" t="s">
        <v>72</v>
      </c>
      <c r="Y40" s="6"/>
      <c r="Z40" s="15" t="s">
        <v>155</v>
      </c>
      <c r="AA40" s="15" t="s">
        <v>353</v>
      </c>
      <c r="AB40" s="19"/>
    </row>
    <row r="41" spans="1:28" ht="56.1" customHeight="1" x14ac:dyDescent="0.15">
      <c r="A41" s="3"/>
      <c r="B41" s="9" t="s">
        <v>96</v>
      </c>
      <c r="C41" s="9" t="s">
        <v>55</v>
      </c>
      <c r="D41" s="10" t="s">
        <v>354</v>
      </c>
      <c r="E41" s="10" t="s">
        <v>355</v>
      </c>
      <c r="F41" s="10" t="s">
        <v>356</v>
      </c>
      <c r="G41" s="11" t="s">
        <v>71</v>
      </c>
      <c r="H41" s="18" t="str">
        <f>HYPERLINK("#", "https://www.with-g.com/")</f>
        <v>https://www.with-g.com/</v>
      </c>
      <c r="I41" s="6" t="s">
        <v>72</v>
      </c>
      <c r="J41" s="6" t="s">
        <v>72</v>
      </c>
      <c r="K41" s="6" t="s">
        <v>74</v>
      </c>
      <c r="L41" s="6" t="s">
        <v>72</v>
      </c>
      <c r="M41" s="6" t="s">
        <v>72</v>
      </c>
      <c r="N41" s="6" t="s">
        <v>72</v>
      </c>
      <c r="O41" s="6" t="s">
        <v>74</v>
      </c>
      <c r="P41" s="6" t="s">
        <v>72</v>
      </c>
      <c r="Q41" s="6" t="s">
        <v>72</v>
      </c>
      <c r="R41" s="6" t="s">
        <v>74</v>
      </c>
      <c r="S41" s="6" t="s">
        <v>74</v>
      </c>
      <c r="T41" s="6" t="s">
        <v>72</v>
      </c>
      <c r="U41" s="6" t="s">
        <v>72</v>
      </c>
      <c r="V41" s="6" t="s">
        <v>74</v>
      </c>
      <c r="W41" s="6" t="s">
        <v>72</v>
      </c>
      <c r="X41" s="6" t="s">
        <v>72</v>
      </c>
      <c r="Y41" s="6" t="s">
        <v>74</v>
      </c>
      <c r="Z41" s="15" t="s">
        <v>154</v>
      </c>
      <c r="AA41" s="15" t="s">
        <v>357</v>
      </c>
      <c r="AB41" s="19"/>
    </row>
    <row r="42" spans="1:28" ht="42" customHeight="1" x14ac:dyDescent="0.15">
      <c r="A42" s="3"/>
      <c r="B42" s="9" t="s">
        <v>97</v>
      </c>
      <c r="C42" s="9" t="s">
        <v>27</v>
      </c>
      <c r="D42" s="10" t="s">
        <v>358</v>
      </c>
      <c r="E42" s="10" t="s">
        <v>140</v>
      </c>
      <c r="F42" s="10" t="s">
        <v>141</v>
      </c>
      <c r="G42" s="11" t="s">
        <v>71</v>
      </c>
      <c r="H42" s="18" t="s">
        <v>359</v>
      </c>
      <c r="I42" s="6"/>
      <c r="J42" s="6" t="s">
        <v>72</v>
      </c>
      <c r="K42" s="6"/>
      <c r="L42" s="6" t="s">
        <v>72</v>
      </c>
      <c r="M42" s="6" t="s">
        <v>72</v>
      </c>
      <c r="N42" s="6" t="s">
        <v>74</v>
      </c>
      <c r="O42" s="6" t="s">
        <v>72</v>
      </c>
      <c r="P42" s="6" t="s">
        <v>72</v>
      </c>
      <c r="Q42" s="6" t="s">
        <v>72</v>
      </c>
      <c r="R42" s="6" t="s">
        <v>72</v>
      </c>
      <c r="S42" s="6" t="s">
        <v>72</v>
      </c>
      <c r="T42" s="6" t="s">
        <v>72</v>
      </c>
      <c r="U42" s="6" t="s">
        <v>72</v>
      </c>
      <c r="V42" s="6" t="s">
        <v>72</v>
      </c>
      <c r="W42" s="6" t="s">
        <v>72</v>
      </c>
      <c r="X42" s="6" t="s">
        <v>72</v>
      </c>
      <c r="Y42" s="6" t="s">
        <v>72</v>
      </c>
      <c r="Z42" s="15" t="s">
        <v>139</v>
      </c>
      <c r="AA42" s="15" t="s">
        <v>360</v>
      </c>
      <c r="AB42" s="19"/>
    </row>
    <row r="43" spans="1:28" ht="27.95" customHeight="1" x14ac:dyDescent="0.15">
      <c r="A43" s="3"/>
      <c r="B43" s="9" t="s">
        <v>97</v>
      </c>
      <c r="C43" s="9" t="s">
        <v>27</v>
      </c>
      <c r="D43" s="10" t="s">
        <v>361</v>
      </c>
      <c r="E43" s="10" t="s">
        <v>98</v>
      </c>
      <c r="F43" s="10" t="s">
        <v>362</v>
      </c>
      <c r="G43" s="11" t="s">
        <v>71</v>
      </c>
      <c r="H43" s="18" t="str">
        <f>HYPERLINK("#", "https://www.dandm.co.jp/")</f>
        <v>https://www.dandm.co.jp/</v>
      </c>
      <c r="I43" s="6" t="s">
        <v>72</v>
      </c>
      <c r="J43" s="6" t="s">
        <v>72</v>
      </c>
      <c r="K43" s="6" t="s">
        <v>75</v>
      </c>
      <c r="L43" s="6" t="s">
        <v>72</v>
      </c>
      <c r="M43" s="6" t="s">
        <v>72</v>
      </c>
      <c r="N43" s="6" t="s">
        <v>72</v>
      </c>
      <c r="O43" s="6" t="s">
        <v>72</v>
      </c>
      <c r="P43" s="6" t="s">
        <v>72</v>
      </c>
      <c r="Q43" s="6" t="s">
        <v>72</v>
      </c>
      <c r="R43" s="6" t="s">
        <v>74</v>
      </c>
      <c r="S43" s="6" t="s">
        <v>72</v>
      </c>
      <c r="T43" s="6" t="s">
        <v>72</v>
      </c>
      <c r="U43" s="6" t="s">
        <v>72</v>
      </c>
      <c r="V43" s="6" t="s">
        <v>72</v>
      </c>
      <c r="W43" s="6" t="s">
        <v>72</v>
      </c>
      <c r="X43" s="6" t="s">
        <v>72</v>
      </c>
      <c r="Y43" s="6" t="s">
        <v>72</v>
      </c>
      <c r="Z43" s="15" t="s">
        <v>363</v>
      </c>
      <c r="AA43" s="15" t="s">
        <v>364</v>
      </c>
      <c r="AB43" s="19"/>
    </row>
    <row r="44" spans="1:28" ht="69.95" customHeight="1" x14ac:dyDescent="0.15">
      <c r="A44" s="3"/>
      <c r="B44" s="9" t="s">
        <v>97</v>
      </c>
      <c r="C44" s="9" t="s">
        <v>27</v>
      </c>
      <c r="D44" s="10" t="s">
        <v>365</v>
      </c>
      <c r="E44" s="10" t="s">
        <v>209</v>
      </c>
      <c r="F44" s="10" t="s">
        <v>210</v>
      </c>
      <c r="G44" s="11" t="s">
        <v>71</v>
      </c>
      <c r="H44" s="18" t="str">
        <f>HYPERLINK("#", "http://www.hnausagi-daiwa.com")</f>
        <v>http://www.hnausagi-daiwa.com</v>
      </c>
      <c r="I44" s="6" t="s">
        <v>72</v>
      </c>
      <c r="J44" s="6" t="s">
        <v>72</v>
      </c>
      <c r="K44" s="6"/>
      <c r="L44" s="6"/>
      <c r="M44" s="6" t="s">
        <v>72</v>
      </c>
      <c r="N44" s="6" t="s">
        <v>72</v>
      </c>
      <c r="O44" s="6" t="s">
        <v>74</v>
      </c>
      <c r="P44" s="6"/>
      <c r="Q44" s="6" t="s">
        <v>72</v>
      </c>
      <c r="R44" s="6"/>
      <c r="S44" s="6"/>
      <c r="T44" s="6" t="s">
        <v>74</v>
      </c>
      <c r="U44" s="6" t="s">
        <v>74</v>
      </c>
      <c r="V44" s="6"/>
      <c r="W44" s="6" t="s">
        <v>72</v>
      </c>
      <c r="X44" s="6" t="s">
        <v>72</v>
      </c>
      <c r="Y44" s="6" t="s">
        <v>74</v>
      </c>
      <c r="Z44" s="15" t="s">
        <v>128</v>
      </c>
      <c r="AA44" s="15" t="s">
        <v>366</v>
      </c>
      <c r="AB44" s="19"/>
    </row>
    <row r="45" spans="1:28" ht="27.95" customHeight="1" x14ac:dyDescent="0.15">
      <c r="A45" s="3"/>
      <c r="B45" s="9" t="s">
        <v>99</v>
      </c>
      <c r="C45" s="9" t="s">
        <v>130</v>
      </c>
      <c r="D45" s="10" t="s">
        <v>375</v>
      </c>
      <c r="E45" s="10" t="s">
        <v>376</v>
      </c>
      <c r="F45" s="10" t="s">
        <v>377</v>
      </c>
      <c r="G45" s="11"/>
      <c r="H45" s="18"/>
      <c r="I45" s="6" t="s">
        <v>74</v>
      </c>
      <c r="J45" s="6" t="s">
        <v>74</v>
      </c>
      <c r="K45" s="6"/>
      <c r="L45" s="6" t="s">
        <v>74</v>
      </c>
      <c r="M45" s="6" t="s">
        <v>74</v>
      </c>
      <c r="N45" s="6"/>
      <c r="O45" s="6"/>
      <c r="P45" s="6"/>
      <c r="Q45" s="6"/>
      <c r="R45" s="6"/>
      <c r="S45" s="6"/>
      <c r="T45" s="6" t="s">
        <v>74</v>
      </c>
      <c r="U45" s="6"/>
      <c r="V45" s="6"/>
      <c r="W45" s="6" t="s">
        <v>74</v>
      </c>
      <c r="X45" s="6" t="s">
        <v>74</v>
      </c>
      <c r="Y45" s="6"/>
      <c r="Z45" s="15" t="s">
        <v>131</v>
      </c>
      <c r="AA45" s="15" t="s">
        <v>378</v>
      </c>
      <c r="AB45" s="19"/>
    </row>
    <row r="46" spans="1:28" ht="42" customHeight="1" x14ac:dyDescent="0.15">
      <c r="A46" s="3"/>
      <c r="B46" s="9" t="s">
        <v>99</v>
      </c>
      <c r="C46" s="9" t="s">
        <v>14</v>
      </c>
      <c r="D46" s="10" t="s">
        <v>379</v>
      </c>
      <c r="E46" s="10" t="s">
        <v>380</v>
      </c>
      <c r="F46" s="10" t="s">
        <v>381</v>
      </c>
      <c r="G46" s="11"/>
      <c r="H46" s="18"/>
      <c r="I46" s="6" t="s">
        <v>72</v>
      </c>
      <c r="J46" s="6" t="s">
        <v>72</v>
      </c>
      <c r="K46" s="6" t="s">
        <v>75</v>
      </c>
      <c r="L46" s="6" t="s">
        <v>72</v>
      </c>
      <c r="M46" s="6" t="s">
        <v>72</v>
      </c>
      <c r="N46" s="6" t="s">
        <v>72</v>
      </c>
      <c r="O46" s="6" t="s">
        <v>74</v>
      </c>
      <c r="P46" s="6" t="s">
        <v>72</v>
      </c>
      <c r="Q46" s="6" t="s">
        <v>75</v>
      </c>
      <c r="R46" s="6" t="s">
        <v>75</v>
      </c>
      <c r="S46" s="6" t="s">
        <v>75</v>
      </c>
      <c r="T46" s="6" t="s">
        <v>72</v>
      </c>
      <c r="U46" s="6" t="s">
        <v>75</v>
      </c>
      <c r="V46" s="6" t="s">
        <v>75</v>
      </c>
      <c r="W46" s="6" t="s">
        <v>72</v>
      </c>
      <c r="X46" s="6" t="s">
        <v>72</v>
      </c>
      <c r="Y46" s="6" t="s">
        <v>75</v>
      </c>
      <c r="Z46" s="15" t="s">
        <v>161</v>
      </c>
      <c r="AA46" s="15" t="s">
        <v>382</v>
      </c>
      <c r="AB46" s="19"/>
    </row>
    <row r="47" spans="1:28" ht="56.1" customHeight="1" x14ac:dyDescent="0.15">
      <c r="A47" s="3"/>
      <c r="B47" s="9" t="s">
        <v>99</v>
      </c>
      <c r="C47" s="9" t="s">
        <v>14</v>
      </c>
      <c r="D47" s="10" t="s">
        <v>383</v>
      </c>
      <c r="E47" s="10" t="s">
        <v>384</v>
      </c>
      <c r="F47" s="10" t="s">
        <v>385</v>
      </c>
      <c r="G47" s="11"/>
      <c r="H47" s="18"/>
      <c r="I47" s="6" t="s">
        <v>72</v>
      </c>
      <c r="J47" s="6" t="s">
        <v>72</v>
      </c>
      <c r="K47" s="6" t="s">
        <v>74</v>
      </c>
      <c r="L47" s="6" t="s">
        <v>72</v>
      </c>
      <c r="M47" s="6" t="s">
        <v>72</v>
      </c>
      <c r="N47" s="6" t="s">
        <v>74</v>
      </c>
      <c r="O47" s="6" t="s">
        <v>74</v>
      </c>
      <c r="P47" s="6" t="s">
        <v>72</v>
      </c>
      <c r="Q47" s="6" t="s">
        <v>72</v>
      </c>
      <c r="R47" s="6" t="s">
        <v>74</v>
      </c>
      <c r="S47" s="6" t="s">
        <v>74</v>
      </c>
      <c r="T47" s="6" t="s">
        <v>72</v>
      </c>
      <c r="U47" s="6" t="s">
        <v>74</v>
      </c>
      <c r="V47" s="6" t="s">
        <v>74</v>
      </c>
      <c r="W47" s="6" t="s">
        <v>72</v>
      </c>
      <c r="X47" s="6" t="s">
        <v>72</v>
      </c>
      <c r="Y47" s="6" t="s">
        <v>74</v>
      </c>
      <c r="Z47" s="15" t="s">
        <v>168</v>
      </c>
      <c r="AA47" s="15" t="s">
        <v>386</v>
      </c>
      <c r="AB47" s="19"/>
    </row>
    <row r="48" spans="1:28" ht="69.95" customHeight="1" x14ac:dyDescent="0.15">
      <c r="A48" s="3"/>
      <c r="B48" s="9" t="s">
        <v>99</v>
      </c>
      <c r="C48" s="9" t="s">
        <v>13</v>
      </c>
      <c r="D48" s="10" t="s">
        <v>367</v>
      </c>
      <c r="E48" s="10" t="s">
        <v>368</v>
      </c>
      <c r="F48" s="10" t="s">
        <v>369</v>
      </c>
      <c r="G48" s="11"/>
      <c r="H48" s="18"/>
      <c r="I48" s="6" t="s">
        <v>74</v>
      </c>
      <c r="J48" s="6" t="s">
        <v>74</v>
      </c>
      <c r="K48" s="6" t="s">
        <v>72</v>
      </c>
      <c r="L48" s="6"/>
      <c r="M48" s="6"/>
      <c r="N48" s="6"/>
      <c r="O48" s="6" t="s">
        <v>74</v>
      </c>
      <c r="P48" s="6"/>
      <c r="Q48" s="6" t="s">
        <v>74</v>
      </c>
      <c r="R48" s="6"/>
      <c r="S48" s="6"/>
      <c r="T48" s="6"/>
      <c r="U48" s="6"/>
      <c r="V48" s="6"/>
      <c r="W48" s="6" t="s">
        <v>72</v>
      </c>
      <c r="X48" s="6" t="s">
        <v>72</v>
      </c>
      <c r="Y48" s="6"/>
      <c r="Z48" s="15" t="s">
        <v>138</v>
      </c>
      <c r="AA48" s="15" t="s">
        <v>370</v>
      </c>
      <c r="AB48" s="19"/>
    </row>
    <row r="49" spans="1:28" ht="56.1" customHeight="1" x14ac:dyDescent="0.15">
      <c r="A49" s="3"/>
      <c r="B49" s="9" t="s">
        <v>99</v>
      </c>
      <c r="C49" s="9" t="s">
        <v>65</v>
      </c>
      <c r="D49" s="10" t="s">
        <v>371</v>
      </c>
      <c r="E49" s="10" t="s">
        <v>372</v>
      </c>
      <c r="F49" s="10" t="s">
        <v>373</v>
      </c>
      <c r="G49" s="11" t="s">
        <v>71</v>
      </c>
      <c r="H49" s="18" t="str">
        <f>HYPERLINK("#", "http://www.onsenday.com")</f>
        <v>http://www.onsenday.com</v>
      </c>
      <c r="I49" s="6" t="s">
        <v>72</v>
      </c>
      <c r="J49" s="6" t="s">
        <v>72</v>
      </c>
      <c r="K49" s="6" t="s">
        <v>72</v>
      </c>
      <c r="L49" s="6" t="s">
        <v>72</v>
      </c>
      <c r="M49" s="6" t="s">
        <v>72</v>
      </c>
      <c r="N49" s="6" t="s">
        <v>75</v>
      </c>
      <c r="O49" s="6" t="s">
        <v>75</v>
      </c>
      <c r="P49" s="6" t="s">
        <v>75</v>
      </c>
      <c r="Q49" s="6" t="s">
        <v>75</v>
      </c>
      <c r="R49" s="6" t="s">
        <v>75</v>
      </c>
      <c r="S49" s="6" t="s">
        <v>75</v>
      </c>
      <c r="T49" s="6" t="s">
        <v>75</v>
      </c>
      <c r="U49" s="6" t="s">
        <v>75</v>
      </c>
      <c r="V49" s="6" t="s">
        <v>75</v>
      </c>
      <c r="W49" s="6" t="s">
        <v>75</v>
      </c>
      <c r="X49" s="6" t="s">
        <v>75</v>
      </c>
      <c r="Y49" s="6" t="s">
        <v>75</v>
      </c>
      <c r="Z49" s="15" t="s">
        <v>169</v>
      </c>
      <c r="AA49" s="15" t="s">
        <v>374</v>
      </c>
      <c r="AB49" s="19"/>
    </row>
    <row r="50" spans="1:28" ht="56.1" customHeight="1" x14ac:dyDescent="0.15">
      <c r="A50" s="3"/>
      <c r="B50" s="9" t="s">
        <v>100</v>
      </c>
      <c r="C50" s="9" t="s">
        <v>28</v>
      </c>
      <c r="D50" s="10" t="s">
        <v>387</v>
      </c>
      <c r="E50" s="10" t="s">
        <v>388</v>
      </c>
      <c r="F50" s="10" t="s">
        <v>389</v>
      </c>
      <c r="G50" s="11"/>
      <c r="H50" s="18"/>
      <c r="I50" s="6" t="s">
        <v>72</v>
      </c>
      <c r="J50" s="6" t="s">
        <v>72</v>
      </c>
      <c r="K50" s="6" t="s">
        <v>74</v>
      </c>
      <c r="L50" s="6" t="s">
        <v>72</v>
      </c>
      <c r="M50" s="6" t="s">
        <v>72</v>
      </c>
      <c r="N50" s="6" t="s">
        <v>74</v>
      </c>
      <c r="O50" s="6" t="s">
        <v>74</v>
      </c>
      <c r="P50" s="6" t="s">
        <v>72</v>
      </c>
      <c r="Q50" s="6" t="s">
        <v>72</v>
      </c>
      <c r="R50" s="6"/>
      <c r="S50" s="6"/>
      <c r="T50" s="6" t="s">
        <v>72</v>
      </c>
      <c r="U50" s="6" t="s">
        <v>74</v>
      </c>
      <c r="V50" s="6"/>
      <c r="W50" s="6" t="s">
        <v>72</v>
      </c>
      <c r="X50" s="6" t="s">
        <v>72</v>
      </c>
      <c r="Y50" s="6"/>
      <c r="Z50" s="15" t="s">
        <v>138</v>
      </c>
      <c r="AA50" s="15" t="s">
        <v>390</v>
      </c>
      <c r="AB50" s="19"/>
    </row>
    <row r="51" spans="1:28" ht="56.1" customHeight="1" x14ac:dyDescent="0.15">
      <c r="A51" s="3"/>
      <c r="B51" s="9" t="s">
        <v>101</v>
      </c>
      <c r="C51" s="9" t="s">
        <v>33</v>
      </c>
      <c r="D51" s="10" t="s">
        <v>391</v>
      </c>
      <c r="E51" s="10" t="s">
        <v>392</v>
      </c>
      <c r="F51" s="10" t="s">
        <v>393</v>
      </c>
      <c r="G51" s="11"/>
      <c r="H51" s="18"/>
      <c r="I51" s="6"/>
      <c r="J51" s="6" t="s">
        <v>74</v>
      </c>
      <c r="K51" s="6" t="s">
        <v>72</v>
      </c>
      <c r="L51" s="6" t="s">
        <v>72</v>
      </c>
      <c r="M51" s="6" t="s">
        <v>72</v>
      </c>
      <c r="N51" s="6"/>
      <c r="O51" s="6" t="s">
        <v>72</v>
      </c>
      <c r="P51" s="6"/>
      <c r="Q51" s="6" t="s">
        <v>72</v>
      </c>
      <c r="R51" s="6"/>
      <c r="S51" s="6"/>
      <c r="T51" s="6" t="s">
        <v>72</v>
      </c>
      <c r="U51" s="6" t="s">
        <v>74</v>
      </c>
      <c r="V51" s="6"/>
      <c r="W51" s="6" t="s">
        <v>74</v>
      </c>
      <c r="X51" s="6" t="s">
        <v>72</v>
      </c>
      <c r="Y51" s="6"/>
      <c r="Z51" s="15" t="s">
        <v>154</v>
      </c>
      <c r="AA51" s="15" t="s">
        <v>394</v>
      </c>
      <c r="AB51" s="19"/>
    </row>
    <row r="52" spans="1:28" ht="69.95" customHeight="1" x14ac:dyDescent="0.15">
      <c r="A52" s="3"/>
      <c r="B52" s="9" t="s">
        <v>102</v>
      </c>
      <c r="C52" s="9" t="s">
        <v>49</v>
      </c>
      <c r="D52" s="10" t="s">
        <v>395</v>
      </c>
      <c r="E52" s="10" t="s">
        <v>396</v>
      </c>
      <c r="F52" s="10" t="s">
        <v>397</v>
      </c>
      <c r="G52" s="11" t="s">
        <v>71</v>
      </c>
      <c r="H52" s="18" t="str">
        <f>HYPERLINK("#", "http://www.green-care.co.jp")</f>
        <v>http://www.green-care.co.jp</v>
      </c>
      <c r="I52" s="6" t="s">
        <v>72</v>
      </c>
      <c r="J52" s="6" t="s">
        <v>74</v>
      </c>
      <c r="K52" s="6"/>
      <c r="L52" s="6"/>
      <c r="M52" s="6" t="s">
        <v>72</v>
      </c>
      <c r="N52" s="6"/>
      <c r="O52" s="6"/>
      <c r="P52" s="6"/>
      <c r="Q52" s="6"/>
      <c r="R52" s="6"/>
      <c r="S52" s="6"/>
      <c r="T52" s="6" t="s">
        <v>74</v>
      </c>
      <c r="U52" s="6"/>
      <c r="V52" s="6"/>
      <c r="W52" s="6" t="s">
        <v>74</v>
      </c>
      <c r="X52" s="6" t="s">
        <v>72</v>
      </c>
      <c r="Y52" s="6"/>
      <c r="Z52" s="15" t="s">
        <v>154</v>
      </c>
      <c r="AA52" s="15" t="s">
        <v>398</v>
      </c>
      <c r="AB52" s="19"/>
    </row>
    <row r="53" spans="1:28" ht="56.1" customHeight="1" x14ac:dyDescent="0.15">
      <c r="B53" s="9" t="s">
        <v>102</v>
      </c>
      <c r="C53" s="9" t="s">
        <v>49</v>
      </c>
      <c r="D53" s="10" t="s">
        <v>399</v>
      </c>
      <c r="E53" s="10" t="s">
        <v>400</v>
      </c>
      <c r="F53" s="10" t="s">
        <v>401</v>
      </c>
      <c r="G53" s="11" t="s">
        <v>71</v>
      </c>
      <c r="H53" s="18" t="str">
        <f>HYPERLINK("#", "https://kaigo.benesse-style-care.co.jp/area_fukuoka/fukuoka/home_gd-takamiya")</f>
        <v>https://kaigo.benesse-style-care.co.jp/area_fukuoka/fukuoka/home_gd-takamiya</v>
      </c>
      <c r="I53" s="6" t="s">
        <v>72</v>
      </c>
      <c r="J53" s="6" t="s">
        <v>72</v>
      </c>
      <c r="K53" s="6" t="s">
        <v>72</v>
      </c>
      <c r="L53" s="6" t="s">
        <v>72</v>
      </c>
      <c r="M53" s="6" t="s">
        <v>72</v>
      </c>
      <c r="N53" s="6" t="s">
        <v>72</v>
      </c>
      <c r="O53" s="6" t="s">
        <v>72</v>
      </c>
      <c r="P53" s="6" t="s">
        <v>72</v>
      </c>
      <c r="Q53" s="6" t="s">
        <v>72</v>
      </c>
      <c r="R53" s="6" t="s">
        <v>74</v>
      </c>
      <c r="S53" s="6" t="s">
        <v>72</v>
      </c>
      <c r="T53" s="6" t="s">
        <v>72</v>
      </c>
      <c r="U53" s="6" t="s">
        <v>74</v>
      </c>
      <c r="V53" s="6" t="s">
        <v>72</v>
      </c>
      <c r="W53" s="6" t="s">
        <v>72</v>
      </c>
      <c r="X53" s="6" t="s">
        <v>72</v>
      </c>
      <c r="Y53" s="6" t="s">
        <v>74</v>
      </c>
      <c r="Z53" s="15" t="s">
        <v>134</v>
      </c>
      <c r="AA53" s="15" t="s">
        <v>402</v>
      </c>
      <c r="AB53" s="19"/>
    </row>
    <row r="54" spans="1:28" ht="56.1" customHeight="1" x14ac:dyDescent="0.15">
      <c r="B54" s="9" t="s">
        <v>103</v>
      </c>
      <c r="C54" s="9" t="s">
        <v>25</v>
      </c>
      <c r="D54" s="10" t="s">
        <v>403</v>
      </c>
      <c r="E54" s="10" t="s">
        <v>404</v>
      </c>
      <c r="F54" s="10" t="s">
        <v>405</v>
      </c>
      <c r="G54" s="11"/>
      <c r="H54" s="18"/>
      <c r="I54" s="6" t="s">
        <v>74</v>
      </c>
      <c r="J54" s="6" t="s">
        <v>72</v>
      </c>
      <c r="K54" s="6"/>
      <c r="L54" s="6" t="s">
        <v>72</v>
      </c>
      <c r="M54" s="6" t="s">
        <v>72</v>
      </c>
      <c r="N54" s="6"/>
      <c r="O54" s="6" t="s">
        <v>72</v>
      </c>
      <c r="P54" s="6" t="s">
        <v>72</v>
      </c>
      <c r="Q54" s="6" t="s">
        <v>72</v>
      </c>
      <c r="R54" s="6" t="s">
        <v>72</v>
      </c>
      <c r="S54" s="6" t="s">
        <v>72</v>
      </c>
      <c r="T54" s="6" t="s">
        <v>72</v>
      </c>
      <c r="U54" s="6" t="s">
        <v>72</v>
      </c>
      <c r="V54" s="6" t="s">
        <v>72</v>
      </c>
      <c r="W54" s="6" t="s">
        <v>72</v>
      </c>
      <c r="X54" s="6" t="s">
        <v>72</v>
      </c>
      <c r="Y54" s="6"/>
      <c r="Z54" s="15" t="s">
        <v>406</v>
      </c>
      <c r="AA54" s="15" t="s">
        <v>407</v>
      </c>
      <c r="AB54" s="19"/>
    </row>
    <row r="55" spans="1:28" ht="27.95" customHeight="1" x14ac:dyDescent="0.15">
      <c r="B55" s="9" t="s">
        <v>103</v>
      </c>
      <c r="C55" s="9" t="s">
        <v>25</v>
      </c>
      <c r="D55" s="10" t="s">
        <v>408</v>
      </c>
      <c r="E55" s="10" t="s">
        <v>104</v>
      </c>
      <c r="F55" s="10" t="s">
        <v>105</v>
      </c>
      <c r="G55" s="11"/>
      <c r="H55" s="18"/>
      <c r="I55" s="6" t="s">
        <v>72</v>
      </c>
      <c r="J55" s="6" t="s">
        <v>74</v>
      </c>
      <c r="K55" s="6"/>
      <c r="L55" s="6"/>
      <c r="M55" s="6" t="s">
        <v>72</v>
      </c>
      <c r="N55" s="6"/>
      <c r="O55" s="6"/>
      <c r="P55" s="6"/>
      <c r="Q55" s="6"/>
      <c r="R55" s="6"/>
      <c r="S55" s="6"/>
      <c r="T55" s="6"/>
      <c r="U55" s="6"/>
      <c r="V55" s="6"/>
      <c r="W55" s="6"/>
      <c r="X55" s="6"/>
      <c r="Y55" s="6"/>
      <c r="Z55" s="15" t="s">
        <v>409</v>
      </c>
      <c r="AA55" s="15" t="s">
        <v>410</v>
      </c>
      <c r="AB55" s="19"/>
    </row>
    <row r="56" spans="1:28" ht="56.1" customHeight="1" x14ac:dyDescent="0.15">
      <c r="B56" s="9" t="s">
        <v>106</v>
      </c>
      <c r="C56" s="9" t="s">
        <v>45</v>
      </c>
      <c r="D56" s="10" t="s">
        <v>415</v>
      </c>
      <c r="E56" s="10" t="s">
        <v>416</v>
      </c>
      <c r="F56" s="10" t="s">
        <v>417</v>
      </c>
      <c r="G56" s="11" t="s">
        <v>71</v>
      </c>
      <c r="H56" s="18" t="s">
        <v>418</v>
      </c>
      <c r="I56" s="6" t="s">
        <v>72</v>
      </c>
      <c r="J56" s="6" t="s">
        <v>72</v>
      </c>
      <c r="K56" s="6"/>
      <c r="L56" s="6" t="s">
        <v>72</v>
      </c>
      <c r="M56" s="6" t="s">
        <v>72</v>
      </c>
      <c r="N56" s="6" t="s">
        <v>72</v>
      </c>
      <c r="O56" s="6" t="s">
        <v>74</v>
      </c>
      <c r="P56" s="6" t="s">
        <v>74</v>
      </c>
      <c r="Q56" s="6" t="s">
        <v>74</v>
      </c>
      <c r="R56" s="6" t="s">
        <v>74</v>
      </c>
      <c r="S56" s="6" t="s">
        <v>74</v>
      </c>
      <c r="T56" s="6"/>
      <c r="U56" s="6" t="s">
        <v>74</v>
      </c>
      <c r="V56" s="6"/>
      <c r="W56" s="6" t="s">
        <v>72</v>
      </c>
      <c r="X56" s="6" t="s">
        <v>74</v>
      </c>
      <c r="Y56" s="6"/>
      <c r="Z56" s="15" t="s">
        <v>161</v>
      </c>
      <c r="AA56" s="15" t="s">
        <v>419</v>
      </c>
      <c r="AB56" s="19"/>
    </row>
    <row r="57" spans="1:28" ht="42" customHeight="1" x14ac:dyDescent="0.15">
      <c r="B57" s="9" t="s">
        <v>106</v>
      </c>
      <c r="C57" s="9" t="s">
        <v>45</v>
      </c>
      <c r="D57" s="10" t="s">
        <v>420</v>
      </c>
      <c r="E57" s="10" t="s">
        <v>421</v>
      </c>
      <c r="F57" s="10" t="s">
        <v>422</v>
      </c>
      <c r="G57" s="11"/>
      <c r="H57" s="18"/>
      <c r="I57" s="6" t="s">
        <v>72</v>
      </c>
      <c r="J57" s="6" t="s">
        <v>72</v>
      </c>
      <c r="K57" s="6"/>
      <c r="L57" s="6" t="s">
        <v>72</v>
      </c>
      <c r="M57" s="6" t="s">
        <v>72</v>
      </c>
      <c r="N57" s="6"/>
      <c r="O57" s="6"/>
      <c r="P57" s="6"/>
      <c r="Q57" s="6"/>
      <c r="R57" s="6"/>
      <c r="S57" s="6"/>
      <c r="T57" s="6"/>
      <c r="U57" s="6" t="s">
        <v>74</v>
      </c>
      <c r="V57" s="6"/>
      <c r="W57" s="6" t="s">
        <v>72</v>
      </c>
      <c r="X57" s="6" t="s">
        <v>72</v>
      </c>
      <c r="Y57" s="6"/>
      <c r="Z57" s="15" t="s">
        <v>154</v>
      </c>
      <c r="AA57" s="15" t="s">
        <v>423</v>
      </c>
      <c r="AB57" s="19"/>
    </row>
    <row r="58" spans="1:28" ht="56.1" customHeight="1" x14ac:dyDescent="0.15">
      <c r="B58" s="9" t="s">
        <v>106</v>
      </c>
      <c r="C58" s="9" t="s">
        <v>45</v>
      </c>
      <c r="D58" s="10" t="s">
        <v>424</v>
      </c>
      <c r="E58" s="10" t="s">
        <v>425</v>
      </c>
      <c r="F58" s="10" t="s">
        <v>426</v>
      </c>
      <c r="G58" s="11" t="s">
        <v>71</v>
      </c>
      <c r="H58" s="18" t="str">
        <f>HYPERLINK("#", "https://konohano-sato.com/")</f>
        <v>https://konohano-sato.com/</v>
      </c>
      <c r="I58" s="6" t="s">
        <v>72</v>
      </c>
      <c r="J58" s="6"/>
      <c r="K58" s="6" t="s">
        <v>74</v>
      </c>
      <c r="L58" s="6" t="s">
        <v>72</v>
      </c>
      <c r="M58" s="6" t="s">
        <v>72</v>
      </c>
      <c r="N58" s="6"/>
      <c r="O58" s="6" t="s">
        <v>72</v>
      </c>
      <c r="P58" s="6" t="s">
        <v>72</v>
      </c>
      <c r="Q58" s="6" t="s">
        <v>72</v>
      </c>
      <c r="R58" s="6"/>
      <c r="S58" s="6"/>
      <c r="T58" s="6" t="s">
        <v>72</v>
      </c>
      <c r="U58" s="6" t="s">
        <v>74</v>
      </c>
      <c r="V58" s="6"/>
      <c r="W58" s="6" t="s">
        <v>72</v>
      </c>
      <c r="X58" s="6" t="s">
        <v>72</v>
      </c>
      <c r="Y58" s="6"/>
      <c r="Z58" s="15" t="s">
        <v>154</v>
      </c>
      <c r="AA58" s="15" t="s">
        <v>427</v>
      </c>
      <c r="AB58" s="19"/>
    </row>
    <row r="59" spans="1:28" ht="42" customHeight="1" x14ac:dyDescent="0.15">
      <c r="B59" s="9" t="s">
        <v>106</v>
      </c>
      <c r="C59" s="9" t="s">
        <v>54</v>
      </c>
      <c r="D59" s="10" t="s">
        <v>411</v>
      </c>
      <c r="E59" s="10" t="s">
        <v>412</v>
      </c>
      <c r="F59" s="10" t="s">
        <v>413</v>
      </c>
      <c r="G59" s="11" t="s">
        <v>71</v>
      </c>
      <c r="H59" s="18" t="str">
        <f>HYPERLINK("#", "https://www.fukujincare.com/yufuhome/")</f>
        <v>https://www.fukujincare.com/yufuhome/</v>
      </c>
      <c r="I59" s="6" t="s">
        <v>72</v>
      </c>
      <c r="J59" s="6" t="s">
        <v>72</v>
      </c>
      <c r="K59" s="6"/>
      <c r="L59" s="6" t="s">
        <v>72</v>
      </c>
      <c r="M59" s="6" t="s">
        <v>72</v>
      </c>
      <c r="N59" s="6" t="s">
        <v>72</v>
      </c>
      <c r="O59" s="6" t="s">
        <v>72</v>
      </c>
      <c r="P59" s="6" t="s">
        <v>74</v>
      </c>
      <c r="Q59" s="6" t="s">
        <v>74</v>
      </c>
      <c r="R59" s="6" t="s">
        <v>74</v>
      </c>
      <c r="S59" s="6" t="s">
        <v>74</v>
      </c>
      <c r="T59" s="6" t="s">
        <v>72</v>
      </c>
      <c r="U59" s="6" t="s">
        <v>72</v>
      </c>
      <c r="V59" s="6" t="s">
        <v>72</v>
      </c>
      <c r="W59" s="6" t="s">
        <v>72</v>
      </c>
      <c r="X59" s="6" t="s">
        <v>72</v>
      </c>
      <c r="Y59" s="6" t="s">
        <v>74</v>
      </c>
      <c r="Z59" s="15" t="s">
        <v>154</v>
      </c>
      <c r="AA59" s="15" t="s">
        <v>414</v>
      </c>
      <c r="AB59" s="19"/>
    </row>
    <row r="60" spans="1:28" ht="42" customHeight="1" x14ac:dyDescent="0.15">
      <c r="B60" s="9" t="s">
        <v>107</v>
      </c>
      <c r="C60" s="9" t="s">
        <v>53</v>
      </c>
      <c r="D60" s="10" t="s">
        <v>428</v>
      </c>
      <c r="E60" s="10" t="s">
        <v>143</v>
      </c>
      <c r="F60" s="10" t="s">
        <v>429</v>
      </c>
      <c r="G60" s="11" t="s">
        <v>71</v>
      </c>
      <c r="H60" s="18" t="str">
        <f>HYPERLINK("#", "https://www.kouikai.jp/")</f>
        <v>https://www.kouikai.jp/</v>
      </c>
      <c r="I60" s="6" t="s">
        <v>74</v>
      </c>
      <c r="J60" s="6"/>
      <c r="K60" s="6" t="s">
        <v>75</v>
      </c>
      <c r="L60" s="6" t="s">
        <v>72</v>
      </c>
      <c r="M60" s="6" t="s">
        <v>72</v>
      </c>
      <c r="N60" s="6" t="s">
        <v>75</v>
      </c>
      <c r="O60" s="6" t="s">
        <v>75</v>
      </c>
      <c r="P60" s="6" t="s">
        <v>75</v>
      </c>
      <c r="Q60" s="6" t="s">
        <v>75</v>
      </c>
      <c r="R60" s="6" t="s">
        <v>75</v>
      </c>
      <c r="S60" s="6" t="s">
        <v>75</v>
      </c>
      <c r="T60" s="6" t="s">
        <v>72</v>
      </c>
      <c r="U60" s="6" t="s">
        <v>75</v>
      </c>
      <c r="V60" s="6" t="s">
        <v>75</v>
      </c>
      <c r="W60" s="6" t="s">
        <v>75</v>
      </c>
      <c r="X60" s="6" t="s">
        <v>72</v>
      </c>
      <c r="Y60" s="6" t="s">
        <v>75</v>
      </c>
      <c r="Z60" s="15" t="s">
        <v>430</v>
      </c>
      <c r="AA60" s="15" t="s">
        <v>431</v>
      </c>
      <c r="AB60" s="19"/>
    </row>
    <row r="61" spans="1:28" ht="27.95" customHeight="1" x14ac:dyDescent="0.15">
      <c r="B61" s="9" t="s">
        <v>108</v>
      </c>
      <c r="C61" s="9" t="s">
        <v>22</v>
      </c>
      <c r="D61" s="10" t="s">
        <v>432</v>
      </c>
      <c r="E61" s="10" t="s">
        <v>433</v>
      </c>
      <c r="F61" s="10" t="s">
        <v>434</v>
      </c>
      <c r="G61" s="11" t="s">
        <v>71</v>
      </c>
      <c r="H61" s="18" t="str">
        <f>HYPERLINK("#", "https://www.a-living.jp/fukuoka/nanakuma/")</f>
        <v>https://www.a-living.jp/fukuoka/nanakuma/</v>
      </c>
      <c r="I61" s="6" t="s">
        <v>72</v>
      </c>
      <c r="J61" s="6" t="s">
        <v>72</v>
      </c>
      <c r="K61" s="6"/>
      <c r="L61" s="6" t="s">
        <v>72</v>
      </c>
      <c r="M61" s="6" t="s">
        <v>72</v>
      </c>
      <c r="N61" s="6" t="s">
        <v>72</v>
      </c>
      <c r="O61" s="6" t="s">
        <v>72</v>
      </c>
      <c r="P61" s="6" t="s">
        <v>72</v>
      </c>
      <c r="Q61" s="6" t="s">
        <v>72</v>
      </c>
      <c r="R61" s="6" t="s">
        <v>72</v>
      </c>
      <c r="S61" s="6" t="s">
        <v>72</v>
      </c>
      <c r="T61" s="6" t="s">
        <v>72</v>
      </c>
      <c r="U61" s="6" t="s">
        <v>72</v>
      </c>
      <c r="V61" s="6" t="s">
        <v>72</v>
      </c>
      <c r="W61" s="6" t="s">
        <v>72</v>
      </c>
      <c r="X61" s="6" t="s">
        <v>72</v>
      </c>
      <c r="Y61" s="6"/>
      <c r="Z61" s="15" t="s">
        <v>138</v>
      </c>
      <c r="AA61" s="15"/>
      <c r="AB61" s="19"/>
    </row>
    <row r="62" spans="1:28" ht="27.95" customHeight="1" x14ac:dyDescent="0.15">
      <c r="B62" s="9" t="s">
        <v>108</v>
      </c>
      <c r="C62" s="9" t="s">
        <v>22</v>
      </c>
      <c r="D62" s="10" t="s">
        <v>435</v>
      </c>
      <c r="E62" s="10" t="s">
        <v>436</v>
      </c>
      <c r="F62" s="10" t="s">
        <v>437</v>
      </c>
      <c r="G62" s="11"/>
      <c r="H62" s="18"/>
      <c r="I62" s="6" t="s">
        <v>72</v>
      </c>
      <c r="J62" s="6" t="s">
        <v>72</v>
      </c>
      <c r="K62" s="6" t="s">
        <v>74</v>
      </c>
      <c r="L62" s="6" t="s">
        <v>72</v>
      </c>
      <c r="M62" s="6"/>
      <c r="N62" s="6" t="s">
        <v>72</v>
      </c>
      <c r="O62" s="6" t="s">
        <v>72</v>
      </c>
      <c r="P62" s="6" t="s">
        <v>72</v>
      </c>
      <c r="Q62" s="6" t="s">
        <v>72</v>
      </c>
      <c r="R62" s="6" t="s">
        <v>72</v>
      </c>
      <c r="S62" s="6" t="s">
        <v>72</v>
      </c>
      <c r="T62" s="6" t="s">
        <v>72</v>
      </c>
      <c r="U62" s="6"/>
      <c r="V62" s="6"/>
      <c r="W62" s="6" t="s">
        <v>72</v>
      </c>
      <c r="X62" s="6" t="s">
        <v>72</v>
      </c>
      <c r="Y62" s="6"/>
      <c r="Z62" s="15" t="s">
        <v>161</v>
      </c>
      <c r="AA62" s="15"/>
      <c r="AB62" s="19"/>
    </row>
    <row r="63" spans="1:28" ht="69.95" customHeight="1" x14ac:dyDescent="0.15">
      <c r="B63" s="9" t="s">
        <v>108</v>
      </c>
      <c r="C63" s="9" t="s">
        <v>22</v>
      </c>
      <c r="D63" s="10" t="s">
        <v>438</v>
      </c>
      <c r="E63" s="10" t="s">
        <v>439</v>
      </c>
      <c r="F63" s="10" t="s">
        <v>440</v>
      </c>
      <c r="G63" s="11" t="s">
        <v>71</v>
      </c>
      <c r="H63" s="18" t="s">
        <v>441</v>
      </c>
      <c r="I63" s="6" t="s">
        <v>72</v>
      </c>
      <c r="J63" s="6" t="s">
        <v>72</v>
      </c>
      <c r="K63" s="6" t="s">
        <v>72</v>
      </c>
      <c r="L63" s="6" t="s">
        <v>72</v>
      </c>
      <c r="M63" s="6" t="s">
        <v>72</v>
      </c>
      <c r="N63" s="6" t="s">
        <v>74</v>
      </c>
      <c r="O63" s="6" t="s">
        <v>74</v>
      </c>
      <c r="P63" s="6" t="s">
        <v>74</v>
      </c>
      <c r="Q63" s="6" t="s">
        <v>72</v>
      </c>
      <c r="R63" s="6"/>
      <c r="S63" s="6" t="s">
        <v>74</v>
      </c>
      <c r="T63" s="6"/>
      <c r="U63" s="6"/>
      <c r="V63" s="6"/>
      <c r="W63" s="6" t="s">
        <v>72</v>
      </c>
      <c r="X63" s="6" t="s">
        <v>72</v>
      </c>
      <c r="Y63" s="6"/>
      <c r="Z63" s="15" t="s">
        <v>212</v>
      </c>
      <c r="AA63" s="15" t="s">
        <v>442</v>
      </c>
      <c r="AB63" s="19"/>
    </row>
    <row r="64" spans="1:28" ht="56.1" customHeight="1" x14ac:dyDescent="0.15">
      <c r="B64" s="9" t="s">
        <v>108</v>
      </c>
      <c r="C64" s="9" t="s">
        <v>22</v>
      </c>
      <c r="D64" s="10" t="s">
        <v>443</v>
      </c>
      <c r="E64" s="10" t="s">
        <v>170</v>
      </c>
      <c r="F64" s="10" t="s">
        <v>444</v>
      </c>
      <c r="G64" s="11" t="s">
        <v>71</v>
      </c>
      <c r="H64" s="18" t="str">
        <f>HYPERLINK("#", "https://kafutei.wixsite.com/lake-side")</f>
        <v>https://kafutei.wixsite.com/lake-side</v>
      </c>
      <c r="I64" s="6" t="s">
        <v>72</v>
      </c>
      <c r="J64" s="6" t="s">
        <v>72</v>
      </c>
      <c r="K64" s="6"/>
      <c r="L64" s="6" t="s">
        <v>72</v>
      </c>
      <c r="M64" s="6" t="s">
        <v>72</v>
      </c>
      <c r="N64" s="6" t="s">
        <v>72</v>
      </c>
      <c r="O64" s="6" t="s">
        <v>72</v>
      </c>
      <c r="P64" s="6" t="s">
        <v>72</v>
      </c>
      <c r="Q64" s="6" t="s">
        <v>72</v>
      </c>
      <c r="R64" s="6" t="s">
        <v>72</v>
      </c>
      <c r="S64" s="6" t="s">
        <v>72</v>
      </c>
      <c r="T64" s="6" t="s">
        <v>72</v>
      </c>
      <c r="U64" s="6" t="s">
        <v>72</v>
      </c>
      <c r="V64" s="6" t="s">
        <v>72</v>
      </c>
      <c r="W64" s="6" t="s">
        <v>72</v>
      </c>
      <c r="X64" s="6" t="s">
        <v>72</v>
      </c>
      <c r="Y64" s="6"/>
      <c r="Z64" s="15" t="s">
        <v>445</v>
      </c>
      <c r="AA64" s="15" t="s">
        <v>446</v>
      </c>
      <c r="AB64" s="19"/>
    </row>
    <row r="65" spans="2:28" ht="69.95" customHeight="1" x14ac:dyDescent="0.15">
      <c r="B65" s="9" t="s">
        <v>109</v>
      </c>
      <c r="C65" s="9" t="s">
        <v>35</v>
      </c>
      <c r="D65" s="10" t="s">
        <v>447</v>
      </c>
      <c r="E65" s="10" t="s">
        <v>448</v>
      </c>
      <c r="F65" s="10" t="s">
        <v>449</v>
      </c>
      <c r="G65" s="11" t="s">
        <v>71</v>
      </c>
      <c r="H65" s="18" t="str">
        <f>HYPERLINK("#", "http://www.medi-home.info/")</f>
        <v>http://www.medi-home.info/</v>
      </c>
      <c r="I65" s="6" t="s">
        <v>72</v>
      </c>
      <c r="J65" s="6" t="s">
        <v>72</v>
      </c>
      <c r="K65" s="6" t="s">
        <v>74</v>
      </c>
      <c r="L65" s="6" t="s">
        <v>72</v>
      </c>
      <c r="M65" s="6" t="s">
        <v>72</v>
      </c>
      <c r="N65" s="6" t="s">
        <v>72</v>
      </c>
      <c r="O65" s="6" t="s">
        <v>72</v>
      </c>
      <c r="P65" s="6" t="s">
        <v>72</v>
      </c>
      <c r="Q65" s="6" t="s">
        <v>72</v>
      </c>
      <c r="R65" s="6" t="s">
        <v>72</v>
      </c>
      <c r="S65" s="6" t="s">
        <v>72</v>
      </c>
      <c r="T65" s="6" t="s">
        <v>72</v>
      </c>
      <c r="U65" s="6" t="s">
        <v>74</v>
      </c>
      <c r="V65" s="6" t="s">
        <v>74</v>
      </c>
      <c r="W65" s="6" t="s">
        <v>72</v>
      </c>
      <c r="X65" s="6" t="s">
        <v>72</v>
      </c>
      <c r="Y65" s="6" t="s">
        <v>74</v>
      </c>
      <c r="Z65" s="15" t="s">
        <v>129</v>
      </c>
      <c r="AA65" s="15" t="s">
        <v>450</v>
      </c>
      <c r="AB65" s="19"/>
    </row>
    <row r="66" spans="2:28" ht="27.95" customHeight="1" x14ac:dyDescent="0.15">
      <c r="B66" s="9" t="s">
        <v>109</v>
      </c>
      <c r="C66" s="9" t="s">
        <v>35</v>
      </c>
      <c r="D66" s="10" t="s">
        <v>451</v>
      </c>
      <c r="E66" s="10" t="s">
        <v>452</v>
      </c>
      <c r="F66" s="10" t="s">
        <v>453</v>
      </c>
      <c r="G66" s="11"/>
      <c r="H66" s="18"/>
      <c r="I66" s="6" t="s">
        <v>74</v>
      </c>
      <c r="J66" s="6"/>
      <c r="K66" s="6" t="s">
        <v>74</v>
      </c>
      <c r="L66" s="6" t="s">
        <v>72</v>
      </c>
      <c r="M66" s="6" t="s">
        <v>72</v>
      </c>
      <c r="N66" s="6" t="s">
        <v>72</v>
      </c>
      <c r="O66" s="6"/>
      <c r="P66" s="6"/>
      <c r="Q66" s="6"/>
      <c r="R66" s="6"/>
      <c r="S66" s="6"/>
      <c r="T66" s="6" t="s">
        <v>72</v>
      </c>
      <c r="U66" s="6"/>
      <c r="V66" s="6"/>
      <c r="W66" s="6" t="s">
        <v>74</v>
      </c>
      <c r="X66" s="6" t="s">
        <v>72</v>
      </c>
      <c r="Y66" s="6"/>
      <c r="Z66" s="15" t="s">
        <v>135</v>
      </c>
      <c r="AA66" s="15"/>
      <c r="AB66" s="19"/>
    </row>
    <row r="67" spans="2:28" ht="69.95" customHeight="1" x14ac:dyDescent="0.15">
      <c r="B67" s="9" t="s">
        <v>109</v>
      </c>
      <c r="C67" s="9" t="s">
        <v>52</v>
      </c>
      <c r="D67" s="10" t="s">
        <v>454</v>
      </c>
      <c r="E67" s="10" t="s">
        <v>455</v>
      </c>
      <c r="F67" s="10" t="s">
        <v>456</v>
      </c>
      <c r="G67" s="11" t="s">
        <v>71</v>
      </c>
      <c r="H67" s="18" t="str">
        <f>HYPERLINK("#", "https://goshogatani-aun.com/")</f>
        <v>https://goshogatani-aun.com/</v>
      </c>
      <c r="I67" s="6" t="s">
        <v>72</v>
      </c>
      <c r="J67" s="6" t="s">
        <v>72</v>
      </c>
      <c r="K67" s="6" t="s">
        <v>72</v>
      </c>
      <c r="L67" s="6" t="s">
        <v>72</v>
      </c>
      <c r="M67" s="6" t="s">
        <v>72</v>
      </c>
      <c r="N67" s="6" t="s">
        <v>72</v>
      </c>
      <c r="O67" s="6" t="s">
        <v>74</v>
      </c>
      <c r="P67" s="6" t="s">
        <v>72</v>
      </c>
      <c r="Q67" s="6" t="s">
        <v>72</v>
      </c>
      <c r="R67" s="6"/>
      <c r="S67" s="6" t="s">
        <v>74</v>
      </c>
      <c r="T67" s="6" t="s">
        <v>72</v>
      </c>
      <c r="U67" s="6" t="s">
        <v>72</v>
      </c>
      <c r="V67" s="6"/>
      <c r="W67" s="6" t="s">
        <v>72</v>
      </c>
      <c r="X67" s="6" t="s">
        <v>72</v>
      </c>
      <c r="Y67" s="6"/>
      <c r="Z67" s="15" t="s">
        <v>145</v>
      </c>
      <c r="AA67" s="15" t="s">
        <v>457</v>
      </c>
      <c r="AB67" s="19"/>
    </row>
    <row r="68" spans="2:28" ht="56.1" customHeight="1" x14ac:dyDescent="0.15">
      <c r="B68" s="9" t="s">
        <v>109</v>
      </c>
      <c r="C68" s="9" t="s">
        <v>52</v>
      </c>
      <c r="D68" s="10" t="s">
        <v>458</v>
      </c>
      <c r="E68" s="10" t="s">
        <v>459</v>
      </c>
      <c r="F68" s="10" t="s">
        <v>460</v>
      </c>
      <c r="G68" s="11" t="s">
        <v>71</v>
      </c>
      <c r="H68" s="18" t="str">
        <f>HYPERLINK("#", "https://www.saibugasls.co.jp/w_minamikatae/")</f>
        <v>https://www.saibugasls.co.jp/w_minamikatae/</v>
      </c>
      <c r="I68" s="6" t="s">
        <v>72</v>
      </c>
      <c r="J68" s="6" t="s">
        <v>72</v>
      </c>
      <c r="K68" s="6" t="s">
        <v>74</v>
      </c>
      <c r="L68" s="6" t="s">
        <v>72</v>
      </c>
      <c r="M68" s="6" t="s">
        <v>72</v>
      </c>
      <c r="N68" s="6" t="s">
        <v>72</v>
      </c>
      <c r="O68" s="6" t="s">
        <v>72</v>
      </c>
      <c r="P68" s="6" t="s">
        <v>72</v>
      </c>
      <c r="Q68" s="6" t="s">
        <v>72</v>
      </c>
      <c r="R68" s="6"/>
      <c r="S68" s="6"/>
      <c r="T68" s="6" t="s">
        <v>72</v>
      </c>
      <c r="U68" s="6" t="s">
        <v>72</v>
      </c>
      <c r="V68" s="6"/>
      <c r="W68" s="6" t="s">
        <v>72</v>
      </c>
      <c r="X68" s="6" t="s">
        <v>72</v>
      </c>
      <c r="Y68" s="6"/>
      <c r="Z68" s="15" t="s">
        <v>461</v>
      </c>
      <c r="AA68" s="15" t="s">
        <v>462</v>
      </c>
      <c r="AB68" s="19"/>
    </row>
    <row r="69" spans="2:28" ht="27.95" customHeight="1" x14ac:dyDescent="0.15">
      <c r="B69" s="9" t="s">
        <v>109</v>
      </c>
      <c r="C69" s="9" t="s">
        <v>52</v>
      </c>
      <c r="D69" s="10" t="s">
        <v>463</v>
      </c>
      <c r="E69" s="10" t="s">
        <v>464</v>
      </c>
      <c r="F69" s="10" t="s">
        <v>465</v>
      </c>
      <c r="G69" s="11" t="s">
        <v>71</v>
      </c>
      <c r="H69" s="18" t="str">
        <f>HYPERLINK("#", "https://www.meotoiwa.com/zaitaku/")</f>
        <v>https://www.meotoiwa.com/zaitaku/</v>
      </c>
      <c r="I69" s="6" t="s">
        <v>74</v>
      </c>
      <c r="J69" s="6" t="s">
        <v>74</v>
      </c>
      <c r="K69" s="6"/>
      <c r="L69" s="6" t="s">
        <v>72</v>
      </c>
      <c r="M69" s="6" t="s">
        <v>72</v>
      </c>
      <c r="N69" s="6"/>
      <c r="O69" s="6"/>
      <c r="P69" s="6" t="s">
        <v>72</v>
      </c>
      <c r="Q69" s="6" t="s">
        <v>72</v>
      </c>
      <c r="R69" s="6"/>
      <c r="S69" s="6"/>
      <c r="T69" s="6"/>
      <c r="U69" s="6" t="s">
        <v>72</v>
      </c>
      <c r="V69" s="6"/>
      <c r="W69" s="6" t="s">
        <v>72</v>
      </c>
      <c r="X69" s="6" t="s">
        <v>72</v>
      </c>
      <c r="Y69" s="6"/>
      <c r="Z69" s="15"/>
      <c r="AA69" s="15"/>
      <c r="AB69" s="19"/>
    </row>
    <row r="70" spans="2:28" ht="27.95" customHeight="1" x14ac:dyDescent="0.15">
      <c r="B70" s="9" t="s">
        <v>110</v>
      </c>
      <c r="C70" s="9" t="s">
        <v>50</v>
      </c>
      <c r="D70" s="10" t="s">
        <v>466</v>
      </c>
      <c r="E70" s="10" t="s">
        <v>467</v>
      </c>
      <c r="F70" s="10" t="s">
        <v>468</v>
      </c>
      <c r="G70" s="11"/>
      <c r="H70" s="18"/>
      <c r="I70" s="6"/>
      <c r="J70" s="6"/>
      <c r="K70" s="6"/>
      <c r="L70" s="6" t="s">
        <v>72</v>
      </c>
      <c r="M70" s="6" t="s">
        <v>72</v>
      </c>
      <c r="N70" s="6" t="s">
        <v>72</v>
      </c>
      <c r="O70" s="6" t="s">
        <v>72</v>
      </c>
      <c r="P70" s="6" t="s">
        <v>72</v>
      </c>
      <c r="Q70" s="6" t="s">
        <v>72</v>
      </c>
      <c r="R70" s="6" t="s">
        <v>72</v>
      </c>
      <c r="S70" s="6" t="s">
        <v>72</v>
      </c>
      <c r="T70" s="6" t="s">
        <v>72</v>
      </c>
      <c r="U70" s="6" t="s">
        <v>72</v>
      </c>
      <c r="V70" s="6" t="s">
        <v>72</v>
      </c>
      <c r="W70" s="6" t="s">
        <v>72</v>
      </c>
      <c r="X70" s="6" t="s">
        <v>72</v>
      </c>
      <c r="Y70" s="6" t="s">
        <v>72</v>
      </c>
      <c r="Z70" s="15" t="s">
        <v>135</v>
      </c>
      <c r="AA70" s="15" t="s">
        <v>469</v>
      </c>
      <c r="AB70" s="19"/>
    </row>
    <row r="71" spans="2:28" ht="27.95" customHeight="1" x14ac:dyDescent="0.15">
      <c r="B71" s="9" t="s">
        <v>110</v>
      </c>
      <c r="C71" s="9" t="s">
        <v>50</v>
      </c>
      <c r="D71" s="10" t="s">
        <v>470</v>
      </c>
      <c r="E71" s="10" t="s">
        <v>471</v>
      </c>
      <c r="F71" s="10" t="s">
        <v>472</v>
      </c>
      <c r="G71" s="11"/>
      <c r="H71" s="18"/>
      <c r="I71" s="6" t="s">
        <v>72</v>
      </c>
      <c r="J71" s="6"/>
      <c r="K71" s="6"/>
      <c r="L71" s="6" t="s">
        <v>74</v>
      </c>
      <c r="M71" s="6" t="s">
        <v>72</v>
      </c>
      <c r="N71" s="6" t="s">
        <v>74</v>
      </c>
      <c r="O71" s="6" t="s">
        <v>74</v>
      </c>
      <c r="P71" s="6"/>
      <c r="Q71" s="6" t="s">
        <v>72</v>
      </c>
      <c r="R71" s="6"/>
      <c r="S71" s="6"/>
      <c r="T71" s="6" t="s">
        <v>74</v>
      </c>
      <c r="U71" s="6"/>
      <c r="V71" s="6"/>
      <c r="W71" s="6" t="s">
        <v>72</v>
      </c>
      <c r="X71" s="6" t="s">
        <v>72</v>
      </c>
      <c r="Y71" s="6"/>
      <c r="Z71" s="15" t="s">
        <v>138</v>
      </c>
      <c r="AA71" s="15" t="s">
        <v>473</v>
      </c>
      <c r="AB71" s="19"/>
    </row>
    <row r="72" spans="2:28" ht="56.1" customHeight="1" x14ac:dyDescent="0.15">
      <c r="B72" s="9" t="s">
        <v>111</v>
      </c>
      <c r="C72" s="9" t="s">
        <v>51</v>
      </c>
      <c r="D72" s="10" t="s">
        <v>474</v>
      </c>
      <c r="E72" s="10" t="s">
        <v>475</v>
      </c>
      <c r="F72" s="10" t="s">
        <v>476</v>
      </c>
      <c r="G72" s="11" t="s">
        <v>71</v>
      </c>
      <c r="H72" s="18" t="str">
        <f>HYPERLINK("#", "http://www.shintou-clinic.jp")</f>
        <v>http://www.shintou-clinic.jp</v>
      </c>
      <c r="I72" s="6" t="s">
        <v>72</v>
      </c>
      <c r="J72" s="6" t="s">
        <v>74</v>
      </c>
      <c r="K72" s="6"/>
      <c r="L72" s="6" t="s">
        <v>74</v>
      </c>
      <c r="M72" s="6" t="s">
        <v>72</v>
      </c>
      <c r="N72" s="6"/>
      <c r="O72" s="6"/>
      <c r="P72" s="6"/>
      <c r="Q72" s="6" t="s">
        <v>72</v>
      </c>
      <c r="R72" s="6"/>
      <c r="S72" s="6"/>
      <c r="T72" s="6" t="s">
        <v>72</v>
      </c>
      <c r="U72" s="6"/>
      <c r="V72" s="6"/>
      <c r="W72" s="6" t="s">
        <v>72</v>
      </c>
      <c r="X72" s="6" t="s">
        <v>74</v>
      </c>
      <c r="Y72" s="6"/>
      <c r="Z72" s="15" t="s">
        <v>154</v>
      </c>
      <c r="AA72" s="15" t="s">
        <v>477</v>
      </c>
      <c r="AB72" s="19"/>
    </row>
    <row r="73" spans="2:28" ht="27.95" customHeight="1" x14ac:dyDescent="0.15">
      <c r="B73" s="9" t="s">
        <v>111</v>
      </c>
      <c r="C73" s="9" t="s">
        <v>48</v>
      </c>
      <c r="D73" s="10" t="s">
        <v>478</v>
      </c>
      <c r="E73" s="10" t="s">
        <v>479</v>
      </c>
      <c r="F73" s="10" t="s">
        <v>480</v>
      </c>
      <c r="G73" s="11" t="s">
        <v>71</v>
      </c>
      <c r="H73" s="18" t="str">
        <f>HYPERLINK("#", "http://solasto-carenetwork.com/")</f>
        <v>http://solasto-carenetwork.com/</v>
      </c>
      <c r="I73" s="6" t="s">
        <v>74</v>
      </c>
      <c r="J73" s="6" t="s">
        <v>74</v>
      </c>
      <c r="K73" s="6"/>
      <c r="L73" s="6" t="s">
        <v>72</v>
      </c>
      <c r="M73" s="6" t="s">
        <v>72</v>
      </c>
      <c r="N73" s="6" t="s">
        <v>72</v>
      </c>
      <c r="O73" s="6" t="s">
        <v>74</v>
      </c>
      <c r="P73" s="6"/>
      <c r="Q73" s="6"/>
      <c r="R73" s="6"/>
      <c r="S73" s="6"/>
      <c r="T73" s="6"/>
      <c r="U73" s="6" t="s">
        <v>72</v>
      </c>
      <c r="V73" s="6"/>
      <c r="W73" s="6"/>
      <c r="X73" s="6"/>
      <c r="Y73" s="6"/>
      <c r="Z73" s="15" t="s">
        <v>159</v>
      </c>
      <c r="AA73" s="15"/>
      <c r="AB73" s="19"/>
    </row>
    <row r="74" spans="2:28" ht="42" customHeight="1" x14ac:dyDescent="0.15">
      <c r="B74" s="9" t="s">
        <v>111</v>
      </c>
      <c r="C74" s="9" t="s">
        <v>48</v>
      </c>
      <c r="D74" s="10" t="s">
        <v>481</v>
      </c>
      <c r="E74" s="10" t="s">
        <v>482</v>
      </c>
      <c r="F74" s="10" t="s">
        <v>483</v>
      </c>
      <c r="G74" s="11"/>
      <c r="H74" s="18"/>
      <c r="I74" s="6" t="s">
        <v>74</v>
      </c>
      <c r="J74" s="6" t="s">
        <v>72</v>
      </c>
      <c r="K74" s="6" t="s">
        <v>72</v>
      </c>
      <c r="L74" s="6" t="s">
        <v>72</v>
      </c>
      <c r="M74" s="6" t="s">
        <v>72</v>
      </c>
      <c r="N74" s="6"/>
      <c r="O74" s="6" t="s">
        <v>72</v>
      </c>
      <c r="P74" s="6" t="s">
        <v>72</v>
      </c>
      <c r="Q74" s="6" t="s">
        <v>72</v>
      </c>
      <c r="R74" s="6" t="s">
        <v>72</v>
      </c>
      <c r="S74" s="6" t="s">
        <v>72</v>
      </c>
      <c r="T74" s="6" t="s">
        <v>72</v>
      </c>
      <c r="U74" s="6"/>
      <c r="V74" s="6" t="s">
        <v>72</v>
      </c>
      <c r="W74" s="6" t="s">
        <v>72</v>
      </c>
      <c r="X74" s="6" t="s">
        <v>72</v>
      </c>
      <c r="Y74" s="6" t="s">
        <v>72</v>
      </c>
      <c r="Z74" s="15" t="s">
        <v>168</v>
      </c>
      <c r="AA74" s="15" t="s">
        <v>484</v>
      </c>
      <c r="AB74" s="19"/>
    </row>
    <row r="75" spans="2:28" ht="69.95" customHeight="1" x14ac:dyDescent="0.15">
      <c r="B75" s="9" t="s">
        <v>112</v>
      </c>
      <c r="C75" s="9" t="s">
        <v>2</v>
      </c>
      <c r="D75" s="10" t="s">
        <v>485</v>
      </c>
      <c r="E75" s="10" t="s">
        <v>113</v>
      </c>
      <c r="F75" s="10" t="s">
        <v>486</v>
      </c>
      <c r="G75" s="11" t="s">
        <v>71</v>
      </c>
      <c r="H75" s="18" t="str">
        <f>HYPERLINK("#", "http://www.sjr-jr.co.jp")</f>
        <v>http://www.sjr-jr.co.jp</v>
      </c>
      <c r="I75" s="6" t="s">
        <v>72</v>
      </c>
      <c r="J75" s="6" t="s">
        <v>72</v>
      </c>
      <c r="K75" s="6"/>
      <c r="L75" s="6" t="s">
        <v>72</v>
      </c>
      <c r="M75" s="6" t="s">
        <v>72</v>
      </c>
      <c r="N75" s="6" t="s">
        <v>72</v>
      </c>
      <c r="O75" s="6" t="s">
        <v>74</v>
      </c>
      <c r="P75" s="6" t="s">
        <v>72</v>
      </c>
      <c r="Q75" s="6" t="s">
        <v>72</v>
      </c>
      <c r="R75" s="6"/>
      <c r="S75" s="6" t="s">
        <v>74</v>
      </c>
      <c r="T75" s="6" t="s">
        <v>74</v>
      </c>
      <c r="U75" s="6" t="s">
        <v>74</v>
      </c>
      <c r="V75" s="6"/>
      <c r="W75" s="6" t="s">
        <v>74</v>
      </c>
      <c r="X75" s="6" t="s">
        <v>72</v>
      </c>
      <c r="Y75" s="6"/>
      <c r="Z75" s="15" t="s">
        <v>142</v>
      </c>
      <c r="AA75" s="15" t="s">
        <v>487</v>
      </c>
      <c r="AB75" s="19"/>
    </row>
    <row r="76" spans="2:28" ht="27.95" customHeight="1" x14ac:dyDescent="0.15">
      <c r="B76" s="9" t="s">
        <v>112</v>
      </c>
      <c r="C76" s="9" t="s">
        <v>60</v>
      </c>
      <c r="D76" s="10" t="s">
        <v>488</v>
      </c>
      <c r="E76" s="10" t="s">
        <v>489</v>
      </c>
      <c r="F76" s="10" t="s">
        <v>490</v>
      </c>
      <c r="G76" s="11" t="s">
        <v>71</v>
      </c>
      <c r="H76" s="18" t="str">
        <f>HYPERLINK("#", "http://happylife-ltd.jp/athome")</f>
        <v>http://happylife-ltd.jp/athome</v>
      </c>
      <c r="I76" s="6" t="s">
        <v>74</v>
      </c>
      <c r="J76" s="6"/>
      <c r="K76" s="6"/>
      <c r="L76" s="6" t="s">
        <v>74</v>
      </c>
      <c r="M76" s="6" t="s">
        <v>72</v>
      </c>
      <c r="N76" s="6" t="s">
        <v>72</v>
      </c>
      <c r="O76" s="6"/>
      <c r="P76" s="6"/>
      <c r="Q76" s="6"/>
      <c r="R76" s="6"/>
      <c r="S76" s="6"/>
      <c r="T76" s="6"/>
      <c r="U76" s="6" t="s">
        <v>74</v>
      </c>
      <c r="V76" s="6"/>
      <c r="W76" s="6" t="s">
        <v>74</v>
      </c>
      <c r="X76" s="6"/>
      <c r="Y76" s="6"/>
      <c r="Z76" s="15" t="s">
        <v>142</v>
      </c>
      <c r="AA76" s="15"/>
      <c r="AB76" s="19"/>
    </row>
    <row r="77" spans="2:28" ht="42" customHeight="1" x14ac:dyDescent="0.15">
      <c r="B77" s="9" t="s">
        <v>114</v>
      </c>
      <c r="C77" s="9" t="s">
        <v>4</v>
      </c>
      <c r="D77" s="10" t="s">
        <v>491</v>
      </c>
      <c r="E77" s="10" t="s">
        <v>492</v>
      </c>
      <c r="F77" s="10" t="s">
        <v>493</v>
      </c>
      <c r="G77" s="11" t="s">
        <v>71</v>
      </c>
      <c r="H77" s="18" t="str">
        <f>HYPERLINK("#", "http://kitajimanaika.com")</f>
        <v>http://kitajimanaika.com</v>
      </c>
      <c r="I77" s="6" t="s">
        <v>72</v>
      </c>
      <c r="J77" s="6" t="s">
        <v>72</v>
      </c>
      <c r="K77" s="6" t="s">
        <v>72</v>
      </c>
      <c r="L77" s="6" t="s">
        <v>72</v>
      </c>
      <c r="M77" s="6"/>
      <c r="N77" s="6"/>
      <c r="O77" s="6"/>
      <c r="P77" s="6"/>
      <c r="Q77" s="6"/>
      <c r="R77" s="6"/>
      <c r="S77" s="6"/>
      <c r="T77" s="6"/>
      <c r="U77" s="6"/>
      <c r="V77" s="6"/>
      <c r="W77" s="6" t="s">
        <v>72</v>
      </c>
      <c r="X77" s="6" t="s">
        <v>72</v>
      </c>
      <c r="Y77" s="6"/>
      <c r="Z77" s="15" t="s">
        <v>204</v>
      </c>
      <c r="AA77" s="15" t="s">
        <v>494</v>
      </c>
      <c r="AB77" s="19"/>
    </row>
    <row r="78" spans="2:28" ht="56.1" customHeight="1" x14ac:dyDescent="0.15">
      <c r="B78" s="9" t="s">
        <v>115</v>
      </c>
      <c r="C78" s="9" t="s">
        <v>6</v>
      </c>
      <c r="D78" s="10" t="s">
        <v>495</v>
      </c>
      <c r="E78" s="10" t="s">
        <v>144</v>
      </c>
      <c r="F78" s="10" t="s">
        <v>496</v>
      </c>
      <c r="G78" s="11" t="s">
        <v>71</v>
      </c>
      <c r="H78" s="18" t="str">
        <f>HYPERLINK("#", "http://www.sunwels.jp")</f>
        <v>http://www.sunwels.jp</v>
      </c>
      <c r="I78" s="6" t="s">
        <v>72</v>
      </c>
      <c r="J78" s="6" t="s">
        <v>72</v>
      </c>
      <c r="K78" s="6"/>
      <c r="L78" s="6" t="s">
        <v>72</v>
      </c>
      <c r="M78" s="6" t="s">
        <v>72</v>
      </c>
      <c r="N78" s="6" t="s">
        <v>74</v>
      </c>
      <c r="O78" s="6" t="s">
        <v>72</v>
      </c>
      <c r="P78" s="6" t="s">
        <v>72</v>
      </c>
      <c r="Q78" s="6" t="s">
        <v>72</v>
      </c>
      <c r="R78" s="6" t="s">
        <v>72</v>
      </c>
      <c r="S78" s="6" t="s">
        <v>72</v>
      </c>
      <c r="T78" s="6" t="s">
        <v>72</v>
      </c>
      <c r="U78" s="6" t="s">
        <v>72</v>
      </c>
      <c r="V78" s="6" t="s">
        <v>72</v>
      </c>
      <c r="W78" s="6" t="s">
        <v>72</v>
      </c>
      <c r="X78" s="6" t="s">
        <v>72</v>
      </c>
      <c r="Y78" s="6" t="s">
        <v>74</v>
      </c>
      <c r="Z78" s="15" t="s">
        <v>153</v>
      </c>
      <c r="AA78" s="15" t="s">
        <v>497</v>
      </c>
      <c r="AB78" s="19"/>
    </row>
    <row r="79" spans="2:28" ht="56.1" customHeight="1" x14ac:dyDescent="0.15">
      <c r="B79" s="9" t="s">
        <v>115</v>
      </c>
      <c r="C79" s="9" t="s">
        <v>6</v>
      </c>
      <c r="D79" s="10" t="s">
        <v>498</v>
      </c>
      <c r="E79" s="10" t="s">
        <v>499</v>
      </c>
      <c r="F79" s="10" t="s">
        <v>500</v>
      </c>
      <c r="G79" s="11"/>
      <c r="H79" s="18"/>
      <c r="I79" s="6" t="s">
        <v>72</v>
      </c>
      <c r="J79" s="6" t="s">
        <v>74</v>
      </c>
      <c r="K79" s="6"/>
      <c r="L79" s="6" t="s">
        <v>74</v>
      </c>
      <c r="M79" s="6" t="s">
        <v>72</v>
      </c>
      <c r="N79" s="6" t="s">
        <v>72</v>
      </c>
      <c r="O79" s="6"/>
      <c r="P79" s="6"/>
      <c r="Q79" s="6" t="s">
        <v>72</v>
      </c>
      <c r="R79" s="6"/>
      <c r="S79" s="6"/>
      <c r="T79" s="6" t="s">
        <v>74</v>
      </c>
      <c r="U79" s="6"/>
      <c r="V79" s="6"/>
      <c r="W79" s="6" t="s">
        <v>72</v>
      </c>
      <c r="X79" s="6" t="s">
        <v>72</v>
      </c>
      <c r="Y79" s="6"/>
      <c r="Z79" s="15"/>
      <c r="AA79" s="15" t="s">
        <v>501</v>
      </c>
      <c r="AB79" s="19"/>
    </row>
    <row r="80" spans="2:28" ht="42" customHeight="1" x14ac:dyDescent="0.15">
      <c r="B80" s="9" t="s">
        <v>116</v>
      </c>
      <c r="C80" s="9" t="s">
        <v>5</v>
      </c>
      <c r="D80" s="10" t="s">
        <v>502</v>
      </c>
      <c r="E80" s="10" t="s">
        <v>503</v>
      </c>
      <c r="F80" s="10" t="s">
        <v>504</v>
      </c>
      <c r="G80" s="11" t="s">
        <v>71</v>
      </c>
      <c r="H80" s="18" t="str">
        <f>HYPERLINK("#", "https://medicare-arita.dandm.co.jp")</f>
        <v>https://medicare-arita.dandm.co.jp</v>
      </c>
      <c r="I80" s="6" t="s">
        <v>72</v>
      </c>
      <c r="J80" s="6" t="s">
        <v>72</v>
      </c>
      <c r="K80" s="6" t="s">
        <v>74</v>
      </c>
      <c r="L80" s="6" t="s">
        <v>72</v>
      </c>
      <c r="M80" s="6" t="s">
        <v>72</v>
      </c>
      <c r="N80" s="6" t="s">
        <v>72</v>
      </c>
      <c r="O80" s="6" t="s">
        <v>72</v>
      </c>
      <c r="P80" s="6" t="s">
        <v>72</v>
      </c>
      <c r="Q80" s="6" t="s">
        <v>72</v>
      </c>
      <c r="R80" s="6" t="s">
        <v>72</v>
      </c>
      <c r="S80" s="6" t="s">
        <v>72</v>
      </c>
      <c r="T80" s="6" t="s">
        <v>72</v>
      </c>
      <c r="U80" s="6" t="s">
        <v>72</v>
      </c>
      <c r="V80" s="6" t="s">
        <v>72</v>
      </c>
      <c r="W80" s="6" t="s">
        <v>72</v>
      </c>
      <c r="X80" s="6" t="s">
        <v>72</v>
      </c>
      <c r="Y80" s="6" t="s">
        <v>72</v>
      </c>
      <c r="Z80" s="15" t="s">
        <v>505</v>
      </c>
      <c r="AA80" s="15" t="s">
        <v>506</v>
      </c>
      <c r="AB80" s="19"/>
    </row>
    <row r="81" spans="2:28" ht="27.95" customHeight="1" x14ac:dyDescent="0.15">
      <c r="B81" s="9" t="s">
        <v>117</v>
      </c>
      <c r="C81" s="9" t="s">
        <v>47</v>
      </c>
      <c r="D81" s="10" t="s">
        <v>507</v>
      </c>
      <c r="E81" s="10" t="s">
        <v>171</v>
      </c>
      <c r="F81" s="10" t="s">
        <v>172</v>
      </c>
      <c r="G81" s="11" t="s">
        <v>71</v>
      </c>
      <c r="H81" s="18" t="s">
        <v>508</v>
      </c>
      <c r="I81" s="6" t="s">
        <v>72</v>
      </c>
      <c r="J81" s="6" t="s">
        <v>72</v>
      </c>
      <c r="K81" s="6"/>
      <c r="L81" s="6" t="s">
        <v>72</v>
      </c>
      <c r="M81" s="6" t="s">
        <v>72</v>
      </c>
      <c r="N81" s="6" t="s">
        <v>72</v>
      </c>
      <c r="O81" s="6" t="s">
        <v>74</v>
      </c>
      <c r="P81" s="6" t="s">
        <v>72</v>
      </c>
      <c r="Q81" s="6" t="s">
        <v>72</v>
      </c>
      <c r="R81" s="6" t="s">
        <v>74</v>
      </c>
      <c r="S81" s="6"/>
      <c r="T81" s="6" t="s">
        <v>74</v>
      </c>
      <c r="U81" s="6" t="s">
        <v>74</v>
      </c>
      <c r="V81" s="6"/>
      <c r="W81" s="6" t="s">
        <v>74</v>
      </c>
      <c r="X81" s="6" t="s">
        <v>72</v>
      </c>
      <c r="Y81" s="6"/>
      <c r="Z81" s="15" t="s">
        <v>132</v>
      </c>
      <c r="AA81" s="15"/>
      <c r="AB81" s="19"/>
    </row>
    <row r="82" spans="2:28" ht="42" customHeight="1" x14ac:dyDescent="0.15">
      <c r="B82" s="9" t="s">
        <v>117</v>
      </c>
      <c r="C82" s="9" t="s">
        <v>47</v>
      </c>
      <c r="D82" s="10" t="s">
        <v>509</v>
      </c>
      <c r="E82" s="10" t="s">
        <v>510</v>
      </c>
      <c r="F82" s="10" t="s">
        <v>511</v>
      </c>
      <c r="G82" s="11" t="s">
        <v>71</v>
      </c>
      <c r="H82" s="18" t="str">
        <f>HYPERLINK("#", "http://www.dandm.co.jp")</f>
        <v>http://www.dandm.co.jp</v>
      </c>
      <c r="I82" s="6" t="s">
        <v>72</v>
      </c>
      <c r="J82" s="6" t="s">
        <v>72</v>
      </c>
      <c r="K82" s="6" t="s">
        <v>75</v>
      </c>
      <c r="L82" s="6" t="s">
        <v>72</v>
      </c>
      <c r="M82" s="6" t="s">
        <v>72</v>
      </c>
      <c r="N82" s="6" t="s">
        <v>72</v>
      </c>
      <c r="O82" s="6" t="s">
        <v>72</v>
      </c>
      <c r="P82" s="6" t="s">
        <v>72</v>
      </c>
      <c r="Q82" s="6" t="s">
        <v>72</v>
      </c>
      <c r="R82" s="6" t="s">
        <v>74</v>
      </c>
      <c r="S82" s="6" t="s">
        <v>72</v>
      </c>
      <c r="T82" s="6" t="s">
        <v>72</v>
      </c>
      <c r="U82" s="6" t="s">
        <v>72</v>
      </c>
      <c r="V82" s="6" t="s">
        <v>72</v>
      </c>
      <c r="W82" s="6" t="s">
        <v>72</v>
      </c>
      <c r="X82" s="6" t="s">
        <v>72</v>
      </c>
      <c r="Y82" s="6" t="s">
        <v>74</v>
      </c>
      <c r="Z82" s="15" t="s">
        <v>505</v>
      </c>
      <c r="AA82" s="15" t="s">
        <v>512</v>
      </c>
      <c r="AB82" s="19"/>
    </row>
    <row r="83" spans="2:28" ht="69.95" customHeight="1" x14ac:dyDescent="0.15">
      <c r="B83" s="9" t="s">
        <v>118</v>
      </c>
      <c r="C83" s="9" t="s">
        <v>11</v>
      </c>
      <c r="D83" s="10" t="s">
        <v>517</v>
      </c>
      <c r="E83" s="10" t="s">
        <v>518</v>
      </c>
      <c r="F83" s="10" t="s">
        <v>519</v>
      </c>
      <c r="G83" s="11" t="s">
        <v>71</v>
      </c>
      <c r="H83" s="18" t="str">
        <f>HYPERLINK("#", "http://subaru-uchino.com")</f>
        <v>http://subaru-uchino.com</v>
      </c>
      <c r="I83" s="6" t="s">
        <v>72</v>
      </c>
      <c r="J83" s="6" t="s">
        <v>72</v>
      </c>
      <c r="K83" s="6"/>
      <c r="L83" s="6" t="s">
        <v>74</v>
      </c>
      <c r="M83" s="6" t="s">
        <v>72</v>
      </c>
      <c r="N83" s="6" t="s">
        <v>74</v>
      </c>
      <c r="O83" s="6" t="s">
        <v>74</v>
      </c>
      <c r="P83" s="6"/>
      <c r="Q83" s="6" t="s">
        <v>72</v>
      </c>
      <c r="R83" s="6"/>
      <c r="S83" s="6"/>
      <c r="T83" s="6" t="s">
        <v>74</v>
      </c>
      <c r="U83" s="6" t="s">
        <v>74</v>
      </c>
      <c r="V83" s="6"/>
      <c r="W83" s="6" t="s">
        <v>72</v>
      </c>
      <c r="X83" s="6" t="s">
        <v>72</v>
      </c>
      <c r="Y83" s="6"/>
      <c r="Z83" s="15" t="s">
        <v>161</v>
      </c>
      <c r="AA83" s="15" t="s">
        <v>520</v>
      </c>
      <c r="AB83" s="19"/>
    </row>
    <row r="84" spans="2:28" ht="42" customHeight="1" x14ac:dyDescent="0.15">
      <c r="B84" s="9" t="s">
        <v>118</v>
      </c>
      <c r="C84" s="9" t="s">
        <v>20</v>
      </c>
      <c r="D84" s="10" t="s">
        <v>513</v>
      </c>
      <c r="E84" s="10" t="s">
        <v>514</v>
      </c>
      <c r="F84" s="10" t="s">
        <v>515</v>
      </c>
      <c r="G84" s="11"/>
      <c r="H84" s="18"/>
      <c r="I84" s="6" t="s">
        <v>72</v>
      </c>
      <c r="J84" s="6" t="s">
        <v>72</v>
      </c>
      <c r="K84" s="6"/>
      <c r="L84" s="6"/>
      <c r="M84" s="6" t="s">
        <v>72</v>
      </c>
      <c r="N84" s="6"/>
      <c r="O84" s="6"/>
      <c r="P84" s="6"/>
      <c r="Q84" s="6" t="s">
        <v>72</v>
      </c>
      <c r="R84" s="6"/>
      <c r="S84" s="6"/>
      <c r="T84" s="6" t="s">
        <v>72</v>
      </c>
      <c r="U84" s="6"/>
      <c r="V84" s="6"/>
      <c r="W84" s="6" t="s">
        <v>72</v>
      </c>
      <c r="X84" s="6" t="s">
        <v>72</v>
      </c>
      <c r="Y84" s="6"/>
      <c r="Z84" s="15" t="s">
        <v>137</v>
      </c>
      <c r="AA84" s="15" t="s">
        <v>516</v>
      </c>
      <c r="AB84" s="19"/>
    </row>
    <row r="85" spans="2:28" ht="27.95" customHeight="1" x14ac:dyDescent="0.15">
      <c r="B85" s="9" t="s">
        <v>119</v>
      </c>
      <c r="C85" s="9" t="s">
        <v>1</v>
      </c>
      <c r="D85" s="10" t="s">
        <v>521</v>
      </c>
      <c r="E85" s="10" t="s">
        <v>522</v>
      </c>
      <c r="F85" s="10" t="s">
        <v>523</v>
      </c>
      <c r="G85" s="11"/>
      <c r="H85" s="18"/>
      <c r="I85" s="6" t="s">
        <v>72</v>
      </c>
      <c r="J85" s="6" t="s">
        <v>72</v>
      </c>
      <c r="K85" s="6" t="s">
        <v>72</v>
      </c>
      <c r="L85" s="6" t="s">
        <v>72</v>
      </c>
      <c r="M85" s="6" t="s">
        <v>72</v>
      </c>
      <c r="N85" s="6" t="s">
        <v>72</v>
      </c>
      <c r="O85" s="6" t="s">
        <v>72</v>
      </c>
      <c r="P85" s="6" t="s">
        <v>72</v>
      </c>
      <c r="Q85" s="6" t="s">
        <v>72</v>
      </c>
      <c r="R85" s="6" t="s">
        <v>72</v>
      </c>
      <c r="S85" s="6" t="s">
        <v>72</v>
      </c>
      <c r="T85" s="6" t="s">
        <v>72</v>
      </c>
      <c r="U85" s="6" t="s">
        <v>74</v>
      </c>
      <c r="V85" s="6" t="s">
        <v>74</v>
      </c>
      <c r="W85" s="6" t="s">
        <v>72</v>
      </c>
      <c r="X85" s="6" t="s">
        <v>72</v>
      </c>
      <c r="Y85" s="6" t="s">
        <v>74</v>
      </c>
      <c r="Z85" s="15" t="s">
        <v>131</v>
      </c>
      <c r="AA85" s="15" t="s">
        <v>524</v>
      </c>
      <c r="AB85" s="19"/>
    </row>
    <row r="86" spans="2:28" ht="69.95" customHeight="1" x14ac:dyDescent="0.15">
      <c r="B86" s="9" t="s">
        <v>119</v>
      </c>
      <c r="C86" s="9" t="s">
        <v>1</v>
      </c>
      <c r="D86" s="10" t="s">
        <v>525</v>
      </c>
      <c r="E86" s="10" t="s">
        <v>526</v>
      </c>
      <c r="F86" s="10" t="s">
        <v>527</v>
      </c>
      <c r="G86" s="11" t="s">
        <v>71</v>
      </c>
      <c r="H86" s="18" t="str">
        <f>HYPERLINK("#", "https://www.suncarna.com/nishijin/")</f>
        <v>https://www.suncarna.com/nishijin/</v>
      </c>
      <c r="I86" s="6" t="s">
        <v>72</v>
      </c>
      <c r="J86" s="6" t="s">
        <v>72</v>
      </c>
      <c r="K86" s="6" t="s">
        <v>74</v>
      </c>
      <c r="L86" s="6" t="s">
        <v>74</v>
      </c>
      <c r="M86" s="6" t="s">
        <v>72</v>
      </c>
      <c r="N86" s="6" t="s">
        <v>72</v>
      </c>
      <c r="O86" s="6" t="s">
        <v>74</v>
      </c>
      <c r="P86" s="6" t="s">
        <v>74</v>
      </c>
      <c r="Q86" s="6" t="s">
        <v>74</v>
      </c>
      <c r="R86" s="6"/>
      <c r="S86" s="6"/>
      <c r="T86" s="6" t="s">
        <v>72</v>
      </c>
      <c r="U86" s="6"/>
      <c r="V86" s="6"/>
      <c r="W86" s="6" t="s">
        <v>72</v>
      </c>
      <c r="X86" s="6" t="s">
        <v>72</v>
      </c>
      <c r="Y86" s="6"/>
      <c r="Z86" s="15" t="s">
        <v>131</v>
      </c>
      <c r="AA86" s="15" t="s">
        <v>528</v>
      </c>
      <c r="AB86" s="19"/>
    </row>
    <row r="87" spans="2:28" ht="69.95" customHeight="1" x14ac:dyDescent="0.15">
      <c r="B87" s="9" t="s">
        <v>119</v>
      </c>
      <c r="C87" s="9" t="s">
        <v>64</v>
      </c>
      <c r="D87" s="10" t="s">
        <v>529</v>
      </c>
      <c r="E87" s="10" t="s">
        <v>173</v>
      </c>
      <c r="F87" s="10" t="s">
        <v>174</v>
      </c>
      <c r="G87" s="11" t="s">
        <v>71</v>
      </c>
      <c r="H87" s="18" t="str">
        <f>HYPERLINK("#", "http://www.felio.life/resius-momochi/")</f>
        <v>http://www.felio.life/resius-momochi/</v>
      </c>
      <c r="I87" s="6" t="s">
        <v>72</v>
      </c>
      <c r="J87" s="6"/>
      <c r="K87" s="6"/>
      <c r="L87" s="6"/>
      <c r="M87" s="6" t="s">
        <v>72</v>
      </c>
      <c r="N87" s="6" t="s">
        <v>72</v>
      </c>
      <c r="O87" s="6"/>
      <c r="P87" s="6"/>
      <c r="Q87" s="6"/>
      <c r="R87" s="6"/>
      <c r="S87" s="6"/>
      <c r="T87" s="6" t="s">
        <v>72</v>
      </c>
      <c r="U87" s="6" t="s">
        <v>74</v>
      </c>
      <c r="V87" s="6"/>
      <c r="W87" s="6"/>
      <c r="X87" s="6" t="s">
        <v>72</v>
      </c>
      <c r="Y87" s="6"/>
      <c r="Z87" s="15" t="s">
        <v>530</v>
      </c>
      <c r="AA87" s="15" t="s">
        <v>531</v>
      </c>
      <c r="AB87" s="19"/>
    </row>
    <row r="88" spans="2:28" ht="56.1" customHeight="1" x14ac:dyDescent="0.15">
      <c r="B88" s="9" t="s">
        <v>120</v>
      </c>
      <c r="C88" s="9" t="s">
        <v>532</v>
      </c>
      <c r="D88" s="10" t="s">
        <v>533</v>
      </c>
      <c r="E88" s="10" t="s">
        <v>146</v>
      </c>
      <c r="F88" s="10" t="s">
        <v>534</v>
      </c>
      <c r="G88" s="11" t="s">
        <v>71</v>
      </c>
      <c r="H88" s="18" t="str">
        <f>HYPERLINK("#", "http://sunwels.jp")</f>
        <v>http://sunwels.jp</v>
      </c>
      <c r="I88" s="6" t="s">
        <v>72</v>
      </c>
      <c r="J88" s="6" t="s">
        <v>72</v>
      </c>
      <c r="K88" s="6"/>
      <c r="L88" s="6" t="s">
        <v>72</v>
      </c>
      <c r="M88" s="6" t="s">
        <v>72</v>
      </c>
      <c r="N88" s="6"/>
      <c r="O88" s="6" t="s">
        <v>72</v>
      </c>
      <c r="P88" s="6" t="s">
        <v>72</v>
      </c>
      <c r="Q88" s="6" t="s">
        <v>72</v>
      </c>
      <c r="R88" s="6" t="s">
        <v>72</v>
      </c>
      <c r="S88" s="6" t="s">
        <v>72</v>
      </c>
      <c r="T88" s="6" t="s">
        <v>72</v>
      </c>
      <c r="U88" s="6" t="s">
        <v>72</v>
      </c>
      <c r="V88" s="6" t="s">
        <v>72</v>
      </c>
      <c r="W88" s="6" t="s">
        <v>72</v>
      </c>
      <c r="X88" s="6" t="s">
        <v>72</v>
      </c>
      <c r="Y88" s="6"/>
      <c r="Z88" s="15" t="s">
        <v>153</v>
      </c>
      <c r="AA88" s="15" t="s">
        <v>535</v>
      </c>
      <c r="AB88" s="19"/>
    </row>
    <row r="89" spans="2:28" ht="27.95" customHeight="1" x14ac:dyDescent="0.15">
      <c r="B89" s="9" t="s">
        <v>120</v>
      </c>
      <c r="C89" s="9" t="s">
        <v>46</v>
      </c>
      <c r="D89" s="10" t="s">
        <v>540</v>
      </c>
      <c r="E89" s="10" t="s">
        <v>541</v>
      </c>
      <c r="F89" s="10" t="s">
        <v>175</v>
      </c>
      <c r="G89" s="11"/>
      <c r="H89" s="18"/>
      <c r="I89" s="6" t="s">
        <v>74</v>
      </c>
      <c r="J89" s="6" t="s">
        <v>74</v>
      </c>
      <c r="K89" s="6" t="s">
        <v>74</v>
      </c>
      <c r="L89" s="6"/>
      <c r="M89" s="6" t="s">
        <v>72</v>
      </c>
      <c r="N89" s="6" t="s">
        <v>72</v>
      </c>
      <c r="O89" s="6"/>
      <c r="P89" s="6"/>
      <c r="Q89" s="6" t="s">
        <v>74</v>
      </c>
      <c r="R89" s="6"/>
      <c r="S89" s="6"/>
      <c r="T89" s="6" t="s">
        <v>74</v>
      </c>
      <c r="U89" s="6" t="s">
        <v>74</v>
      </c>
      <c r="V89" s="6" t="s">
        <v>74</v>
      </c>
      <c r="W89" s="6" t="s">
        <v>72</v>
      </c>
      <c r="X89" s="6" t="s">
        <v>72</v>
      </c>
      <c r="Y89" s="6"/>
      <c r="Z89" s="15" t="s">
        <v>542</v>
      </c>
      <c r="AA89" s="15" t="s">
        <v>543</v>
      </c>
      <c r="AB89" s="19"/>
    </row>
    <row r="90" spans="2:28" ht="42" customHeight="1" x14ac:dyDescent="0.15">
      <c r="B90" s="9" t="s">
        <v>120</v>
      </c>
      <c r="C90" s="9" t="s">
        <v>46</v>
      </c>
      <c r="D90" s="10" t="s">
        <v>544</v>
      </c>
      <c r="E90" s="10" t="s">
        <v>545</v>
      </c>
      <c r="F90" s="10" t="s">
        <v>546</v>
      </c>
      <c r="G90" s="11" t="s">
        <v>71</v>
      </c>
      <c r="H90" s="18" t="str">
        <f>HYPERLINK("#", "http://shuhokai.info/smartcare-home")</f>
        <v>http://shuhokai.info/smartcare-home</v>
      </c>
      <c r="I90" s="6" t="s">
        <v>72</v>
      </c>
      <c r="J90" s="6" t="s">
        <v>72</v>
      </c>
      <c r="K90" s="6" t="s">
        <v>74</v>
      </c>
      <c r="L90" s="6" t="s">
        <v>72</v>
      </c>
      <c r="M90" s="6" t="s">
        <v>72</v>
      </c>
      <c r="N90" s="6" t="s">
        <v>72</v>
      </c>
      <c r="O90" s="6" t="s">
        <v>72</v>
      </c>
      <c r="P90" s="6" t="s">
        <v>74</v>
      </c>
      <c r="Q90" s="6" t="s">
        <v>72</v>
      </c>
      <c r="R90" s="6"/>
      <c r="S90" s="6"/>
      <c r="T90" s="6" t="s">
        <v>72</v>
      </c>
      <c r="U90" s="6" t="s">
        <v>72</v>
      </c>
      <c r="V90" s="6" t="s">
        <v>74</v>
      </c>
      <c r="W90" s="6" t="s">
        <v>72</v>
      </c>
      <c r="X90" s="6" t="s">
        <v>72</v>
      </c>
      <c r="Y90" s="6" t="s">
        <v>74</v>
      </c>
      <c r="Z90" s="15" t="s">
        <v>138</v>
      </c>
      <c r="AA90" s="15" t="s">
        <v>547</v>
      </c>
      <c r="AB90" s="19"/>
    </row>
    <row r="91" spans="2:28" ht="42" customHeight="1" x14ac:dyDescent="0.15">
      <c r="B91" s="9" t="s">
        <v>120</v>
      </c>
      <c r="C91" s="9" t="s">
        <v>46</v>
      </c>
      <c r="D91" s="10" t="s">
        <v>548</v>
      </c>
      <c r="E91" s="10" t="s">
        <v>549</v>
      </c>
      <c r="F91" s="10" t="s">
        <v>550</v>
      </c>
      <c r="G91" s="11"/>
      <c r="H91" s="18"/>
      <c r="I91" s="6" t="s">
        <v>72</v>
      </c>
      <c r="J91" s="6" t="s">
        <v>72</v>
      </c>
      <c r="K91" s="6"/>
      <c r="L91" s="6" t="s">
        <v>72</v>
      </c>
      <c r="M91" s="6" t="s">
        <v>72</v>
      </c>
      <c r="N91" s="6" t="s">
        <v>74</v>
      </c>
      <c r="O91" s="6" t="s">
        <v>72</v>
      </c>
      <c r="P91" s="6" t="s">
        <v>72</v>
      </c>
      <c r="Q91" s="6" t="s">
        <v>72</v>
      </c>
      <c r="R91" s="6" t="s">
        <v>72</v>
      </c>
      <c r="S91" s="6" t="s">
        <v>74</v>
      </c>
      <c r="T91" s="6" t="s">
        <v>72</v>
      </c>
      <c r="U91" s="6" t="s">
        <v>72</v>
      </c>
      <c r="V91" s="6" t="s">
        <v>72</v>
      </c>
      <c r="W91" s="6" t="s">
        <v>72</v>
      </c>
      <c r="X91" s="6" t="s">
        <v>72</v>
      </c>
      <c r="Y91" s="6" t="s">
        <v>74</v>
      </c>
      <c r="Z91" s="15" t="s">
        <v>505</v>
      </c>
      <c r="AA91" s="15" t="s">
        <v>551</v>
      </c>
      <c r="AB91" s="19"/>
    </row>
    <row r="92" spans="2:28" ht="42" customHeight="1" x14ac:dyDescent="0.15">
      <c r="B92" s="9" t="s">
        <v>120</v>
      </c>
      <c r="C92" s="9" t="s">
        <v>46</v>
      </c>
      <c r="D92" s="10" t="s">
        <v>552</v>
      </c>
      <c r="E92" s="10" t="s">
        <v>553</v>
      </c>
      <c r="F92" s="10" t="s">
        <v>554</v>
      </c>
      <c r="G92" s="11" t="s">
        <v>71</v>
      </c>
      <c r="H92" s="18" t="str">
        <f>HYPERLINK("#", "http://www.flowergarden-lala.com/")</f>
        <v>http://www.flowergarden-lala.com/</v>
      </c>
      <c r="I92" s="6" t="s">
        <v>72</v>
      </c>
      <c r="J92" s="6" t="s">
        <v>74</v>
      </c>
      <c r="K92" s="6"/>
      <c r="L92" s="6" t="s">
        <v>74</v>
      </c>
      <c r="M92" s="6" t="s">
        <v>72</v>
      </c>
      <c r="N92" s="6" t="s">
        <v>74</v>
      </c>
      <c r="O92" s="6"/>
      <c r="P92" s="6" t="s">
        <v>74</v>
      </c>
      <c r="Q92" s="6" t="s">
        <v>72</v>
      </c>
      <c r="R92" s="6"/>
      <c r="S92" s="6"/>
      <c r="T92" s="6" t="s">
        <v>72</v>
      </c>
      <c r="U92" s="6" t="s">
        <v>74</v>
      </c>
      <c r="V92" s="6"/>
      <c r="W92" s="6" t="s">
        <v>72</v>
      </c>
      <c r="X92" s="6" t="s">
        <v>72</v>
      </c>
      <c r="Y92" s="6"/>
      <c r="Z92" s="15" t="s">
        <v>131</v>
      </c>
      <c r="AA92" s="15" t="s">
        <v>555</v>
      </c>
      <c r="AB92" s="19"/>
    </row>
    <row r="93" spans="2:28" ht="98.1" customHeight="1" x14ac:dyDescent="0.15">
      <c r="B93" s="9" t="s">
        <v>120</v>
      </c>
      <c r="C93" s="9" t="s">
        <v>46</v>
      </c>
      <c r="D93" s="10" t="s">
        <v>556</v>
      </c>
      <c r="E93" s="10" t="s">
        <v>557</v>
      </c>
      <c r="F93" s="10" t="s">
        <v>558</v>
      </c>
      <c r="G93" s="11" t="s">
        <v>71</v>
      </c>
      <c r="H93" s="18" t="str">
        <f>HYPERLINK("#", "http://interrace.jp")</f>
        <v>http://interrace.jp</v>
      </c>
      <c r="I93" s="6" t="s">
        <v>72</v>
      </c>
      <c r="J93" s="6" t="s">
        <v>72</v>
      </c>
      <c r="K93" s="6" t="s">
        <v>75</v>
      </c>
      <c r="L93" s="6" t="s">
        <v>74</v>
      </c>
      <c r="M93" s="6" t="s">
        <v>72</v>
      </c>
      <c r="N93" s="6" t="s">
        <v>74</v>
      </c>
      <c r="O93" s="6" t="s">
        <v>72</v>
      </c>
      <c r="P93" s="6" t="s">
        <v>74</v>
      </c>
      <c r="Q93" s="6" t="s">
        <v>72</v>
      </c>
      <c r="R93" s="6" t="s">
        <v>74</v>
      </c>
      <c r="S93" s="6" t="s">
        <v>74</v>
      </c>
      <c r="T93" s="6" t="s">
        <v>72</v>
      </c>
      <c r="U93" s="6" t="s">
        <v>72</v>
      </c>
      <c r="V93" s="6"/>
      <c r="W93" s="6" t="s">
        <v>72</v>
      </c>
      <c r="X93" s="6" t="s">
        <v>72</v>
      </c>
      <c r="Y93" s="6"/>
      <c r="Z93" s="15" t="s">
        <v>163</v>
      </c>
      <c r="AA93" s="15" t="s">
        <v>559</v>
      </c>
      <c r="AB93" s="19"/>
    </row>
    <row r="94" spans="2:28" ht="27.95" customHeight="1" x14ac:dyDescent="0.15">
      <c r="B94" s="9" t="s">
        <v>120</v>
      </c>
      <c r="C94" s="9" t="s">
        <v>46</v>
      </c>
      <c r="D94" s="10" t="s">
        <v>560</v>
      </c>
      <c r="E94" s="10" t="s">
        <v>561</v>
      </c>
      <c r="F94" s="10" t="s">
        <v>562</v>
      </c>
      <c r="G94" s="11" t="s">
        <v>71</v>
      </c>
      <c r="H94" s="18" t="s">
        <v>563</v>
      </c>
      <c r="I94" s="6" t="s">
        <v>72</v>
      </c>
      <c r="J94" s="6" t="s">
        <v>74</v>
      </c>
      <c r="K94" s="6"/>
      <c r="L94" s="6" t="s">
        <v>72</v>
      </c>
      <c r="M94" s="6" t="s">
        <v>72</v>
      </c>
      <c r="N94" s="6"/>
      <c r="O94" s="6"/>
      <c r="P94" s="6"/>
      <c r="Q94" s="6" t="s">
        <v>72</v>
      </c>
      <c r="R94" s="6"/>
      <c r="S94" s="6"/>
      <c r="T94" s="6" t="s">
        <v>72</v>
      </c>
      <c r="U94" s="6"/>
      <c r="V94" s="6"/>
      <c r="W94" s="6" t="s">
        <v>72</v>
      </c>
      <c r="X94" s="6" t="s">
        <v>72</v>
      </c>
      <c r="Y94" s="6"/>
      <c r="Z94" s="15" t="s">
        <v>138</v>
      </c>
      <c r="AA94" s="15"/>
      <c r="AB94" s="19"/>
    </row>
    <row r="95" spans="2:28" ht="42" customHeight="1" x14ac:dyDescent="0.15">
      <c r="B95" s="9" t="s">
        <v>120</v>
      </c>
      <c r="C95" s="9" t="s">
        <v>23</v>
      </c>
      <c r="D95" s="10" t="s">
        <v>536</v>
      </c>
      <c r="E95" s="10" t="s">
        <v>537</v>
      </c>
      <c r="F95" s="10" t="s">
        <v>538</v>
      </c>
      <c r="G95" s="11"/>
      <c r="H95" s="18"/>
      <c r="I95" s="6" t="s">
        <v>72</v>
      </c>
      <c r="J95" s="6" t="s">
        <v>72</v>
      </c>
      <c r="K95" s="6"/>
      <c r="L95" s="6" t="s">
        <v>72</v>
      </c>
      <c r="M95" s="6" t="s">
        <v>72</v>
      </c>
      <c r="N95" s="6" t="s">
        <v>74</v>
      </c>
      <c r="O95" s="6" t="s">
        <v>74</v>
      </c>
      <c r="P95" s="6" t="s">
        <v>74</v>
      </c>
      <c r="Q95" s="6" t="s">
        <v>72</v>
      </c>
      <c r="R95" s="6" t="s">
        <v>74</v>
      </c>
      <c r="S95" s="6" t="s">
        <v>74</v>
      </c>
      <c r="T95" s="6" t="s">
        <v>74</v>
      </c>
      <c r="U95" s="6" t="s">
        <v>74</v>
      </c>
      <c r="V95" s="6"/>
      <c r="W95" s="6" t="s">
        <v>72</v>
      </c>
      <c r="X95" s="6" t="s">
        <v>72</v>
      </c>
      <c r="Y95" s="6"/>
      <c r="Z95" s="15" t="s">
        <v>138</v>
      </c>
      <c r="AA95" s="15" t="s">
        <v>539</v>
      </c>
      <c r="AB95" s="19"/>
    </row>
    <row r="96" spans="2:28" ht="27.95" customHeight="1" x14ac:dyDescent="0.15">
      <c r="B96" s="9" t="s">
        <v>121</v>
      </c>
      <c r="C96" s="9" t="s">
        <v>21</v>
      </c>
      <c r="D96" s="10" t="s">
        <v>564</v>
      </c>
      <c r="E96" s="10" t="s">
        <v>176</v>
      </c>
      <c r="F96" s="10" t="s">
        <v>177</v>
      </c>
      <c r="G96" s="11" t="s">
        <v>71</v>
      </c>
      <c r="H96" s="18" t="str">
        <f>HYPERLINK("#", "https://www.courteous.jp")</f>
        <v>https://www.courteous.jp</v>
      </c>
      <c r="I96" s="6" t="s">
        <v>72</v>
      </c>
      <c r="J96" s="6" t="s">
        <v>74</v>
      </c>
      <c r="K96" s="6" t="s">
        <v>72</v>
      </c>
      <c r="L96" s="6" t="s">
        <v>74</v>
      </c>
      <c r="M96" s="6" t="s">
        <v>72</v>
      </c>
      <c r="N96" s="6" t="s">
        <v>74</v>
      </c>
      <c r="O96" s="6"/>
      <c r="P96" s="6"/>
      <c r="Q96" s="6" t="s">
        <v>72</v>
      </c>
      <c r="R96" s="6"/>
      <c r="S96" s="6"/>
      <c r="T96" s="6" t="s">
        <v>72</v>
      </c>
      <c r="U96" s="6" t="s">
        <v>74</v>
      </c>
      <c r="V96" s="6"/>
      <c r="W96" s="6" t="s">
        <v>74</v>
      </c>
      <c r="X96" s="6" t="s">
        <v>74</v>
      </c>
      <c r="Y96" s="6"/>
      <c r="Z96" s="15" t="s">
        <v>132</v>
      </c>
      <c r="AA96" s="15" t="s">
        <v>565</v>
      </c>
      <c r="AB96" s="19"/>
    </row>
    <row r="97" spans="2:28" ht="69.95" customHeight="1" x14ac:dyDescent="0.15">
      <c r="B97" s="9" t="s">
        <v>121</v>
      </c>
      <c r="C97" s="9" t="s">
        <v>3</v>
      </c>
      <c r="D97" s="10" t="s">
        <v>566</v>
      </c>
      <c r="E97" s="10" t="s">
        <v>147</v>
      </c>
      <c r="F97" s="10" t="s">
        <v>567</v>
      </c>
      <c r="G97" s="11" t="s">
        <v>71</v>
      </c>
      <c r="H97" s="18" t="s">
        <v>148</v>
      </c>
      <c r="I97" s="6" t="s">
        <v>74</v>
      </c>
      <c r="J97" s="6" t="s">
        <v>74</v>
      </c>
      <c r="K97" s="6"/>
      <c r="L97" s="6" t="s">
        <v>72</v>
      </c>
      <c r="M97" s="6" t="s">
        <v>72</v>
      </c>
      <c r="N97" s="6" t="s">
        <v>74</v>
      </c>
      <c r="O97" s="6" t="s">
        <v>74</v>
      </c>
      <c r="P97" s="6" t="s">
        <v>72</v>
      </c>
      <c r="Q97" s="6" t="s">
        <v>72</v>
      </c>
      <c r="R97" s="6"/>
      <c r="S97" s="6"/>
      <c r="T97" s="6" t="s">
        <v>74</v>
      </c>
      <c r="U97" s="6" t="s">
        <v>74</v>
      </c>
      <c r="V97" s="6"/>
      <c r="W97" s="6" t="s">
        <v>74</v>
      </c>
      <c r="X97" s="6" t="s">
        <v>72</v>
      </c>
      <c r="Y97" s="6"/>
      <c r="Z97" s="15" t="s">
        <v>568</v>
      </c>
      <c r="AA97" s="15" t="s">
        <v>569</v>
      </c>
      <c r="AB97" s="19"/>
    </row>
    <row r="98" spans="2:28" ht="56.1" customHeight="1" x14ac:dyDescent="0.15">
      <c r="B98" s="9" t="s">
        <v>122</v>
      </c>
      <c r="C98" s="9" t="s">
        <v>39</v>
      </c>
      <c r="D98" s="10" t="s">
        <v>570</v>
      </c>
      <c r="E98" s="10" t="s">
        <v>149</v>
      </c>
      <c r="F98" s="10" t="s">
        <v>571</v>
      </c>
      <c r="G98" s="11" t="s">
        <v>71</v>
      </c>
      <c r="H98" s="18" t="str">
        <f>HYPERLINK("#", "http://www.affinity-tsubaki.jp")</f>
        <v>http://www.affinity-tsubaki.jp</v>
      </c>
      <c r="I98" s="6" t="s">
        <v>72</v>
      </c>
      <c r="J98" s="6"/>
      <c r="K98" s="6"/>
      <c r="L98" s="6" t="s">
        <v>72</v>
      </c>
      <c r="M98" s="6" t="s">
        <v>72</v>
      </c>
      <c r="N98" s="6" t="s">
        <v>72</v>
      </c>
      <c r="O98" s="6" t="s">
        <v>74</v>
      </c>
      <c r="P98" s="6" t="s">
        <v>74</v>
      </c>
      <c r="Q98" s="6" t="s">
        <v>72</v>
      </c>
      <c r="R98" s="6"/>
      <c r="S98" s="6"/>
      <c r="T98" s="6" t="s">
        <v>72</v>
      </c>
      <c r="U98" s="6" t="s">
        <v>72</v>
      </c>
      <c r="V98" s="6"/>
      <c r="W98" s="6" t="s">
        <v>72</v>
      </c>
      <c r="X98" s="6" t="s">
        <v>72</v>
      </c>
      <c r="Y98" s="6"/>
      <c r="Z98" s="15" t="s">
        <v>162</v>
      </c>
      <c r="AA98" s="15" t="s">
        <v>572</v>
      </c>
      <c r="AB98" s="19"/>
    </row>
    <row r="99" spans="2:28" ht="69.95" customHeight="1" x14ac:dyDescent="0.15">
      <c r="B99" s="9" t="s">
        <v>122</v>
      </c>
      <c r="C99" s="9" t="s">
        <v>39</v>
      </c>
      <c r="D99" s="10" t="s">
        <v>573</v>
      </c>
      <c r="E99" s="10" t="s">
        <v>574</v>
      </c>
      <c r="F99" s="10" t="s">
        <v>575</v>
      </c>
      <c r="G99" s="11"/>
      <c r="H99" s="18"/>
      <c r="I99" s="6" t="s">
        <v>72</v>
      </c>
      <c r="J99" s="6" t="s">
        <v>74</v>
      </c>
      <c r="K99" s="6" t="s">
        <v>74</v>
      </c>
      <c r="L99" s="6" t="s">
        <v>74</v>
      </c>
      <c r="M99" s="6" t="s">
        <v>72</v>
      </c>
      <c r="N99" s="6"/>
      <c r="O99" s="6"/>
      <c r="P99" s="6"/>
      <c r="Q99" s="6" t="s">
        <v>74</v>
      </c>
      <c r="R99" s="6"/>
      <c r="S99" s="6"/>
      <c r="T99" s="6" t="s">
        <v>72</v>
      </c>
      <c r="U99" s="6"/>
      <c r="V99" s="6"/>
      <c r="W99" s="6"/>
      <c r="X99" s="6" t="s">
        <v>72</v>
      </c>
      <c r="Y99" s="6"/>
      <c r="Z99" s="15" t="s">
        <v>154</v>
      </c>
      <c r="AA99" s="15" t="s">
        <v>576</v>
      </c>
      <c r="AB99" s="19"/>
    </row>
    <row r="100" spans="2:28" ht="69.95" customHeight="1" x14ac:dyDescent="0.15">
      <c r="B100" s="9" t="s">
        <v>123</v>
      </c>
      <c r="C100" s="9" t="s">
        <v>8</v>
      </c>
      <c r="D100" s="10" t="s">
        <v>577</v>
      </c>
      <c r="E100" s="10" t="s">
        <v>178</v>
      </c>
      <c r="F100" s="10" t="s">
        <v>578</v>
      </c>
      <c r="G100" s="11" t="s">
        <v>71</v>
      </c>
      <c r="H100" s="18" t="str">
        <f>HYPERLINK("#", "http://nokatakan.sawayakaclub.jp/")</f>
        <v>http://nokatakan.sawayakaclub.jp/</v>
      </c>
      <c r="I100" s="6" t="s">
        <v>74</v>
      </c>
      <c r="J100" s="6" t="s">
        <v>74</v>
      </c>
      <c r="K100" s="6"/>
      <c r="L100" s="6" t="s">
        <v>74</v>
      </c>
      <c r="M100" s="6" t="s">
        <v>72</v>
      </c>
      <c r="N100" s="6" t="s">
        <v>72</v>
      </c>
      <c r="O100" s="6" t="s">
        <v>74</v>
      </c>
      <c r="P100" s="6" t="s">
        <v>74</v>
      </c>
      <c r="Q100" s="6" t="s">
        <v>74</v>
      </c>
      <c r="R100" s="6"/>
      <c r="S100" s="6" t="s">
        <v>74</v>
      </c>
      <c r="T100" s="6" t="s">
        <v>72</v>
      </c>
      <c r="U100" s="6" t="s">
        <v>74</v>
      </c>
      <c r="V100" s="6"/>
      <c r="W100" s="6" t="s">
        <v>74</v>
      </c>
      <c r="X100" s="6" t="s">
        <v>74</v>
      </c>
      <c r="Y100" s="6"/>
      <c r="Z100" s="15" t="s">
        <v>132</v>
      </c>
      <c r="AA100" s="15" t="s">
        <v>579</v>
      </c>
      <c r="AB100" s="19"/>
    </row>
    <row r="101" spans="2:28" ht="56.1" customHeight="1" x14ac:dyDescent="0.15">
      <c r="B101" s="9" t="s">
        <v>124</v>
      </c>
      <c r="C101" s="9" t="s">
        <v>17</v>
      </c>
      <c r="D101" s="10" t="s">
        <v>580</v>
      </c>
      <c r="E101" s="10" t="s">
        <v>581</v>
      </c>
      <c r="F101" s="10" t="s">
        <v>582</v>
      </c>
      <c r="G101" s="11" t="s">
        <v>71</v>
      </c>
      <c r="H101" s="18" t="str">
        <f>HYPERLINK("#", "http://casahome.jp")</f>
        <v>http://casahome.jp</v>
      </c>
      <c r="I101" s="6" t="s">
        <v>74</v>
      </c>
      <c r="J101" s="6"/>
      <c r="K101" s="6"/>
      <c r="L101" s="6"/>
      <c r="M101" s="6" t="s">
        <v>72</v>
      </c>
      <c r="N101" s="6"/>
      <c r="O101" s="6"/>
      <c r="P101" s="6"/>
      <c r="Q101" s="6"/>
      <c r="R101" s="6"/>
      <c r="S101" s="6"/>
      <c r="T101" s="6" t="s">
        <v>72</v>
      </c>
      <c r="U101" s="6"/>
      <c r="V101" s="6"/>
      <c r="W101" s="6"/>
      <c r="X101" s="6" t="s">
        <v>72</v>
      </c>
      <c r="Y101" s="6"/>
      <c r="Z101" s="15" t="s">
        <v>131</v>
      </c>
      <c r="AA101" s="15" t="s">
        <v>583</v>
      </c>
      <c r="AB101" s="19"/>
    </row>
    <row r="102" spans="2:28" ht="42" customHeight="1" x14ac:dyDescent="0.15">
      <c r="B102" s="9" t="s">
        <v>124</v>
      </c>
      <c r="C102" s="9" t="s">
        <v>17</v>
      </c>
      <c r="D102" s="10" t="s">
        <v>584</v>
      </c>
      <c r="E102" s="10" t="s">
        <v>151</v>
      </c>
      <c r="F102" s="10" t="s">
        <v>152</v>
      </c>
      <c r="G102" s="11" t="s">
        <v>71</v>
      </c>
      <c r="H102" s="18" t="str">
        <f>HYPERLINK("#", "https://kagayaki.kisyoukai.jp/")</f>
        <v>https://kagayaki.kisyoukai.jp/</v>
      </c>
      <c r="I102" s="6" t="s">
        <v>72</v>
      </c>
      <c r="J102" s="6" t="s">
        <v>72</v>
      </c>
      <c r="K102" s="6"/>
      <c r="L102" s="6" t="s">
        <v>72</v>
      </c>
      <c r="M102" s="6" t="s">
        <v>72</v>
      </c>
      <c r="N102" s="6" t="s">
        <v>72</v>
      </c>
      <c r="O102" s="6" t="s">
        <v>72</v>
      </c>
      <c r="P102" s="6" t="s">
        <v>72</v>
      </c>
      <c r="Q102" s="6" t="s">
        <v>72</v>
      </c>
      <c r="R102" s="6" t="s">
        <v>72</v>
      </c>
      <c r="S102" s="6"/>
      <c r="T102" s="6" t="s">
        <v>72</v>
      </c>
      <c r="U102" s="6" t="s">
        <v>72</v>
      </c>
      <c r="V102" s="6" t="s">
        <v>74</v>
      </c>
      <c r="W102" s="6"/>
      <c r="X102" s="6" t="s">
        <v>72</v>
      </c>
      <c r="Y102" s="6" t="s">
        <v>74</v>
      </c>
      <c r="Z102" s="15" t="s">
        <v>568</v>
      </c>
      <c r="AA102" s="15" t="s">
        <v>585</v>
      </c>
      <c r="AB102" s="19"/>
    </row>
    <row r="103" spans="2:28" ht="69.95" customHeight="1" x14ac:dyDescent="0.15">
      <c r="B103" s="9" t="s">
        <v>124</v>
      </c>
      <c r="C103" s="9" t="s">
        <v>19</v>
      </c>
      <c r="D103" s="10" t="s">
        <v>586</v>
      </c>
      <c r="E103" s="10" t="s">
        <v>179</v>
      </c>
      <c r="F103" s="10" t="s">
        <v>587</v>
      </c>
      <c r="G103" s="11" t="s">
        <v>71</v>
      </c>
      <c r="H103" s="18" t="str">
        <f>HYPERLINK("#", "https://sf-kaigo.com/")</f>
        <v>https://sf-kaigo.com/</v>
      </c>
      <c r="I103" s="6" t="s">
        <v>72</v>
      </c>
      <c r="J103" s="6" t="s">
        <v>74</v>
      </c>
      <c r="K103" s="6"/>
      <c r="L103" s="6" t="s">
        <v>74</v>
      </c>
      <c r="M103" s="6" t="s">
        <v>72</v>
      </c>
      <c r="N103" s="6" t="s">
        <v>74</v>
      </c>
      <c r="O103" s="6"/>
      <c r="P103" s="6"/>
      <c r="Q103" s="6"/>
      <c r="R103" s="6"/>
      <c r="S103" s="6"/>
      <c r="T103" s="6"/>
      <c r="U103" s="6"/>
      <c r="V103" s="6"/>
      <c r="W103" s="6" t="s">
        <v>72</v>
      </c>
      <c r="X103" s="6" t="s">
        <v>72</v>
      </c>
      <c r="Y103" s="6"/>
      <c r="Z103" s="15" t="s">
        <v>132</v>
      </c>
      <c r="AA103" s="15" t="s">
        <v>588</v>
      </c>
      <c r="AB103" s="19"/>
    </row>
    <row r="104" spans="2:28" ht="69.95" customHeight="1" x14ac:dyDescent="0.15">
      <c r="B104" s="9" t="s">
        <v>124</v>
      </c>
      <c r="C104" s="9" t="s">
        <v>18</v>
      </c>
      <c r="D104" s="10" t="s">
        <v>589</v>
      </c>
      <c r="E104" s="10" t="s">
        <v>150</v>
      </c>
      <c r="F104" s="10" t="s">
        <v>590</v>
      </c>
      <c r="G104" s="11" t="s">
        <v>71</v>
      </c>
      <c r="H104" s="18" t="str">
        <f>HYPERLINK("#", "https://sunwels.jp/pdh/")</f>
        <v>https://sunwels.jp/pdh/</v>
      </c>
      <c r="I104" s="6" t="s">
        <v>72</v>
      </c>
      <c r="J104" s="6" t="s">
        <v>72</v>
      </c>
      <c r="K104" s="6"/>
      <c r="L104" s="6" t="s">
        <v>72</v>
      </c>
      <c r="M104" s="6" t="s">
        <v>72</v>
      </c>
      <c r="N104" s="6"/>
      <c r="O104" s="6" t="s">
        <v>72</v>
      </c>
      <c r="P104" s="6" t="s">
        <v>72</v>
      </c>
      <c r="Q104" s="6" t="s">
        <v>72</v>
      </c>
      <c r="R104" s="6" t="s">
        <v>72</v>
      </c>
      <c r="S104" s="6" t="s">
        <v>72</v>
      </c>
      <c r="T104" s="6" t="s">
        <v>72</v>
      </c>
      <c r="U104" s="6" t="s">
        <v>72</v>
      </c>
      <c r="V104" s="6" t="s">
        <v>72</v>
      </c>
      <c r="W104" s="6" t="s">
        <v>72</v>
      </c>
      <c r="X104" s="6" t="s">
        <v>72</v>
      </c>
      <c r="Y104" s="6" t="s">
        <v>72</v>
      </c>
      <c r="Z104" s="15" t="s">
        <v>153</v>
      </c>
      <c r="AA104" s="15" t="s">
        <v>591</v>
      </c>
      <c r="AB104" s="19"/>
    </row>
    <row r="105" spans="2:28" ht="42" customHeight="1" x14ac:dyDescent="0.15">
      <c r="B105" s="9" t="s">
        <v>124</v>
      </c>
      <c r="C105" s="9" t="s">
        <v>18</v>
      </c>
      <c r="D105" s="10" t="s">
        <v>592</v>
      </c>
      <c r="E105" s="10" t="s">
        <v>593</v>
      </c>
      <c r="F105" s="10" t="s">
        <v>594</v>
      </c>
      <c r="G105" s="11" t="s">
        <v>71</v>
      </c>
      <c r="H105" s="18" t="str">
        <f>HYPERLINK("#", "http://medicare.iyashi.imajuku@gmail.com")</f>
        <v>http://medicare.iyashi.imajuku@gmail.com</v>
      </c>
      <c r="I105" s="6" t="s">
        <v>72</v>
      </c>
      <c r="J105" s="6" t="s">
        <v>72</v>
      </c>
      <c r="K105" s="6"/>
      <c r="L105" s="6" t="s">
        <v>72</v>
      </c>
      <c r="M105" s="6" t="s">
        <v>72</v>
      </c>
      <c r="N105" s="6" t="s">
        <v>72</v>
      </c>
      <c r="O105" s="6" t="s">
        <v>72</v>
      </c>
      <c r="P105" s="6" t="s">
        <v>72</v>
      </c>
      <c r="Q105" s="6" t="s">
        <v>72</v>
      </c>
      <c r="R105" s="6" t="s">
        <v>72</v>
      </c>
      <c r="S105" s="6" t="s">
        <v>72</v>
      </c>
      <c r="T105" s="6" t="s">
        <v>72</v>
      </c>
      <c r="U105" s="6" t="s">
        <v>72</v>
      </c>
      <c r="V105" s="6" t="s">
        <v>72</v>
      </c>
      <c r="W105" s="6" t="s">
        <v>72</v>
      </c>
      <c r="X105" s="6" t="s">
        <v>72</v>
      </c>
      <c r="Y105" s="6" t="s">
        <v>72</v>
      </c>
      <c r="Z105" s="15" t="s">
        <v>164</v>
      </c>
      <c r="AA105" s="15" t="s">
        <v>595</v>
      </c>
      <c r="AB105" s="19"/>
    </row>
    <row r="106" spans="2:28" ht="69.95" customHeight="1" x14ac:dyDescent="0.15">
      <c r="B106" s="9" t="s">
        <v>125</v>
      </c>
      <c r="C106" s="9" t="s">
        <v>12</v>
      </c>
      <c r="D106" s="10" t="s">
        <v>596</v>
      </c>
      <c r="E106" s="10" t="s">
        <v>597</v>
      </c>
      <c r="F106" s="10" t="s">
        <v>598</v>
      </c>
      <c r="G106" s="11" t="s">
        <v>71</v>
      </c>
      <c r="H106" s="18" t="str">
        <f>HYPERLINK("#", "https://www.nakayama-seikei.net/kaigo/index/5")</f>
        <v>https://www.nakayama-seikei.net/kaigo/index/5</v>
      </c>
      <c r="I106" s="6" t="s">
        <v>72</v>
      </c>
      <c r="J106" s="6" t="s">
        <v>74</v>
      </c>
      <c r="K106" s="6"/>
      <c r="L106" s="6" t="s">
        <v>74</v>
      </c>
      <c r="M106" s="6" t="s">
        <v>72</v>
      </c>
      <c r="N106" s="6" t="s">
        <v>74</v>
      </c>
      <c r="O106" s="6"/>
      <c r="P106" s="6"/>
      <c r="Q106" s="6" t="s">
        <v>72</v>
      </c>
      <c r="R106" s="6"/>
      <c r="S106" s="6"/>
      <c r="T106" s="6" t="s">
        <v>72</v>
      </c>
      <c r="U106" s="6"/>
      <c r="V106" s="6"/>
      <c r="W106" s="6" t="s">
        <v>72</v>
      </c>
      <c r="X106" s="6" t="s">
        <v>72</v>
      </c>
      <c r="Y106" s="6"/>
      <c r="Z106" s="15" t="s">
        <v>138</v>
      </c>
      <c r="AA106" s="15" t="s">
        <v>599</v>
      </c>
      <c r="AB106" s="19"/>
    </row>
    <row r="107" spans="2:28" ht="69.95" customHeight="1" x14ac:dyDescent="0.15">
      <c r="B107" s="9" t="s">
        <v>125</v>
      </c>
      <c r="C107" s="9" t="s">
        <v>12</v>
      </c>
      <c r="D107" s="10" t="s">
        <v>600</v>
      </c>
      <c r="E107" s="10" t="s">
        <v>601</v>
      </c>
      <c r="F107" s="10" t="s">
        <v>602</v>
      </c>
      <c r="G107" s="11" t="s">
        <v>71</v>
      </c>
      <c r="H107" s="18" t="str">
        <f>HYPERLINK("#", "http://www.fukuoka.hakujyujikai.or.jp/homecare/")</f>
        <v>http://www.fukuoka.hakujyujikai.or.jp/homecare/</v>
      </c>
      <c r="I107" s="6" t="s">
        <v>74</v>
      </c>
      <c r="J107" s="6" t="s">
        <v>74</v>
      </c>
      <c r="K107" s="6" t="s">
        <v>74</v>
      </c>
      <c r="L107" s="6" t="s">
        <v>74</v>
      </c>
      <c r="M107" s="6" t="s">
        <v>72</v>
      </c>
      <c r="N107" s="6" t="s">
        <v>72</v>
      </c>
      <c r="O107" s="6"/>
      <c r="P107" s="6"/>
      <c r="Q107" s="6" t="s">
        <v>72</v>
      </c>
      <c r="R107" s="6"/>
      <c r="S107" s="6"/>
      <c r="T107" s="6" t="s">
        <v>72</v>
      </c>
      <c r="U107" s="6"/>
      <c r="V107" s="6"/>
      <c r="W107" s="6" t="s">
        <v>72</v>
      </c>
      <c r="X107" s="6" t="s">
        <v>74</v>
      </c>
      <c r="Y107" s="6"/>
      <c r="Z107" s="15" t="s">
        <v>603</v>
      </c>
      <c r="AA107" s="15" t="s">
        <v>604</v>
      </c>
      <c r="AB107" s="19"/>
    </row>
    <row r="108" spans="2:28" ht="27.95" customHeight="1" x14ac:dyDescent="0.15">
      <c r="B108" s="9" t="s">
        <v>125</v>
      </c>
      <c r="C108" s="9" t="s">
        <v>9</v>
      </c>
      <c r="D108" s="10" t="s">
        <v>605</v>
      </c>
      <c r="E108" s="10" t="s">
        <v>606</v>
      </c>
      <c r="F108" s="10" t="s">
        <v>607</v>
      </c>
      <c r="G108" s="11" t="s">
        <v>71</v>
      </c>
      <c r="H108" s="18" t="s">
        <v>608</v>
      </c>
      <c r="I108" s="6" t="s">
        <v>72</v>
      </c>
      <c r="J108" s="6" t="s">
        <v>72</v>
      </c>
      <c r="K108" s="6"/>
      <c r="L108" s="6" t="s">
        <v>74</v>
      </c>
      <c r="M108" s="6" t="s">
        <v>72</v>
      </c>
      <c r="N108" s="6" t="s">
        <v>72</v>
      </c>
      <c r="O108" s="6"/>
      <c r="P108" s="6"/>
      <c r="Q108" s="6" t="s">
        <v>74</v>
      </c>
      <c r="R108" s="6" t="s">
        <v>74</v>
      </c>
      <c r="S108" s="6" t="s">
        <v>74</v>
      </c>
      <c r="T108" s="6" t="s">
        <v>72</v>
      </c>
      <c r="U108" s="6" t="s">
        <v>74</v>
      </c>
      <c r="V108" s="6"/>
      <c r="W108" s="6" t="s">
        <v>72</v>
      </c>
      <c r="X108" s="6" t="s">
        <v>72</v>
      </c>
      <c r="Y108" s="6"/>
      <c r="Z108" s="15" t="s">
        <v>131</v>
      </c>
      <c r="AA108" s="15" t="s">
        <v>609</v>
      </c>
      <c r="AB108" s="19"/>
    </row>
    <row r="109" spans="2:28" ht="42" customHeight="1" x14ac:dyDescent="0.15">
      <c r="B109" s="9" t="s">
        <v>126</v>
      </c>
      <c r="C109" s="9" t="s">
        <v>10</v>
      </c>
      <c r="D109" s="10" t="s">
        <v>610</v>
      </c>
      <c r="E109" s="10" t="s">
        <v>611</v>
      </c>
      <c r="F109" s="10" t="s">
        <v>612</v>
      </c>
      <c r="G109" s="11" t="s">
        <v>71</v>
      </c>
      <c r="H109" s="18" t="str">
        <f>HYPERLINK("#", "http://hoon-care.com")</f>
        <v>http://hoon-care.com</v>
      </c>
      <c r="I109" s="6" t="s">
        <v>72</v>
      </c>
      <c r="J109" s="6" t="s">
        <v>72</v>
      </c>
      <c r="K109" s="6"/>
      <c r="L109" s="6" t="s">
        <v>72</v>
      </c>
      <c r="M109" s="6" t="s">
        <v>72</v>
      </c>
      <c r="N109" s="6"/>
      <c r="O109" s="6"/>
      <c r="P109" s="6"/>
      <c r="Q109" s="6" t="s">
        <v>72</v>
      </c>
      <c r="R109" s="6"/>
      <c r="S109" s="6"/>
      <c r="T109" s="6" t="s">
        <v>72</v>
      </c>
      <c r="U109" s="6"/>
      <c r="V109" s="6"/>
      <c r="W109" s="6"/>
      <c r="X109" s="6"/>
      <c r="Y109" s="6"/>
      <c r="Z109" s="15" t="s">
        <v>138</v>
      </c>
      <c r="AA109" s="15" t="s">
        <v>613</v>
      </c>
      <c r="AB109" s="19"/>
    </row>
    <row r="110" spans="2:28" ht="56.1" customHeight="1" x14ac:dyDescent="0.15">
      <c r="B110" s="9" t="s">
        <v>127</v>
      </c>
      <c r="C110" s="9" t="s">
        <v>7</v>
      </c>
      <c r="D110" s="10" t="s">
        <v>614</v>
      </c>
      <c r="E110" s="10" t="s">
        <v>615</v>
      </c>
      <c r="F110" s="10" t="s">
        <v>616</v>
      </c>
      <c r="G110" s="11" t="s">
        <v>71</v>
      </c>
      <c r="H110" s="18" t="str">
        <f>HYPERLINK("#", "https://nursing-home.co.jp/nh/susenji/")</f>
        <v>https://nursing-home.co.jp/nh/susenji/</v>
      </c>
      <c r="I110" s="6" t="s">
        <v>74</v>
      </c>
      <c r="J110" s="6" t="s">
        <v>72</v>
      </c>
      <c r="K110" s="6"/>
      <c r="L110" s="6" t="s">
        <v>72</v>
      </c>
      <c r="M110" s="6" t="s">
        <v>72</v>
      </c>
      <c r="N110" s="6" t="s">
        <v>74</v>
      </c>
      <c r="O110" s="6" t="s">
        <v>72</v>
      </c>
      <c r="P110" s="6" t="s">
        <v>72</v>
      </c>
      <c r="Q110" s="6" t="s">
        <v>72</v>
      </c>
      <c r="R110" s="6" t="s">
        <v>72</v>
      </c>
      <c r="S110" s="6" t="s">
        <v>72</v>
      </c>
      <c r="T110" s="6" t="s">
        <v>72</v>
      </c>
      <c r="U110" s="6" t="s">
        <v>72</v>
      </c>
      <c r="V110" s="6" t="s">
        <v>72</v>
      </c>
      <c r="W110" s="6" t="s">
        <v>72</v>
      </c>
      <c r="X110" s="6" t="s">
        <v>72</v>
      </c>
      <c r="Y110" s="6" t="s">
        <v>72</v>
      </c>
      <c r="Z110" s="15"/>
      <c r="AA110" s="15" t="s">
        <v>617</v>
      </c>
      <c r="AB110" s="19"/>
    </row>
  </sheetData>
  <autoFilter ref="B3:BF110"/>
  <mergeCells count="9">
    <mergeCell ref="Z2:Z3"/>
    <mergeCell ref="AA2:AA3"/>
    <mergeCell ref="AB2:AB3"/>
    <mergeCell ref="B2:B3"/>
    <mergeCell ref="C2:C3"/>
    <mergeCell ref="D2:D3"/>
    <mergeCell ref="E2:H2"/>
    <mergeCell ref="I2:K2"/>
    <mergeCell ref="L2:Y2"/>
  </mergeCells>
  <phoneticPr fontId="1"/>
  <pageMargins left="0.23622047244094491" right="0.23622047244094491" top="0.74803149606299213" bottom="0.74803149606299213" header="0.31496062992125984" footer="0.31496062992125984"/>
  <pageSetup paperSize="9" scale="68" fitToHeight="0" orientation="landscape" r:id="rId1"/>
  <rowBreaks count="9" manualBreakCount="9">
    <brk id="14" max="30" man="1"/>
    <brk id="23" max="30" man="1"/>
    <brk id="34" max="30" man="1"/>
    <brk id="44" max="30" man="1"/>
    <brk id="54" max="30" man="1"/>
    <brk id="66" max="30" man="1"/>
    <brk id="78" max="30" man="1"/>
    <brk id="89" max="30" man="1"/>
    <brk id="99"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住有</vt:lpstr>
      <vt:lpstr>住有!Print_Area</vt:lpstr>
      <vt:lpstr>住有!Print_Titles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井寺　俊太郎</dc:creator>
  <cp:lastModifiedBy>FINE_User</cp:lastModifiedBy>
  <cp:lastPrinted>2024-02-15T01:53:39Z</cp:lastPrinted>
  <dcterms:created xsi:type="dcterms:W3CDTF">2020-02-12T09:08:13Z</dcterms:created>
  <dcterms:modified xsi:type="dcterms:W3CDTF">2024-03-07T09:50:05Z</dcterms:modified>
</cp:coreProperties>
</file>