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市民向け\"/>
    </mc:Choice>
  </mc:AlternateContent>
  <bookViews>
    <workbookView xWindow="0" yWindow="0" windowWidth="16605" windowHeight="7470" tabRatio="731"/>
  </bookViews>
  <sheets>
    <sheet name="軽費" sheetId="225" r:id="rId1"/>
  </sheets>
  <definedNames>
    <definedName name="_xlnm._FilterDatabase" localSheetId="0" hidden="1">軽費!$B$3:$BF$16</definedName>
    <definedName name="_xlnm._FilterDatabase" hidden="1">#N/A</definedName>
    <definedName name="_xlnm.Print_Area" localSheetId="0">軽費!$A$1:$AA$18</definedName>
    <definedName name="_xlnm.Print_Titles" localSheetId="0">軽費!$1:$3</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9" i="225" l="1"/>
  <c r="H5" i="225" l="1"/>
  <c r="H17" i="225" l="1"/>
  <c r="H16" i="225"/>
  <c r="H15" i="225"/>
  <c r="H14" i="225"/>
  <c r="H13" i="225"/>
  <c r="H12" i="225"/>
  <c r="H11" i="225"/>
  <c r="H10" i="225"/>
  <c r="H8" i="225"/>
  <c r="H7" i="225"/>
  <c r="H6" i="225"/>
  <c r="H4" i="225"/>
</calcChain>
</file>

<file path=xl/sharedStrings.xml><?xml version="1.0" encoding="utf-8"?>
<sst xmlns="http://schemas.openxmlformats.org/spreadsheetml/2006/main" count="220" uniqueCount="134">
  <si>
    <t>所在地</t>
    <rPh sb="0" eb="3">
      <t>ショザイチ</t>
    </rPh>
    <phoneticPr fontId="1"/>
  </si>
  <si>
    <t>舞鶴</t>
  </si>
  <si>
    <t>警固</t>
  </si>
  <si>
    <t>小笹</t>
  </si>
  <si>
    <t>月隈</t>
  </si>
  <si>
    <t>片江</t>
  </si>
  <si>
    <t>奈多</t>
  </si>
  <si>
    <t>入部</t>
  </si>
  <si>
    <t>堤</t>
  </si>
  <si>
    <t>名島</t>
  </si>
  <si>
    <t>三苫</t>
  </si>
  <si>
    <t>〒・住所</t>
    <rPh sb="2" eb="4">
      <t>ジュウショ</t>
    </rPh>
    <phoneticPr fontId="1"/>
  </si>
  <si>
    <t>①TEL
②FAX</t>
    <phoneticPr fontId="1"/>
  </si>
  <si>
    <t>ホーム
ページ</t>
    <phoneticPr fontId="14"/>
  </si>
  <si>
    <t>気管切開</t>
    <rPh sb="0" eb="2">
      <t>キカン</t>
    </rPh>
    <rPh sb="2" eb="4">
      <t>セッカイ</t>
    </rPh>
    <phoneticPr fontId="1"/>
  </si>
  <si>
    <t>有</t>
    <rPh sb="0" eb="1">
      <t>アリ</t>
    </rPh>
    <phoneticPr fontId="14"/>
  </si>
  <si>
    <t>可</t>
  </si>
  <si>
    <t>東1</t>
  </si>
  <si>
    <t>要相談</t>
  </si>
  <si>
    <t>東7</t>
  </si>
  <si>
    <t>博多
4</t>
    <phoneticPr fontId="14"/>
  </si>
  <si>
    <t>中央
2</t>
    <phoneticPr fontId="14"/>
  </si>
  <si>
    <t>中央
3</t>
    <phoneticPr fontId="14"/>
  </si>
  <si>
    <t>中央
5</t>
    <phoneticPr fontId="14"/>
  </si>
  <si>
    <t>城南
3</t>
    <phoneticPr fontId="14"/>
  </si>
  <si>
    <t>城南
4</t>
    <phoneticPr fontId="14"/>
  </si>
  <si>
    <t>早良
6</t>
    <phoneticPr fontId="14"/>
  </si>
  <si>
    <t>認共</t>
  </si>
  <si>
    <t>居介・訪ﾘ・通介・通ﾘ・短生・短療・特養・老健</t>
  </si>
  <si>
    <t>811-0206
雁の巣1-7-25</t>
  </si>
  <si>
    <t>通介</t>
  </si>
  <si>
    <t>812-0858
月隈6-16-11</t>
  </si>
  <si>
    <t>810-0074
大手門2-5-15</t>
  </si>
  <si>
    <t>①726-6333
②726-6336</t>
  </si>
  <si>
    <t>通介・認共</t>
  </si>
  <si>
    <t>811-1102
東入部2-16-17</t>
  </si>
  <si>
    <t>①803-2080
②804-2730</t>
  </si>
  <si>
    <t>819-0163
今宿上ﾉ原16-1</t>
  </si>
  <si>
    <t>包括</t>
    <rPh sb="0" eb="2">
      <t>ホウカツ</t>
    </rPh>
    <phoneticPr fontId="14"/>
  </si>
  <si>
    <t>校区</t>
    <rPh sb="0" eb="2">
      <t>コウク</t>
    </rPh>
    <phoneticPr fontId="14"/>
  </si>
  <si>
    <t>施設名</t>
    <rPh sb="0" eb="2">
      <t>シセツ</t>
    </rPh>
    <rPh sb="2" eb="3">
      <t>メイ</t>
    </rPh>
    <phoneticPr fontId="1"/>
  </si>
  <si>
    <t>対応や体制</t>
    <rPh sb="0" eb="2">
      <t>タイオウ</t>
    </rPh>
    <rPh sb="3" eb="5">
      <t>タイセイ</t>
    </rPh>
    <phoneticPr fontId="1"/>
  </si>
  <si>
    <t>医療処置を必要とする入居者に対する対応や体制</t>
    <rPh sb="0" eb="2">
      <t>イリョウ</t>
    </rPh>
    <rPh sb="2" eb="4">
      <t>ショチ</t>
    </rPh>
    <rPh sb="5" eb="7">
      <t>ヒツヨウ</t>
    </rPh>
    <rPh sb="10" eb="13">
      <t>ニュウキョシャ</t>
    </rPh>
    <rPh sb="14" eb="15">
      <t>タイ</t>
    </rPh>
    <rPh sb="17" eb="19">
      <t>タイオウ</t>
    </rPh>
    <rPh sb="20" eb="22">
      <t>タイセイ</t>
    </rPh>
    <phoneticPr fontId="1"/>
  </si>
  <si>
    <t>併設事業所</t>
    <rPh sb="0" eb="2">
      <t>ヘイセツ</t>
    </rPh>
    <rPh sb="2" eb="5">
      <t>ジギョウショ</t>
    </rPh>
    <phoneticPr fontId="14"/>
  </si>
  <si>
    <t>施設の特色
（75字以内）</t>
    <rPh sb="0" eb="2">
      <t>シセツ</t>
    </rPh>
    <rPh sb="3" eb="5">
      <t>トクショク</t>
    </rPh>
    <rPh sb="9" eb="10">
      <t>ジ</t>
    </rPh>
    <rPh sb="10" eb="12">
      <t>イナイ</t>
    </rPh>
    <phoneticPr fontId="1"/>
  </si>
  <si>
    <t>認知症</t>
    <rPh sb="0" eb="3">
      <t>ニンチショウ</t>
    </rPh>
    <phoneticPr fontId="1"/>
  </si>
  <si>
    <t>看取り</t>
    <rPh sb="0" eb="2">
      <t>ミト</t>
    </rPh>
    <phoneticPr fontId="1"/>
  </si>
  <si>
    <t>ショート
ステイ</t>
    <phoneticPr fontId="1"/>
  </si>
  <si>
    <t>インスリン
投与</t>
    <rPh sb="6" eb="8">
      <t>トウヨ</t>
    </rPh>
    <phoneticPr fontId="1"/>
  </si>
  <si>
    <t>ペース
メーカー</t>
    <phoneticPr fontId="1"/>
  </si>
  <si>
    <t>透析</t>
    <rPh sb="0" eb="2">
      <t>トウセキ</t>
    </rPh>
    <phoneticPr fontId="1"/>
  </si>
  <si>
    <t>たん吸引</t>
    <rPh sb="2" eb="4">
      <t>キュウイン</t>
    </rPh>
    <phoneticPr fontId="1"/>
  </si>
  <si>
    <t>胃ろう</t>
    <rPh sb="0" eb="1">
      <t>イ</t>
    </rPh>
    <phoneticPr fontId="1"/>
  </si>
  <si>
    <t>膀胱留置
カテーテル</t>
    <rPh sb="0" eb="2">
      <t>ボウコウ</t>
    </rPh>
    <rPh sb="2" eb="4">
      <t>リュウチ</t>
    </rPh>
    <phoneticPr fontId="1"/>
  </si>
  <si>
    <t>(鼻腔)
経管栄養</t>
    <rPh sb="1" eb="3">
      <t>ビクウ</t>
    </rPh>
    <rPh sb="5" eb="7">
      <t>ケイカン</t>
    </rPh>
    <rPh sb="7" eb="9">
      <t>エイヨウ</t>
    </rPh>
    <phoneticPr fontId="1"/>
  </si>
  <si>
    <t>中心静脈
栄養</t>
    <phoneticPr fontId="1"/>
  </si>
  <si>
    <t>ストーマ</t>
    <phoneticPr fontId="1"/>
  </si>
  <si>
    <t>神経難病</t>
    <rPh sb="0" eb="4">
      <t>シンケイナンビョウ</t>
    </rPh>
    <phoneticPr fontId="1"/>
  </si>
  <si>
    <t>褥瘡</t>
    <rPh sb="0" eb="2">
      <t>ジョクソウ</t>
    </rPh>
    <phoneticPr fontId="1"/>
  </si>
  <si>
    <t>在宅酸素</t>
    <rPh sb="0" eb="4">
      <t>ザイタクサンソ</t>
    </rPh>
    <phoneticPr fontId="1"/>
  </si>
  <si>
    <t>人工呼吸器
管理</t>
    <rPh sb="0" eb="2">
      <t>ジンコウ</t>
    </rPh>
    <rPh sb="2" eb="5">
      <t>コキュウキ</t>
    </rPh>
    <rPh sb="6" eb="8">
      <t>カンリ</t>
    </rPh>
    <phoneticPr fontId="1"/>
  </si>
  <si>
    <t>居介・訪介・通介・養護老人ﾎｰﾑ</t>
  </si>
  <si>
    <t>居介・通介・短生・特養・認共</t>
  </si>
  <si>
    <t>特施</t>
  </si>
  <si>
    <t>814-0121
神松寺1-7-1</t>
  </si>
  <si>
    <t>①874-1294
②874-2940</t>
  </si>
  <si>
    <t>819-0055
生の松原3-13-15</t>
  </si>
  <si>
    <t>819-0379
北原2-15-10</t>
  </si>
  <si>
    <t>①807-7576
②807-7579</t>
  </si>
  <si>
    <t>軽費</t>
  </si>
  <si>
    <t>ケアハウス　ビハーラ今泉</t>
  </si>
  <si>
    <t>810-0021
今泉1-18-15</t>
  </si>
  <si>
    <t>①738-1113
②738-1116</t>
  </si>
  <si>
    <t>軽費老人ホーム一覧　　令和５年12月現在</t>
    <phoneticPr fontId="14"/>
  </si>
  <si>
    <t>長雲荘</t>
  </si>
  <si>
    <t>811-0201
三苫2-28-70</t>
  </si>
  <si>
    <t>①607-7231
②607-7232</t>
  </si>
  <si>
    <t>バランスのとれた美味しい食事の提供や看護師の常勤配置等により安心して過ごせます。公的助成により低額な料金で入居でき入居一時金不要。個室・冷暖房完備。</t>
    <phoneticPr fontId="14"/>
  </si>
  <si>
    <t>ケアハウス海の中道</t>
  </si>
  <si>
    <t>①607-8899
②607-8878</t>
  </si>
  <si>
    <t>居介・訪介・訪看・訪ﾘ・通介・通ﾘ・短生・短療・特養・老健・特施・認共・定随・地介・住有</t>
  </si>
  <si>
    <t>緑豊かな海の中道はアクセスにも優れ海と緑の恵みにつつまれた施設です。高齢者の自主性を尊重しながら在宅生活を長く続けていただけるよう援助します。</t>
    <phoneticPr fontId="14"/>
  </si>
  <si>
    <t>ケアハウス　フレンドピーチ</t>
  </si>
  <si>
    <t>813-0035
松崎4-17-1</t>
  </si>
  <si>
    <t>①662-8888
②662-8866</t>
  </si>
  <si>
    <t>比較的街中の立地ですが、静かな環境です。</t>
  </si>
  <si>
    <t>ケアハウス月隈一番館</t>
  </si>
  <si>
    <t>①503-8996
②503-8988</t>
  </si>
  <si>
    <t>居介・訪介・通介・短生・特養・認共・地介</t>
  </si>
  <si>
    <t>自立した生活が可能な方のお住まいです。食事や入浴の提供、24時間スタッフ常駐で安心です。レベルに合わせて介護保険サービスもご利用いただけます。</t>
    <phoneticPr fontId="14"/>
  </si>
  <si>
    <t>ケアハウス　エスペランザ</t>
  </si>
  <si>
    <t>812-0863
金の隈3-24-53</t>
  </si>
  <si>
    <t>①504-0155
②504-6189</t>
  </si>
  <si>
    <t>軽度のみ要相談</t>
  </si>
  <si>
    <t>食事の提供と入浴の準備のある高齢者向けマンションです。介護が必要になられた方はホームヘルプサービス等を利用する事ができます。</t>
    <phoneticPr fontId="14"/>
  </si>
  <si>
    <t>ライフケア大手門ケアハウス</t>
  </si>
  <si>
    <t>感染症対策として食事テーブルにアクリル板を設置し密を避ける為食事を2班に分け黙食を徹底している。複合施設の特性を活かし退居後の生活がスムーズに行えている。</t>
    <phoneticPr fontId="14"/>
  </si>
  <si>
    <t>自立のケアハウスでの生活が難しくなった場合、介護付の特定施設へ移動し、医療行為がない場合に限り引き続き生活を続けて頂く事が出来る。</t>
    <phoneticPr fontId="14"/>
  </si>
  <si>
    <t>ケアハウスおざさ</t>
  </si>
  <si>
    <t>810-0033
小笹1-14-27</t>
  </si>
  <si>
    <t>①526-2800
②526-2802</t>
  </si>
  <si>
    <t>短生・小多・地介</t>
  </si>
  <si>
    <t>みどりと風の街・小笹に立地しています。公園や動物園・植物園、鴻巣山展望台が近くにあり、鳥のさえずりが聞こえる自然のある土地となっています。</t>
    <phoneticPr fontId="14"/>
  </si>
  <si>
    <t>シティ・ハウス神松寺</t>
  </si>
  <si>
    <t>神松寺の住宅街にあり、交通の便やお買い物も良好です。また、同法人内に特別養護老人ホームもございますので、自立した生活が困難となった場合でも安心です。</t>
    <phoneticPr fontId="14"/>
  </si>
  <si>
    <t>ケアハウス　油山つばき苑</t>
  </si>
  <si>
    <t>814-0155
東油山499‐16</t>
  </si>
  <si>
    <t>①861-8870
②400-7652</t>
  </si>
  <si>
    <t>居介・通介・短生・特養・軽費</t>
  </si>
  <si>
    <t>軽費老人ホーム、グループホーム、デイサービス、特養が同一建物内にある複合施設です。他部署などと連携しながら、入居者様が楽しめる施設を目指しています。</t>
    <phoneticPr fontId="14"/>
  </si>
  <si>
    <t>ケアハウス香楠荘</t>
  </si>
  <si>
    <t>居介・通介・短生・特養・特施・地介</t>
  </si>
  <si>
    <t>ケアハウス香楠荘は、定員30名で個室24室、夫婦部屋3室の施設です。</t>
  </si>
  <si>
    <t>西3</t>
    <phoneticPr fontId="14"/>
  </si>
  <si>
    <t>西陵</t>
    <rPh sb="0" eb="1">
      <t>ニシ</t>
    </rPh>
    <rPh sb="1" eb="2">
      <t>リョウ</t>
    </rPh>
    <phoneticPr fontId="14"/>
  </si>
  <si>
    <t>ケアハウス 桜ガーデン生の松原</t>
  </si>
  <si>
    <t>①881-0090
②881-9454</t>
  </si>
  <si>
    <t>訪介・特養・認共・小多</t>
  </si>
  <si>
    <t>緑豊かな閑静な住宅街に位置し、お出かけにも便利。庭には桜をはじめ四季折々の草花が咲き豊かな時間が流れます。安心できる健やかな暮らしを応援致します。</t>
    <phoneticPr fontId="14"/>
  </si>
  <si>
    <t>西5</t>
    <phoneticPr fontId="14"/>
  </si>
  <si>
    <t>今宿</t>
    <rPh sb="0" eb="2">
      <t>イマジュク</t>
    </rPh>
    <phoneticPr fontId="14"/>
  </si>
  <si>
    <t>社会福祉法人藤の実会　ケアハウスにじの森</t>
  </si>
  <si>
    <t>①807-3779
②807-3821</t>
  </si>
  <si>
    <t>居介・訪介・特養・軽費・放課後ﾃﾞｲｻｰﾋﾞｽ（通所支援ｻｰﾋﾞｽ）</t>
  </si>
  <si>
    <t>四季折々の草花に囲まれながら、安心、安全に生活が送れるように生活面や健康面でのサポートを行っています。入居者の趣味や生きがい作りなど支援を行っています。</t>
    <phoneticPr fontId="14"/>
  </si>
  <si>
    <t>西8</t>
    <rPh sb="0" eb="1">
      <t>ニシ</t>
    </rPh>
    <phoneticPr fontId="14"/>
  </si>
  <si>
    <t>西都北</t>
    <rPh sb="0" eb="2">
      <t>サイト</t>
    </rPh>
    <rPh sb="2" eb="3">
      <t>キタ</t>
    </rPh>
    <phoneticPr fontId="14"/>
  </si>
  <si>
    <t>ケアハウス怡土</t>
  </si>
  <si>
    <t>グループホームを併設、法人で特別養護老人ホーム4施設を運営している。グループ法人に医療機関や老人保健施設も運営しており医療・介護体制も充実している。</t>
    <phoneticPr fontId="14"/>
  </si>
  <si>
    <t>玄洋荘</t>
  </si>
  <si>
    <t>819-0380
田尻東3-2697-1</t>
  </si>
  <si>
    <t>①807-0850
②807-0851</t>
  </si>
  <si>
    <t>設立43年の歴史ある施設です。居室数は100部屋で周りには海と山があり自然に囲まれています。入居者様同士の触れ合いを大切にしています。</t>
    <phoneticPr fontId="14"/>
  </si>
  <si>
    <t>ホームページのURL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</si>
</sst>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ＭＳ Ｐゴシック"/>
      <family val="3"/>
      <charset val="128"/>
    </font>
    <font>
      <sz val="9"/>
      <color theme="1"/>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4"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5" fillId="0" borderId="0" applyNumberFormat="0" applyFill="0" applyBorder="0" applyAlignment="0" applyProtection="0"/>
    <xf numFmtId="0" fontId="8" fillId="0" borderId="0">
      <alignment vertical="center"/>
    </xf>
  </cellStyleXfs>
  <cellXfs count="36">
    <xf numFmtId="0" fontId="0" fillId="0" borderId="0" xfId="0">
      <alignment vertical="center"/>
    </xf>
    <xf numFmtId="0" fontId="13" fillId="0" borderId="0" xfId="17" applyFont="1"/>
    <xf numFmtId="0" fontId="12" fillId="0" borderId="0" xfId="17" applyFont="1" applyAlignment="1">
      <alignment horizontal="left"/>
    </xf>
    <xf numFmtId="0" fontId="13" fillId="0" borderId="0" xfId="17" applyFont="1" applyAlignment="1">
      <alignment horizontal="center"/>
    </xf>
    <xf numFmtId="0" fontId="13" fillId="0" borderId="0" xfId="17" applyFont="1" applyAlignment="1">
      <alignment vertical="center"/>
    </xf>
    <xf numFmtId="0" fontId="13" fillId="0" borderId="0" xfId="17" applyFont="1" applyAlignment="1">
      <alignment horizontal="center" vertical="center" wrapText="1"/>
    </xf>
    <xf numFmtId="0" fontId="13" fillId="2" borderId="1" xfId="17" applyFont="1" applyFill="1" applyBorder="1" applyAlignment="1">
      <alignment horizontal="center" vertical="center" wrapText="1"/>
    </xf>
    <xf numFmtId="0" fontId="13" fillId="2" borderId="1" xfId="17" applyFont="1" applyFill="1" applyBorder="1" applyAlignment="1">
      <alignment vertical="center"/>
    </xf>
    <xf numFmtId="0" fontId="13" fillId="0" borderId="0" xfId="17" applyFont="1" applyAlignment="1">
      <alignment wrapText="1"/>
    </xf>
    <xf numFmtId="0" fontId="10" fillId="0" borderId="0" xfId="17" applyFont="1" applyAlignment="1">
      <alignment vertical="center"/>
    </xf>
    <xf numFmtId="0" fontId="10" fillId="0" borderId="1" xfId="17" applyFont="1" applyBorder="1" applyAlignment="1">
      <alignment horizontal="center" vertical="center" wrapText="1"/>
    </xf>
    <xf numFmtId="0" fontId="10" fillId="0" borderId="1" xfId="17" applyFont="1" applyBorder="1" applyAlignment="1">
      <alignment horizontal="left" vertical="center" wrapText="1"/>
    </xf>
    <xf numFmtId="0" fontId="10" fillId="0" borderId="1" xfId="17" applyFont="1" applyBorder="1" applyAlignment="1">
      <alignment horizontal="center" vertical="center"/>
    </xf>
    <xf numFmtId="0" fontId="13" fillId="3" borderId="2" xfId="17" applyFont="1" applyFill="1" applyBorder="1" applyAlignment="1">
      <alignment horizontal="center" vertical="center" textRotation="255" wrapText="1"/>
    </xf>
    <xf numFmtId="0" fontId="13" fillId="3" borderId="2" xfId="17" applyFont="1" applyFill="1" applyBorder="1" applyAlignment="1">
      <alignment horizontal="center" vertical="center" wrapText="1"/>
    </xf>
    <xf numFmtId="0" fontId="11" fillId="3" borderId="2" xfId="18" applyFont="1" applyFill="1" applyBorder="1" applyAlignment="1">
      <alignment horizontal="center" vertical="center" wrapText="1"/>
    </xf>
    <xf numFmtId="0" fontId="13" fillId="2" borderId="1" xfId="17" applyFont="1" applyFill="1" applyBorder="1" applyAlignment="1">
      <alignment horizontal="left" vertical="center" wrapText="1"/>
    </xf>
    <xf numFmtId="0" fontId="13" fillId="3" borderId="1" xfId="17" applyFont="1" applyFill="1" applyBorder="1" applyAlignment="1">
      <alignment horizontal="center" vertical="center" shrinkToFit="1"/>
    </xf>
    <xf numFmtId="0" fontId="13" fillId="2" borderId="8" xfId="17" applyFont="1" applyFill="1" applyBorder="1" applyAlignment="1">
      <alignment vertical="center" shrinkToFit="1"/>
    </xf>
    <xf numFmtId="0" fontId="13" fillId="2" borderId="1" xfId="17" applyFont="1" applyFill="1" applyBorder="1" applyAlignment="1">
      <alignment vertical="center" shrinkToFit="1"/>
    </xf>
    <xf numFmtId="0" fontId="13" fillId="0" borderId="0" xfId="17" applyFont="1" applyBorder="1" applyAlignment="1">
      <alignment vertical="center"/>
    </xf>
    <xf numFmtId="0" fontId="13" fillId="0" borderId="0" xfId="17" applyFont="1" applyBorder="1" applyAlignment="1">
      <alignment horizontal="center" vertical="center" wrapText="1"/>
    </xf>
    <xf numFmtId="0" fontId="13" fillId="2" borderId="9" xfId="17" applyFont="1" applyFill="1" applyBorder="1" applyAlignment="1">
      <alignment vertical="center"/>
    </xf>
    <xf numFmtId="0" fontId="13" fillId="0" borderId="0" xfId="17" applyFont="1" applyBorder="1" applyAlignment="1">
      <alignment horizontal="center"/>
    </xf>
    <xf numFmtId="0" fontId="13" fillId="0" borderId="0" xfId="17" applyFont="1" applyBorder="1"/>
    <xf numFmtId="0" fontId="13" fillId="3" borderId="1" xfId="17" applyFont="1" applyFill="1" applyBorder="1" applyAlignment="1">
      <alignment horizontal="center" vertical="center" wrapText="1"/>
    </xf>
    <xf numFmtId="0" fontId="13" fillId="3" borderId="2" xfId="17" applyFont="1" applyFill="1" applyBorder="1" applyAlignment="1">
      <alignment horizontal="center" vertical="center"/>
    </xf>
    <xf numFmtId="0" fontId="13" fillId="3" borderId="2" xfId="17" applyFont="1" applyFill="1" applyBorder="1" applyAlignment="1">
      <alignment horizontal="center" vertical="center" wrapText="1"/>
    </xf>
    <xf numFmtId="0" fontId="13" fillId="3" borderId="9" xfId="17" applyFont="1" applyFill="1" applyBorder="1" applyAlignment="1">
      <alignment horizontal="center" vertical="center" textRotation="255"/>
    </xf>
    <xf numFmtId="0" fontId="13" fillId="3" borderId="2" xfId="17" applyFont="1" applyFill="1" applyBorder="1" applyAlignment="1">
      <alignment horizontal="center" vertical="center" textRotation="255" wrapText="1"/>
    </xf>
    <xf numFmtId="0" fontId="13" fillId="3" borderId="3" xfId="17" applyFont="1" applyFill="1" applyBorder="1" applyAlignment="1">
      <alignment horizontal="center" vertical="center" textRotation="255" wrapText="1"/>
    </xf>
    <xf numFmtId="0" fontId="13" fillId="3" borderId="6" xfId="17" applyFont="1" applyFill="1" applyBorder="1" applyAlignment="1">
      <alignment horizontal="center" vertical="center"/>
    </xf>
    <xf numFmtId="0" fontId="13" fillId="3" borderId="7" xfId="17" applyFont="1" applyFill="1" applyBorder="1" applyAlignment="1">
      <alignment horizontal="center" vertical="center"/>
    </xf>
    <xf numFmtId="0" fontId="13" fillId="3" borderId="5" xfId="17" applyFont="1" applyFill="1" applyBorder="1" applyAlignment="1">
      <alignment horizontal="center" vertical="center"/>
    </xf>
    <xf numFmtId="0" fontId="13" fillId="3" borderId="1" xfId="17" applyFont="1" applyFill="1" applyBorder="1" applyAlignment="1">
      <alignment horizontal="center" vertical="center"/>
    </xf>
    <xf numFmtId="0" fontId="9" fillId="0" borderId="0" xfId="17" applyAlignment="1">
      <alignment horizontal="left" vertical="center"/>
    </xf>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5"/>
  <sheetViews>
    <sheetView tabSelected="1" view="pageBreakPreview" zoomScale="70" zoomScaleNormal="100" zoomScaleSheetLayoutView="70" workbookViewId="0">
      <selection activeCell="H9" sqref="H9"/>
    </sheetView>
  </sheetViews>
  <sheetFormatPr defaultColWidth="9" defaultRowHeight="11.25" x14ac:dyDescent="0.15"/>
  <cols>
    <col min="1" max="1" width="4.5" style="1" customWidth="1"/>
    <col min="2" max="3" width="4.5" style="3" customWidth="1"/>
    <col min="4" max="4" width="20.625" style="8" customWidth="1"/>
    <col min="5" max="5" width="14.625" style="3" customWidth="1"/>
    <col min="6" max="6" width="10.625" style="3" customWidth="1"/>
    <col min="7" max="7" width="6.125" style="3" customWidth="1"/>
    <col min="8" max="8" width="37.75" style="1" bestFit="1" customWidth="1"/>
    <col min="9" max="21" width="4.5" style="3" customWidth="1"/>
    <col min="22" max="25" width="4.5" style="1" customWidth="1"/>
    <col min="26" max="26" width="13.625" style="1" customWidth="1"/>
    <col min="27" max="27" width="28.625" style="1" customWidth="1"/>
    <col min="28" max="16384" width="9" style="1"/>
  </cols>
  <sheetData>
    <row r="1" spans="1:58" ht="22.5" customHeight="1" x14ac:dyDescent="0.2">
      <c r="B1" s="2" t="s">
        <v>73</v>
      </c>
    </row>
    <row r="2" spans="1:58" s="4" customFormat="1" x14ac:dyDescent="0.15">
      <c r="B2" s="29" t="s">
        <v>38</v>
      </c>
      <c r="C2" s="29" t="s">
        <v>39</v>
      </c>
      <c r="D2" s="25" t="s">
        <v>40</v>
      </c>
      <c r="E2" s="31" t="s">
        <v>0</v>
      </c>
      <c r="F2" s="32"/>
      <c r="G2" s="32"/>
      <c r="H2" s="33"/>
      <c r="I2" s="34" t="s">
        <v>41</v>
      </c>
      <c r="J2" s="34"/>
      <c r="K2" s="34"/>
      <c r="L2" s="34" t="s">
        <v>42</v>
      </c>
      <c r="M2" s="34"/>
      <c r="N2" s="34"/>
      <c r="O2" s="34"/>
      <c r="P2" s="34"/>
      <c r="Q2" s="34"/>
      <c r="R2" s="34"/>
      <c r="S2" s="34"/>
      <c r="T2" s="34"/>
      <c r="U2" s="34"/>
      <c r="V2" s="34"/>
      <c r="W2" s="34"/>
      <c r="X2" s="34"/>
      <c r="Y2" s="34"/>
      <c r="Z2" s="25" t="s">
        <v>43</v>
      </c>
      <c r="AA2" s="25" t="s">
        <v>44</v>
      </c>
      <c r="AB2" s="28"/>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row>
    <row r="3" spans="1:58" s="5" customFormat="1" ht="79.5" customHeight="1" x14ac:dyDescent="0.15">
      <c r="B3" s="30"/>
      <c r="C3" s="30"/>
      <c r="D3" s="27"/>
      <c r="E3" s="15" t="s">
        <v>11</v>
      </c>
      <c r="F3" s="15" t="s">
        <v>12</v>
      </c>
      <c r="G3" s="14" t="s">
        <v>13</v>
      </c>
      <c r="H3" s="17" t="s">
        <v>133</v>
      </c>
      <c r="I3" s="13" t="s">
        <v>45</v>
      </c>
      <c r="J3" s="13" t="s">
        <v>46</v>
      </c>
      <c r="K3" s="13" t="s">
        <v>47</v>
      </c>
      <c r="L3" s="13" t="s">
        <v>48</v>
      </c>
      <c r="M3" s="13" t="s">
        <v>49</v>
      </c>
      <c r="N3" s="13" t="s">
        <v>50</v>
      </c>
      <c r="O3" s="13" t="s">
        <v>51</v>
      </c>
      <c r="P3" s="13" t="s">
        <v>52</v>
      </c>
      <c r="Q3" s="13" t="s">
        <v>53</v>
      </c>
      <c r="R3" s="13" t="s">
        <v>54</v>
      </c>
      <c r="S3" s="13" t="s">
        <v>55</v>
      </c>
      <c r="T3" s="13" t="s">
        <v>56</v>
      </c>
      <c r="U3" s="13" t="s">
        <v>57</v>
      </c>
      <c r="V3" s="13" t="s">
        <v>14</v>
      </c>
      <c r="W3" s="13" t="s">
        <v>58</v>
      </c>
      <c r="X3" s="13" t="s">
        <v>59</v>
      </c>
      <c r="Y3" s="13" t="s">
        <v>60</v>
      </c>
      <c r="Z3" s="26"/>
      <c r="AA3" s="27"/>
      <c r="AB3" s="28"/>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row>
    <row r="4" spans="1:58" s="3" customFormat="1" ht="69.95" customHeight="1" x14ac:dyDescent="0.15">
      <c r="A4" s="9"/>
      <c r="B4" s="10" t="s">
        <v>17</v>
      </c>
      <c r="C4" s="10" t="s">
        <v>6</v>
      </c>
      <c r="D4" s="11" t="s">
        <v>78</v>
      </c>
      <c r="E4" s="11" t="s">
        <v>29</v>
      </c>
      <c r="F4" s="11" t="s">
        <v>79</v>
      </c>
      <c r="G4" s="12" t="s">
        <v>15</v>
      </c>
      <c r="H4" s="18" t="str">
        <f>HYPERLINK("#", "http://www.souseikai.or.jp")</f>
        <v>http://www.souseikai.or.jp</v>
      </c>
      <c r="I4" s="6"/>
      <c r="J4" s="6"/>
      <c r="K4" s="6"/>
      <c r="L4" s="6" t="s">
        <v>18</v>
      </c>
      <c r="M4" s="6" t="s">
        <v>16</v>
      </c>
      <c r="N4" s="6" t="s">
        <v>18</v>
      </c>
      <c r="O4" s="6"/>
      <c r="P4" s="6"/>
      <c r="Q4" s="6"/>
      <c r="R4" s="6"/>
      <c r="S4" s="6"/>
      <c r="T4" s="6"/>
      <c r="U4" s="6"/>
      <c r="V4" s="6"/>
      <c r="W4" s="6"/>
      <c r="X4" s="6"/>
      <c r="Y4" s="6"/>
      <c r="Z4" s="16" t="s">
        <v>80</v>
      </c>
      <c r="AA4" s="16" t="s">
        <v>81</v>
      </c>
      <c r="AB4" s="22"/>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row>
    <row r="5" spans="1:58" s="3" customFormat="1" ht="69.95" customHeight="1" x14ac:dyDescent="0.15">
      <c r="A5" s="9"/>
      <c r="B5" s="10" t="s">
        <v>17</v>
      </c>
      <c r="C5" s="10" t="s">
        <v>10</v>
      </c>
      <c r="D5" s="11" t="s">
        <v>74</v>
      </c>
      <c r="E5" s="11" t="s">
        <v>75</v>
      </c>
      <c r="F5" s="11" t="s">
        <v>76</v>
      </c>
      <c r="G5" s="12" t="s">
        <v>15</v>
      </c>
      <c r="H5" s="19" t="str">
        <f>HYPERLINK("#", "http://tensin-kai.or.jp")</f>
        <v>http://tensin-kai.or.jp</v>
      </c>
      <c r="I5" s="6" t="s">
        <v>16</v>
      </c>
      <c r="J5" s="6"/>
      <c r="K5" s="6"/>
      <c r="L5" s="6"/>
      <c r="M5" s="6" t="s">
        <v>16</v>
      </c>
      <c r="N5" s="6" t="s">
        <v>16</v>
      </c>
      <c r="O5" s="6"/>
      <c r="P5" s="6"/>
      <c r="Q5" s="6"/>
      <c r="R5" s="6"/>
      <c r="S5" s="6"/>
      <c r="T5" s="6"/>
      <c r="U5" s="6"/>
      <c r="V5" s="6"/>
      <c r="W5" s="6"/>
      <c r="X5" s="6" t="s">
        <v>16</v>
      </c>
      <c r="Y5" s="6"/>
      <c r="Z5" s="16" t="s">
        <v>61</v>
      </c>
      <c r="AA5" s="16" t="s">
        <v>77</v>
      </c>
      <c r="AB5" s="22"/>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row>
    <row r="6" spans="1:58" s="3" customFormat="1" ht="27.95" customHeight="1" x14ac:dyDescent="0.15">
      <c r="A6" s="9"/>
      <c r="B6" s="10" t="s">
        <v>19</v>
      </c>
      <c r="C6" s="10" t="s">
        <v>9</v>
      </c>
      <c r="D6" s="11" t="s">
        <v>82</v>
      </c>
      <c r="E6" s="11" t="s">
        <v>83</v>
      </c>
      <c r="F6" s="11" t="s">
        <v>84</v>
      </c>
      <c r="G6" s="12" t="s">
        <v>15</v>
      </c>
      <c r="H6" s="19" t="str">
        <f>HYPERLINK("#", "http://www.friendpeach.or.jp")</f>
        <v>http://www.friendpeach.or.jp</v>
      </c>
      <c r="I6" s="6" t="s">
        <v>18</v>
      </c>
      <c r="J6" s="6"/>
      <c r="K6" s="6"/>
      <c r="L6" s="6"/>
      <c r="M6" s="6" t="s">
        <v>18</v>
      </c>
      <c r="N6" s="6" t="s">
        <v>18</v>
      </c>
      <c r="O6" s="6"/>
      <c r="P6" s="6"/>
      <c r="Q6" s="6" t="s">
        <v>18</v>
      </c>
      <c r="R6" s="6"/>
      <c r="S6" s="6"/>
      <c r="T6" s="6" t="s">
        <v>18</v>
      </c>
      <c r="U6" s="6" t="s">
        <v>18</v>
      </c>
      <c r="V6" s="6"/>
      <c r="W6" s="6" t="s">
        <v>18</v>
      </c>
      <c r="X6" s="6"/>
      <c r="Y6" s="6"/>
      <c r="Z6" s="16" t="s">
        <v>30</v>
      </c>
      <c r="AA6" s="16" t="s">
        <v>85</v>
      </c>
      <c r="AB6" s="22"/>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row>
    <row r="7" spans="1:58" s="3" customFormat="1" ht="56.1" customHeight="1" x14ac:dyDescent="0.15">
      <c r="A7" s="9"/>
      <c r="B7" s="10" t="s">
        <v>20</v>
      </c>
      <c r="C7" s="10" t="s">
        <v>4</v>
      </c>
      <c r="D7" s="11" t="s">
        <v>86</v>
      </c>
      <c r="E7" s="11" t="s">
        <v>31</v>
      </c>
      <c r="F7" s="11" t="s">
        <v>87</v>
      </c>
      <c r="G7" s="12" t="s">
        <v>15</v>
      </c>
      <c r="H7" s="19" t="str">
        <f>HYPERLINK("#", "http://www.aishinnooka.com")</f>
        <v>http://www.aishinnooka.com</v>
      </c>
      <c r="I7" s="6" t="s">
        <v>18</v>
      </c>
      <c r="J7" s="6"/>
      <c r="K7" s="6"/>
      <c r="L7" s="6"/>
      <c r="M7" s="6"/>
      <c r="N7" s="6"/>
      <c r="O7" s="6"/>
      <c r="P7" s="6"/>
      <c r="Q7" s="6"/>
      <c r="R7" s="6"/>
      <c r="S7" s="6"/>
      <c r="T7" s="6"/>
      <c r="U7" s="6"/>
      <c r="V7" s="6"/>
      <c r="W7" s="6"/>
      <c r="X7" s="6"/>
      <c r="Y7" s="6"/>
      <c r="Z7" s="16" t="s">
        <v>88</v>
      </c>
      <c r="AA7" s="16" t="s">
        <v>89</v>
      </c>
      <c r="AB7" s="22"/>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row>
    <row r="8" spans="1:58" s="3" customFormat="1" ht="56.1" customHeight="1" x14ac:dyDescent="0.15">
      <c r="A8" s="9"/>
      <c r="B8" s="10" t="s">
        <v>20</v>
      </c>
      <c r="C8" s="10" t="s">
        <v>4</v>
      </c>
      <c r="D8" s="11" t="s">
        <v>90</v>
      </c>
      <c r="E8" s="11" t="s">
        <v>91</v>
      </c>
      <c r="F8" s="11" t="s">
        <v>92</v>
      </c>
      <c r="G8" s="12" t="s">
        <v>15</v>
      </c>
      <c r="H8" s="19" t="str">
        <f>HYPERLINK("#", "http://esperanza.seifu-kai.jp")</f>
        <v>http://esperanza.seifu-kai.jp</v>
      </c>
      <c r="I8" s="6" t="s">
        <v>93</v>
      </c>
      <c r="J8" s="6"/>
      <c r="K8" s="6"/>
      <c r="L8" s="6"/>
      <c r="M8" s="6"/>
      <c r="N8" s="6"/>
      <c r="O8" s="6"/>
      <c r="P8" s="6"/>
      <c r="Q8" s="6"/>
      <c r="R8" s="6"/>
      <c r="S8" s="6"/>
      <c r="T8" s="6"/>
      <c r="U8" s="6"/>
      <c r="V8" s="6"/>
      <c r="W8" s="6"/>
      <c r="X8" s="6"/>
      <c r="Y8" s="6"/>
      <c r="Z8" s="16" t="s">
        <v>28</v>
      </c>
      <c r="AA8" s="16" t="s">
        <v>94</v>
      </c>
      <c r="AB8" s="22"/>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row>
    <row r="9" spans="1:58" s="3" customFormat="1" ht="69.95" customHeight="1" x14ac:dyDescent="0.15">
      <c r="A9" s="9"/>
      <c r="B9" s="10" t="s">
        <v>21</v>
      </c>
      <c r="C9" s="10" t="s">
        <v>1</v>
      </c>
      <c r="D9" s="11" t="s">
        <v>95</v>
      </c>
      <c r="E9" s="11" t="s">
        <v>32</v>
      </c>
      <c r="F9" s="11" t="s">
        <v>33</v>
      </c>
      <c r="G9" s="12" t="s">
        <v>15</v>
      </c>
      <c r="H9" s="35" t="str">
        <f>HYPERLINK("#", "http://www.o-lifecare.com")</f>
        <v>http://www.o-lifecare.com</v>
      </c>
      <c r="I9" s="6" t="s">
        <v>18</v>
      </c>
      <c r="J9" s="6"/>
      <c r="K9" s="6" t="s">
        <v>16</v>
      </c>
      <c r="L9" s="6"/>
      <c r="M9" s="6" t="s">
        <v>18</v>
      </c>
      <c r="N9" s="6" t="s">
        <v>18</v>
      </c>
      <c r="O9" s="6"/>
      <c r="P9" s="6"/>
      <c r="Q9" s="6"/>
      <c r="R9" s="6"/>
      <c r="S9" s="6"/>
      <c r="T9" s="6"/>
      <c r="U9" s="6"/>
      <c r="V9" s="6"/>
      <c r="W9" s="6"/>
      <c r="X9" s="6"/>
      <c r="Y9" s="6"/>
      <c r="Z9" s="16" t="s">
        <v>62</v>
      </c>
      <c r="AA9" s="16" t="s">
        <v>96</v>
      </c>
      <c r="AB9" s="22"/>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row>
    <row r="10" spans="1:58" s="3" customFormat="1" ht="56.1" customHeight="1" x14ac:dyDescent="0.15">
      <c r="B10" s="10" t="s">
        <v>22</v>
      </c>
      <c r="C10" s="10" t="s">
        <v>2</v>
      </c>
      <c r="D10" s="11" t="s">
        <v>70</v>
      </c>
      <c r="E10" s="11" t="s">
        <v>71</v>
      </c>
      <c r="F10" s="11" t="s">
        <v>72</v>
      </c>
      <c r="G10" s="12" t="s">
        <v>15</v>
      </c>
      <c r="H10" s="19" t="str">
        <f>HYPERLINK("#", "http://www.kouunzan-housenji.com/viva/index.html")</f>
        <v>http://www.kouunzan-housenji.com/viva/index.html</v>
      </c>
      <c r="I10" s="6" t="s">
        <v>18</v>
      </c>
      <c r="J10" s="6" t="s">
        <v>18</v>
      </c>
      <c r="K10" s="6"/>
      <c r="L10" s="6"/>
      <c r="M10" s="6" t="s">
        <v>16</v>
      </c>
      <c r="N10" s="6"/>
      <c r="O10" s="6" t="s">
        <v>16</v>
      </c>
      <c r="P10" s="6"/>
      <c r="Q10" s="6"/>
      <c r="R10" s="6"/>
      <c r="S10" s="6"/>
      <c r="T10" s="6" t="s">
        <v>16</v>
      </c>
      <c r="U10" s="6"/>
      <c r="V10" s="6"/>
      <c r="W10" s="6"/>
      <c r="X10" s="6" t="s">
        <v>16</v>
      </c>
      <c r="Y10" s="6"/>
      <c r="Z10" s="16" t="s">
        <v>63</v>
      </c>
      <c r="AA10" s="16" t="s">
        <v>97</v>
      </c>
      <c r="AB10" s="22"/>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row>
    <row r="11" spans="1:58" s="3" customFormat="1" ht="56.1" customHeight="1" x14ac:dyDescent="0.15">
      <c r="A11" s="9"/>
      <c r="B11" s="10" t="s">
        <v>23</v>
      </c>
      <c r="C11" s="10" t="s">
        <v>3</v>
      </c>
      <c r="D11" s="11" t="s">
        <v>98</v>
      </c>
      <c r="E11" s="11" t="s">
        <v>99</v>
      </c>
      <c r="F11" s="11" t="s">
        <v>100</v>
      </c>
      <c r="G11" s="12" t="s">
        <v>15</v>
      </c>
      <c r="H11" s="19" t="str">
        <f>HYPERLINK("#", "http://tachiarai-kouseien.jp/ozasa/")</f>
        <v>http://tachiarai-kouseien.jp/ozasa/</v>
      </c>
      <c r="I11" s="6" t="s">
        <v>16</v>
      </c>
      <c r="J11" s="6" t="s">
        <v>16</v>
      </c>
      <c r="K11" s="6"/>
      <c r="L11" s="6"/>
      <c r="M11" s="6"/>
      <c r="N11" s="6" t="s">
        <v>18</v>
      </c>
      <c r="O11" s="6" t="s">
        <v>18</v>
      </c>
      <c r="P11" s="6" t="s">
        <v>16</v>
      </c>
      <c r="Q11" s="6" t="s">
        <v>16</v>
      </c>
      <c r="R11" s="6" t="s">
        <v>16</v>
      </c>
      <c r="S11" s="6" t="s">
        <v>18</v>
      </c>
      <c r="T11" s="6" t="s">
        <v>18</v>
      </c>
      <c r="U11" s="6" t="s">
        <v>18</v>
      </c>
      <c r="V11" s="6"/>
      <c r="W11" s="6" t="s">
        <v>16</v>
      </c>
      <c r="X11" s="6" t="s">
        <v>16</v>
      </c>
      <c r="Y11" s="6"/>
      <c r="Z11" s="16" t="s">
        <v>101</v>
      </c>
      <c r="AA11" s="16" t="s">
        <v>102</v>
      </c>
      <c r="AB11" s="22"/>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row>
    <row r="12" spans="1:58" ht="69.95" customHeight="1" x14ac:dyDescent="0.15">
      <c r="A12" s="9"/>
      <c r="B12" s="10" t="s">
        <v>24</v>
      </c>
      <c r="C12" s="10" t="s">
        <v>5</v>
      </c>
      <c r="D12" s="11" t="s">
        <v>103</v>
      </c>
      <c r="E12" s="11" t="s">
        <v>64</v>
      </c>
      <c r="F12" s="11" t="s">
        <v>65</v>
      </c>
      <c r="G12" s="12" t="s">
        <v>15</v>
      </c>
      <c r="H12" s="19" t="str">
        <f>HYPERLINK("#", "http://www.citycare.jp")</f>
        <v>http://www.citycare.jp</v>
      </c>
      <c r="I12" s="6"/>
      <c r="J12" s="6"/>
      <c r="K12" s="6"/>
      <c r="L12" s="6"/>
      <c r="M12" s="6" t="s">
        <v>16</v>
      </c>
      <c r="N12" s="6" t="s">
        <v>16</v>
      </c>
      <c r="O12" s="6"/>
      <c r="P12" s="6"/>
      <c r="Q12" s="6" t="s">
        <v>16</v>
      </c>
      <c r="R12" s="6"/>
      <c r="S12" s="6"/>
      <c r="T12" s="6" t="s">
        <v>16</v>
      </c>
      <c r="U12" s="6"/>
      <c r="V12" s="6"/>
      <c r="W12" s="6"/>
      <c r="X12" s="6" t="s">
        <v>16</v>
      </c>
      <c r="Y12" s="6"/>
      <c r="Z12" s="16" t="s">
        <v>34</v>
      </c>
      <c r="AA12" s="16" t="s">
        <v>104</v>
      </c>
      <c r="AB12" s="22"/>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row>
    <row r="13" spans="1:58" ht="69.95" customHeight="1" x14ac:dyDescent="0.15">
      <c r="A13" s="9"/>
      <c r="B13" s="10" t="s">
        <v>25</v>
      </c>
      <c r="C13" s="10" t="s">
        <v>8</v>
      </c>
      <c r="D13" s="11" t="s">
        <v>105</v>
      </c>
      <c r="E13" s="11" t="s">
        <v>106</v>
      </c>
      <c r="F13" s="11" t="s">
        <v>107</v>
      </c>
      <c r="G13" s="12" t="s">
        <v>15</v>
      </c>
      <c r="H13" s="19" t="str">
        <f>HYPERLINK("#", "http://www.fukusikai.or.jp")</f>
        <v>http://www.fukusikai.or.jp</v>
      </c>
      <c r="I13" s="6" t="s">
        <v>18</v>
      </c>
      <c r="J13" s="6" t="s">
        <v>18</v>
      </c>
      <c r="K13" s="6" t="s">
        <v>16</v>
      </c>
      <c r="L13" s="6"/>
      <c r="M13" s="6" t="s">
        <v>16</v>
      </c>
      <c r="N13" s="6"/>
      <c r="O13" s="6"/>
      <c r="P13" s="6"/>
      <c r="Q13" s="6"/>
      <c r="R13" s="6"/>
      <c r="S13" s="6"/>
      <c r="T13" s="6"/>
      <c r="U13" s="6"/>
      <c r="V13" s="6"/>
      <c r="W13" s="6"/>
      <c r="X13" s="6"/>
      <c r="Y13" s="6"/>
      <c r="Z13" s="16" t="s">
        <v>108</v>
      </c>
      <c r="AA13" s="16" t="s">
        <v>109</v>
      </c>
      <c r="AB13" s="22"/>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row>
    <row r="14" spans="1:58" ht="42" customHeight="1" x14ac:dyDescent="0.15">
      <c r="A14" s="9"/>
      <c r="B14" s="10" t="s">
        <v>26</v>
      </c>
      <c r="C14" s="10" t="s">
        <v>7</v>
      </c>
      <c r="D14" s="11" t="s">
        <v>110</v>
      </c>
      <c r="E14" s="11" t="s">
        <v>35</v>
      </c>
      <c r="F14" s="11" t="s">
        <v>36</v>
      </c>
      <c r="G14" s="12" t="s">
        <v>15</v>
      </c>
      <c r="H14" s="19" t="str">
        <f>HYPERLINK("#", "http://www.kounansou.jp")</f>
        <v>http://www.kounansou.jp</v>
      </c>
      <c r="I14" s="6" t="s">
        <v>18</v>
      </c>
      <c r="J14" s="6"/>
      <c r="K14" s="6"/>
      <c r="L14" s="6" t="s">
        <v>16</v>
      </c>
      <c r="M14" s="6"/>
      <c r="N14" s="6"/>
      <c r="O14" s="6"/>
      <c r="P14" s="6"/>
      <c r="Q14" s="6"/>
      <c r="R14" s="6"/>
      <c r="S14" s="6"/>
      <c r="T14" s="6"/>
      <c r="U14" s="6"/>
      <c r="V14" s="6"/>
      <c r="W14" s="6"/>
      <c r="X14" s="6"/>
      <c r="Y14" s="6"/>
      <c r="Z14" s="16" t="s">
        <v>111</v>
      </c>
      <c r="AA14" s="16" t="s">
        <v>112</v>
      </c>
      <c r="AB14" s="22"/>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row>
    <row r="15" spans="1:58" ht="69.95" customHeight="1" x14ac:dyDescent="0.15">
      <c r="A15" s="9"/>
      <c r="B15" s="10" t="s">
        <v>113</v>
      </c>
      <c r="C15" s="10" t="s">
        <v>114</v>
      </c>
      <c r="D15" s="11" t="s">
        <v>115</v>
      </c>
      <c r="E15" s="11" t="s">
        <v>66</v>
      </c>
      <c r="F15" s="11" t="s">
        <v>116</v>
      </c>
      <c r="G15" s="12" t="s">
        <v>15</v>
      </c>
      <c r="H15" s="19" t="str">
        <f>HYPERLINK("#", "http://www.fcs.or.jp/")</f>
        <v>http://www.fcs.or.jp/</v>
      </c>
      <c r="I15" s="6"/>
      <c r="J15" s="6"/>
      <c r="K15" s="6"/>
      <c r="L15" s="6"/>
      <c r="M15" s="6" t="s">
        <v>16</v>
      </c>
      <c r="N15" s="6" t="s">
        <v>18</v>
      </c>
      <c r="O15" s="6"/>
      <c r="P15" s="6"/>
      <c r="Q15" s="6"/>
      <c r="R15" s="6"/>
      <c r="S15" s="6"/>
      <c r="T15" s="6" t="s">
        <v>18</v>
      </c>
      <c r="U15" s="6"/>
      <c r="V15" s="6"/>
      <c r="W15" s="6" t="s">
        <v>18</v>
      </c>
      <c r="X15" s="6" t="s">
        <v>18</v>
      </c>
      <c r="Y15" s="6"/>
      <c r="Z15" s="16" t="s">
        <v>117</v>
      </c>
      <c r="AA15" s="16" t="s">
        <v>118</v>
      </c>
      <c r="AB15" s="22"/>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row>
    <row r="16" spans="1:58" ht="69.95" customHeight="1" x14ac:dyDescent="0.15">
      <c r="A16" s="9"/>
      <c r="B16" s="10" t="s">
        <v>119</v>
      </c>
      <c r="C16" s="10" t="s">
        <v>120</v>
      </c>
      <c r="D16" s="11" t="s">
        <v>121</v>
      </c>
      <c r="E16" s="11" t="s">
        <v>37</v>
      </c>
      <c r="F16" s="11" t="s">
        <v>122</v>
      </c>
      <c r="G16" s="12" t="s">
        <v>15</v>
      </c>
      <c r="H16" s="19" t="str">
        <f>HYPERLINK("#", "http://www.fujinomikai.com")</f>
        <v>http://www.fujinomikai.com</v>
      </c>
      <c r="I16" s="6" t="s">
        <v>18</v>
      </c>
      <c r="J16" s="6"/>
      <c r="K16" s="6"/>
      <c r="L16" s="6" t="s">
        <v>18</v>
      </c>
      <c r="M16" s="6" t="s">
        <v>16</v>
      </c>
      <c r="N16" s="6" t="s">
        <v>16</v>
      </c>
      <c r="O16" s="6"/>
      <c r="P16" s="6"/>
      <c r="Q16" s="6"/>
      <c r="R16" s="6"/>
      <c r="S16" s="6"/>
      <c r="T16" s="6"/>
      <c r="U16" s="6" t="s">
        <v>18</v>
      </c>
      <c r="V16" s="6"/>
      <c r="W16" s="6"/>
      <c r="X16" s="6"/>
      <c r="Y16" s="6"/>
      <c r="Z16" s="16" t="s">
        <v>123</v>
      </c>
      <c r="AA16" s="16" t="s">
        <v>124</v>
      </c>
      <c r="AB16" s="22"/>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row>
    <row r="17" spans="1:58" ht="69.95" customHeight="1" x14ac:dyDescent="0.15">
      <c r="A17" s="9"/>
      <c r="B17" s="10" t="s">
        <v>125</v>
      </c>
      <c r="C17" s="10" t="s">
        <v>126</v>
      </c>
      <c r="D17" s="11" t="s">
        <v>127</v>
      </c>
      <c r="E17" s="11" t="s">
        <v>67</v>
      </c>
      <c r="F17" s="11" t="s">
        <v>68</v>
      </c>
      <c r="G17" s="12" t="s">
        <v>15</v>
      </c>
      <c r="H17" s="19" t="str">
        <f>HYPERLINK("#", "https://itofukushikai.com")</f>
        <v>https://itofukushikai.com</v>
      </c>
      <c r="I17" s="6" t="s">
        <v>18</v>
      </c>
      <c r="J17" s="6"/>
      <c r="K17" s="6"/>
      <c r="L17" s="6" t="s">
        <v>18</v>
      </c>
      <c r="M17" s="6" t="s">
        <v>16</v>
      </c>
      <c r="N17" s="6" t="s">
        <v>16</v>
      </c>
      <c r="O17" s="6"/>
      <c r="P17" s="6"/>
      <c r="Q17" s="6"/>
      <c r="R17" s="6"/>
      <c r="S17" s="6"/>
      <c r="T17" s="6" t="s">
        <v>18</v>
      </c>
      <c r="U17" s="6" t="s">
        <v>18</v>
      </c>
      <c r="V17" s="6"/>
      <c r="W17" s="6"/>
      <c r="X17" s="6" t="s">
        <v>18</v>
      </c>
      <c r="Y17" s="6"/>
      <c r="Z17" s="16" t="s">
        <v>27</v>
      </c>
      <c r="AA17" s="16" t="s">
        <v>128</v>
      </c>
      <c r="AB17" s="22"/>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row>
    <row r="18" spans="1:58" s="3" customFormat="1" ht="56.1" customHeight="1" x14ac:dyDescent="0.15">
      <c r="A18" s="9"/>
      <c r="B18" s="10" t="s">
        <v>125</v>
      </c>
      <c r="C18" s="10" t="s">
        <v>126</v>
      </c>
      <c r="D18" s="11" t="s">
        <v>129</v>
      </c>
      <c r="E18" s="11" t="s">
        <v>130</v>
      </c>
      <c r="F18" s="11" t="s">
        <v>131</v>
      </c>
      <c r="G18" s="12"/>
      <c r="H18" s="7"/>
      <c r="I18" s="6" t="s">
        <v>18</v>
      </c>
      <c r="J18" s="6"/>
      <c r="K18" s="6"/>
      <c r="L18" s="6" t="s">
        <v>16</v>
      </c>
      <c r="M18" s="6" t="s">
        <v>16</v>
      </c>
      <c r="N18" s="6" t="s">
        <v>16</v>
      </c>
      <c r="O18" s="6"/>
      <c r="P18" s="6"/>
      <c r="Q18" s="6"/>
      <c r="R18" s="6"/>
      <c r="S18" s="6"/>
      <c r="T18" s="6"/>
      <c r="U18" s="6"/>
      <c r="V18" s="6"/>
      <c r="W18" s="6"/>
      <c r="X18" s="6" t="s">
        <v>18</v>
      </c>
      <c r="Y18" s="6"/>
      <c r="Z18" s="16" t="s">
        <v>69</v>
      </c>
      <c r="AA18" s="16" t="s">
        <v>132</v>
      </c>
      <c r="AB18" s="22"/>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row>
    <row r="19" spans="1:58" ht="12" x14ac:dyDescent="0.15">
      <c r="A19" s="9"/>
    </row>
    <row r="20" spans="1:58" ht="12" x14ac:dyDescent="0.15">
      <c r="A20" s="9"/>
    </row>
    <row r="21" spans="1:58" ht="12" x14ac:dyDescent="0.15">
      <c r="A21" s="9"/>
    </row>
    <row r="22" spans="1:58" ht="12" x14ac:dyDescent="0.15">
      <c r="A22" s="9"/>
    </row>
    <row r="23" spans="1:58" ht="12" x14ac:dyDescent="0.15">
      <c r="A23" s="9"/>
    </row>
    <row r="24" spans="1:58" ht="12" x14ac:dyDescent="0.15">
      <c r="A24" s="9"/>
    </row>
    <row r="30" spans="1:58" ht="12" x14ac:dyDescent="0.15">
      <c r="A30" s="9"/>
    </row>
    <row r="39" spans="1:1" x14ac:dyDescent="0.15">
      <c r="A39" s="3"/>
    </row>
    <row r="40" spans="1:1" x14ac:dyDescent="0.15">
      <c r="A40" s="3"/>
    </row>
    <row r="41" spans="1:1" x14ac:dyDescent="0.15">
      <c r="A41" s="3"/>
    </row>
    <row r="42" spans="1:1" x14ac:dyDescent="0.15">
      <c r="A42" s="3"/>
    </row>
    <row r="43" spans="1:1" x14ac:dyDescent="0.15">
      <c r="A43" s="3"/>
    </row>
    <row r="44" spans="1:1" x14ac:dyDescent="0.15">
      <c r="A44" s="3"/>
    </row>
    <row r="45" spans="1:1" x14ac:dyDescent="0.15">
      <c r="A45" s="3"/>
    </row>
    <row r="46" spans="1:1" x14ac:dyDescent="0.15">
      <c r="A46" s="3"/>
    </row>
    <row r="47" spans="1:1" x14ac:dyDescent="0.15">
      <c r="A47" s="3"/>
    </row>
    <row r="48" spans="1:1" x14ac:dyDescent="0.15">
      <c r="A48" s="3"/>
    </row>
    <row r="49" spans="1:1" x14ac:dyDescent="0.15">
      <c r="A49" s="3"/>
    </row>
    <row r="50" spans="1:1" x14ac:dyDescent="0.15">
      <c r="A50" s="3"/>
    </row>
    <row r="51" spans="1:1" x14ac:dyDescent="0.15">
      <c r="A51" s="3"/>
    </row>
    <row r="52" spans="1:1" x14ac:dyDescent="0.15">
      <c r="A52" s="3"/>
    </row>
    <row r="53" spans="1:1" x14ac:dyDescent="0.15">
      <c r="A53" s="3"/>
    </row>
    <row r="54" spans="1:1" x14ac:dyDescent="0.15">
      <c r="A54" s="3"/>
    </row>
    <row r="55" spans="1:1" x14ac:dyDescent="0.15">
      <c r="A55" s="3"/>
    </row>
  </sheetData>
  <autoFilter ref="B3:BF16"/>
  <mergeCells count="9">
    <mergeCell ref="Z2:Z3"/>
    <mergeCell ref="AA2:AA3"/>
    <mergeCell ref="AB2:AB3"/>
    <mergeCell ref="B2:B3"/>
    <mergeCell ref="C2:C3"/>
    <mergeCell ref="D2:D3"/>
    <mergeCell ref="E2:H2"/>
    <mergeCell ref="I2:K2"/>
    <mergeCell ref="L2:Y2"/>
  </mergeCells>
  <phoneticPr fontId="1"/>
  <pageMargins left="0.23622047244094491" right="0.23622047244094491" top="0.74803149606299213" bottom="0.74803149606299213" header="0.31496062992125984" footer="0.31496062992125984"/>
  <pageSetup paperSize="9" scale="65" fitToHeight="0" orientation="landscape" r:id="rId1"/>
  <rowBreaks count="1" manualBreakCount="1">
    <brk id="14"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軽費</vt:lpstr>
      <vt:lpstr>軽費!Print_Area</vt:lpstr>
      <vt:lpstr>軽費!Print_Titles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2024-02-20T09:42:41Z</dcterms:modified>
</cp:coreProperties>
</file>