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K:\共有（医療支援係）\01 在宅医療\04　調査\社会資源調査\R05\19　印刷データとHP掲載データ\HP掲載用\市民向け\"/>
    </mc:Choice>
  </mc:AlternateContent>
  <bookViews>
    <workbookView xWindow="0" yWindow="0" windowWidth="16605" windowHeight="7470" tabRatio="731"/>
  </bookViews>
  <sheets>
    <sheet name="介有" sheetId="223" r:id="rId1"/>
  </sheets>
  <definedNames>
    <definedName name="_xlnm._FilterDatabase" localSheetId="0" hidden="1">介有!$B$3:$BF$50</definedName>
    <definedName name="_xlnm._FilterDatabase" hidden="1">#N/A</definedName>
    <definedName name="_xlnm.Print_Area" localSheetId="0">介有!$A$1:$AA$50</definedName>
    <definedName name="_xlnm.Print_Titles" localSheetId="0">介有!$1:$3</definedName>
    <definedName name="T1会員名簿" localSheetId="0">#REF!</definedName>
    <definedName name="T1会員名簿">#REF!</definedName>
    <definedName name="会員名簿" localSheetId="0">#REF!</definedName>
    <definedName name="会員名簿">#REF!</definedName>
    <definedName name="会員名簿1" localSheetId="0">#REF!</definedName>
    <definedName name="会員名簿1">#REF!</definedName>
    <definedName name="原本" localSheetId="0">#REF!</definedName>
    <definedName name="原本">#REF!</definedName>
  </definedNames>
  <calcPr calcId="162913"/>
</workbook>
</file>

<file path=xl/calcChain.xml><?xml version="1.0" encoding="utf-8"?>
<calcChain xmlns="http://schemas.openxmlformats.org/spreadsheetml/2006/main">
  <c r="H50" i="223" l="1"/>
  <c r="H49" i="223"/>
  <c r="H48" i="223"/>
  <c r="H45" i="223"/>
  <c r="H46" i="223"/>
  <c r="H43" i="223"/>
  <c r="H44" i="223"/>
  <c r="H40" i="223"/>
  <c r="H39" i="223"/>
  <c r="H38" i="223"/>
  <c r="H37" i="223"/>
  <c r="H36" i="223"/>
  <c r="H35" i="223"/>
  <c r="H34" i="223"/>
  <c r="H33" i="223"/>
  <c r="H32" i="223"/>
  <c r="H31" i="223"/>
  <c r="H29" i="223"/>
  <c r="H27" i="223"/>
  <c r="H25" i="223"/>
  <c r="H23" i="223"/>
  <c r="H24" i="223"/>
  <c r="H21" i="223"/>
  <c r="H19" i="223"/>
  <c r="H18" i="223"/>
  <c r="H17" i="223"/>
  <c r="H16" i="223"/>
  <c r="H15" i="223"/>
  <c r="H14" i="223"/>
  <c r="H11" i="223"/>
  <c r="H10" i="223"/>
  <c r="H8" i="223"/>
  <c r="H6" i="223"/>
</calcChain>
</file>

<file path=xl/sharedStrings.xml><?xml version="1.0" encoding="utf-8"?>
<sst xmlns="http://schemas.openxmlformats.org/spreadsheetml/2006/main" count="924" uniqueCount="308">
  <si>
    <t>所在地</t>
    <rPh sb="0" eb="3">
      <t>ショザイチ</t>
    </rPh>
    <phoneticPr fontId="1"/>
  </si>
  <si>
    <t>青葉</t>
  </si>
  <si>
    <t>原</t>
  </si>
  <si>
    <t>有住</t>
  </si>
  <si>
    <t>下山門</t>
  </si>
  <si>
    <t>壱岐</t>
  </si>
  <si>
    <t>宮竹</t>
  </si>
  <si>
    <t>警固</t>
  </si>
  <si>
    <t>大池</t>
  </si>
  <si>
    <t>西戸崎</t>
  </si>
  <si>
    <t>塩原</t>
  </si>
  <si>
    <t>筑紫丘</t>
  </si>
  <si>
    <t>笹丘</t>
  </si>
  <si>
    <t>姪北</t>
  </si>
  <si>
    <t>東箱崎</t>
  </si>
  <si>
    <t>千早</t>
  </si>
  <si>
    <t>香椎浜</t>
  </si>
  <si>
    <t>月隈</t>
  </si>
  <si>
    <t>柏原</t>
  </si>
  <si>
    <t>多々良</t>
  </si>
  <si>
    <t>春住</t>
  </si>
  <si>
    <t>城原</t>
  </si>
  <si>
    <t>春吉</t>
  </si>
  <si>
    <t>千代</t>
  </si>
  <si>
    <t>平尾</t>
  </si>
  <si>
    <t>西花畑</t>
  </si>
  <si>
    <t>四箇田</t>
  </si>
  <si>
    <t>入部</t>
  </si>
  <si>
    <t>東吉塚</t>
  </si>
  <si>
    <t>長尾</t>
  </si>
  <si>
    <t>堤丘</t>
  </si>
  <si>
    <t>南片江</t>
  </si>
  <si>
    <t>長丘</t>
  </si>
  <si>
    <t>名島</t>
  </si>
  <si>
    <t>野多目</t>
  </si>
  <si>
    <t>舞松原</t>
  </si>
  <si>
    <t>三苫</t>
  </si>
  <si>
    <t>美和台</t>
  </si>
  <si>
    <t>百道</t>
  </si>
  <si>
    <t>百道浜</t>
  </si>
  <si>
    <t>〒・住所</t>
    <rPh sb="2" eb="4">
      <t>ジュウショ</t>
    </rPh>
    <phoneticPr fontId="1"/>
  </si>
  <si>
    <t>①TEL
②FAX</t>
    <phoneticPr fontId="1"/>
  </si>
  <si>
    <t>ホーム
ページ</t>
    <phoneticPr fontId="14"/>
  </si>
  <si>
    <t>気管切開</t>
    <rPh sb="0" eb="2">
      <t>キカン</t>
    </rPh>
    <rPh sb="2" eb="4">
      <t>セッカイ</t>
    </rPh>
    <phoneticPr fontId="1"/>
  </si>
  <si>
    <t>東1</t>
    <phoneticPr fontId="14"/>
  </si>
  <si>
    <t>有</t>
    <rPh sb="0" eb="1">
      <t>アリ</t>
    </rPh>
    <phoneticPr fontId="14"/>
  </si>
  <si>
    <t>可</t>
  </si>
  <si>
    <t>東1</t>
  </si>
  <si>
    <t>要相談</t>
  </si>
  <si>
    <t>東2</t>
  </si>
  <si>
    <t>811-0213
和白丘2-11-17</t>
  </si>
  <si>
    <t>東4</t>
  </si>
  <si>
    <t>813-0044
千早5-2-22</t>
  </si>
  <si>
    <t>東10</t>
  </si>
  <si>
    <t>東5</t>
  </si>
  <si>
    <t>東6</t>
  </si>
  <si>
    <t>東7</t>
  </si>
  <si>
    <t>東8</t>
  </si>
  <si>
    <t>博多
1</t>
    <phoneticPr fontId="14"/>
  </si>
  <si>
    <t>博多
3</t>
    <phoneticPr fontId="14"/>
  </si>
  <si>
    <t>博多
4</t>
    <phoneticPr fontId="14"/>
  </si>
  <si>
    <t>博多
6</t>
    <phoneticPr fontId="14"/>
  </si>
  <si>
    <t>博多
8</t>
    <phoneticPr fontId="14"/>
  </si>
  <si>
    <t>812-0041
吉塚5-6-32</t>
  </si>
  <si>
    <t>①622-9030
②622-9031</t>
  </si>
  <si>
    <t>中央
3</t>
    <phoneticPr fontId="14"/>
  </si>
  <si>
    <t>中央
4</t>
    <phoneticPr fontId="14"/>
  </si>
  <si>
    <t>中央
5</t>
    <phoneticPr fontId="14"/>
  </si>
  <si>
    <t>南1</t>
  </si>
  <si>
    <t>南2</t>
  </si>
  <si>
    <t>南3</t>
  </si>
  <si>
    <t>南7</t>
  </si>
  <si>
    <t>南8</t>
  </si>
  <si>
    <t>南10</t>
  </si>
  <si>
    <t>南11</t>
  </si>
  <si>
    <t>城南
3</t>
    <phoneticPr fontId="14"/>
  </si>
  <si>
    <t>城南
4</t>
    <phoneticPr fontId="14"/>
  </si>
  <si>
    <t>城南
5</t>
    <phoneticPr fontId="14"/>
  </si>
  <si>
    <t>早良
2</t>
    <phoneticPr fontId="14"/>
  </si>
  <si>
    <t>早良
3</t>
    <phoneticPr fontId="14"/>
  </si>
  <si>
    <t>早良
6</t>
    <phoneticPr fontId="14"/>
  </si>
  <si>
    <t>早良
8</t>
    <phoneticPr fontId="14"/>
  </si>
  <si>
    <t>西1</t>
  </si>
  <si>
    <t>西3</t>
  </si>
  <si>
    <t>西6</t>
  </si>
  <si>
    <t>西7</t>
  </si>
  <si>
    <t>810-0034
笹丘1-25-7</t>
  </si>
  <si>
    <t>811-0204
奈多1-2-2</t>
  </si>
  <si>
    <t>住有</t>
  </si>
  <si>
    <t>812-0862
立花寺173-15</t>
  </si>
  <si>
    <t>通介</t>
  </si>
  <si>
    <t>通介・短生</t>
  </si>
  <si>
    <t>810-0035
梅光園3-4-1</t>
  </si>
  <si>
    <t>811-1102
東入部2-16-17</t>
  </si>
  <si>
    <t>①803-2080
②804-2730</t>
  </si>
  <si>
    <t>包括</t>
    <rPh sb="0" eb="2">
      <t>ホウカツ</t>
    </rPh>
    <phoneticPr fontId="14"/>
  </si>
  <si>
    <t>校区</t>
    <rPh sb="0" eb="2">
      <t>コウク</t>
    </rPh>
    <phoneticPr fontId="14"/>
  </si>
  <si>
    <t>施設名</t>
    <rPh sb="0" eb="2">
      <t>シセツ</t>
    </rPh>
    <rPh sb="2" eb="3">
      <t>メイ</t>
    </rPh>
    <phoneticPr fontId="1"/>
  </si>
  <si>
    <t>対応や体制</t>
    <rPh sb="0" eb="2">
      <t>タイオウ</t>
    </rPh>
    <rPh sb="3" eb="5">
      <t>タイセイ</t>
    </rPh>
    <phoneticPr fontId="1"/>
  </si>
  <si>
    <t>医療処置を必要とする入居者に対する対応や体制</t>
    <rPh sb="0" eb="2">
      <t>イリョウ</t>
    </rPh>
    <rPh sb="2" eb="4">
      <t>ショチ</t>
    </rPh>
    <rPh sb="5" eb="7">
      <t>ヒツヨウ</t>
    </rPh>
    <rPh sb="10" eb="13">
      <t>ニュウキョシャ</t>
    </rPh>
    <rPh sb="14" eb="15">
      <t>タイ</t>
    </rPh>
    <rPh sb="17" eb="19">
      <t>タイオウ</t>
    </rPh>
    <rPh sb="20" eb="22">
      <t>タイセイ</t>
    </rPh>
    <phoneticPr fontId="1"/>
  </si>
  <si>
    <t>併設事業所</t>
    <rPh sb="0" eb="2">
      <t>ヘイセツ</t>
    </rPh>
    <rPh sb="2" eb="5">
      <t>ジギョウショ</t>
    </rPh>
    <phoneticPr fontId="14"/>
  </si>
  <si>
    <t>施設の特色
（75字以内）</t>
    <rPh sb="0" eb="2">
      <t>シセツ</t>
    </rPh>
    <rPh sb="3" eb="5">
      <t>トクショク</t>
    </rPh>
    <rPh sb="9" eb="10">
      <t>ジ</t>
    </rPh>
    <rPh sb="10" eb="12">
      <t>イナイ</t>
    </rPh>
    <phoneticPr fontId="1"/>
  </si>
  <si>
    <t>認知症</t>
    <rPh sb="0" eb="3">
      <t>ニンチショウ</t>
    </rPh>
    <phoneticPr fontId="1"/>
  </si>
  <si>
    <t>看取り</t>
    <rPh sb="0" eb="2">
      <t>ミト</t>
    </rPh>
    <phoneticPr fontId="1"/>
  </si>
  <si>
    <t>ショート
ステイ</t>
    <phoneticPr fontId="1"/>
  </si>
  <si>
    <t>インスリン
投与</t>
    <rPh sb="6" eb="8">
      <t>トウヨ</t>
    </rPh>
    <phoneticPr fontId="1"/>
  </si>
  <si>
    <t>ペース
メーカー</t>
    <phoneticPr fontId="1"/>
  </si>
  <si>
    <t>透析</t>
    <rPh sb="0" eb="2">
      <t>トウセキ</t>
    </rPh>
    <phoneticPr fontId="1"/>
  </si>
  <si>
    <t>たん吸引</t>
    <rPh sb="2" eb="4">
      <t>キュウイン</t>
    </rPh>
    <phoneticPr fontId="1"/>
  </si>
  <si>
    <t>胃ろう</t>
    <rPh sb="0" eb="1">
      <t>イ</t>
    </rPh>
    <phoneticPr fontId="1"/>
  </si>
  <si>
    <t>膀胱留置
カテーテル</t>
    <rPh sb="0" eb="2">
      <t>ボウコウ</t>
    </rPh>
    <rPh sb="2" eb="4">
      <t>リュウチ</t>
    </rPh>
    <phoneticPr fontId="1"/>
  </si>
  <si>
    <t>(鼻腔)
経管栄養</t>
    <rPh sb="1" eb="3">
      <t>ビクウ</t>
    </rPh>
    <rPh sb="5" eb="7">
      <t>ケイカン</t>
    </rPh>
    <rPh sb="7" eb="9">
      <t>エイヨウ</t>
    </rPh>
    <phoneticPr fontId="1"/>
  </si>
  <si>
    <t>中心静脈
栄養</t>
    <phoneticPr fontId="1"/>
  </si>
  <si>
    <t>ストーマ</t>
    <phoneticPr fontId="1"/>
  </si>
  <si>
    <t>神経難病</t>
    <rPh sb="0" eb="4">
      <t>シンケイナンビョウ</t>
    </rPh>
    <phoneticPr fontId="1"/>
  </si>
  <si>
    <t>褥瘡</t>
    <rPh sb="0" eb="2">
      <t>ジョクソウ</t>
    </rPh>
    <phoneticPr fontId="1"/>
  </si>
  <si>
    <t>在宅酸素</t>
    <rPh sb="0" eb="4">
      <t>ザイタクサンソ</t>
    </rPh>
    <phoneticPr fontId="1"/>
  </si>
  <si>
    <t>人工呼吸器
管理</t>
    <rPh sb="0" eb="2">
      <t>ジンコウ</t>
    </rPh>
    <rPh sb="2" eb="5">
      <t>コキュウキ</t>
    </rPh>
    <rPh sb="6" eb="8">
      <t>カンリ</t>
    </rPh>
    <phoneticPr fontId="1"/>
  </si>
  <si>
    <t>短生</t>
  </si>
  <si>
    <t>要相談</t>
    <phoneticPr fontId="14"/>
  </si>
  <si>
    <t>短生・特施</t>
  </si>
  <si>
    <t>815-0032
塩原2-2-8</t>
  </si>
  <si>
    <t>①511-1111
②511-1113</t>
  </si>
  <si>
    <t>特施</t>
  </si>
  <si>
    <t>811-1354
大平寺2-13-30</t>
  </si>
  <si>
    <t>①567-6600
②567-6601</t>
  </si>
  <si>
    <t>通介・短生・特施・認共</t>
  </si>
  <si>
    <t>介護付き有料老人ホーム一覧　　令和５年12月現在</t>
    <phoneticPr fontId="14"/>
  </si>
  <si>
    <t>ラ・ナシカみとま</t>
  </si>
  <si>
    <t>811-0201
三苫5-4-39</t>
  </si>
  <si>
    <t>①602-8011
②603-8022</t>
  </si>
  <si>
    <t>和白</t>
    <rPh sb="0" eb="2">
      <t>ワジロ</t>
    </rPh>
    <phoneticPr fontId="14"/>
  </si>
  <si>
    <t>グランドホームサンケア和白</t>
  </si>
  <si>
    <t>811-0202
和白2-16-3</t>
  </si>
  <si>
    <t>①606-6755
②606-6756</t>
  </si>
  <si>
    <t>和白干潟を見晴らす高台に立ち、全室オーシャンビュー、約60㎡の居室でゆったりとした生活が満喫できます。また40年の歴史で培ったサービスをご提供致します。</t>
    <phoneticPr fontId="14"/>
  </si>
  <si>
    <t>和白</t>
    <rPh sb="0" eb="1">
      <t>ワ</t>
    </rPh>
    <rPh sb="1" eb="2">
      <t>シロ</t>
    </rPh>
    <phoneticPr fontId="14"/>
  </si>
  <si>
    <t>グッドタイムホーム１．海の中道</t>
  </si>
  <si>
    <t>①605-6711
②605-6799</t>
  </si>
  <si>
    <t>訪介・訪看・通介・定随</t>
  </si>
  <si>
    <t>入居定員62名の介護付有料老人ホームです。個室、多床室とニーズに添った料金体系で構成し、家庭的な雰囲気の中で穏やかに過ごすことが出来ます。</t>
    <phoneticPr fontId="14"/>
  </si>
  <si>
    <t>介護付有料老人ホームなごみの家</t>
  </si>
  <si>
    <t>811-0321
西戸崎1-4-6</t>
  </si>
  <si>
    <t>①605-4717
②605-4717</t>
  </si>
  <si>
    <t>わじろの郷</t>
  </si>
  <si>
    <t>①608-1368
②608-1831</t>
  </si>
  <si>
    <t>きめ細かな配慮と、手厚く心のこもった介護をご提供いたします。安全性と快適性に優れた、身体に優しいバリアフリー構造で、プライバシーにも配慮しております。</t>
    <phoneticPr fontId="14"/>
  </si>
  <si>
    <t>介護付き有料老人ホームトリニテ千早</t>
  </si>
  <si>
    <t>①410-1000
②410-1139</t>
  </si>
  <si>
    <t>訪介・通介・ｻ高住・高齢者向け優良賃貸住宅</t>
  </si>
  <si>
    <t>ふるさと舞松原</t>
  </si>
  <si>
    <t>813-0042
舞松原5-27-24</t>
  </si>
  <si>
    <t>①662-2330
②662-2313</t>
  </si>
  <si>
    <t>30名様限定の施設で、家庭的な介護をいたします。</t>
  </si>
  <si>
    <t>あっとほーむ青葉</t>
  </si>
  <si>
    <t>813-0025
青葉7-61-20</t>
  </si>
  <si>
    <t>①691-2179
②691-2196</t>
  </si>
  <si>
    <t>入居者一人ひとりの人間として尊厳を持つ事を重視し、個々の利用者様の身体能力に合わせ介護サービスの提供を適切かつ継続的に提供します。自分らしく生活を送って頂けるよう支援致します。</t>
    <phoneticPr fontId="14"/>
  </si>
  <si>
    <t>ケアレジデンス青葉</t>
  </si>
  <si>
    <t>813-0032
土井1-25-7</t>
  </si>
  <si>
    <t>①691-8777
②691-8778</t>
  </si>
  <si>
    <t>homecareservice.co.jp</t>
  </si>
  <si>
    <t>特施・認共・住有</t>
  </si>
  <si>
    <t>自宅での生活が困難で日常生活に介助が必要とされる方が利用できます。協力病院との連携がスムーズで医療面でも安心して生活できます。</t>
    <phoneticPr fontId="14"/>
  </si>
  <si>
    <t>ラ・ナシカちはや</t>
  </si>
  <si>
    <t>813-0035
松崎4-33-21</t>
  </si>
  <si>
    <t>①674-1600
②674-1603</t>
  </si>
  <si>
    <t>介護付有料老人ホーム　ヒーリングハウス貝塚駅前</t>
  </si>
  <si>
    <t>812-0053
箱崎7-1-17</t>
  </si>
  <si>
    <t>①651-0888
②651-1030</t>
  </si>
  <si>
    <t>入居者63名の全室個室。リハビリ専門職が個別機能訓練の計画を立て、身体・認知機能の維持向上に取り組んでいます。</t>
    <phoneticPr fontId="14"/>
  </si>
  <si>
    <t>ウィルマーク香椎浜</t>
  </si>
  <si>
    <t>813-0016
香椎浜3-2-1</t>
  </si>
  <si>
    <t>①674-2918
②674-2919</t>
  </si>
  <si>
    <t>健常棟と介護棟があり、その方のニーズにあわせたきめ細やかなサービスの提供によりご自分の生活スタイルを大切に悠々自適な毎日をお過ごし頂ける住まいです。</t>
    <phoneticPr fontId="14"/>
  </si>
  <si>
    <t>ネオステージ博多</t>
  </si>
  <si>
    <t>812-0044
千代5-15-1</t>
  </si>
  <si>
    <t>①631-1100
②631-2020</t>
  </si>
  <si>
    <t>グッドタイムホーム5・山王公園</t>
  </si>
  <si>
    <t>812-0015
山王1-11-26</t>
  </si>
  <si>
    <t>①436-9900
②436-9910</t>
  </si>
  <si>
    <t>24時間看介護スタッフが常駐しており、安心した生活を送っていただけます。博多駅からのアクセスも良く、緑豊かな山王公園が隣接していることも魅力です。</t>
    <phoneticPr fontId="14"/>
  </si>
  <si>
    <t>(株)エイ・シー・エス　介護付有料老人ホーム　棲の家山ぼうし</t>
  </si>
  <si>
    <t>812-0857
西月隈3-3-55</t>
  </si>
  <si>
    <t>①414-2525
②414-2548</t>
  </si>
  <si>
    <t>認共・住有</t>
  </si>
  <si>
    <t>重度の認知症の方でも対応。身体拘束はせずに少しでも穏やかに生活して頂ける様に支援しています。看取りになられても最後まで安心して過ごして頂ける様に支援します。</t>
    <phoneticPr fontId="14"/>
  </si>
  <si>
    <t>さわやか立花館</t>
  </si>
  <si>
    <t>①937-5600
②937-5610</t>
  </si>
  <si>
    <t>福岡空港近隣の高台にある介護付き有料老人ホームです。入居者様に寄添い、安心・安全な生活が営める様に務めております。</t>
    <phoneticPr fontId="14"/>
  </si>
  <si>
    <t>アビタシオン博多Ⅰ・Ⅱ号館</t>
  </si>
  <si>
    <t>812-0863
金の隈3-23-10</t>
  </si>
  <si>
    <t>①503-4480
②503-8878</t>
  </si>
  <si>
    <t>施設内に介護及び看護サービスを提供する体制が整っており、24時間いつでもサポートを受けることができるので安心して生活を続けられます。</t>
    <phoneticPr fontId="14"/>
  </si>
  <si>
    <t>介護付有料老人ホーム　オーベル諸岡</t>
  </si>
  <si>
    <t>812-0894
諸岡3-26-18</t>
  </si>
  <si>
    <t>①589-0011
②589-0010</t>
  </si>
  <si>
    <t>定員185名ながらも24時間の介護・看護士による体調管理・機能訓練指導員によるリハビリを個別に行っています。また生活保護や身寄りのない方でも対応します。</t>
    <phoneticPr fontId="14"/>
  </si>
  <si>
    <t>有料老人ホームあすか吉塚</t>
  </si>
  <si>
    <t>少人数の施設の為こまめな対応が可能です。</t>
    <phoneticPr fontId="14"/>
  </si>
  <si>
    <t>株式会社シニアライフカンパニー　フェリオ天神</t>
  </si>
  <si>
    <t>810-0002
西中州11-25</t>
  </si>
  <si>
    <t>①724-5200
②724-5003</t>
  </si>
  <si>
    <t>長年培ってきた、生活習慣の理解と尊重に努め、自己決定を尊重し、残存機能の維持向上を図り可能な限り自立した質の高い生活が送れるよう支援していきます。</t>
    <phoneticPr fontId="14"/>
  </si>
  <si>
    <t>ケアハウス　ビハーラ今泉</t>
  </si>
  <si>
    <t>810-0021
今泉1-18-15</t>
  </si>
  <si>
    <t>①738-1113
②738-1116</t>
  </si>
  <si>
    <t>特施・軽費</t>
  </si>
  <si>
    <t>「その人らしさ」を発揮して生活していただけるような快適な環境作りを心掛けています。個々の状況に応じたサービスを提供することを目的としています。</t>
    <phoneticPr fontId="14"/>
  </si>
  <si>
    <t>フィランソレイユ笹丘</t>
  </si>
  <si>
    <t>①738-5260
②738-5259</t>
  </si>
  <si>
    <t>安らぎと質の高いもてなしを感じる生活環境で、生きがいのある豊かな暮らしの提供を行います。</t>
    <phoneticPr fontId="14"/>
  </si>
  <si>
    <t>介護付き有料老人ホーム　ヴィラ梅光</t>
  </si>
  <si>
    <t>①737-8165
②737-3765</t>
  </si>
  <si>
    <t>居介・短生・特養</t>
  </si>
  <si>
    <t>アビタシオン浄水</t>
  </si>
  <si>
    <t>810-0022
薬院4-1-26　薬院大通ｾﾝﾀｰﾋﾞﾙ弐番館</t>
  </si>
  <si>
    <t>①522-1220
②522-1206</t>
  </si>
  <si>
    <t>都心にありながら、閑静な住環境。長年の経験を礎とした、安心の介護・医療サポートを備えた、すべてに上質な「住まい」です。</t>
    <phoneticPr fontId="14"/>
  </si>
  <si>
    <t>ケアホーム花うさぎ塩原</t>
  </si>
  <si>
    <t>居介・訪介・通介・特施・認共・小多</t>
  </si>
  <si>
    <t>デイサービス、グループホーム、介護付有料老人ホームの３事業所があります。屋上には庭園があり四季の変化を感じていただける様、花・野菜を栽培しています。</t>
    <phoneticPr fontId="14"/>
  </si>
  <si>
    <t>介護付有料老人ホーム　あおしす長丘</t>
  </si>
  <si>
    <t>815-0075
長丘5-26-3</t>
  </si>
  <si>
    <t>①559-0844
②559-0845</t>
  </si>
  <si>
    <t>勉強会やカンファレンスを頻繁に実施し常に情報共有に力を入れて利用者様に安心安全の生活の場を提供しております。</t>
    <phoneticPr fontId="14"/>
  </si>
  <si>
    <t>生活倶楽部ウィズ長丘</t>
  </si>
  <si>
    <t>815-0075
長丘3-24-20</t>
  </si>
  <si>
    <t>①562-9555
②562-9559</t>
  </si>
  <si>
    <t>居介・訪介・訪看・通介・短生・特施・認共・住有</t>
  </si>
  <si>
    <t>いろんな世代が同じ瞬間・想いを共有しながら一緒に暮らし、生活の中に新しい楽しみを見つけます。</t>
    <phoneticPr fontId="14"/>
  </si>
  <si>
    <t>介護付有料老人ホーム野多目</t>
  </si>
  <si>
    <t>811-1347
野多目2-28-1</t>
  </si>
  <si>
    <t>①565-7177
②565-7180</t>
  </si>
  <si>
    <t>入居者の喜びや安心を一番に考え、安心頂ける医療管理体制作りを行っています。入居者と職員が共に育ちあう環境づくりを目指します。</t>
    <phoneticPr fontId="14"/>
  </si>
  <si>
    <t>有料老人ホーム オーベル野多目</t>
  </si>
  <si>
    <t>811-1347
野多目2-8-10</t>
  </si>
  <si>
    <t>①565-0011
②565-0044</t>
  </si>
  <si>
    <t>施設の前は小学校や公民館があり子供達の元気な声、姿がご利用者様の活力になっています。</t>
  </si>
  <si>
    <t>ふくよかケアプラザ大平寺の森</t>
  </si>
  <si>
    <t>福岡市内を一望出来る緑にも囲まれてる自然環境の中で365日介護サポート。隣接診療所で医療健康管理サポート。料理人による栄養と美味しさを兼備えた食事。</t>
    <phoneticPr fontId="14"/>
  </si>
  <si>
    <t>ケア・ラポート野間</t>
  </si>
  <si>
    <t>815-0073
大池1-26-20</t>
  </si>
  <si>
    <t>①559-1717
②559-1122</t>
  </si>
  <si>
    <t>協力病院様と連携を取りながら看取りまで行わせていただいております。また、ショートステイも併設しており、入居待ちの間の利用で活用される方が多いです。</t>
    <phoneticPr fontId="14"/>
  </si>
  <si>
    <t>介護付有料老人ホームオーベル筑紫丘</t>
  </si>
  <si>
    <t>815-0036
筑紫丘1-21-9</t>
  </si>
  <si>
    <t>①553-8111
②553-9111</t>
  </si>
  <si>
    <t>ライフエイド　わかひさ</t>
  </si>
  <si>
    <t>815-0042
若久2-4-8</t>
  </si>
  <si>
    <t>①561-1311
②561-1323</t>
  </si>
  <si>
    <t>介護保険法令の趣旨に伴い、入居者及び来訪者が快適で心身ともに充実・安定した生活を営むことができるように支援することを目的とします。</t>
    <phoneticPr fontId="14"/>
  </si>
  <si>
    <t>ケアホーム桧原</t>
  </si>
  <si>
    <t>811-1355
桧原2-37-12</t>
  </si>
  <si>
    <t>①554-8631
②552-8510</t>
  </si>
  <si>
    <t>現在、入居者様全員の主治医が、24時間対応の往診専門医の為、ご本人・ご家族より看取りの意向があれば、対応が可能です。</t>
    <phoneticPr fontId="14"/>
  </si>
  <si>
    <t>株式会社ウィズグループ　生活倶楽部ウィズ南片江</t>
  </si>
  <si>
    <t>814-0143
南片江6-25-1</t>
  </si>
  <si>
    <t>①866-0065
②866-0001</t>
  </si>
  <si>
    <t>入居者様には快適な生活を。ご家族様へは安心を提供いたします。ゆとりの全89室。個室はもちろん、ご夫婦など２名様で入居可能なお部屋もご用意しております。</t>
    <phoneticPr fontId="14"/>
  </si>
  <si>
    <t>クレアトゥール60</t>
  </si>
  <si>
    <t>814-0153
樋井川1-7-38</t>
  </si>
  <si>
    <t>①874-7170
②874-7321</t>
  </si>
  <si>
    <t>24時間看護師がいるので、夜間の吸引や急変の対応はもちろん、看取りの対応まで可能な施設。泌尿器科、眼科、歯科、内科、耳鼻科の往診対応可能です。</t>
    <phoneticPr fontId="14"/>
  </si>
  <si>
    <t>生活倶楽部ウィズ長尾</t>
  </si>
  <si>
    <t>814-0123
長尾2-14-31</t>
  </si>
  <si>
    <t>①534-7700
②534-7800</t>
  </si>
  <si>
    <t>居介・訪介・訪看・通介・特施・認共・認通・住有</t>
  </si>
  <si>
    <t>色々な世代が同じ瞬間・想いを共有しながら一緒に暮らし生活の中に新しい楽しみを見つけます。</t>
    <rPh sb="29" eb="30">
      <t>ナカ</t>
    </rPh>
    <phoneticPr fontId="14"/>
  </si>
  <si>
    <t>有料老人ホーム　パッセオ</t>
  </si>
  <si>
    <t>814-0021
荒江3-15-21</t>
  </si>
  <si>
    <t>①821-0189
②821-0189</t>
  </si>
  <si>
    <t>医療介護リハビリ機能のある介護付き住宅として地域の皆様にご利用いただいています。小規模なのでレクリエーションやリハビリを通し楽しくお過ごしいただけます。</t>
    <phoneticPr fontId="14"/>
  </si>
  <si>
    <t>すこやかほ～む有田</t>
  </si>
  <si>
    <t>814-0033
有田7‐11‐1</t>
  </si>
  <si>
    <t>①832-2225
②832-2226</t>
  </si>
  <si>
    <t>離職率低く、年齢も27歳から77歳と幅広く、長く親しみやすい施設。ミャンマーの方就労、介護福祉士試験に向けて頑張ってます。</t>
    <phoneticPr fontId="14"/>
  </si>
  <si>
    <t>特定施設香楠荘</t>
  </si>
  <si>
    <t>居介・通介・短生・特養・地介・軽費</t>
  </si>
  <si>
    <t>特定施設香楠荘は、ケアハウス香楠荘利用者様を対象に介護サービスを提供する事業所です。</t>
    <phoneticPr fontId="14"/>
  </si>
  <si>
    <t>生涯介護付マイホームゆきやなぎ</t>
  </si>
  <si>
    <t>811-1103
四箇6-5-20</t>
  </si>
  <si>
    <t>①812-4620
②812-4621</t>
  </si>
  <si>
    <t>開設時より余暇活動（入居者間、職員と関りを多く）リハビリ（能力機能維持）口腔ケア（健康管理）の３つの活動に重点を置き日々の援助に邁進しております。</t>
    <phoneticPr fontId="14"/>
  </si>
  <si>
    <t>アンペレーナ百道</t>
  </si>
  <si>
    <t>814-0001
百道浜3-9-17</t>
  </si>
  <si>
    <t>①823-4126
②823-4121</t>
  </si>
  <si>
    <t>リゾートと都市機能が両立した好立地。24階スカイラウンジからの眺望。旬の食材とおだしにこだわった食事。24時間365日安心のサポート体制。上質な温泉。</t>
    <phoneticPr fontId="14"/>
  </si>
  <si>
    <t>フェリオ百道</t>
  </si>
  <si>
    <t>814-0006
百道1-25-19</t>
  </si>
  <si>
    <t>①852-1480
②847-3442</t>
  </si>
  <si>
    <t>桜ガーデン小戸</t>
  </si>
  <si>
    <t>819-0001
小戸1-30-5</t>
  </si>
  <si>
    <t>①881-0700
②881-0708</t>
  </si>
  <si>
    <t>サンルーム松栄</t>
  </si>
  <si>
    <t>819-0054
上山門1-9-3</t>
  </si>
  <si>
    <t>①895-1933
②895-1938</t>
  </si>
  <si>
    <t>定員24名の小規模な介護付き有料老人ホームです。小規模ならではのアットホームな雰囲気で入居者お1人お1人に合った個別ケアをさせて頂いております。</t>
    <phoneticPr fontId="14"/>
  </si>
  <si>
    <t>生の松原ハッピーガーデン</t>
  </si>
  <si>
    <t>819-0055
生の松原1-33-1</t>
  </si>
  <si>
    <t>①895-3101
②895-3125</t>
  </si>
  <si>
    <t>居介・訪看・訪ﾘ・通介・通ﾘ・短療・ﾒﾃﾞｨｶﾙﾌｨｯﾄﾈｽ</t>
  </si>
  <si>
    <t>192床の病床を有する福岡和仁会病院の隣に立つ介護付き有料老人ホーム。医療連携はもちろん、24時間体制で看護師、介護士が常駐。安心の暮らしを支えます。</t>
    <phoneticPr fontId="14"/>
  </si>
  <si>
    <t>介護付有料老人ホーム　西の丘</t>
  </si>
  <si>
    <t>819-0046
西の丘1-6-1</t>
  </si>
  <si>
    <t>①891-8715
②891-8743</t>
  </si>
  <si>
    <t>福岡市郊外の高台にあり、景観に恵まれた立地です。明るく清潔で広々とした館内。明るく元気なスタッフがお待ちしております。</t>
    <phoneticPr fontId="14"/>
  </si>
  <si>
    <t>ホームページのURL</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</si>
</sst>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1"/>
      <name val="ＭＳ Ｐゴシック"/>
      <family val="3"/>
      <charset val="128"/>
    </font>
    <font>
      <sz val="10"/>
      <name val="ＭＳ Ｐゴシック"/>
      <family val="3"/>
      <charset val="128"/>
    </font>
    <font>
      <sz val="11"/>
      <name val="ＭＳ Ｐ明朝"/>
      <family val="1"/>
      <charset val="128"/>
    </font>
    <font>
      <sz val="11"/>
      <color indexed="8"/>
      <name val="ＭＳ Ｐゴシック"/>
      <family val="3"/>
      <charset val="128"/>
    </font>
    <font>
      <sz val="11"/>
      <color theme="1"/>
      <name val="ＭＳ Ｐゴシック"/>
      <family val="2"/>
      <charset val="128"/>
      <scheme val="minor"/>
    </font>
    <font>
      <sz val="11"/>
      <color theme="1"/>
      <name val="ＭＳ Ｐゴシック"/>
      <family val="2"/>
      <scheme val="minor"/>
    </font>
    <font>
      <sz val="10"/>
      <color theme="1"/>
      <name val="ＭＳ Ｐゴシック"/>
      <family val="3"/>
      <charset val="128"/>
    </font>
    <font>
      <sz val="9"/>
      <color theme="1"/>
      <name val="ＭＳ Ｐゴシック"/>
      <family val="3"/>
      <charset val="128"/>
    </font>
    <font>
      <b/>
      <sz val="16"/>
      <color theme="1"/>
      <name val="ＭＳ Ｐゴシック"/>
      <family val="3"/>
      <charset val="128"/>
      <scheme val="minor"/>
    </font>
    <font>
      <sz val="9"/>
      <color theme="1"/>
      <name val="ＭＳ Ｐゴシック"/>
      <family val="3"/>
      <charset val="128"/>
      <scheme val="minor"/>
    </font>
    <font>
      <sz val="6"/>
      <name val="ＭＳ Ｐゴシック"/>
      <family val="3"/>
      <charset val="128"/>
      <scheme val="minor"/>
    </font>
    <font>
      <u/>
      <sz val="11"/>
      <color theme="10"/>
      <name val="ＭＳ Ｐゴシック"/>
      <family val="2"/>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22">
    <xf numFmtId="0" fontId="0" fillId="0" borderId="0">
      <alignment vertical="center"/>
    </xf>
    <xf numFmtId="0" fontId="4" fillId="0" borderId="0">
      <alignment vertical="center"/>
    </xf>
    <xf numFmtId="0" fontId="4" fillId="0" borderId="0">
      <alignment vertical="center"/>
    </xf>
    <xf numFmtId="0" fontId="4" fillId="0" borderId="0"/>
    <xf numFmtId="38" fontId="4" fillId="0" borderId="0" applyFont="0" applyFill="0" applyBorder="0" applyAlignment="0" applyProtection="0"/>
    <xf numFmtId="0" fontId="6" fillId="0" borderId="0"/>
    <xf numFmtId="9" fontId="4" fillId="0" borderId="0" applyFont="0" applyFill="0" applyBorder="0" applyAlignment="0" applyProtection="0"/>
    <xf numFmtId="0" fontId="7" fillId="0" borderId="0"/>
    <xf numFmtId="0" fontId="5" fillId="0" borderId="0"/>
    <xf numFmtId="0" fontId="3" fillId="0" borderId="4" applyNumberFormat="0" applyFill="0" applyAlignment="0" applyProtection="0">
      <alignment vertical="center"/>
    </xf>
    <xf numFmtId="0" fontId="5" fillId="0" borderId="0"/>
    <xf numFmtId="0" fontId="2" fillId="0" borderId="0">
      <alignment vertical="center"/>
    </xf>
    <xf numFmtId="0" fontId="2" fillId="0" borderId="0">
      <alignment vertical="center"/>
    </xf>
    <xf numFmtId="0" fontId="8" fillId="0" borderId="0">
      <alignment vertical="center"/>
    </xf>
    <xf numFmtId="0" fontId="9" fillId="0" borderId="0"/>
    <xf numFmtId="0" fontId="8" fillId="0" borderId="0">
      <alignment vertical="center"/>
    </xf>
    <xf numFmtId="0" fontId="8" fillId="0" borderId="0">
      <alignment vertical="center"/>
    </xf>
    <xf numFmtId="0" fontId="9" fillId="0" borderId="0"/>
    <xf numFmtId="0" fontId="8" fillId="0" borderId="0">
      <alignment vertical="center"/>
    </xf>
    <xf numFmtId="0" fontId="2" fillId="0" borderId="0">
      <alignment vertical="center"/>
    </xf>
    <xf numFmtId="0" fontId="15" fillId="0" borderId="0" applyNumberFormat="0" applyFill="0" applyBorder="0" applyAlignment="0" applyProtection="0"/>
    <xf numFmtId="0" fontId="8" fillId="0" borderId="0">
      <alignment vertical="center"/>
    </xf>
  </cellStyleXfs>
  <cellXfs count="33">
    <xf numFmtId="0" fontId="0" fillId="0" borderId="0" xfId="0">
      <alignment vertical="center"/>
    </xf>
    <xf numFmtId="0" fontId="13" fillId="0" borderId="0" xfId="17" applyFont="1"/>
    <xf numFmtId="0" fontId="12" fillId="0" borderId="0" xfId="17" applyFont="1" applyAlignment="1">
      <alignment horizontal="left"/>
    </xf>
    <xf numFmtId="0" fontId="13" fillId="0" borderId="0" xfId="17" applyFont="1" applyAlignment="1">
      <alignment horizontal="center"/>
    </xf>
    <xf numFmtId="0" fontId="13" fillId="0" borderId="0" xfId="17" applyFont="1" applyAlignment="1">
      <alignment vertical="center"/>
    </xf>
    <xf numFmtId="0" fontId="13" fillId="0" borderId="0" xfId="17" applyFont="1" applyAlignment="1">
      <alignment horizontal="center" vertical="center" wrapText="1"/>
    </xf>
    <xf numFmtId="0" fontId="13" fillId="2" borderId="1" xfId="17" applyFont="1" applyFill="1" applyBorder="1" applyAlignment="1">
      <alignment horizontal="center" vertical="center" wrapText="1"/>
    </xf>
    <xf numFmtId="0" fontId="13" fillId="0" borderId="0" xfId="17" applyFont="1" applyAlignment="1">
      <alignment wrapText="1"/>
    </xf>
    <xf numFmtId="0" fontId="10" fillId="0" borderId="0" xfId="17" applyFont="1" applyAlignment="1">
      <alignment vertical="center"/>
    </xf>
    <xf numFmtId="0" fontId="10" fillId="0" borderId="1" xfId="17" applyFont="1" applyBorder="1" applyAlignment="1">
      <alignment horizontal="center" vertical="center" wrapText="1"/>
    </xf>
    <xf numFmtId="0" fontId="10" fillId="0" borderId="1" xfId="17" applyFont="1" applyBorder="1" applyAlignment="1">
      <alignment horizontal="left" vertical="center" wrapText="1"/>
    </xf>
    <xf numFmtId="0" fontId="10" fillId="0" borderId="1" xfId="17" applyFont="1" applyBorder="1" applyAlignment="1">
      <alignment horizontal="center" vertical="center"/>
    </xf>
    <xf numFmtId="0" fontId="13" fillId="3" borderId="2" xfId="17" applyFont="1" applyFill="1" applyBorder="1" applyAlignment="1">
      <alignment horizontal="center" vertical="center" textRotation="255" wrapText="1"/>
    </xf>
    <xf numFmtId="0" fontId="13" fillId="3" borderId="2" xfId="17" applyFont="1" applyFill="1" applyBorder="1" applyAlignment="1">
      <alignment horizontal="center" vertical="center" wrapText="1"/>
    </xf>
    <xf numFmtId="0" fontId="11" fillId="3" borderId="2" xfId="18" applyFont="1" applyFill="1" applyBorder="1" applyAlignment="1">
      <alignment horizontal="center" vertical="center" wrapText="1"/>
    </xf>
    <xf numFmtId="0" fontId="13" fillId="2" borderId="1" xfId="17" applyFont="1" applyFill="1" applyBorder="1" applyAlignment="1">
      <alignment horizontal="left" vertical="center" wrapText="1"/>
    </xf>
    <xf numFmtId="0" fontId="13" fillId="3" borderId="1" xfId="17" applyFont="1" applyFill="1" applyBorder="1" applyAlignment="1">
      <alignment horizontal="center" vertical="center" wrapText="1"/>
    </xf>
    <xf numFmtId="0" fontId="13" fillId="3" borderId="2" xfId="17" applyFont="1" applyFill="1" applyBorder="1" applyAlignment="1">
      <alignment horizontal="center" vertical="center"/>
    </xf>
    <xf numFmtId="0" fontId="13" fillId="3" borderId="2" xfId="17" applyFont="1" applyFill="1" applyBorder="1" applyAlignment="1">
      <alignment horizontal="center" vertical="center" wrapText="1"/>
    </xf>
    <xf numFmtId="0" fontId="13" fillId="3" borderId="2" xfId="17" applyFont="1" applyFill="1" applyBorder="1" applyAlignment="1">
      <alignment horizontal="center" vertical="center" textRotation="255" wrapText="1"/>
    </xf>
    <xf numFmtId="0" fontId="13" fillId="3" borderId="3" xfId="17" applyFont="1" applyFill="1" applyBorder="1" applyAlignment="1">
      <alignment horizontal="center" vertical="center" textRotation="255" wrapText="1"/>
    </xf>
    <xf numFmtId="0" fontId="13" fillId="3" borderId="6" xfId="17" applyFont="1" applyFill="1" applyBorder="1" applyAlignment="1">
      <alignment horizontal="center" vertical="center"/>
    </xf>
    <xf numFmtId="0" fontId="13" fillId="3" borderId="7" xfId="17" applyFont="1" applyFill="1" applyBorder="1" applyAlignment="1">
      <alignment horizontal="center" vertical="center"/>
    </xf>
    <xf numFmtId="0" fontId="13" fillId="3" borderId="5" xfId="17" applyFont="1" applyFill="1" applyBorder="1" applyAlignment="1">
      <alignment horizontal="center" vertical="center"/>
    </xf>
    <xf numFmtId="0" fontId="13" fillId="3" borderId="1" xfId="17" applyFont="1" applyFill="1" applyBorder="1" applyAlignment="1">
      <alignment horizontal="center" vertical="center"/>
    </xf>
    <xf numFmtId="0" fontId="13" fillId="3" borderId="1" xfId="17" applyFont="1" applyFill="1" applyBorder="1" applyAlignment="1">
      <alignment horizontal="center" vertical="center" shrinkToFit="1"/>
    </xf>
    <xf numFmtId="0" fontId="13" fillId="2" borderId="8" xfId="17" applyFont="1" applyFill="1" applyBorder="1" applyAlignment="1">
      <alignment vertical="center" shrinkToFit="1"/>
    </xf>
    <xf numFmtId="0" fontId="13" fillId="2" borderId="1" xfId="17" applyFont="1" applyFill="1" applyBorder="1" applyAlignment="1">
      <alignment vertical="center" shrinkToFit="1"/>
    </xf>
    <xf numFmtId="0" fontId="13" fillId="3" borderId="9" xfId="17" applyFont="1" applyFill="1" applyBorder="1" applyAlignment="1">
      <alignment horizontal="center" vertical="center" textRotation="255"/>
    </xf>
    <xf numFmtId="0" fontId="13" fillId="0" borderId="0" xfId="17" applyFont="1" applyBorder="1" applyAlignment="1">
      <alignment vertical="center"/>
    </xf>
    <xf numFmtId="0" fontId="13" fillId="0" borderId="0" xfId="17" applyFont="1" applyBorder="1" applyAlignment="1">
      <alignment horizontal="center" vertical="center" wrapText="1"/>
    </xf>
    <xf numFmtId="0" fontId="13" fillId="2" borderId="9" xfId="17" applyFont="1" applyFill="1" applyBorder="1" applyAlignment="1">
      <alignment vertical="center"/>
    </xf>
    <xf numFmtId="0" fontId="13" fillId="0" borderId="0" xfId="17" applyFont="1" applyBorder="1"/>
  </cellXfs>
  <cellStyles count="22">
    <cellStyle name="パーセント 2" xfId="6"/>
    <cellStyle name="ハイパーリンク 2" xfId="20"/>
    <cellStyle name="桁区切り 2" xfId="4"/>
    <cellStyle name="集計 2" xfId="9"/>
    <cellStyle name="標準" xfId="0" builtinId="0"/>
    <cellStyle name="標準 2" xfId="1"/>
    <cellStyle name="標準 2 2" xfId="10"/>
    <cellStyle name="標準 2 2 2" xfId="16"/>
    <cellStyle name="標準 2 2 3" xfId="19"/>
    <cellStyle name="標準 2 3" xfId="12"/>
    <cellStyle name="標準 2 4" xfId="13"/>
    <cellStyle name="標準 2 4 2" xfId="15"/>
    <cellStyle name="標準 2 5" xfId="17"/>
    <cellStyle name="標準 3" xfId="2"/>
    <cellStyle name="標準 3 2" xfId="18"/>
    <cellStyle name="標準 3 3" xfId="21"/>
    <cellStyle name="標準 4" xfId="3"/>
    <cellStyle name="標準 5" xfId="7"/>
    <cellStyle name="標準 6" xfId="8"/>
    <cellStyle name="標準 7" xfId="11"/>
    <cellStyle name="標準 8" xfId="14"/>
    <cellStyle name="標準（通学区域一覧表）" xfId="5"/>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spPr>
      <a:bodyPr vertOverflow="clip" wrap="square" lIns="64008" tIns="32004" rIns="0" bIns="32004" anchor="ctr" upright="1"/>
      <a:lstStyle>
        <a:defPPr algn="l" rtl="0">
          <a:lnSpc>
            <a:spcPct val="150000"/>
          </a:lnSpc>
          <a:defRPr sz="1200" b="1" i="0" baseline="0">
            <a:effectLst/>
            <a:latin typeface="HG丸ｺﾞｼｯｸM-PRO" panose="020F0600000000000000" pitchFamily="50" charset="-128"/>
            <a:ea typeface="HG丸ｺﾞｼｯｸM-PRO" panose="020F0600000000000000" pitchFamily="50" charset="-128"/>
            <a:cs typeface="+mn-cs"/>
          </a:defRPr>
        </a:defPPr>
      </a:lstStyle>
    </a:spDef>
    <a:txDef>
      <a:spPr>
        <a:noFill/>
        <a:ln w="9525" cmpd="sng">
          <a:noFill/>
        </a:ln>
      </a:spPr>
      <a:bodyPr vertOverflow="clip" horzOverflow="clip" wrap="square" lIns="180000" tIns="0" rIns="180000" bIns="0" rtlCol="0" anchor="ctr" anchorCtr="0"/>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5"/>
  <sheetViews>
    <sheetView tabSelected="1" view="pageBreakPreview" zoomScale="37" zoomScaleNormal="100" zoomScaleSheetLayoutView="37" workbookViewId="0">
      <pane xSplit="1" ySplit="3" topLeftCell="B4" activePane="bottomRight" state="frozen"/>
      <selection pane="topRight" activeCell="B1" sqref="B1"/>
      <selection pane="bottomLeft" activeCell="A4" sqref="A4"/>
      <selection pane="bottomRight" activeCell="AE11" sqref="AE11"/>
    </sheetView>
  </sheetViews>
  <sheetFormatPr defaultColWidth="9" defaultRowHeight="11.25" x14ac:dyDescent="0.15"/>
  <cols>
    <col min="1" max="1" width="4.5" style="1" customWidth="1"/>
    <col min="2" max="3" width="4.5" style="3" customWidth="1"/>
    <col min="4" max="4" width="20.625" style="7" customWidth="1"/>
    <col min="5" max="5" width="14.625" style="3" customWidth="1"/>
    <col min="6" max="6" width="10.625" style="3" customWidth="1"/>
    <col min="7" max="7" width="6.125" style="3" customWidth="1"/>
    <col min="8" max="8" width="39.5" style="1" bestFit="1" customWidth="1"/>
    <col min="9" max="21" width="4.5" style="3" customWidth="1"/>
    <col min="22" max="25" width="4.5" style="1" customWidth="1"/>
    <col min="26" max="26" width="13.625" style="1" customWidth="1"/>
    <col min="27" max="27" width="28.625" style="1" customWidth="1"/>
    <col min="28" max="16384" width="9" style="1"/>
  </cols>
  <sheetData>
    <row r="1" spans="1:58" ht="22.5" customHeight="1" x14ac:dyDescent="0.2">
      <c r="B1" s="2" t="s">
        <v>127</v>
      </c>
    </row>
    <row r="2" spans="1:58" s="4" customFormat="1" x14ac:dyDescent="0.15">
      <c r="B2" s="19" t="s">
        <v>95</v>
      </c>
      <c r="C2" s="19" t="s">
        <v>96</v>
      </c>
      <c r="D2" s="16" t="s">
        <v>97</v>
      </c>
      <c r="E2" s="21" t="s">
        <v>0</v>
      </c>
      <c r="F2" s="22"/>
      <c r="G2" s="22"/>
      <c r="H2" s="23"/>
      <c r="I2" s="24" t="s">
        <v>98</v>
      </c>
      <c r="J2" s="24"/>
      <c r="K2" s="24"/>
      <c r="L2" s="24" t="s">
        <v>99</v>
      </c>
      <c r="M2" s="24"/>
      <c r="N2" s="24"/>
      <c r="O2" s="24"/>
      <c r="P2" s="24"/>
      <c r="Q2" s="24"/>
      <c r="R2" s="24"/>
      <c r="S2" s="24"/>
      <c r="T2" s="24"/>
      <c r="U2" s="24"/>
      <c r="V2" s="24"/>
      <c r="W2" s="24"/>
      <c r="X2" s="24"/>
      <c r="Y2" s="24"/>
      <c r="Z2" s="16" t="s">
        <v>100</v>
      </c>
      <c r="AA2" s="16" t="s">
        <v>101</v>
      </c>
      <c r="AB2" s="28"/>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row>
    <row r="3" spans="1:58" s="5" customFormat="1" ht="79.5" customHeight="1" x14ac:dyDescent="0.15">
      <c r="B3" s="20"/>
      <c r="C3" s="20"/>
      <c r="D3" s="18"/>
      <c r="E3" s="14" t="s">
        <v>40</v>
      </c>
      <c r="F3" s="14" t="s">
        <v>41</v>
      </c>
      <c r="G3" s="13" t="s">
        <v>42</v>
      </c>
      <c r="H3" s="25" t="s">
        <v>307</v>
      </c>
      <c r="I3" s="12" t="s">
        <v>102</v>
      </c>
      <c r="J3" s="12" t="s">
        <v>103</v>
      </c>
      <c r="K3" s="12" t="s">
        <v>104</v>
      </c>
      <c r="L3" s="12" t="s">
        <v>105</v>
      </c>
      <c r="M3" s="12" t="s">
        <v>106</v>
      </c>
      <c r="N3" s="12" t="s">
        <v>107</v>
      </c>
      <c r="O3" s="12" t="s">
        <v>108</v>
      </c>
      <c r="P3" s="12" t="s">
        <v>109</v>
      </c>
      <c r="Q3" s="12" t="s">
        <v>110</v>
      </c>
      <c r="R3" s="12" t="s">
        <v>111</v>
      </c>
      <c r="S3" s="12" t="s">
        <v>112</v>
      </c>
      <c r="T3" s="12" t="s">
        <v>113</v>
      </c>
      <c r="U3" s="12" t="s">
        <v>114</v>
      </c>
      <c r="V3" s="12" t="s">
        <v>43</v>
      </c>
      <c r="W3" s="12" t="s">
        <v>115</v>
      </c>
      <c r="X3" s="12" t="s">
        <v>116</v>
      </c>
      <c r="Y3" s="12" t="s">
        <v>117</v>
      </c>
      <c r="Z3" s="17"/>
      <c r="AA3" s="18"/>
      <c r="AB3" s="28"/>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row>
    <row r="4" spans="1:58" ht="27.95" customHeight="1" x14ac:dyDescent="0.15">
      <c r="A4" s="8"/>
      <c r="B4" s="9" t="s">
        <v>47</v>
      </c>
      <c r="C4" s="9" t="s">
        <v>9</v>
      </c>
      <c r="D4" s="10" t="s">
        <v>141</v>
      </c>
      <c r="E4" s="10" t="s">
        <v>142</v>
      </c>
      <c r="F4" s="10" t="s">
        <v>143</v>
      </c>
      <c r="G4" s="11"/>
      <c r="H4" s="26"/>
      <c r="I4" s="6" t="s">
        <v>46</v>
      </c>
      <c r="J4" s="6" t="s">
        <v>48</v>
      </c>
      <c r="K4" s="6"/>
      <c r="L4" s="6" t="s">
        <v>48</v>
      </c>
      <c r="M4" s="6" t="s">
        <v>48</v>
      </c>
      <c r="N4" s="6" t="s">
        <v>48</v>
      </c>
      <c r="O4" s="6" t="s">
        <v>48</v>
      </c>
      <c r="P4" s="6" t="s">
        <v>48</v>
      </c>
      <c r="Q4" s="6" t="s">
        <v>48</v>
      </c>
      <c r="R4" s="6"/>
      <c r="S4" s="6"/>
      <c r="T4" s="6" t="s">
        <v>46</v>
      </c>
      <c r="U4" s="6" t="s">
        <v>48</v>
      </c>
      <c r="V4" s="6"/>
      <c r="W4" s="6" t="s">
        <v>48</v>
      </c>
      <c r="X4" s="6" t="s">
        <v>46</v>
      </c>
      <c r="Y4" s="6"/>
      <c r="Z4" s="15"/>
      <c r="AA4" s="15"/>
      <c r="AB4" s="31"/>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row>
    <row r="5" spans="1:58" ht="27.95" customHeight="1" x14ac:dyDescent="0.15">
      <c r="A5" s="8"/>
      <c r="B5" s="9" t="s">
        <v>47</v>
      </c>
      <c r="C5" s="9" t="s">
        <v>36</v>
      </c>
      <c r="D5" s="10" t="s">
        <v>128</v>
      </c>
      <c r="E5" s="10" t="s">
        <v>129</v>
      </c>
      <c r="F5" s="10" t="s">
        <v>130</v>
      </c>
      <c r="G5" s="11"/>
      <c r="H5" s="27"/>
      <c r="I5" s="6" t="s">
        <v>46</v>
      </c>
      <c r="J5" s="6" t="s">
        <v>46</v>
      </c>
      <c r="K5" s="6" t="s">
        <v>46</v>
      </c>
      <c r="L5" s="6" t="s">
        <v>46</v>
      </c>
      <c r="M5" s="6" t="s">
        <v>46</v>
      </c>
      <c r="N5" s="6" t="s">
        <v>46</v>
      </c>
      <c r="O5" s="6" t="s">
        <v>48</v>
      </c>
      <c r="P5" s="6" t="s">
        <v>46</v>
      </c>
      <c r="Q5" s="6" t="s">
        <v>46</v>
      </c>
      <c r="R5" s="6" t="s">
        <v>48</v>
      </c>
      <c r="S5" s="6"/>
      <c r="T5" s="6" t="s">
        <v>46</v>
      </c>
      <c r="U5" s="6" t="s">
        <v>48</v>
      </c>
      <c r="V5" s="6"/>
      <c r="W5" s="6" t="s">
        <v>48</v>
      </c>
      <c r="X5" s="6" t="s">
        <v>46</v>
      </c>
      <c r="Y5" s="6" t="s">
        <v>48</v>
      </c>
      <c r="Z5" s="15" t="s">
        <v>120</v>
      </c>
      <c r="AA5" s="15"/>
      <c r="AB5" s="31"/>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row>
    <row r="6" spans="1:58" ht="69.95" customHeight="1" x14ac:dyDescent="0.15">
      <c r="A6" s="8"/>
      <c r="B6" s="9" t="s">
        <v>44</v>
      </c>
      <c r="C6" s="9" t="s">
        <v>131</v>
      </c>
      <c r="D6" s="10" t="s">
        <v>132</v>
      </c>
      <c r="E6" s="10" t="s">
        <v>133</v>
      </c>
      <c r="F6" s="10" t="s">
        <v>134</v>
      </c>
      <c r="G6" s="11" t="s">
        <v>45</v>
      </c>
      <c r="H6" s="27" t="str">
        <f>HYPERLINK("#", "http://www.suncare-wajiro.com")</f>
        <v>http://www.suncare-wajiro.com</v>
      </c>
      <c r="I6" s="6" t="s">
        <v>46</v>
      </c>
      <c r="J6" s="6" t="s">
        <v>46</v>
      </c>
      <c r="K6" s="6" t="s">
        <v>46</v>
      </c>
      <c r="L6" s="6" t="s">
        <v>46</v>
      </c>
      <c r="M6" s="6" t="s">
        <v>46</v>
      </c>
      <c r="N6" s="6" t="s">
        <v>46</v>
      </c>
      <c r="O6" s="6" t="s">
        <v>46</v>
      </c>
      <c r="P6" s="6" t="s">
        <v>46</v>
      </c>
      <c r="Q6" s="6" t="s">
        <v>46</v>
      </c>
      <c r="R6" s="6"/>
      <c r="S6" s="6"/>
      <c r="T6" s="6" t="s">
        <v>46</v>
      </c>
      <c r="U6" s="6" t="s">
        <v>48</v>
      </c>
      <c r="V6" s="6"/>
      <c r="W6" s="6" t="s">
        <v>46</v>
      </c>
      <c r="X6" s="6" t="s">
        <v>46</v>
      </c>
      <c r="Y6" s="6"/>
      <c r="Z6" s="15" t="s">
        <v>120</v>
      </c>
      <c r="AA6" s="15" t="s">
        <v>135</v>
      </c>
      <c r="AB6" s="31"/>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row>
    <row r="7" spans="1:58" ht="56.1" customHeight="1" x14ac:dyDescent="0.15">
      <c r="A7" s="8"/>
      <c r="B7" s="9" t="s">
        <v>47</v>
      </c>
      <c r="C7" s="9" t="s">
        <v>136</v>
      </c>
      <c r="D7" s="10" t="s">
        <v>137</v>
      </c>
      <c r="E7" s="10" t="s">
        <v>87</v>
      </c>
      <c r="F7" s="10" t="s">
        <v>138</v>
      </c>
      <c r="G7" s="11"/>
      <c r="H7" s="27"/>
      <c r="I7" s="6" t="s">
        <v>46</v>
      </c>
      <c r="J7" s="6" t="s">
        <v>48</v>
      </c>
      <c r="K7" s="6"/>
      <c r="L7" s="6" t="s">
        <v>46</v>
      </c>
      <c r="M7" s="6" t="s">
        <v>46</v>
      </c>
      <c r="N7" s="6"/>
      <c r="O7" s="6"/>
      <c r="P7" s="6" t="s">
        <v>46</v>
      </c>
      <c r="Q7" s="6" t="s">
        <v>46</v>
      </c>
      <c r="R7" s="6"/>
      <c r="S7" s="6"/>
      <c r="T7" s="6" t="s">
        <v>46</v>
      </c>
      <c r="U7" s="6"/>
      <c r="V7" s="6"/>
      <c r="W7" s="6" t="s">
        <v>46</v>
      </c>
      <c r="X7" s="6" t="s">
        <v>46</v>
      </c>
      <c r="Y7" s="6"/>
      <c r="Z7" s="15" t="s">
        <v>139</v>
      </c>
      <c r="AA7" s="15" t="s">
        <v>140</v>
      </c>
      <c r="AB7" s="31"/>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row>
    <row r="8" spans="1:58" ht="69.95" customHeight="1" x14ac:dyDescent="0.15">
      <c r="A8" s="8"/>
      <c r="B8" s="9" t="s">
        <v>49</v>
      </c>
      <c r="C8" s="9" t="s">
        <v>37</v>
      </c>
      <c r="D8" s="10" t="s">
        <v>144</v>
      </c>
      <c r="E8" s="10" t="s">
        <v>50</v>
      </c>
      <c r="F8" s="10" t="s">
        <v>145</v>
      </c>
      <c r="G8" s="11" t="s">
        <v>45</v>
      </c>
      <c r="H8" s="27" t="str">
        <f>HYPERLINK("#", "http://www.pine2008.co.jp")</f>
        <v>http://www.pine2008.co.jp</v>
      </c>
      <c r="I8" s="6" t="s">
        <v>48</v>
      </c>
      <c r="J8" s="6" t="s">
        <v>48</v>
      </c>
      <c r="K8" s="6"/>
      <c r="L8" s="6" t="s">
        <v>46</v>
      </c>
      <c r="M8" s="6" t="s">
        <v>46</v>
      </c>
      <c r="N8" s="6" t="s">
        <v>48</v>
      </c>
      <c r="O8" s="6" t="s">
        <v>48</v>
      </c>
      <c r="P8" s="6" t="s">
        <v>46</v>
      </c>
      <c r="Q8" s="6" t="s">
        <v>48</v>
      </c>
      <c r="R8" s="6" t="s">
        <v>48</v>
      </c>
      <c r="S8" s="6"/>
      <c r="T8" s="6" t="s">
        <v>48</v>
      </c>
      <c r="U8" s="6" t="s">
        <v>48</v>
      </c>
      <c r="V8" s="6"/>
      <c r="W8" s="6" t="s">
        <v>48</v>
      </c>
      <c r="X8" s="6" t="s">
        <v>46</v>
      </c>
      <c r="Y8" s="6"/>
      <c r="Z8" s="15"/>
      <c r="AA8" s="15" t="s">
        <v>146</v>
      </c>
      <c r="AB8" s="31"/>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row>
    <row r="9" spans="1:58" ht="42" customHeight="1" x14ac:dyDescent="0.15">
      <c r="A9" s="8"/>
      <c r="B9" s="9" t="s">
        <v>51</v>
      </c>
      <c r="C9" s="9" t="s">
        <v>15</v>
      </c>
      <c r="D9" s="10" t="s">
        <v>147</v>
      </c>
      <c r="E9" s="10" t="s">
        <v>52</v>
      </c>
      <c r="F9" s="10" t="s">
        <v>148</v>
      </c>
      <c r="G9" s="11"/>
      <c r="H9" s="27"/>
      <c r="I9" s="6" t="s">
        <v>46</v>
      </c>
      <c r="J9" s="6" t="s">
        <v>48</v>
      </c>
      <c r="K9" s="6"/>
      <c r="L9" s="6" t="s">
        <v>46</v>
      </c>
      <c r="M9" s="6" t="s">
        <v>46</v>
      </c>
      <c r="N9" s="6" t="s">
        <v>46</v>
      </c>
      <c r="O9" s="6" t="s">
        <v>46</v>
      </c>
      <c r="P9" s="6" t="s">
        <v>46</v>
      </c>
      <c r="Q9" s="6" t="s">
        <v>46</v>
      </c>
      <c r="R9" s="6"/>
      <c r="S9" s="6"/>
      <c r="T9" s="6" t="s">
        <v>46</v>
      </c>
      <c r="U9" s="6"/>
      <c r="V9" s="6"/>
      <c r="W9" s="6" t="s">
        <v>46</v>
      </c>
      <c r="X9" s="6" t="s">
        <v>46</v>
      </c>
      <c r="Y9" s="6"/>
      <c r="Z9" s="15" t="s">
        <v>149</v>
      </c>
      <c r="AA9" s="15"/>
      <c r="AB9" s="31"/>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row>
    <row r="10" spans="1:58" ht="27.95" customHeight="1" x14ac:dyDescent="0.15">
      <c r="A10" s="3"/>
      <c r="B10" s="9" t="s">
        <v>54</v>
      </c>
      <c r="C10" s="9" t="s">
        <v>35</v>
      </c>
      <c r="D10" s="10" t="s">
        <v>150</v>
      </c>
      <c r="E10" s="10" t="s">
        <v>151</v>
      </c>
      <c r="F10" s="10" t="s">
        <v>152</v>
      </c>
      <c r="G10" s="11" t="s">
        <v>45</v>
      </c>
      <c r="H10" s="27" t="str">
        <f>HYPERLINK("#", "http://furusato-since2003.com")</f>
        <v>http://furusato-since2003.com</v>
      </c>
      <c r="I10" s="6" t="s">
        <v>46</v>
      </c>
      <c r="J10" s="6" t="s">
        <v>48</v>
      </c>
      <c r="K10" s="6" t="s">
        <v>48</v>
      </c>
      <c r="L10" s="6" t="s">
        <v>46</v>
      </c>
      <c r="M10" s="6" t="s">
        <v>46</v>
      </c>
      <c r="N10" s="6" t="s">
        <v>46</v>
      </c>
      <c r="O10" s="6" t="s">
        <v>48</v>
      </c>
      <c r="P10" s="6" t="s">
        <v>46</v>
      </c>
      <c r="Q10" s="6" t="s">
        <v>46</v>
      </c>
      <c r="R10" s="6"/>
      <c r="S10" s="6"/>
      <c r="T10" s="6" t="s">
        <v>46</v>
      </c>
      <c r="U10" s="6"/>
      <c r="V10" s="6"/>
      <c r="W10" s="6" t="s">
        <v>48</v>
      </c>
      <c r="X10" s="6" t="s">
        <v>46</v>
      </c>
      <c r="Y10" s="6"/>
      <c r="Z10" s="15"/>
      <c r="AA10" s="15" t="s">
        <v>153</v>
      </c>
      <c r="AB10" s="31"/>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row>
    <row r="11" spans="1:58" ht="69.95" customHeight="1" x14ac:dyDescent="0.15">
      <c r="A11" s="8"/>
      <c r="B11" s="9" t="s">
        <v>55</v>
      </c>
      <c r="C11" s="9" t="s">
        <v>1</v>
      </c>
      <c r="D11" s="10" t="s">
        <v>154</v>
      </c>
      <c r="E11" s="10" t="s">
        <v>155</v>
      </c>
      <c r="F11" s="10" t="s">
        <v>156</v>
      </c>
      <c r="G11" s="11" t="s">
        <v>45</v>
      </c>
      <c r="H11" s="27" t="str">
        <f>HYPERLINK("#", "http://www.homecareservice.co.jp")</f>
        <v>http://www.homecareservice.co.jp</v>
      </c>
      <c r="I11" s="6" t="s">
        <v>48</v>
      </c>
      <c r="J11" s="6" t="s">
        <v>46</v>
      </c>
      <c r="K11" s="6"/>
      <c r="L11" s="6" t="s">
        <v>48</v>
      </c>
      <c r="M11" s="6" t="s">
        <v>46</v>
      </c>
      <c r="N11" s="6" t="s">
        <v>48</v>
      </c>
      <c r="O11" s="6" t="s">
        <v>48</v>
      </c>
      <c r="P11" s="6" t="s">
        <v>46</v>
      </c>
      <c r="Q11" s="6" t="s">
        <v>46</v>
      </c>
      <c r="R11" s="6"/>
      <c r="S11" s="6"/>
      <c r="T11" s="6"/>
      <c r="U11" s="6" t="s">
        <v>48</v>
      </c>
      <c r="V11" s="6"/>
      <c r="W11" s="6" t="s">
        <v>46</v>
      </c>
      <c r="X11" s="6" t="s">
        <v>46</v>
      </c>
      <c r="Y11" s="6"/>
      <c r="Z11" s="15" t="s">
        <v>123</v>
      </c>
      <c r="AA11" s="15" t="s">
        <v>157</v>
      </c>
      <c r="AB11" s="31"/>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row>
    <row r="12" spans="1:58" ht="56.1" customHeight="1" x14ac:dyDescent="0.15">
      <c r="A12" s="8"/>
      <c r="B12" s="9" t="s">
        <v>55</v>
      </c>
      <c r="C12" s="9" t="s">
        <v>19</v>
      </c>
      <c r="D12" s="10" t="s">
        <v>158</v>
      </c>
      <c r="E12" s="10" t="s">
        <v>159</v>
      </c>
      <c r="F12" s="10" t="s">
        <v>160</v>
      </c>
      <c r="G12" s="11" t="s">
        <v>45</v>
      </c>
      <c r="H12" s="27" t="s">
        <v>161</v>
      </c>
      <c r="I12" s="6" t="s">
        <v>46</v>
      </c>
      <c r="J12" s="6" t="s">
        <v>46</v>
      </c>
      <c r="K12" s="6"/>
      <c r="L12" s="6" t="s">
        <v>46</v>
      </c>
      <c r="M12" s="6" t="s">
        <v>46</v>
      </c>
      <c r="N12" s="6" t="s">
        <v>48</v>
      </c>
      <c r="O12" s="6" t="s">
        <v>48</v>
      </c>
      <c r="P12" s="6" t="s">
        <v>46</v>
      </c>
      <c r="Q12" s="6" t="s">
        <v>48</v>
      </c>
      <c r="R12" s="6"/>
      <c r="S12" s="6"/>
      <c r="T12" s="6" t="s">
        <v>46</v>
      </c>
      <c r="U12" s="6" t="s">
        <v>48</v>
      </c>
      <c r="V12" s="6"/>
      <c r="W12" s="6" t="s">
        <v>48</v>
      </c>
      <c r="X12" s="6" t="s">
        <v>46</v>
      </c>
      <c r="Y12" s="6"/>
      <c r="Z12" s="15" t="s">
        <v>162</v>
      </c>
      <c r="AA12" s="15" t="s">
        <v>163</v>
      </c>
      <c r="AB12" s="31"/>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row>
    <row r="13" spans="1:58" ht="27.95" customHeight="1" x14ac:dyDescent="0.15">
      <c r="A13" s="8"/>
      <c r="B13" s="9" t="s">
        <v>56</v>
      </c>
      <c r="C13" s="9" t="s">
        <v>33</v>
      </c>
      <c r="D13" s="10" t="s">
        <v>164</v>
      </c>
      <c r="E13" s="10" t="s">
        <v>165</v>
      </c>
      <c r="F13" s="10" t="s">
        <v>166</v>
      </c>
      <c r="G13" s="11"/>
      <c r="H13" s="27"/>
      <c r="I13" s="6" t="s">
        <v>46</v>
      </c>
      <c r="J13" s="6" t="s">
        <v>46</v>
      </c>
      <c r="K13" s="6"/>
      <c r="L13" s="6" t="s">
        <v>46</v>
      </c>
      <c r="M13" s="6" t="s">
        <v>46</v>
      </c>
      <c r="N13" s="6" t="s">
        <v>46</v>
      </c>
      <c r="O13" s="6" t="s">
        <v>48</v>
      </c>
      <c r="P13" s="6" t="s">
        <v>48</v>
      </c>
      <c r="Q13" s="6" t="s">
        <v>48</v>
      </c>
      <c r="R13" s="6" t="s">
        <v>48</v>
      </c>
      <c r="S13" s="6"/>
      <c r="T13" s="6" t="s">
        <v>48</v>
      </c>
      <c r="U13" s="6" t="s">
        <v>48</v>
      </c>
      <c r="V13" s="6"/>
      <c r="W13" s="6" t="s">
        <v>48</v>
      </c>
      <c r="X13" s="6" t="s">
        <v>46</v>
      </c>
      <c r="Y13" s="6"/>
      <c r="Z13" s="15" t="s">
        <v>123</v>
      </c>
      <c r="AA13" s="15"/>
      <c r="AB13" s="31"/>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row>
    <row r="14" spans="1:58" ht="56.1" customHeight="1" x14ac:dyDescent="0.15">
      <c r="A14" s="8"/>
      <c r="B14" s="9" t="s">
        <v>57</v>
      </c>
      <c r="C14" s="9" t="s">
        <v>14</v>
      </c>
      <c r="D14" s="10" t="s">
        <v>167</v>
      </c>
      <c r="E14" s="10" t="s">
        <v>168</v>
      </c>
      <c r="F14" s="10" t="s">
        <v>169</v>
      </c>
      <c r="G14" s="11" t="s">
        <v>45</v>
      </c>
      <c r="H14" s="27" t="str">
        <f>HYPERLINK("#", "https://www.hfcs-fukuoka.com/")</f>
        <v>https://www.hfcs-fukuoka.com/</v>
      </c>
      <c r="I14" s="6" t="s">
        <v>46</v>
      </c>
      <c r="J14" s="6" t="s">
        <v>48</v>
      </c>
      <c r="K14" s="6"/>
      <c r="L14" s="6" t="s">
        <v>48</v>
      </c>
      <c r="M14" s="6" t="s">
        <v>46</v>
      </c>
      <c r="N14" s="6" t="s">
        <v>46</v>
      </c>
      <c r="O14" s="6" t="s">
        <v>48</v>
      </c>
      <c r="P14" s="6" t="s">
        <v>46</v>
      </c>
      <c r="Q14" s="6" t="s">
        <v>46</v>
      </c>
      <c r="R14" s="6"/>
      <c r="S14" s="6"/>
      <c r="T14" s="6" t="s">
        <v>46</v>
      </c>
      <c r="U14" s="6" t="s">
        <v>46</v>
      </c>
      <c r="V14" s="6"/>
      <c r="W14" s="6" t="s">
        <v>46</v>
      </c>
      <c r="X14" s="6" t="s">
        <v>46</v>
      </c>
      <c r="Y14" s="6"/>
      <c r="Z14" s="15" t="s">
        <v>90</v>
      </c>
      <c r="AA14" s="15" t="s">
        <v>170</v>
      </c>
      <c r="AB14" s="31"/>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row>
    <row r="15" spans="1:58" ht="69.95" customHeight="1" x14ac:dyDescent="0.15">
      <c r="A15" s="8"/>
      <c r="B15" s="9" t="s">
        <v>53</v>
      </c>
      <c r="C15" s="9" t="s">
        <v>16</v>
      </c>
      <c r="D15" s="10" t="s">
        <v>171</v>
      </c>
      <c r="E15" s="10" t="s">
        <v>172</v>
      </c>
      <c r="F15" s="10" t="s">
        <v>173</v>
      </c>
      <c r="G15" s="11" t="s">
        <v>45</v>
      </c>
      <c r="H15" s="27" t="str">
        <f>HYPERLINK("#", "http://www.will-mark.com")</f>
        <v>http://www.will-mark.com</v>
      </c>
      <c r="I15" s="6" t="s">
        <v>46</v>
      </c>
      <c r="J15" s="6" t="s">
        <v>46</v>
      </c>
      <c r="K15" s="6" t="s">
        <v>48</v>
      </c>
      <c r="L15" s="6" t="s">
        <v>46</v>
      </c>
      <c r="M15" s="6" t="s">
        <v>46</v>
      </c>
      <c r="N15" s="6" t="s">
        <v>48</v>
      </c>
      <c r="O15" s="6" t="s">
        <v>46</v>
      </c>
      <c r="P15" s="6" t="s">
        <v>46</v>
      </c>
      <c r="Q15" s="6" t="s">
        <v>48</v>
      </c>
      <c r="R15" s="6"/>
      <c r="S15" s="6" t="s">
        <v>48</v>
      </c>
      <c r="T15" s="6" t="s">
        <v>48</v>
      </c>
      <c r="U15" s="6" t="s">
        <v>46</v>
      </c>
      <c r="V15" s="6" t="s">
        <v>48</v>
      </c>
      <c r="W15" s="6" t="s">
        <v>48</v>
      </c>
      <c r="X15" s="6" t="s">
        <v>46</v>
      </c>
      <c r="Y15" s="6" t="s">
        <v>48</v>
      </c>
      <c r="Z15" s="15"/>
      <c r="AA15" s="15" t="s">
        <v>174</v>
      </c>
      <c r="AB15" s="31"/>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row>
    <row r="16" spans="1:58" ht="27.95" customHeight="1" x14ac:dyDescent="0.15">
      <c r="A16" s="8"/>
      <c r="B16" s="9" t="s">
        <v>58</v>
      </c>
      <c r="C16" s="9" t="s">
        <v>23</v>
      </c>
      <c r="D16" s="10" t="s">
        <v>175</v>
      </c>
      <c r="E16" s="10" t="s">
        <v>176</v>
      </c>
      <c r="F16" s="10" t="s">
        <v>177</v>
      </c>
      <c r="G16" s="11" t="s">
        <v>45</v>
      </c>
      <c r="H16" s="27" t="str">
        <f>HYPERLINK("#", "http://neo-stage.co.jp/")</f>
        <v>http://neo-stage.co.jp/</v>
      </c>
      <c r="I16" s="6" t="s">
        <v>46</v>
      </c>
      <c r="J16" s="6" t="s">
        <v>46</v>
      </c>
      <c r="K16" s="6"/>
      <c r="L16" s="6" t="s">
        <v>48</v>
      </c>
      <c r="M16" s="6" t="s">
        <v>48</v>
      </c>
      <c r="N16" s="6" t="s">
        <v>48</v>
      </c>
      <c r="O16" s="6" t="s">
        <v>48</v>
      </c>
      <c r="P16" s="6" t="s">
        <v>46</v>
      </c>
      <c r="Q16" s="6" t="s">
        <v>48</v>
      </c>
      <c r="R16" s="6"/>
      <c r="S16" s="6" t="s">
        <v>48</v>
      </c>
      <c r="T16" s="6" t="s">
        <v>46</v>
      </c>
      <c r="U16" s="6" t="s">
        <v>48</v>
      </c>
      <c r="V16" s="6" t="s">
        <v>48</v>
      </c>
      <c r="W16" s="6" t="s">
        <v>46</v>
      </c>
      <c r="X16" s="6" t="s">
        <v>46</v>
      </c>
      <c r="Y16" s="6" t="s">
        <v>48</v>
      </c>
      <c r="Z16" s="15"/>
      <c r="AA16" s="15"/>
      <c r="AB16" s="31"/>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row>
    <row r="17" spans="1:58" ht="56.1" customHeight="1" x14ac:dyDescent="0.15">
      <c r="A17" s="8"/>
      <c r="B17" s="9" t="s">
        <v>59</v>
      </c>
      <c r="C17" s="9" t="s">
        <v>20</v>
      </c>
      <c r="D17" s="10" t="s">
        <v>178</v>
      </c>
      <c r="E17" s="10" t="s">
        <v>179</v>
      </c>
      <c r="F17" s="10" t="s">
        <v>180</v>
      </c>
      <c r="G17" s="11" t="s">
        <v>45</v>
      </c>
      <c r="H17" s="27" t="str">
        <f>HYPERLINK("#", "http://www.sousei.net")</f>
        <v>http://www.sousei.net</v>
      </c>
      <c r="I17" s="6" t="s">
        <v>46</v>
      </c>
      <c r="J17" s="6" t="s">
        <v>46</v>
      </c>
      <c r="K17" s="6"/>
      <c r="L17" s="6" t="s">
        <v>46</v>
      </c>
      <c r="M17" s="6" t="s">
        <v>46</v>
      </c>
      <c r="N17" s="6" t="s">
        <v>46</v>
      </c>
      <c r="O17" s="6" t="s">
        <v>46</v>
      </c>
      <c r="P17" s="6" t="s">
        <v>46</v>
      </c>
      <c r="Q17" s="6" t="s">
        <v>46</v>
      </c>
      <c r="R17" s="6"/>
      <c r="S17" s="6"/>
      <c r="T17" s="6" t="s">
        <v>46</v>
      </c>
      <c r="U17" s="6" t="s">
        <v>48</v>
      </c>
      <c r="V17" s="6"/>
      <c r="W17" s="6" t="s">
        <v>46</v>
      </c>
      <c r="X17" s="6" t="s">
        <v>46</v>
      </c>
      <c r="Y17" s="6"/>
      <c r="Z17" s="15" t="s">
        <v>90</v>
      </c>
      <c r="AA17" s="15" t="s">
        <v>181</v>
      </c>
      <c r="AB17" s="31"/>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row>
    <row r="18" spans="1:58" ht="69.95" customHeight="1" x14ac:dyDescent="0.15">
      <c r="A18" s="8"/>
      <c r="B18" s="9" t="s">
        <v>60</v>
      </c>
      <c r="C18" s="9" t="s">
        <v>17</v>
      </c>
      <c r="D18" s="10" t="s">
        <v>182</v>
      </c>
      <c r="E18" s="10" t="s">
        <v>183</v>
      </c>
      <c r="F18" s="10" t="s">
        <v>184</v>
      </c>
      <c r="G18" s="11" t="s">
        <v>45</v>
      </c>
      <c r="H18" s="27" t="str">
        <f>HYPERLINK("#", "http://www.yamaboushi-hanamizuki.jp/")</f>
        <v>http://www.yamaboushi-hanamizuki.jp/</v>
      </c>
      <c r="I18" s="6" t="s">
        <v>46</v>
      </c>
      <c r="J18" s="6" t="s">
        <v>46</v>
      </c>
      <c r="K18" s="6"/>
      <c r="L18" s="6" t="s">
        <v>46</v>
      </c>
      <c r="M18" s="6" t="s">
        <v>46</v>
      </c>
      <c r="N18" s="6" t="s">
        <v>46</v>
      </c>
      <c r="O18" s="6" t="s">
        <v>48</v>
      </c>
      <c r="P18" s="6" t="s">
        <v>46</v>
      </c>
      <c r="Q18" s="6" t="s">
        <v>46</v>
      </c>
      <c r="R18" s="6"/>
      <c r="S18" s="6"/>
      <c r="T18" s="6" t="s">
        <v>46</v>
      </c>
      <c r="U18" s="6" t="s">
        <v>48</v>
      </c>
      <c r="V18" s="6"/>
      <c r="W18" s="6" t="s">
        <v>46</v>
      </c>
      <c r="X18" s="6" t="s">
        <v>46</v>
      </c>
      <c r="Y18" s="6"/>
      <c r="Z18" s="15" t="s">
        <v>185</v>
      </c>
      <c r="AA18" s="15" t="s">
        <v>186</v>
      </c>
      <c r="AB18" s="31"/>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row>
    <row r="19" spans="1:58" ht="56.1" customHeight="1" x14ac:dyDescent="0.15">
      <c r="A19" s="8"/>
      <c r="B19" s="9" t="s">
        <v>60</v>
      </c>
      <c r="C19" s="9" t="s">
        <v>17</v>
      </c>
      <c r="D19" s="10" t="s">
        <v>187</v>
      </c>
      <c r="E19" s="10" t="s">
        <v>89</v>
      </c>
      <c r="F19" s="10" t="s">
        <v>188</v>
      </c>
      <c r="G19" s="11" t="s">
        <v>45</v>
      </c>
      <c r="H19" s="27" t="str">
        <f>HYPERLINK("#", "http://tachibanakan.sawayakaclub.jp/")</f>
        <v>http://tachibanakan.sawayakaclub.jp/</v>
      </c>
      <c r="I19" s="6" t="s">
        <v>46</v>
      </c>
      <c r="J19" s="6" t="s">
        <v>46</v>
      </c>
      <c r="K19" s="6" t="s">
        <v>46</v>
      </c>
      <c r="L19" s="6" t="s">
        <v>46</v>
      </c>
      <c r="M19" s="6" t="s">
        <v>46</v>
      </c>
      <c r="N19" s="6" t="s">
        <v>46</v>
      </c>
      <c r="O19" s="6" t="s">
        <v>48</v>
      </c>
      <c r="P19" s="6"/>
      <c r="Q19" s="6" t="s">
        <v>46</v>
      </c>
      <c r="R19" s="6"/>
      <c r="S19" s="6"/>
      <c r="T19" s="6" t="s">
        <v>46</v>
      </c>
      <c r="U19" s="6" t="s">
        <v>48</v>
      </c>
      <c r="V19" s="6"/>
      <c r="W19" s="6" t="s">
        <v>46</v>
      </c>
      <c r="X19" s="6" t="s">
        <v>46</v>
      </c>
      <c r="Y19" s="6"/>
      <c r="Z19" s="15" t="s">
        <v>91</v>
      </c>
      <c r="AA19" s="15" t="s">
        <v>189</v>
      </c>
      <c r="AB19" s="31"/>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row>
    <row r="20" spans="1:58" ht="56.1" customHeight="1" x14ac:dyDescent="0.15">
      <c r="A20" s="8"/>
      <c r="B20" s="9" t="s">
        <v>60</v>
      </c>
      <c r="C20" s="9" t="s">
        <v>17</v>
      </c>
      <c r="D20" s="10" t="s">
        <v>190</v>
      </c>
      <c r="E20" s="10" t="s">
        <v>191</v>
      </c>
      <c r="F20" s="10" t="s">
        <v>192</v>
      </c>
      <c r="G20" s="11"/>
      <c r="H20" s="27"/>
      <c r="I20" s="6" t="s">
        <v>46</v>
      </c>
      <c r="J20" s="6" t="s">
        <v>46</v>
      </c>
      <c r="K20" s="6" t="s">
        <v>46</v>
      </c>
      <c r="L20" s="6" t="s">
        <v>46</v>
      </c>
      <c r="M20" s="6" t="s">
        <v>46</v>
      </c>
      <c r="N20" s="6" t="s">
        <v>46</v>
      </c>
      <c r="O20" s="6" t="s">
        <v>46</v>
      </c>
      <c r="P20" s="6" t="s">
        <v>46</v>
      </c>
      <c r="Q20" s="6" t="s">
        <v>46</v>
      </c>
      <c r="R20" s="6"/>
      <c r="S20" s="6"/>
      <c r="T20" s="6" t="s">
        <v>46</v>
      </c>
      <c r="U20" s="6" t="s">
        <v>48</v>
      </c>
      <c r="V20" s="6"/>
      <c r="W20" s="6" t="s">
        <v>46</v>
      </c>
      <c r="X20" s="6" t="s">
        <v>46</v>
      </c>
      <c r="Y20" s="6"/>
      <c r="Z20" s="15" t="s">
        <v>123</v>
      </c>
      <c r="AA20" s="15" t="s">
        <v>193</v>
      </c>
      <c r="AB20" s="31"/>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row>
    <row r="21" spans="1:58" ht="69.95" customHeight="1" x14ac:dyDescent="0.15">
      <c r="A21" s="8"/>
      <c r="B21" s="9" t="s">
        <v>61</v>
      </c>
      <c r="C21" s="9" t="s">
        <v>6</v>
      </c>
      <c r="D21" s="10" t="s">
        <v>194</v>
      </c>
      <c r="E21" s="10" t="s">
        <v>195</v>
      </c>
      <c r="F21" s="10" t="s">
        <v>196</v>
      </c>
      <c r="G21" s="11" t="s">
        <v>45</v>
      </c>
      <c r="H21" s="27" t="str">
        <f>HYPERLINK("#", "http://www.ober.co.jp")</f>
        <v>http://www.ober.co.jp</v>
      </c>
      <c r="I21" s="6" t="s">
        <v>48</v>
      </c>
      <c r="J21" s="6"/>
      <c r="K21" s="6"/>
      <c r="L21" s="6" t="s">
        <v>48</v>
      </c>
      <c r="M21" s="6" t="s">
        <v>46</v>
      </c>
      <c r="N21" s="6"/>
      <c r="O21" s="6"/>
      <c r="P21" s="6" t="s">
        <v>46</v>
      </c>
      <c r="Q21" s="6" t="s">
        <v>46</v>
      </c>
      <c r="R21" s="6"/>
      <c r="S21" s="6"/>
      <c r="T21" s="6" t="s">
        <v>46</v>
      </c>
      <c r="U21" s="6"/>
      <c r="V21" s="6"/>
      <c r="W21" s="6" t="s">
        <v>48</v>
      </c>
      <c r="X21" s="6" t="s">
        <v>46</v>
      </c>
      <c r="Y21" s="6"/>
      <c r="Z21" s="15" t="s">
        <v>123</v>
      </c>
      <c r="AA21" s="15" t="s">
        <v>197</v>
      </c>
      <c r="AB21" s="31"/>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row>
    <row r="22" spans="1:58" ht="27.95" customHeight="1" x14ac:dyDescent="0.15">
      <c r="A22" s="8"/>
      <c r="B22" s="9" t="s">
        <v>62</v>
      </c>
      <c r="C22" s="9" t="s">
        <v>28</v>
      </c>
      <c r="D22" s="10" t="s">
        <v>198</v>
      </c>
      <c r="E22" s="10" t="s">
        <v>63</v>
      </c>
      <c r="F22" s="10" t="s">
        <v>64</v>
      </c>
      <c r="G22" s="11"/>
      <c r="H22" s="27"/>
      <c r="I22" s="6" t="s">
        <v>48</v>
      </c>
      <c r="J22" s="6"/>
      <c r="K22" s="6"/>
      <c r="L22" s="6" t="s">
        <v>48</v>
      </c>
      <c r="M22" s="6" t="s">
        <v>46</v>
      </c>
      <c r="N22" s="6" t="s">
        <v>46</v>
      </c>
      <c r="O22" s="6"/>
      <c r="P22" s="6"/>
      <c r="Q22" s="6"/>
      <c r="R22" s="6"/>
      <c r="S22" s="6"/>
      <c r="T22" s="6" t="s">
        <v>48</v>
      </c>
      <c r="U22" s="6"/>
      <c r="V22" s="6"/>
      <c r="W22" s="6" t="s">
        <v>48</v>
      </c>
      <c r="X22" s="6" t="s">
        <v>48</v>
      </c>
      <c r="Y22" s="6"/>
      <c r="Z22" s="15"/>
      <c r="AA22" s="15" t="s">
        <v>199</v>
      </c>
      <c r="AB22" s="31"/>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row>
    <row r="23" spans="1:58" ht="56.1" customHeight="1" x14ac:dyDescent="0.15">
      <c r="A23" s="8"/>
      <c r="B23" s="9" t="s">
        <v>65</v>
      </c>
      <c r="C23" s="9" t="s">
        <v>7</v>
      </c>
      <c r="D23" s="10" t="s">
        <v>204</v>
      </c>
      <c r="E23" s="10" t="s">
        <v>205</v>
      </c>
      <c r="F23" s="10" t="s">
        <v>206</v>
      </c>
      <c r="G23" s="11" t="s">
        <v>45</v>
      </c>
      <c r="H23" s="27" t="str">
        <f>HYPERLINK("#", "http://www.kouunzan-housenji.com/viva/index.html")</f>
        <v>http://www.kouunzan-housenji.com/viva/index.html</v>
      </c>
      <c r="I23" s="6" t="s">
        <v>48</v>
      </c>
      <c r="J23" s="6" t="s">
        <v>46</v>
      </c>
      <c r="K23" s="6"/>
      <c r="L23" s="6"/>
      <c r="M23" s="6" t="s">
        <v>46</v>
      </c>
      <c r="N23" s="6"/>
      <c r="O23" s="6" t="s">
        <v>48</v>
      </c>
      <c r="P23" s="6"/>
      <c r="Q23" s="6"/>
      <c r="R23" s="6"/>
      <c r="S23" s="6"/>
      <c r="T23" s="6" t="s">
        <v>46</v>
      </c>
      <c r="U23" s="6"/>
      <c r="V23" s="6"/>
      <c r="W23" s="6" t="s">
        <v>46</v>
      </c>
      <c r="X23" s="6" t="s">
        <v>46</v>
      </c>
      <c r="Y23" s="6"/>
      <c r="Z23" s="15" t="s">
        <v>207</v>
      </c>
      <c r="AA23" s="15" t="s">
        <v>208</v>
      </c>
      <c r="AB23" s="31"/>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row>
    <row r="24" spans="1:58" ht="69.95" customHeight="1" x14ac:dyDescent="0.15">
      <c r="A24" s="8"/>
      <c r="B24" s="9" t="s">
        <v>65</v>
      </c>
      <c r="C24" s="9" t="s">
        <v>22</v>
      </c>
      <c r="D24" s="10" t="s">
        <v>200</v>
      </c>
      <c r="E24" s="10" t="s">
        <v>201</v>
      </c>
      <c r="F24" s="10" t="s">
        <v>202</v>
      </c>
      <c r="G24" s="11" t="s">
        <v>45</v>
      </c>
      <c r="H24" s="27" t="str">
        <f>HYPERLINK("#", "https://felio.life")</f>
        <v>https://felio.life</v>
      </c>
      <c r="I24" s="6" t="s">
        <v>46</v>
      </c>
      <c r="J24" s="6" t="s">
        <v>46</v>
      </c>
      <c r="K24" s="6"/>
      <c r="L24" s="6" t="s">
        <v>46</v>
      </c>
      <c r="M24" s="6" t="s">
        <v>46</v>
      </c>
      <c r="N24" s="6" t="s">
        <v>48</v>
      </c>
      <c r="O24" s="6" t="s">
        <v>46</v>
      </c>
      <c r="P24" s="6" t="s">
        <v>46</v>
      </c>
      <c r="Q24" s="6" t="s">
        <v>46</v>
      </c>
      <c r="R24" s="6"/>
      <c r="S24" s="6" t="s">
        <v>46</v>
      </c>
      <c r="T24" s="6" t="s">
        <v>46</v>
      </c>
      <c r="U24" s="6" t="s">
        <v>46</v>
      </c>
      <c r="V24" s="6" t="s">
        <v>46</v>
      </c>
      <c r="W24" s="6" t="s">
        <v>46</v>
      </c>
      <c r="X24" s="6" t="s">
        <v>46</v>
      </c>
      <c r="Y24" s="6" t="s">
        <v>46</v>
      </c>
      <c r="Z24" s="15"/>
      <c r="AA24" s="15" t="s">
        <v>203</v>
      </c>
      <c r="AB24" s="31"/>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row>
    <row r="25" spans="1:58" ht="42" customHeight="1" x14ac:dyDescent="0.15">
      <c r="A25" s="8"/>
      <c r="B25" s="9" t="s">
        <v>66</v>
      </c>
      <c r="C25" s="9" t="s">
        <v>12</v>
      </c>
      <c r="D25" s="10" t="s">
        <v>209</v>
      </c>
      <c r="E25" s="10" t="s">
        <v>86</v>
      </c>
      <c r="F25" s="10" t="s">
        <v>210</v>
      </c>
      <c r="G25" s="11" t="s">
        <v>45</v>
      </c>
      <c r="H25" s="27" t="str">
        <f>HYPERLINK("#", "http://www.ps-sasaoka.com/")</f>
        <v>http://www.ps-sasaoka.com/</v>
      </c>
      <c r="I25" s="6" t="s">
        <v>46</v>
      </c>
      <c r="J25" s="6" t="s">
        <v>46</v>
      </c>
      <c r="K25" s="6"/>
      <c r="L25" s="6" t="s">
        <v>46</v>
      </c>
      <c r="M25" s="6" t="s">
        <v>46</v>
      </c>
      <c r="N25" s="6" t="s">
        <v>48</v>
      </c>
      <c r="O25" s="6" t="s">
        <v>46</v>
      </c>
      <c r="P25" s="6" t="s">
        <v>46</v>
      </c>
      <c r="Q25" s="6" t="s">
        <v>46</v>
      </c>
      <c r="R25" s="6"/>
      <c r="S25" s="6" t="s">
        <v>48</v>
      </c>
      <c r="T25" s="6" t="s">
        <v>46</v>
      </c>
      <c r="U25" s="6" t="s">
        <v>48</v>
      </c>
      <c r="V25" s="6" t="s">
        <v>48</v>
      </c>
      <c r="W25" s="6" t="s">
        <v>46</v>
      </c>
      <c r="X25" s="6" t="s">
        <v>46</v>
      </c>
      <c r="Y25" s="6"/>
      <c r="Z25" s="15"/>
      <c r="AA25" s="15" t="s">
        <v>211</v>
      </c>
      <c r="AB25" s="31"/>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row>
    <row r="26" spans="1:58" ht="27.95" customHeight="1" x14ac:dyDescent="0.15">
      <c r="B26" s="9" t="s">
        <v>66</v>
      </c>
      <c r="C26" s="9" t="s">
        <v>12</v>
      </c>
      <c r="D26" s="10" t="s">
        <v>212</v>
      </c>
      <c r="E26" s="10" t="s">
        <v>92</v>
      </c>
      <c r="F26" s="10" t="s">
        <v>213</v>
      </c>
      <c r="G26" s="11"/>
      <c r="H26" s="27"/>
      <c r="I26" s="6" t="s">
        <v>46</v>
      </c>
      <c r="J26" s="6" t="s">
        <v>48</v>
      </c>
      <c r="K26" s="6"/>
      <c r="L26" s="6" t="s">
        <v>48</v>
      </c>
      <c r="M26" s="6" t="s">
        <v>46</v>
      </c>
      <c r="N26" s="6"/>
      <c r="O26" s="6"/>
      <c r="P26" s="6"/>
      <c r="Q26" s="6"/>
      <c r="R26" s="6"/>
      <c r="S26" s="6" t="s">
        <v>48</v>
      </c>
      <c r="T26" s="6" t="s">
        <v>48</v>
      </c>
      <c r="U26" s="6" t="s">
        <v>48</v>
      </c>
      <c r="V26" s="6"/>
      <c r="W26" s="6" t="s">
        <v>46</v>
      </c>
      <c r="X26" s="6" t="s">
        <v>48</v>
      </c>
      <c r="Y26" s="6"/>
      <c r="Z26" s="15" t="s">
        <v>214</v>
      </c>
      <c r="AA26" s="15"/>
      <c r="AB26" s="31"/>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row>
    <row r="27" spans="1:58" ht="56.1" customHeight="1" x14ac:dyDescent="0.15">
      <c r="B27" s="9" t="s">
        <v>67</v>
      </c>
      <c r="C27" s="9" t="s">
        <v>24</v>
      </c>
      <c r="D27" s="10" t="s">
        <v>215</v>
      </c>
      <c r="E27" s="10" t="s">
        <v>216</v>
      </c>
      <c r="F27" s="10" t="s">
        <v>217</v>
      </c>
      <c r="G27" s="11" t="s">
        <v>45</v>
      </c>
      <c r="H27" s="27" t="str">
        <f>HYPERLINK("#", "http://www.habitation.co.jp/jyousui/")</f>
        <v>http://www.habitation.co.jp/jyousui/</v>
      </c>
      <c r="I27" s="6" t="s">
        <v>46</v>
      </c>
      <c r="J27" s="6" t="s">
        <v>46</v>
      </c>
      <c r="K27" s="6"/>
      <c r="L27" s="6" t="s">
        <v>46</v>
      </c>
      <c r="M27" s="6" t="s">
        <v>46</v>
      </c>
      <c r="N27" s="6" t="s">
        <v>46</v>
      </c>
      <c r="O27" s="6" t="s">
        <v>46</v>
      </c>
      <c r="P27" s="6" t="s">
        <v>46</v>
      </c>
      <c r="Q27" s="6" t="s">
        <v>46</v>
      </c>
      <c r="R27" s="6"/>
      <c r="S27" s="6"/>
      <c r="T27" s="6" t="s">
        <v>46</v>
      </c>
      <c r="U27" s="6" t="s">
        <v>48</v>
      </c>
      <c r="V27" s="6" t="s">
        <v>48</v>
      </c>
      <c r="W27" s="6" t="s">
        <v>46</v>
      </c>
      <c r="X27" s="6" t="s">
        <v>46</v>
      </c>
      <c r="Y27" s="6"/>
      <c r="Z27" s="15"/>
      <c r="AA27" s="15" t="s">
        <v>218</v>
      </c>
      <c r="AB27" s="31"/>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row>
    <row r="28" spans="1:58" ht="69.95" customHeight="1" x14ac:dyDescent="0.15">
      <c r="B28" s="9" t="s">
        <v>68</v>
      </c>
      <c r="C28" s="9" t="s">
        <v>10</v>
      </c>
      <c r="D28" s="10" t="s">
        <v>219</v>
      </c>
      <c r="E28" s="10" t="s">
        <v>121</v>
      </c>
      <c r="F28" s="10" t="s">
        <v>122</v>
      </c>
      <c r="G28" s="11"/>
      <c r="H28" s="27"/>
      <c r="I28" s="6" t="s">
        <v>46</v>
      </c>
      <c r="J28" s="6" t="s">
        <v>46</v>
      </c>
      <c r="K28" s="6" t="s">
        <v>48</v>
      </c>
      <c r="L28" s="6" t="s">
        <v>46</v>
      </c>
      <c r="M28" s="6" t="s">
        <v>46</v>
      </c>
      <c r="N28" s="6"/>
      <c r="O28" s="6" t="s">
        <v>46</v>
      </c>
      <c r="P28" s="6"/>
      <c r="Q28" s="6" t="s">
        <v>46</v>
      </c>
      <c r="R28" s="6"/>
      <c r="S28" s="6"/>
      <c r="T28" s="6" t="s">
        <v>46</v>
      </c>
      <c r="U28" s="6"/>
      <c r="V28" s="6"/>
      <c r="W28" s="6"/>
      <c r="X28" s="6" t="s">
        <v>46</v>
      </c>
      <c r="Y28" s="6"/>
      <c r="Z28" s="15" t="s">
        <v>220</v>
      </c>
      <c r="AA28" s="15" t="s">
        <v>221</v>
      </c>
      <c r="AB28" s="31"/>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row>
    <row r="29" spans="1:58" ht="56.1" customHeight="1" x14ac:dyDescent="0.15">
      <c r="B29" s="9" t="s">
        <v>69</v>
      </c>
      <c r="C29" s="9" t="s">
        <v>32</v>
      </c>
      <c r="D29" s="10" t="s">
        <v>222</v>
      </c>
      <c r="E29" s="10" t="s">
        <v>223</v>
      </c>
      <c r="F29" s="10" t="s">
        <v>224</v>
      </c>
      <c r="G29" s="11" t="s">
        <v>45</v>
      </c>
      <c r="H29" s="27" t="str">
        <f>HYPERLINK("#", "http://www.nakayama-seikei.net/kaigo/index/6")</f>
        <v>http://www.nakayama-seikei.net/kaigo/index/6</v>
      </c>
      <c r="I29" s="6" t="s">
        <v>46</v>
      </c>
      <c r="J29" s="6" t="s">
        <v>46</v>
      </c>
      <c r="K29" s="6" t="s">
        <v>46</v>
      </c>
      <c r="L29" s="6" t="s">
        <v>46</v>
      </c>
      <c r="M29" s="6" t="s">
        <v>46</v>
      </c>
      <c r="N29" s="6"/>
      <c r="O29" s="6"/>
      <c r="P29" s="6" t="s">
        <v>46</v>
      </c>
      <c r="Q29" s="6" t="s">
        <v>46</v>
      </c>
      <c r="R29" s="6"/>
      <c r="S29" s="6"/>
      <c r="T29" s="6" t="s">
        <v>46</v>
      </c>
      <c r="U29" s="6"/>
      <c r="V29" s="6"/>
      <c r="W29" s="6" t="s">
        <v>46</v>
      </c>
      <c r="X29" s="6" t="s">
        <v>46</v>
      </c>
      <c r="Y29" s="6"/>
      <c r="Z29" s="15" t="s">
        <v>123</v>
      </c>
      <c r="AA29" s="15" t="s">
        <v>225</v>
      </c>
      <c r="AB29" s="31"/>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row>
    <row r="30" spans="1:58" ht="42" customHeight="1" x14ac:dyDescent="0.15">
      <c r="B30" s="9" t="s">
        <v>69</v>
      </c>
      <c r="C30" s="9" t="s">
        <v>32</v>
      </c>
      <c r="D30" s="10" t="s">
        <v>226</v>
      </c>
      <c r="E30" s="10" t="s">
        <v>227</v>
      </c>
      <c r="F30" s="10" t="s">
        <v>228</v>
      </c>
      <c r="G30" s="11"/>
      <c r="H30" s="27"/>
      <c r="I30" s="6" t="s">
        <v>46</v>
      </c>
      <c r="J30" s="6" t="s">
        <v>46</v>
      </c>
      <c r="K30" s="6" t="s">
        <v>46</v>
      </c>
      <c r="L30" s="6" t="s">
        <v>46</v>
      </c>
      <c r="M30" s="6" t="s">
        <v>46</v>
      </c>
      <c r="N30" s="6" t="s">
        <v>46</v>
      </c>
      <c r="O30" s="6"/>
      <c r="P30" s="6" t="s">
        <v>46</v>
      </c>
      <c r="Q30" s="6" t="s">
        <v>46</v>
      </c>
      <c r="R30" s="6" t="s">
        <v>46</v>
      </c>
      <c r="S30" s="6" t="s">
        <v>48</v>
      </c>
      <c r="T30" s="6" t="s">
        <v>46</v>
      </c>
      <c r="U30" s="6"/>
      <c r="V30" s="6"/>
      <c r="W30" s="6" t="s">
        <v>46</v>
      </c>
      <c r="X30" s="6" t="s">
        <v>46</v>
      </c>
      <c r="Y30" s="6"/>
      <c r="Z30" s="15" t="s">
        <v>229</v>
      </c>
      <c r="AA30" s="15" t="s">
        <v>230</v>
      </c>
      <c r="AB30" s="31"/>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row>
    <row r="31" spans="1:58" ht="56.1" customHeight="1" x14ac:dyDescent="0.15">
      <c r="A31" s="8"/>
      <c r="B31" s="9" t="s">
        <v>70</v>
      </c>
      <c r="C31" s="9" t="s">
        <v>34</v>
      </c>
      <c r="D31" s="10" t="s">
        <v>231</v>
      </c>
      <c r="E31" s="10" t="s">
        <v>232</v>
      </c>
      <c r="F31" s="10" t="s">
        <v>233</v>
      </c>
      <c r="G31" s="11" t="s">
        <v>45</v>
      </c>
      <c r="H31" s="27" t="str">
        <f>HYPERLINK("#", "http://www.sseishou.biz")</f>
        <v>http://www.sseishou.biz</v>
      </c>
      <c r="I31" s="6" t="s">
        <v>46</v>
      </c>
      <c r="J31" s="6" t="s">
        <v>46</v>
      </c>
      <c r="K31" s="6" t="s">
        <v>48</v>
      </c>
      <c r="L31" s="6" t="s">
        <v>46</v>
      </c>
      <c r="M31" s="6" t="s">
        <v>46</v>
      </c>
      <c r="N31" s="6" t="s">
        <v>46</v>
      </c>
      <c r="O31" s="6"/>
      <c r="P31" s="6" t="s">
        <v>46</v>
      </c>
      <c r="Q31" s="6" t="s">
        <v>46</v>
      </c>
      <c r="R31" s="6"/>
      <c r="S31" s="6"/>
      <c r="T31" s="6" t="s">
        <v>46</v>
      </c>
      <c r="U31" s="6" t="s">
        <v>46</v>
      </c>
      <c r="V31" s="6"/>
      <c r="W31" s="6" t="s">
        <v>46</v>
      </c>
      <c r="X31" s="6" t="s">
        <v>46</v>
      </c>
      <c r="Y31" s="6"/>
      <c r="Z31" s="15" t="s">
        <v>123</v>
      </c>
      <c r="AA31" s="15" t="s">
        <v>234</v>
      </c>
      <c r="AB31" s="31"/>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row>
    <row r="32" spans="1:58" ht="42" customHeight="1" x14ac:dyDescent="0.15">
      <c r="B32" s="9" t="s">
        <v>70</v>
      </c>
      <c r="C32" s="9" t="s">
        <v>34</v>
      </c>
      <c r="D32" s="10" t="s">
        <v>235</v>
      </c>
      <c r="E32" s="10" t="s">
        <v>236</v>
      </c>
      <c r="F32" s="10" t="s">
        <v>237</v>
      </c>
      <c r="G32" s="11" t="s">
        <v>45</v>
      </c>
      <c r="H32" s="27" t="str">
        <f>HYPERLINK("#", "http://www.ober.co.jp")</f>
        <v>http://www.ober.co.jp</v>
      </c>
      <c r="I32" s="6" t="s">
        <v>46</v>
      </c>
      <c r="J32" s="6"/>
      <c r="K32" s="6"/>
      <c r="L32" s="6" t="s">
        <v>48</v>
      </c>
      <c r="M32" s="6" t="s">
        <v>46</v>
      </c>
      <c r="N32" s="6"/>
      <c r="O32" s="6" t="s">
        <v>48</v>
      </c>
      <c r="P32" s="6" t="s">
        <v>46</v>
      </c>
      <c r="Q32" s="6" t="s">
        <v>48</v>
      </c>
      <c r="R32" s="6"/>
      <c r="S32" s="6"/>
      <c r="T32" s="6" t="s">
        <v>46</v>
      </c>
      <c r="U32" s="6" t="s">
        <v>48</v>
      </c>
      <c r="V32" s="6"/>
      <c r="W32" s="6" t="s">
        <v>48</v>
      </c>
      <c r="X32" s="6" t="s">
        <v>46</v>
      </c>
      <c r="Y32" s="6"/>
      <c r="Z32" s="15"/>
      <c r="AA32" s="15" t="s">
        <v>238</v>
      </c>
      <c r="AB32" s="31"/>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row>
    <row r="33" spans="1:58" ht="69.95" customHeight="1" x14ac:dyDescent="0.15">
      <c r="B33" s="9" t="s">
        <v>71</v>
      </c>
      <c r="C33" s="9" t="s">
        <v>18</v>
      </c>
      <c r="D33" s="10" t="s">
        <v>239</v>
      </c>
      <c r="E33" s="10" t="s">
        <v>124</v>
      </c>
      <c r="F33" s="10" t="s">
        <v>125</v>
      </c>
      <c r="G33" s="11" t="s">
        <v>45</v>
      </c>
      <c r="H33" s="27" t="str">
        <f>HYPERLINK("#", "http://fukuyoka.com")</f>
        <v>http://fukuyoka.com</v>
      </c>
      <c r="I33" s="6" t="s">
        <v>46</v>
      </c>
      <c r="J33" s="6" t="s">
        <v>46</v>
      </c>
      <c r="K33" s="6" t="s">
        <v>46</v>
      </c>
      <c r="L33" s="6" t="s">
        <v>46</v>
      </c>
      <c r="M33" s="6" t="s">
        <v>46</v>
      </c>
      <c r="N33" s="6" t="s">
        <v>48</v>
      </c>
      <c r="O33" s="6"/>
      <c r="P33" s="6" t="s">
        <v>48</v>
      </c>
      <c r="Q33" s="6" t="s">
        <v>46</v>
      </c>
      <c r="R33" s="6"/>
      <c r="S33" s="6"/>
      <c r="T33" s="6" t="s">
        <v>46</v>
      </c>
      <c r="U33" s="6"/>
      <c r="V33" s="6"/>
      <c r="W33" s="6" t="s">
        <v>46</v>
      </c>
      <c r="X33" s="6" t="s">
        <v>46</v>
      </c>
      <c r="Y33" s="6"/>
      <c r="Z33" s="15" t="s">
        <v>126</v>
      </c>
      <c r="AA33" s="15" t="s">
        <v>240</v>
      </c>
      <c r="AB33" s="31"/>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row>
    <row r="34" spans="1:58" ht="69.95" customHeight="1" x14ac:dyDescent="0.15">
      <c r="B34" s="9" t="s">
        <v>72</v>
      </c>
      <c r="C34" s="9" t="s">
        <v>8</v>
      </c>
      <c r="D34" s="10" t="s">
        <v>241</v>
      </c>
      <c r="E34" s="10" t="s">
        <v>242</v>
      </c>
      <c r="F34" s="10" t="s">
        <v>243</v>
      </c>
      <c r="G34" s="11" t="s">
        <v>45</v>
      </c>
      <c r="H34" s="27" t="str">
        <f>HYPERLINK("#", "https://www.117294.jp/")</f>
        <v>https://www.117294.jp/</v>
      </c>
      <c r="I34" s="6" t="s">
        <v>46</v>
      </c>
      <c r="J34" s="6" t="s">
        <v>46</v>
      </c>
      <c r="K34" s="6" t="s">
        <v>46</v>
      </c>
      <c r="L34" s="6" t="s">
        <v>48</v>
      </c>
      <c r="M34" s="6" t="s">
        <v>46</v>
      </c>
      <c r="N34" s="6" t="s">
        <v>48</v>
      </c>
      <c r="O34" s="6" t="s">
        <v>48</v>
      </c>
      <c r="P34" s="6" t="s">
        <v>46</v>
      </c>
      <c r="Q34" s="6" t="s">
        <v>46</v>
      </c>
      <c r="R34" s="6" t="s">
        <v>48</v>
      </c>
      <c r="S34" s="6" t="s">
        <v>48</v>
      </c>
      <c r="T34" s="6" t="s">
        <v>46</v>
      </c>
      <c r="U34" s="6" t="s">
        <v>48</v>
      </c>
      <c r="V34" s="6" t="s">
        <v>48</v>
      </c>
      <c r="W34" s="6" t="s">
        <v>46</v>
      </c>
      <c r="X34" s="6" t="s">
        <v>46</v>
      </c>
      <c r="Y34" s="6" t="s">
        <v>46</v>
      </c>
      <c r="Z34" s="15" t="s">
        <v>118</v>
      </c>
      <c r="AA34" s="15" t="s">
        <v>244</v>
      </c>
      <c r="AB34" s="31"/>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row>
    <row r="35" spans="1:58" ht="27.95" customHeight="1" x14ac:dyDescent="0.15">
      <c r="B35" s="9" t="s">
        <v>73</v>
      </c>
      <c r="C35" s="9" t="s">
        <v>11</v>
      </c>
      <c r="D35" s="10" t="s">
        <v>245</v>
      </c>
      <c r="E35" s="10" t="s">
        <v>246</v>
      </c>
      <c r="F35" s="10" t="s">
        <v>247</v>
      </c>
      <c r="G35" s="11" t="s">
        <v>45</v>
      </c>
      <c r="H35" s="27" t="str">
        <f>HYPERLINK("#", "https://www.ober.co.jp/series/chikushigaoka.html")</f>
        <v>https://www.ober.co.jp/series/chikushigaoka.html</v>
      </c>
      <c r="I35" s="6" t="s">
        <v>46</v>
      </c>
      <c r="J35" s="6"/>
      <c r="K35" s="6"/>
      <c r="L35" s="6" t="s">
        <v>46</v>
      </c>
      <c r="M35" s="6" t="s">
        <v>46</v>
      </c>
      <c r="N35" s="6" t="s">
        <v>48</v>
      </c>
      <c r="O35" s="6" t="s">
        <v>48</v>
      </c>
      <c r="P35" s="6" t="s">
        <v>46</v>
      </c>
      <c r="Q35" s="6" t="s">
        <v>46</v>
      </c>
      <c r="R35" s="6" t="s">
        <v>48</v>
      </c>
      <c r="S35" s="6" t="s">
        <v>48</v>
      </c>
      <c r="T35" s="6" t="s">
        <v>46</v>
      </c>
      <c r="U35" s="6" t="s">
        <v>48</v>
      </c>
      <c r="V35" s="6" t="s">
        <v>48</v>
      </c>
      <c r="W35" s="6" t="s">
        <v>46</v>
      </c>
      <c r="X35" s="6" t="s">
        <v>46</v>
      </c>
      <c r="Y35" s="6" t="s">
        <v>48</v>
      </c>
      <c r="Z35" s="15"/>
      <c r="AA35" s="15"/>
      <c r="AB35" s="31"/>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row>
    <row r="36" spans="1:58" ht="56.1" customHeight="1" x14ac:dyDescent="0.15">
      <c r="B36" s="9" t="s">
        <v>73</v>
      </c>
      <c r="C36" s="9" t="s">
        <v>11</v>
      </c>
      <c r="D36" s="10" t="s">
        <v>248</v>
      </c>
      <c r="E36" s="10" t="s">
        <v>249</v>
      </c>
      <c r="F36" s="10" t="s">
        <v>250</v>
      </c>
      <c r="G36" s="11" t="s">
        <v>45</v>
      </c>
      <c r="H36" s="27" t="str">
        <f>HYPERLINK("#", "http://www.hara-hospital.com/wakahisa.html")</f>
        <v>http://www.hara-hospital.com/wakahisa.html</v>
      </c>
      <c r="I36" s="6" t="s">
        <v>46</v>
      </c>
      <c r="J36" s="6" t="s">
        <v>48</v>
      </c>
      <c r="K36" s="6"/>
      <c r="L36" s="6" t="s">
        <v>46</v>
      </c>
      <c r="M36" s="6" t="s">
        <v>46</v>
      </c>
      <c r="N36" s="6" t="s">
        <v>46</v>
      </c>
      <c r="O36" s="6" t="s">
        <v>48</v>
      </c>
      <c r="P36" s="6" t="s">
        <v>48</v>
      </c>
      <c r="Q36" s="6" t="s">
        <v>46</v>
      </c>
      <c r="R36" s="6" t="s">
        <v>48</v>
      </c>
      <c r="S36" s="6"/>
      <c r="T36" s="6" t="s">
        <v>46</v>
      </c>
      <c r="U36" s="6" t="s">
        <v>48</v>
      </c>
      <c r="V36" s="6"/>
      <c r="W36" s="6" t="s">
        <v>46</v>
      </c>
      <c r="X36" s="6" t="s">
        <v>46</v>
      </c>
      <c r="Y36" s="6"/>
      <c r="Z36" s="15" t="s">
        <v>123</v>
      </c>
      <c r="AA36" s="15" t="s">
        <v>251</v>
      </c>
      <c r="AB36" s="31"/>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row>
    <row r="37" spans="1:58" ht="56.1" customHeight="1" x14ac:dyDescent="0.15">
      <c r="B37" s="9" t="s">
        <v>74</v>
      </c>
      <c r="C37" s="9" t="s">
        <v>25</v>
      </c>
      <c r="D37" s="10" t="s">
        <v>252</v>
      </c>
      <c r="E37" s="10" t="s">
        <v>253</v>
      </c>
      <c r="F37" s="10" t="s">
        <v>254</v>
      </c>
      <c r="G37" s="11" t="s">
        <v>45</v>
      </c>
      <c r="H37" s="27" t="str">
        <f>HYPERLINK("#", "http://fuk-himawari.jp/")</f>
        <v>http://fuk-himawari.jp/</v>
      </c>
      <c r="I37" s="6" t="s">
        <v>46</v>
      </c>
      <c r="J37" s="6" t="s">
        <v>46</v>
      </c>
      <c r="K37" s="6"/>
      <c r="L37" s="6" t="s">
        <v>48</v>
      </c>
      <c r="M37" s="6" t="s">
        <v>46</v>
      </c>
      <c r="N37" s="6"/>
      <c r="O37" s="6" t="s">
        <v>48</v>
      </c>
      <c r="P37" s="6"/>
      <c r="Q37" s="6" t="s">
        <v>46</v>
      </c>
      <c r="R37" s="6"/>
      <c r="S37" s="6"/>
      <c r="T37" s="6" t="s">
        <v>46</v>
      </c>
      <c r="U37" s="6" t="s">
        <v>48</v>
      </c>
      <c r="V37" s="6"/>
      <c r="W37" s="6" t="s">
        <v>46</v>
      </c>
      <c r="X37" s="6" t="s">
        <v>46</v>
      </c>
      <c r="Y37" s="6"/>
      <c r="Z37" s="15"/>
      <c r="AA37" s="15" t="s">
        <v>255</v>
      </c>
      <c r="AB37" s="31"/>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row>
    <row r="38" spans="1:58" ht="69.95" customHeight="1" x14ac:dyDescent="0.15">
      <c r="B38" s="9" t="s">
        <v>75</v>
      </c>
      <c r="C38" s="9" t="s">
        <v>31</v>
      </c>
      <c r="D38" s="10" t="s">
        <v>256</v>
      </c>
      <c r="E38" s="10" t="s">
        <v>257</v>
      </c>
      <c r="F38" s="10" t="s">
        <v>258</v>
      </c>
      <c r="G38" s="11" t="s">
        <v>45</v>
      </c>
      <c r="H38" s="27" t="str">
        <f>HYPERLINK("#", "http://www.with-g.com/servise/care/minamikatae/")</f>
        <v>http://www.with-g.com/servise/care/minamikatae/</v>
      </c>
      <c r="I38" s="6" t="s">
        <v>46</v>
      </c>
      <c r="J38" s="6" t="s">
        <v>46</v>
      </c>
      <c r="K38" s="6" t="s">
        <v>46</v>
      </c>
      <c r="L38" s="6" t="s">
        <v>48</v>
      </c>
      <c r="M38" s="6" t="s">
        <v>48</v>
      </c>
      <c r="N38" s="6" t="s">
        <v>48</v>
      </c>
      <c r="O38" s="6" t="s">
        <v>48</v>
      </c>
      <c r="P38" s="6" t="s">
        <v>48</v>
      </c>
      <c r="Q38" s="6" t="s">
        <v>48</v>
      </c>
      <c r="R38" s="6" t="s">
        <v>48</v>
      </c>
      <c r="S38" s="6"/>
      <c r="T38" s="6" t="s">
        <v>48</v>
      </c>
      <c r="U38" s="6" t="s">
        <v>48</v>
      </c>
      <c r="V38" s="6" t="s">
        <v>48</v>
      </c>
      <c r="W38" s="6" t="s">
        <v>48</v>
      </c>
      <c r="X38" s="6" t="s">
        <v>48</v>
      </c>
      <c r="Y38" s="6"/>
      <c r="Z38" s="15"/>
      <c r="AA38" s="15" t="s">
        <v>259</v>
      </c>
      <c r="AB38" s="31"/>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row>
    <row r="39" spans="1:58" ht="56.1" customHeight="1" x14ac:dyDescent="0.15">
      <c r="B39" s="9" t="s">
        <v>76</v>
      </c>
      <c r="C39" s="9" t="s">
        <v>30</v>
      </c>
      <c r="D39" s="10" t="s">
        <v>260</v>
      </c>
      <c r="E39" s="10" t="s">
        <v>261</v>
      </c>
      <c r="F39" s="10" t="s">
        <v>262</v>
      </c>
      <c r="G39" s="11" t="s">
        <v>45</v>
      </c>
      <c r="H39" s="27" t="str">
        <f>HYPERLINK("#", "http://www.s-clf.co.jp")</f>
        <v>http://www.s-clf.co.jp</v>
      </c>
      <c r="I39" s="6" t="s">
        <v>46</v>
      </c>
      <c r="J39" s="6" t="s">
        <v>46</v>
      </c>
      <c r="K39" s="6"/>
      <c r="L39" s="6" t="s">
        <v>46</v>
      </c>
      <c r="M39" s="6" t="s">
        <v>46</v>
      </c>
      <c r="N39" s="6" t="s">
        <v>46</v>
      </c>
      <c r="O39" s="6" t="s">
        <v>46</v>
      </c>
      <c r="P39" s="6" t="s">
        <v>46</v>
      </c>
      <c r="Q39" s="6" t="s">
        <v>46</v>
      </c>
      <c r="R39" s="6"/>
      <c r="S39" s="6"/>
      <c r="T39" s="6" t="s">
        <v>46</v>
      </c>
      <c r="U39" s="6" t="s">
        <v>48</v>
      </c>
      <c r="V39" s="6"/>
      <c r="W39" s="6" t="s">
        <v>46</v>
      </c>
      <c r="X39" s="6" t="s">
        <v>46</v>
      </c>
      <c r="Y39" s="6"/>
      <c r="Z39" s="15"/>
      <c r="AA39" s="15" t="s">
        <v>263</v>
      </c>
      <c r="AB39" s="31"/>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row>
    <row r="40" spans="1:58" ht="42" customHeight="1" x14ac:dyDescent="0.15">
      <c r="A40" s="3"/>
      <c r="B40" s="9" t="s">
        <v>77</v>
      </c>
      <c r="C40" s="9" t="s">
        <v>29</v>
      </c>
      <c r="D40" s="10" t="s">
        <v>264</v>
      </c>
      <c r="E40" s="10" t="s">
        <v>265</v>
      </c>
      <c r="F40" s="10" t="s">
        <v>266</v>
      </c>
      <c r="G40" s="11" t="s">
        <v>45</v>
      </c>
      <c r="H40" s="27" t="str">
        <f>HYPERLINK("#", "https://www.with-g.com/")</f>
        <v>https://www.with-g.com/</v>
      </c>
      <c r="I40" s="6" t="s">
        <v>46</v>
      </c>
      <c r="J40" s="6" t="s">
        <v>46</v>
      </c>
      <c r="K40" s="6" t="s">
        <v>46</v>
      </c>
      <c r="L40" s="6" t="s">
        <v>46</v>
      </c>
      <c r="M40" s="6" t="s">
        <v>46</v>
      </c>
      <c r="N40" s="6" t="s">
        <v>48</v>
      </c>
      <c r="O40" s="6"/>
      <c r="P40" s="6" t="s">
        <v>46</v>
      </c>
      <c r="Q40" s="6" t="s">
        <v>48</v>
      </c>
      <c r="R40" s="6"/>
      <c r="S40" s="6" t="s">
        <v>48</v>
      </c>
      <c r="T40" s="6" t="s">
        <v>46</v>
      </c>
      <c r="U40" s="6" t="s">
        <v>48</v>
      </c>
      <c r="V40" s="6"/>
      <c r="W40" s="6" t="s">
        <v>48</v>
      </c>
      <c r="X40" s="6" t="s">
        <v>48</v>
      </c>
      <c r="Y40" s="6"/>
      <c r="Z40" s="15" t="s">
        <v>267</v>
      </c>
      <c r="AA40" s="15" t="s">
        <v>268</v>
      </c>
      <c r="AB40" s="31"/>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row>
    <row r="41" spans="1:58" ht="69.95" customHeight="1" x14ac:dyDescent="0.15">
      <c r="A41" s="3"/>
      <c r="B41" s="9" t="s">
        <v>78</v>
      </c>
      <c r="C41" s="9" t="s">
        <v>2</v>
      </c>
      <c r="D41" s="10" t="s">
        <v>269</v>
      </c>
      <c r="E41" s="10" t="s">
        <v>270</v>
      </c>
      <c r="F41" s="10" t="s">
        <v>271</v>
      </c>
      <c r="G41" s="11"/>
      <c r="H41" s="27"/>
      <c r="I41" s="6" t="s">
        <v>48</v>
      </c>
      <c r="J41" s="6" t="s">
        <v>48</v>
      </c>
      <c r="K41" s="6" t="s">
        <v>46</v>
      </c>
      <c r="L41" s="6" t="s">
        <v>46</v>
      </c>
      <c r="M41" s="6" t="s">
        <v>46</v>
      </c>
      <c r="N41" s="6" t="s">
        <v>46</v>
      </c>
      <c r="O41" s="6"/>
      <c r="P41" s="6" t="s">
        <v>46</v>
      </c>
      <c r="Q41" s="6" t="s">
        <v>46</v>
      </c>
      <c r="R41" s="6"/>
      <c r="S41" s="6"/>
      <c r="T41" s="6" t="s">
        <v>46</v>
      </c>
      <c r="U41" s="6"/>
      <c r="V41" s="6" t="s">
        <v>46</v>
      </c>
      <c r="W41" s="6" t="s">
        <v>46</v>
      </c>
      <c r="X41" s="6" t="s">
        <v>46</v>
      </c>
      <c r="Y41" s="6"/>
      <c r="Z41" s="15" t="s">
        <v>90</v>
      </c>
      <c r="AA41" s="15" t="s">
        <v>272</v>
      </c>
      <c r="AB41" s="31"/>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row>
    <row r="42" spans="1:58" ht="56.1" customHeight="1" x14ac:dyDescent="0.15">
      <c r="A42" s="3"/>
      <c r="B42" s="9" t="s">
        <v>79</v>
      </c>
      <c r="C42" s="9" t="s">
        <v>3</v>
      </c>
      <c r="D42" s="10" t="s">
        <v>273</v>
      </c>
      <c r="E42" s="10" t="s">
        <v>274</v>
      </c>
      <c r="F42" s="10" t="s">
        <v>275</v>
      </c>
      <c r="G42" s="11"/>
      <c r="H42" s="27"/>
      <c r="I42" s="6" t="s">
        <v>46</v>
      </c>
      <c r="J42" s="6"/>
      <c r="K42" s="6"/>
      <c r="L42" s="6"/>
      <c r="M42" s="6" t="s">
        <v>46</v>
      </c>
      <c r="N42" s="6"/>
      <c r="O42" s="6"/>
      <c r="P42" s="6"/>
      <c r="Q42" s="6"/>
      <c r="R42" s="6"/>
      <c r="S42" s="6"/>
      <c r="T42" s="6"/>
      <c r="U42" s="6" t="s">
        <v>46</v>
      </c>
      <c r="V42" s="6"/>
      <c r="W42" s="6" t="s">
        <v>46</v>
      </c>
      <c r="X42" s="6"/>
      <c r="Y42" s="6"/>
      <c r="Z42" s="15"/>
      <c r="AA42" s="15" t="s">
        <v>276</v>
      </c>
      <c r="AB42" s="31"/>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row>
    <row r="43" spans="1:58" ht="56.1" customHeight="1" x14ac:dyDescent="0.15">
      <c r="A43" s="3"/>
      <c r="B43" s="9" t="s">
        <v>80</v>
      </c>
      <c r="C43" s="9" t="s">
        <v>26</v>
      </c>
      <c r="D43" s="10" t="s">
        <v>280</v>
      </c>
      <c r="E43" s="10" t="s">
        <v>281</v>
      </c>
      <c r="F43" s="10" t="s">
        <v>282</v>
      </c>
      <c r="G43" s="11" t="s">
        <v>45</v>
      </c>
      <c r="H43" s="27" t="str">
        <f>HYPERLINK("#", "http://yukiyanagi.hakuju-kai.co.jp/")</f>
        <v>http://yukiyanagi.hakuju-kai.co.jp/</v>
      </c>
      <c r="I43" s="6" t="s">
        <v>46</v>
      </c>
      <c r="J43" s="6" t="s">
        <v>46</v>
      </c>
      <c r="K43" s="6" t="s">
        <v>46</v>
      </c>
      <c r="L43" s="6" t="s">
        <v>46</v>
      </c>
      <c r="M43" s="6" t="s">
        <v>46</v>
      </c>
      <c r="N43" s="6" t="s">
        <v>48</v>
      </c>
      <c r="O43" s="6" t="s">
        <v>46</v>
      </c>
      <c r="P43" s="6" t="s">
        <v>46</v>
      </c>
      <c r="Q43" s="6" t="s">
        <v>46</v>
      </c>
      <c r="R43" s="6" t="s">
        <v>46</v>
      </c>
      <c r="S43" s="6"/>
      <c r="T43" s="6" t="s">
        <v>46</v>
      </c>
      <c r="U43" s="6" t="s">
        <v>46</v>
      </c>
      <c r="V43" s="6" t="s">
        <v>48</v>
      </c>
      <c r="W43" s="6" t="s">
        <v>46</v>
      </c>
      <c r="X43" s="6" t="s">
        <v>46</v>
      </c>
      <c r="Y43" s="6"/>
      <c r="Z43" s="15" t="s">
        <v>123</v>
      </c>
      <c r="AA43" s="15" t="s">
        <v>283</v>
      </c>
      <c r="AB43" s="31"/>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row>
    <row r="44" spans="1:58" ht="42" customHeight="1" x14ac:dyDescent="0.15">
      <c r="A44" s="3"/>
      <c r="B44" s="9" t="s">
        <v>80</v>
      </c>
      <c r="C44" s="9" t="s">
        <v>27</v>
      </c>
      <c r="D44" s="10" t="s">
        <v>277</v>
      </c>
      <c r="E44" s="10" t="s">
        <v>93</v>
      </c>
      <c r="F44" s="10" t="s">
        <v>94</v>
      </c>
      <c r="G44" s="11" t="s">
        <v>45</v>
      </c>
      <c r="H44" s="27" t="str">
        <f>HYPERLINK("#", "https://www.kounansou.jp")</f>
        <v>https://www.kounansou.jp</v>
      </c>
      <c r="I44" s="6" t="s">
        <v>48</v>
      </c>
      <c r="J44" s="6"/>
      <c r="K44" s="6"/>
      <c r="L44" s="6" t="s">
        <v>46</v>
      </c>
      <c r="M44" s="6"/>
      <c r="N44" s="6"/>
      <c r="O44" s="6"/>
      <c r="P44" s="6"/>
      <c r="Q44" s="6"/>
      <c r="R44" s="6"/>
      <c r="S44" s="6"/>
      <c r="T44" s="6"/>
      <c r="U44" s="6"/>
      <c r="V44" s="6"/>
      <c r="W44" s="6"/>
      <c r="X44" s="6" t="s">
        <v>46</v>
      </c>
      <c r="Y44" s="6"/>
      <c r="Z44" s="15" t="s">
        <v>278</v>
      </c>
      <c r="AA44" s="15" t="s">
        <v>279</v>
      </c>
      <c r="AB44" s="31"/>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row>
    <row r="45" spans="1:58" ht="27.95" customHeight="1" x14ac:dyDescent="0.15">
      <c r="A45" s="3"/>
      <c r="B45" s="9" t="s">
        <v>81</v>
      </c>
      <c r="C45" s="9" t="s">
        <v>38</v>
      </c>
      <c r="D45" s="10" t="s">
        <v>288</v>
      </c>
      <c r="E45" s="10" t="s">
        <v>289</v>
      </c>
      <c r="F45" s="10" t="s">
        <v>290</v>
      </c>
      <c r="G45" s="11" t="s">
        <v>45</v>
      </c>
      <c r="H45" s="27" t="str">
        <f>HYPERLINK("#", "http://www.felio.life/felio-momochi/")</f>
        <v>http://www.felio.life/felio-momochi/</v>
      </c>
      <c r="I45" s="6" t="s">
        <v>46</v>
      </c>
      <c r="J45" s="6" t="s">
        <v>48</v>
      </c>
      <c r="K45" s="6"/>
      <c r="L45" s="6" t="s">
        <v>46</v>
      </c>
      <c r="M45" s="6" t="s">
        <v>46</v>
      </c>
      <c r="N45" s="6" t="s">
        <v>46</v>
      </c>
      <c r="O45" s="6" t="s">
        <v>46</v>
      </c>
      <c r="P45" s="6" t="s">
        <v>46</v>
      </c>
      <c r="Q45" s="6" t="s">
        <v>46</v>
      </c>
      <c r="R45" s="6" t="s">
        <v>46</v>
      </c>
      <c r="S45" s="6" t="s">
        <v>48</v>
      </c>
      <c r="T45" s="6" t="s">
        <v>46</v>
      </c>
      <c r="U45" s="6" t="s">
        <v>48</v>
      </c>
      <c r="V45" s="6" t="s">
        <v>48</v>
      </c>
      <c r="W45" s="6" t="s">
        <v>48</v>
      </c>
      <c r="X45" s="6" t="s">
        <v>48</v>
      </c>
      <c r="Y45" s="6"/>
      <c r="Z45" s="15" t="s">
        <v>88</v>
      </c>
      <c r="AA45" s="15"/>
      <c r="AB45" s="31"/>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row>
    <row r="46" spans="1:58" ht="56.1" customHeight="1" x14ac:dyDescent="0.15">
      <c r="A46" s="3"/>
      <c r="B46" s="9" t="s">
        <v>81</v>
      </c>
      <c r="C46" s="9" t="s">
        <v>39</v>
      </c>
      <c r="D46" s="10" t="s">
        <v>284</v>
      </c>
      <c r="E46" s="10" t="s">
        <v>285</v>
      </c>
      <c r="F46" s="10" t="s">
        <v>286</v>
      </c>
      <c r="G46" s="11" t="s">
        <v>45</v>
      </c>
      <c r="H46" s="27" t="str">
        <f>HYPERLINK("#", "https://anperena.jp")</f>
        <v>https://anperena.jp</v>
      </c>
      <c r="I46" s="6" t="s">
        <v>46</v>
      </c>
      <c r="J46" s="6" t="s">
        <v>46</v>
      </c>
      <c r="K46" s="6"/>
      <c r="L46" s="6" t="s">
        <v>46</v>
      </c>
      <c r="M46" s="6" t="s">
        <v>46</v>
      </c>
      <c r="N46" s="6" t="s">
        <v>46</v>
      </c>
      <c r="O46" s="6" t="s">
        <v>46</v>
      </c>
      <c r="P46" s="6" t="s">
        <v>46</v>
      </c>
      <c r="Q46" s="6" t="s">
        <v>46</v>
      </c>
      <c r="R46" s="6"/>
      <c r="S46" s="6"/>
      <c r="T46" s="6" t="s">
        <v>46</v>
      </c>
      <c r="U46" s="6" t="s">
        <v>46</v>
      </c>
      <c r="V46" s="6"/>
      <c r="W46" s="6" t="s">
        <v>46</v>
      </c>
      <c r="X46" s="6" t="s">
        <v>46</v>
      </c>
      <c r="Y46" s="6"/>
      <c r="Z46" s="15" t="s">
        <v>123</v>
      </c>
      <c r="AA46" s="15" t="s">
        <v>287</v>
      </c>
      <c r="AB46" s="31"/>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row>
    <row r="47" spans="1:58" ht="27.95" customHeight="1" x14ac:dyDescent="0.15">
      <c r="A47" s="3"/>
      <c r="B47" s="9" t="s">
        <v>82</v>
      </c>
      <c r="C47" s="9" t="s">
        <v>13</v>
      </c>
      <c r="D47" s="10" t="s">
        <v>291</v>
      </c>
      <c r="E47" s="10" t="s">
        <v>292</v>
      </c>
      <c r="F47" s="10" t="s">
        <v>293</v>
      </c>
      <c r="G47" s="11"/>
      <c r="H47" s="27"/>
      <c r="I47" s="6" t="s">
        <v>46</v>
      </c>
      <c r="J47" s="6"/>
      <c r="K47" s="6"/>
      <c r="L47" s="6"/>
      <c r="M47" s="6" t="s">
        <v>46</v>
      </c>
      <c r="N47" s="6" t="s">
        <v>48</v>
      </c>
      <c r="O47" s="6"/>
      <c r="P47" s="6" t="s">
        <v>48</v>
      </c>
      <c r="Q47" s="6" t="s">
        <v>46</v>
      </c>
      <c r="R47" s="6" t="s">
        <v>48</v>
      </c>
      <c r="S47" s="6"/>
      <c r="T47" s="6" t="s">
        <v>46</v>
      </c>
      <c r="U47" s="6"/>
      <c r="V47" s="6"/>
      <c r="W47" s="6" t="s">
        <v>48</v>
      </c>
      <c r="X47" s="6" t="s">
        <v>48</v>
      </c>
      <c r="Y47" s="6"/>
      <c r="Z47" s="15"/>
      <c r="AA47" s="15"/>
      <c r="AB47" s="31"/>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row>
    <row r="48" spans="1:58" ht="69.95" customHeight="1" x14ac:dyDescent="0.15">
      <c r="A48" s="3"/>
      <c r="B48" s="9" t="s">
        <v>83</v>
      </c>
      <c r="C48" s="9" t="s">
        <v>21</v>
      </c>
      <c r="D48" s="10" t="s">
        <v>294</v>
      </c>
      <c r="E48" s="10" t="s">
        <v>295</v>
      </c>
      <c r="F48" s="10" t="s">
        <v>296</v>
      </c>
      <c r="G48" s="11" t="s">
        <v>45</v>
      </c>
      <c r="H48" s="27" t="str">
        <f>HYPERLINK("#", "http://www.kisyoukai.jp/sunroom01/indexhtml")</f>
        <v>http://www.kisyoukai.jp/sunroom01/indexhtml</v>
      </c>
      <c r="I48" s="6" t="s">
        <v>46</v>
      </c>
      <c r="J48" s="6"/>
      <c r="K48" s="6" t="s">
        <v>46</v>
      </c>
      <c r="L48" s="6" t="s">
        <v>46</v>
      </c>
      <c r="M48" s="6" t="s">
        <v>46</v>
      </c>
      <c r="N48" s="6" t="s">
        <v>46</v>
      </c>
      <c r="O48" s="6" t="s">
        <v>119</v>
      </c>
      <c r="P48" s="6" t="s">
        <v>46</v>
      </c>
      <c r="Q48" s="6" t="s">
        <v>46</v>
      </c>
      <c r="R48" s="6" t="s">
        <v>46</v>
      </c>
      <c r="S48" s="6"/>
      <c r="T48" s="6" t="s">
        <v>46</v>
      </c>
      <c r="U48" s="6" t="s">
        <v>48</v>
      </c>
      <c r="V48" s="6" t="s">
        <v>46</v>
      </c>
      <c r="W48" s="6" t="s">
        <v>48</v>
      </c>
      <c r="X48" s="6" t="s">
        <v>46</v>
      </c>
      <c r="Y48" s="6"/>
      <c r="Z48" s="15" t="s">
        <v>90</v>
      </c>
      <c r="AA48" s="15" t="s">
        <v>297</v>
      </c>
      <c r="AB48" s="31"/>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row>
    <row r="49" spans="1:58" ht="69.95" customHeight="1" x14ac:dyDescent="0.15">
      <c r="A49" s="3"/>
      <c r="B49" s="9" t="s">
        <v>84</v>
      </c>
      <c r="C49" s="9" t="s">
        <v>4</v>
      </c>
      <c r="D49" s="10" t="s">
        <v>298</v>
      </c>
      <c r="E49" s="10" t="s">
        <v>299</v>
      </c>
      <c r="F49" s="10" t="s">
        <v>300</v>
      </c>
      <c r="G49" s="11" t="s">
        <v>45</v>
      </c>
      <c r="H49" s="27" t="str">
        <f>HYPERLINK("#", "http://www.fukuoka-wajinkai-hp.or.jp/happygdn/")</f>
        <v>http://www.fukuoka-wajinkai-hp.or.jp/happygdn/</v>
      </c>
      <c r="I49" s="6" t="s">
        <v>46</v>
      </c>
      <c r="J49" s="6" t="s">
        <v>46</v>
      </c>
      <c r="K49" s="6"/>
      <c r="L49" s="6" t="s">
        <v>46</v>
      </c>
      <c r="M49" s="6" t="s">
        <v>46</v>
      </c>
      <c r="N49" s="6" t="s">
        <v>46</v>
      </c>
      <c r="O49" s="6" t="s">
        <v>46</v>
      </c>
      <c r="P49" s="6" t="s">
        <v>46</v>
      </c>
      <c r="Q49" s="6" t="s">
        <v>46</v>
      </c>
      <c r="R49" s="6" t="s">
        <v>46</v>
      </c>
      <c r="S49" s="6"/>
      <c r="T49" s="6" t="s">
        <v>46</v>
      </c>
      <c r="U49" s="6"/>
      <c r="V49" s="6"/>
      <c r="W49" s="6" t="s">
        <v>46</v>
      </c>
      <c r="X49" s="6" t="s">
        <v>46</v>
      </c>
      <c r="Y49" s="6"/>
      <c r="Z49" s="15" t="s">
        <v>301</v>
      </c>
      <c r="AA49" s="15" t="s">
        <v>302</v>
      </c>
      <c r="AB49" s="31"/>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row>
    <row r="50" spans="1:58" ht="56.1" customHeight="1" x14ac:dyDescent="0.15">
      <c r="A50" s="3"/>
      <c r="B50" s="9" t="s">
        <v>85</v>
      </c>
      <c r="C50" s="9" t="s">
        <v>5</v>
      </c>
      <c r="D50" s="10" t="s">
        <v>303</v>
      </c>
      <c r="E50" s="10" t="s">
        <v>304</v>
      </c>
      <c r="F50" s="10" t="s">
        <v>305</v>
      </c>
      <c r="G50" s="11" t="s">
        <v>45</v>
      </c>
      <c r="H50" s="27" t="str">
        <f>HYPERLINK("#", "http://seishou.biz")</f>
        <v>http://seishou.biz</v>
      </c>
      <c r="I50" s="6" t="s">
        <v>46</v>
      </c>
      <c r="J50" s="6" t="s">
        <v>46</v>
      </c>
      <c r="K50" s="6"/>
      <c r="L50" s="6" t="s">
        <v>46</v>
      </c>
      <c r="M50" s="6" t="s">
        <v>46</v>
      </c>
      <c r="N50" s="6" t="s">
        <v>46</v>
      </c>
      <c r="O50" s="6" t="s">
        <v>48</v>
      </c>
      <c r="P50" s="6" t="s">
        <v>46</v>
      </c>
      <c r="Q50" s="6" t="s">
        <v>46</v>
      </c>
      <c r="R50" s="6" t="s">
        <v>48</v>
      </c>
      <c r="S50" s="6" t="s">
        <v>48</v>
      </c>
      <c r="T50" s="6" t="s">
        <v>46</v>
      </c>
      <c r="U50" s="6" t="s">
        <v>46</v>
      </c>
      <c r="V50" s="6"/>
      <c r="W50" s="6" t="s">
        <v>46</v>
      </c>
      <c r="X50" s="6" t="s">
        <v>46</v>
      </c>
      <c r="Y50" s="6"/>
      <c r="Z50" s="15"/>
      <c r="AA50" s="15" t="s">
        <v>306</v>
      </c>
      <c r="AB50" s="31"/>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row>
    <row r="51" spans="1:58" x14ac:dyDescent="0.15">
      <c r="A51" s="3"/>
    </row>
    <row r="52" spans="1:58" x14ac:dyDescent="0.15">
      <c r="A52" s="3"/>
    </row>
    <row r="53" spans="1:58" x14ac:dyDescent="0.15">
      <c r="A53" s="3"/>
    </row>
    <row r="54" spans="1:58" x14ac:dyDescent="0.15">
      <c r="A54" s="3"/>
    </row>
    <row r="55" spans="1:58" x14ac:dyDescent="0.15">
      <c r="A55" s="3"/>
    </row>
  </sheetData>
  <autoFilter ref="B3:BF50"/>
  <mergeCells count="9">
    <mergeCell ref="Z2:Z3"/>
    <mergeCell ref="AA2:AA3"/>
    <mergeCell ref="AB2:AB3"/>
    <mergeCell ref="B2:B3"/>
    <mergeCell ref="C2:C3"/>
    <mergeCell ref="D2:D3"/>
    <mergeCell ref="E2:H2"/>
    <mergeCell ref="I2:K2"/>
    <mergeCell ref="L2:Y2"/>
  </mergeCells>
  <phoneticPr fontId="1"/>
  <pageMargins left="0.23622047244094491" right="0.23622047244094491" top="0.74803149606299213" bottom="0.74803149606299213" header="0.31496062992125984" footer="0.31496062992125984"/>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介有</vt:lpstr>
      <vt:lpstr>介有!Print_Area</vt:lpstr>
      <vt:lpstr>介有!Print_Titles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井寺　俊太郎</dc:creator>
  <cp:lastModifiedBy>FINE_User</cp:lastModifiedBy>
  <cp:lastPrinted>2024-02-15T01:53:39Z</cp:lastPrinted>
  <dcterms:created xsi:type="dcterms:W3CDTF">2020-02-12T09:08:13Z</dcterms:created>
  <dcterms:modified xsi:type="dcterms:W3CDTF">2024-02-20T09:39:51Z</dcterms:modified>
</cp:coreProperties>
</file>