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共有（医療支援係）\01 在宅医療\04　調査\社会資源調査\R05\19　印刷データとHP掲載データ\HP掲載用【0229時点】\市民向け\"/>
    </mc:Choice>
  </mc:AlternateContent>
  <bookViews>
    <workbookView xWindow="0" yWindow="0" windowWidth="16605" windowHeight="7470" tabRatio="731"/>
  </bookViews>
  <sheets>
    <sheet name="老健" sheetId="217" r:id="rId1"/>
  </sheets>
  <definedNames>
    <definedName name="_xlnm._FilterDatabase" localSheetId="0" hidden="1">老健!$B$3:$BF$25</definedName>
    <definedName name="_xlnm._FilterDatabase" hidden="1">#N/A</definedName>
    <definedName name="_xlnm.Print_Area" localSheetId="0">老健!$A$1:$AA$25</definedName>
    <definedName name="_xlnm.Print_Titles" localSheetId="0">老健!$1:$3</definedName>
    <definedName name="T1会員名簿" localSheetId="0">#REF!</definedName>
    <definedName name="T1会員名簿">#REF!</definedName>
    <definedName name="会員名簿" localSheetId="0">#REF!</definedName>
    <definedName name="会員名簿">#REF!</definedName>
    <definedName name="会員名簿1" localSheetId="0">#REF!</definedName>
    <definedName name="会員名簿1">#REF!</definedName>
    <definedName name="原本" localSheetId="0">#REF!</definedName>
    <definedName name="原本">#REF!</definedName>
  </definedNames>
  <calcPr calcId="162913"/>
</workbook>
</file>

<file path=xl/calcChain.xml><?xml version="1.0" encoding="utf-8"?>
<calcChain xmlns="http://schemas.openxmlformats.org/spreadsheetml/2006/main">
  <c r="H25" i="217" l="1"/>
  <c r="H23" i="217"/>
  <c r="H22" i="217"/>
  <c r="H21" i="217"/>
  <c r="H19" i="217"/>
  <c r="H20" i="217"/>
  <c r="H17" i="217"/>
  <c r="H15" i="217"/>
  <c r="H14" i="217"/>
  <c r="H13" i="217"/>
  <c r="H11" i="217"/>
  <c r="H10" i="217"/>
  <c r="H9" i="217"/>
  <c r="H8" i="217"/>
  <c r="H6" i="217"/>
  <c r="H5" i="217"/>
  <c r="H4" i="217"/>
</calcChain>
</file>

<file path=xl/sharedStrings.xml><?xml version="1.0" encoding="utf-8"?>
<sst xmlns="http://schemas.openxmlformats.org/spreadsheetml/2006/main" count="457" uniqueCount="176">
  <si>
    <t>所在地</t>
    <rPh sb="0" eb="3">
      <t>ショザイチ</t>
    </rPh>
    <phoneticPr fontId="1"/>
  </si>
  <si>
    <t>飯倉</t>
  </si>
  <si>
    <t>周船寺</t>
  </si>
  <si>
    <t>西陵</t>
  </si>
  <si>
    <t>壱岐</t>
  </si>
  <si>
    <t>今宿</t>
  </si>
  <si>
    <t>早良</t>
  </si>
  <si>
    <t>野芥</t>
  </si>
  <si>
    <t>大池</t>
  </si>
  <si>
    <t>月隈</t>
  </si>
  <si>
    <t>多々良</t>
  </si>
  <si>
    <t>奈多</t>
  </si>
  <si>
    <t>春吉</t>
  </si>
  <si>
    <t>西花畑</t>
  </si>
  <si>
    <t>田村</t>
  </si>
  <si>
    <t>堤</t>
  </si>
  <si>
    <t>鳥飼</t>
  </si>
  <si>
    <t>西長住</t>
  </si>
  <si>
    <t>〒・住所</t>
    <rPh sb="2" eb="4">
      <t>ジュウショ</t>
    </rPh>
    <phoneticPr fontId="1"/>
  </si>
  <si>
    <t>①TEL
②FAX</t>
    <phoneticPr fontId="1"/>
  </si>
  <si>
    <t>ホーム
ページ</t>
    <phoneticPr fontId="14"/>
  </si>
  <si>
    <t>気管切開</t>
    <rPh sb="0" eb="2">
      <t>キカン</t>
    </rPh>
    <rPh sb="2" eb="4">
      <t>セッカイ</t>
    </rPh>
    <phoneticPr fontId="1"/>
  </si>
  <si>
    <t>有</t>
    <rPh sb="0" eb="1">
      <t>アリ</t>
    </rPh>
    <phoneticPr fontId="14"/>
  </si>
  <si>
    <t>可</t>
  </si>
  <si>
    <t>東1</t>
  </si>
  <si>
    <t>要相談</t>
  </si>
  <si>
    <t/>
  </si>
  <si>
    <t>東6</t>
  </si>
  <si>
    <t>博多
4</t>
    <phoneticPr fontId="14"/>
  </si>
  <si>
    <t>中央
3</t>
    <phoneticPr fontId="14"/>
  </si>
  <si>
    <t>810-0004
渡辺通3-5-11</t>
  </si>
  <si>
    <t>810-0034
笹丘1-28-25</t>
  </si>
  <si>
    <t>南4</t>
  </si>
  <si>
    <t>南8</t>
  </si>
  <si>
    <t>815-0072
多賀2-4-6</t>
  </si>
  <si>
    <t>①557-3600
②557-3605</t>
  </si>
  <si>
    <t>南11</t>
  </si>
  <si>
    <t>城南
1</t>
    <phoneticPr fontId="14"/>
  </si>
  <si>
    <t>城南
4</t>
    <phoneticPr fontId="14"/>
  </si>
  <si>
    <t>814-0153
樋井川3-47-1</t>
  </si>
  <si>
    <t>814-0155
東油山6-19-23</t>
  </si>
  <si>
    <t>早良
5</t>
    <phoneticPr fontId="14"/>
  </si>
  <si>
    <t>早良
7</t>
    <phoneticPr fontId="14"/>
  </si>
  <si>
    <t>早良
9</t>
    <phoneticPr fontId="14"/>
  </si>
  <si>
    <t>西3</t>
  </si>
  <si>
    <t>西5</t>
  </si>
  <si>
    <t>西7</t>
  </si>
  <si>
    <t>819-0043
野方1-16-32</t>
  </si>
  <si>
    <t>西8</t>
  </si>
  <si>
    <t>西都北</t>
  </si>
  <si>
    <t>815-0042
若久2-6-1</t>
  </si>
  <si>
    <t>訪ﾘ・通ﾘ・短療</t>
  </si>
  <si>
    <t>居介・訪看・訪ﾘ・通ﾘ・短療・老健</t>
  </si>
  <si>
    <t>日佐</t>
  </si>
  <si>
    <t>811-1355
桧原6-44-20</t>
  </si>
  <si>
    <t>812-0863
金の隈3-24-8</t>
  </si>
  <si>
    <t>①504-3355
②504-3851</t>
  </si>
  <si>
    <t>通ﾘ・短療・老健</t>
  </si>
  <si>
    <t>居介・特養</t>
  </si>
  <si>
    <t>通ﾘ・短療</t>
  </si>
  <si>
    <t>814-0175
田村2-15-1</t>
  </si>
  <si>
    <t>814-0171
野芥5-6-38</t>
  </si>
  <si>
    <t>包括</t>
    <rPh sb="0" eb="2">
      <t>ホウカツ</t>
    </rPh>
    <phoneticPr fontId="14"/>
  </si>
  <si>
    <t>校区</t>
    <rPh sb="0" eb="2">
      <t>コウク</t>
    </rPh>
    <phoneticPr fontId="14"/>
  </si>
  <si>
    <t>施設名</t>
    <rPh sb="0" eb="2">
      <t>シセツ</t>
    </rPh>
    <rPh sb="2" eb="3">
      <t>メイ</t>
    </rPh>
    <phoneticPr fontId="1"/>
  </si>
  <si>
    <t>対応や体制</t>
    <rPh sb="0" eb="2">
      <t>タイオウ</t>
    </rPh>
    <rPh sb="3" eb="5">
      <t>タイセイ</t>
    </rPh>
    <phoneticPr fontId="1"/>
  </si>
  <si>
    <t>医療処置を必要とする入居者に対する対応や体制</t>
    <rPh sb="0" eb="2">
      <t>イリョウ</t>
    </rPh>
    <rPh sb="2" eb="4">
      <t>ショチ</t>
    </rPh>
    <rPh sb="5" eb="7">
      <t>ヒツヨウ</t>
    </rPh>
    <rPh sb="10" eb="13">
      <t>ニュウキョシャ</t>
    </rPh>
    <rPh sb="14" eb="15">
      <t>タイ</t>
    </rPh>
    <rPh sb="17" eb="19">
      <t>タイオウ</t>
    </rPh>
    <rPh sb="20" eb="22">
      <t>タイセイ</t>
    </rPh>
    <phoneticPr fontId="1"/>
  </si>
  <si>
    <t>併設事業所</t>
    <rPh sb="0" eb="2">
      <t>ヘイセツ</t>
    </rPh>
    <rPh sb="2" eb="5">
      <t>ジギョウショ</t>
    </rPh>
    <phoneticPr fontId="14"/>
  </si>
  <si>
    <t>施設の特色
（75字以内）</t>
    <rPh sb="0" eb="2">
      <t>シセツ</t>
    </rPh>
    <rPh sb="3" eb="5">
      <t>トクショク</t>
    </rPh>
    <rPh sb="9" eb="10">
      <t>ジ</t>
    </rPh>
    <rPh sb="10" eb="12">
      <t>イナイ</t>
    </rPh>
    <phoneticPr fontId="1"/>
  </si>
  <si>
    <t>認知症</t>
    <rPh sb="0" eb="3">
      <t>ニンチショウ</t>
    </rPh>
    <phoneticPr fontId="1"/>
  </si>
  <si>
    <t>看取り</t>
    <rPh sb="0" eb="2">
      <t>ミト</t>
    </rPh>
    <phoneticPr fontId="1"/>
  </si>
  <si>
    <t>ショート
ステイ</t>
    <phoneticPr fontId="1"/>
  </si>
  <si>
    <t>インスリン
投与</t>
    <rPh sb="6" eb="8">
      <t>トウヨ</t>
    </rPh>
    <phoneticPr fontId="1"/>
  </si>
  <si>
    <t>ペース
メーカー</t>
    <phoneticPr fontId="1"/>
  </si>
  <si>
    <t>透析</t>
    <rPh sb="0" eb="2">
      <t>トウセキ</t>
    </rPh>
    <phoneticPr fontId="1"/>
  </si>
  <si>
    <t>たん吸引</t>
    <rPh sb="2" eb="4">
      <t>キュウイン</t>
    </rPh>
    <phoneticPr fontId="1"/>
  </si>
  <si>
    <t>胃ろう</t>
    <rPh sb="0" eb="1">
      <t>イ</t>
    </rPh>
    <phoneticPr fontId="1"/>
  </si>
  <si>
    <t>膀胱留置
カテーテル</t>
    <rPh sb="0" eb="2">
      <t>ボウコウ</t>
    </rPh>
    <rPh sb="2" eb="4">
      <t>リュウチ</t>
    </rPh>
    <phoneticPr fontId="1"/>
  </si>
  <si>
    <t>(鼻腔)
経管栄養</t>
    <rPh sb="1" eb="3">
      <t>ビクウ</t>
    </rPh>
    <rPh sb="5" eb="7">
      <t>ケイカン</t>
    </rPh>
    <rPh sb="7" eb="9">
      <t>エイヨウ</t>
    </rPh>
    <phoneticPr fontId="1"/>
  </si>
  <si>
    <t>中心静脈
栄養</t>
    <phoneticPr fontId="1"/>
  </si>
  <si>
    <t>ストーマ</t>
    <phoneticPr fontId="1"/>
  </si>
  <si>
    <t>神経難病</t>
    <rPh sb="0" eb="4">
      <t>シンケイナンビョウ</t>
    </rPh>
    <phoneticPr fontId="1"/>
  </si>
  <si>
    <t>褥瘡</t>
    <rPh sb="0" eb="2">
      <t>ジョクソウ</t>
    </rPh>
    <phoneticPr fontId="1"/>
  </si>
  <si>
    <t>在宅酸素</t>
    <rPh sb="0" eb="4">
      <t>ザイタクサンソ</t>
    </rPh>
    <phoneticPr fontId="1"/>
  </si>
  <si>
    <t>人工呼吸器
管理</t>
    <rPh sb="0" eb="2">
      <t>ジンコウ</t>
    </rPh>
    <rPh sb="2" eb="5">
      <t>コキュウキ</t>
    </rPh>
    <rPh sb="6" eb="8">
      <t>カンリ</t>
    </rPh>
    <phoneticPr fontId="1"/>
  </si>
  <si>
    <t>介護老人保健施設一覧　　令和５年12月現在</t>
    <phoneticPr fontId="14"/>
  </si>
  <si>
    <t>Ｍ・Ｔ奈多ケア院</t>
  </si>
  <si>
    <t>811-0206
雁の巣1-7-30</t>
  </si>
  <si>
    <t>①607-1211
②607-7991</t>
  </si>
  <si>
    <t>当施設は診察や投薬などの医療サービスを始めリハビリを行いながら看護介護が一つになって支援しています。展望レストランは３６０度景色が見渡せる為人気です。</t>
    <phoneticPr fontId="14"/>
  </si>
  <si>
    <t>ローズガーデンＭ．Ｋ．</t>
  </si>
  <si>
    <t>813-0024
名子1-1-5</t>
  </si>
  <si>
    <t>①691-8881
②691-8887</t>
  </si>
  <si>
    <t>通ﾘ・短療・老健・認共</t>
  </si>
  <si>
    <t>笑顔とサービスまごころ添えて、のんびりゆっくり一つ上ゆく快適介護。</t>
  </si>
  <si>
    <t>当施設は、入所のほかにショートステイ、デイケア及び訪問リハビリサービスを提供しており、在宅復帰や在宅生活支援を希望させる方に利用していただいています。</t>
    <phoneticPr fontId="14"/>
  </si>
  <si>
    <t>博多
7</t>
    <rPh sb="0" eb="2">
      <t>ハカタ</t>
    </rPh>
    <phoneticPr fontId="14"/>
  </si>
  <si>
    <t>三筑</t>
    <rPh sb="0" eb="1">
      <t>サン</t>
    </rPh>
    <rPh sb="1" eb="2">
      <t>ツク</t>
    </rPh>
    <phoneticPr fontId="14"/>
  </si>
  <si>
    <t>介護老人保健施設　ケアセンターサンハウス</t>
  </si>
  <si>
    <t>812-0894
諸岡4-28-32</t>
  </si>
  <si>
    <t>①571-8222
②571-8275</t>
  </si>
  <si>
    <t>居介・訪介・訪看・訪ﾘ・通介・通ﾘ・短療</t>
  </si>
  <si>
    <t>病院と直結し安心した医療体制と、心身機能の維持回復、日常生活の自立などを目的に、利用者の状態に応じて必要なリハビリテーションを受けられます。</t>
    <phoneticPr fontId="14"/>
  </si>
  <si>
    <t>レ・ハビリス桜十字</t>
  </si>
  <si>
    <t>①791-1160
②791-1105</t>
  </si>
  <si>
    <t>居介・訪介・訪看・訪ﾘ・通ﾘ・短療・福貸・住有</t>
    <phoneticPr fontId="14"/>
  </si>
  <si>
    <t>在宅復帰を目指す施設としてリハビリテーションを提供しながら、認知症専門棟を持ち、中重度者へのケアも行います。広く、きれいな環境で入所者様を迎えています。</t>
    <phoneticPr fontId="14"/>
  </si>
  <si>
    <t>中央
4</t>
    <rPh sb="0" eb="2">
      <t>チュウオウ</t>
    </rPh>
    <phoneticPr fontId="14"/>
  </si>
  <si>
    <t>笹丘</t>
    <rPh sb="0" eb="1">
      <t>ササ</t>
    </rPh>
    <rPh sb="1" eb="2">
      <t>オカ</t>
    </rPh>
    <phoneticPr fontId="14"/>
  </si>
  <si>
    <t>老健センターささおか</t>
  </si>
  <si>
    <t>①741-3737
②741-3738</t>
  </si>
  <si>
    <t>居介・訪看・訪ﾘ・通ﾘ・短療</t>
  </si>
  <si>
    <t>湯の里まとば</t>
  </si>
  <si>
    <t>811-1314
的場2-32-17</t>
  </si>
  <si>
    <t>①501-3100
②501-5005</t>
  </si>
  <si>
    <t>専門のリハビリスタッフ（ＰＴ・ＯＴ・ＳＴ）による個別リハビリテーション、個人毎に合わせた、季節を感じる食事を提供します。</t>
    <phoneticPr fontId="14"/>
  </si>
  <si>
    <t>老人保健施設　木の葉の里</t>
  </si>
  <si>
    <t>居介・通ﾘ・短療・老健</t>
  </si>
  <si>
    <t>家庭的で温かな雰囲気を感じていただける施設です。体力や基本動作能力の獲得など生活機能向上に向けたリハビリテーションに力を入れています。</t>
    <phoneticPr fontId="14"/>
  </si>
  <si>
    <t>南10</t>
    <rPh sb="0" eb="1">
      <t>ミナミ</t>
    </rPh>
    <phoneticPr fontId="14"/>
  </si>
  <si>
    <t>筑紫丘</t>
    <rPh sb="0" eb="2">
      <t>チクシ</t>
    </rPh>
    <rPh sb="2" eb="3">
      <t>オカ</t>
    </rPh>
    <phoneticPr fontId="14"/>
  </si>
  <si>
    <t>医療法人恵光会　介護老人保健施設花菖蒲</t>
  </si>
  <si>
    <t>①551-2577
②551-2580</t>
  </si>
  <si>
    <t>訪看・訪ﾘ・通介・通ﾘ・短生・短療・老健・住有</t>
  </si>
  <si>
    <t>老健で病院との併設です。胃ろうや病状不安定の方も入所される。コロナで外部のボランティア中止中ですがスタッフとカラオケしたり楽しく生活しています。</t>
    <phoneticPr fontId="14"/>
  </si>
  <si>
    <t>介護老人保健施設ひのき</t>
  </si>
  <si>
    <t>①567-8800
②567-8811</t>
  </si>
  <si>
    <t>花畑園芸公園や油山の四季折々の景観を楽しめる全室個室のユニット型で、ユニット毎にリハビリ職員を配置し、在宅復帰支援に力を入れた超強化型老健です。</t>
    <phoneticPr fontId="14"/>
  </si>
  <si>
    <t>とりかい介護老人保健施設</t>
  </si>
  <si>
    <t>814-0103
鳥飼6-3-7</t>
  </si>
  <si>
    <t>①831-6062
②831-6071</t>
  </si>
  <si>
    <t>居介・訪介・訪看・訪ﾘ・通ﾘ・短療・認共・小多・住有</t>
  </si>
  <si>
    <t>生きがいをもって施設生活を送り、医療やリハビリテーション、看護、介護を受けながら、在宅生活の支援、復帰を目指す。同法人の病院等の連携がとれる。</t>
    <phoneticPr fontId="14"/>
  </si>
  <si>
    <t>老健センター　ながお</t>
  </si>
  <si>
    <t>①541-1003
②511-8838</t>
  </si>
  <si>
    <t>長尾病院と縦型合築施設で、医療看介護、リハビリ等包括チームケアで取り組み、安心して「住み慣れた地域・家で暮らし続ける」ことをサポートさせて頂きます。</t>
    <phoneticPr fontId="14"/>
  </si>
  <si>
    <t>介護老人保健施設「いこいの森」</t>
  </si>
  <si>
    <t>①866-3500
②861-6255</t>
  </si>
  <si>
    <t>認知症については、はば広くみている。又医療的処置が必要な方もうけ入れ、終末期医療も行っている。</t>
    <phoneticPr fontId="14"/>
  </si>
  <si>
    <t>介護老人保険施設　ひいらぎ</t>
  </si>
  <si>
    <t>814-0163
干隈3-9-2</t>
  </si>
  <si>
    <t>①864-2468
②865-5556</t>
  </si>
  <si>
    <t>居介・訪看・訪ﾘ・通ﾘ・病院併設</t>
  </si>
  <si>
    <t>ケアセンターひまわり苑</t>
  </si>
  <si>
    <t>811-1122
早良1-5-56</t>
  </si>
  <si>
    <t>①804-8000
②804-8877</t>
  </si>
  <si>
    <t>からざステーション</t>
  </si>
  <si>
    <t>①871-8778
②863-2782</t>
  </si>
  <si>
    <t>居介・訪看・訪ﾘ・通ﾘ・短療・その他(精神科・内科病院併設)</t>
    <rPh sb="17" eb="18">
      <t>タ</t>
    </rPh>
    <rPh sb="19" eb="22">
      <t>セイシンカ</t>
    </rPh>
    <rPh sb="23" eb="27">
      <t>ナイカビョウイン</t>
    </rPh>
    <rPh sb="27" eb="29">
      <t>ヘイセツ</t>
    </rPh>
    <phoneticPr fontId="14"/>
  </si>
  <si>
    <t>早良区内で唯一の精神科病院を母体として、一般老人保健施設で処遇困難であった認知症高齢者を家庭的な雰囲気の中で医療、看護、介護の３つの視点から認知症にともなう症状の改善、リハビリテーションを行っています。</t>
    <phoneticPr fontId="14"/>
  </si>
  <si>
    <t>介護老人保健施設サンシャインシティ</t>
  </si>
  <si>
    <t>①801-0539
②801-0572</t>
  </si>
  <si>
    <t>福岡歯科大学の併設施設として運営しており、附属の病院と連携体制をとるとともに、施設内に歯科診療室を設置し、入所者の口腔改善に力を入れている。</t>
    <phoneticPr fontId="14"/>
  </si>
  <si>
    <t>介護老人保健施設　西寿</t>
  </si>
  <si>
    <t>819-0055
生の松原3-18-9</t>
  </si>
  <si>
    <t>①892-3060
②891-5724</t>
  </si>
  <si>
    <t>一般棟と認知症専門棟を有し、トータルケアとリハビリを行う病院併設型の老健です。多職種でのケアカンファレンスを重視し、自分らしく生活できるよう支援します。</t>
    <phoneticPr fontId="14"/>
  </si>
  <si>
    <t>松寿苑</t>
  </si>
  <si>
    <t>819-0164
今宿町379-1</t>
    <phoneticPr fontId="14"/>
  </si>
  <si>
    <t>①807-6710
②807-4185</t>
  </si>
  <si>
    <t>居介・訪ﾘ・通ﾘ・短療・老健</t>
  </si>
  <si>
    <t>日の出会　介護老人保健施設　サンライズ壱岐</t>
  </si>
  <si>
    <t>①812-5010
②812-5080</t>
  </si>
  <si>
    <t>居介・訪ﾘ・通ﾘ・短療・認共・ｻ高住</t>
  </si>
  <si>
    <t>交通アクセスのよい場所に位置し「その人らしい生活」が送れるよう、介護士はもとより、医師、看護師、リハビリ職、管理栄養士等、多職種で支援をしています。</t>
    <phoneticPr fontId="14"/>
  </si>
  <si>
    <t>介護老人保険施設　春風</t>
  </si>
  <si>
    <t>819-0371
大字飯氏字都ｹ浦243-1</t>
  </si>
  <si>
    <t>①807-7000
②807-8666</t>
  </si>
  <si>
    <t>通ﾘ・認共</t>
  </si>
  <si>
    <t>認知症の高齢者を受け入れる専門棟を有する。</t>
  </si>
  <si>
    <t>ケアプラザ北原</t>
  </si>
  <si>
    <t>819-0379
北原2-2-15</t>
  </si>
  <si>
    <t>①807-2096
②807-8029</t>
  </si>
  <si>
    <t>九大学研都市駅から徒歩５分。病院と併設しており、緊急時の対応が迅速に行える。認知症専門棟があり重度認知症の方でも相談可。</t>
    <phoneticPr fontId="14"/>
  </si>
  <si>
    <t>ホームページのURL</t>
    <phoneticPr fontId="14"/>
  </si>
  <si>
    <t>社会福祉法人清風会　金隈老人保健施設　フラワーハウス博多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</si>
</sst>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2"/>
      <charset val="128"/>
      <scheme val="minor"/>
    </font>
    <font>
      <sz val="11"/>
      <color theme="1"/>
      <name val="ＭＳ Ｐゴシック"/>
      <family val="2"/>
      <scheme val="minor"/>
    </font>
    <font>
      <sz val="10"/>
      <color theme="1"/>
      <name val="ＭＳ Ｐゴシック"/>
      <family val="3"/>
      <charset val="128"/>
    </font>
    <font>
      <sz val="9"/>
      <color theme="1"/>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u/>
      <sz val="11"/>
      <color theme="10"/>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2">
    <xf numFmtId="0" fontId="0" fillId="0" borderId="0">
      <alignment vertical="center"/>
    </xf>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6" fillId="0" borderId="0"/>
    <xf numFmtId="9" fontId="4" fillId="0" borderId="0" applyFont="0" applyFill="0" applyBorder="0" applyAlignment="0" applyProtection="0"/>
    <xf numFmtId="0" fontId="7" fillId="0" borderId="0"/>
    <xf numFmtId="0" fontId="5" fillId="0" borderId="0"/>
    <xf numFmtId="0" fontId="3" fillId="0" borderId="4" applyNumberFormat="0" applyFill="0" applyAlignment="0" applyProtection="0">
      <alignment vertical="center"/>
    </xf>
    <xf numFmtId="0" fontId="5" fillId="0" borderId="0"/>
    <xf numFmtId="0" fontId="2" fillId="0" borderId="0">
      <alignment vertical="center"/>
    </xf>
    <xf numFmtId="0" fontId="2" fillId="0" borderId="0">
      <alignment vertical="center"/>
    </xf>
    <xf numFmtId="0" fontId="8" fillId="0" borderId="0">
      <alignment vertical="center"/>
    </xf>
    <xf numFmtId="0" fontId="9" fillId="0" borderId="0"/>
    <xf numFmtId="0" fontId="8" fillId="0" borderId="0">
      <alignment vertical="center"/>
    </xf>
    <xf numFmtId="0" fontId="8" fillId="0" borderId="0">
      <alignment vertical="center"/>
    </xf>
    <xf numFmtId="0" fontId="9" fillId="0" borderId="0"/>
    <xf numFmtId="0" fontId="8" fillId="0" borderId="0">
      <alignment vertical="center"/>
    </xf>
    <xf numFmtId="0" fontId="2" fillId="0" borderId="0">
      <alignment vertical="center"/>
    </xf>
    <xf numFmtId="0" fontId="15" fillId="0" borderId="0" applyNumberFormat="0" applyFill="0" applyBorder="0" applyAlignment="0" applyProtection="0"/>
    <xf numFmtId="0" fontId="8" fillId="0" borderId="0">
      <alignment vertical="center"/>
    </xf>
  </cellStyleXfs>
  <cellXfs count="33">
    <xf numFmtId="0" fontId="0" fillId="0" borderId="0" xfId="0">
      <alignment vertical="center"/>
    </xf>
    <xf numFmtId="0" fontId="13" fillId="0" borderId="0" xfId="17" applyFont="1"/>
    <xf numFmtId="0" fontId="12" fillId="0" borderId="0" xfId="17" applyFont="1" applyAlignment="1">
      <alignment horizontal="left"/>
    </xf>
    <xf numFmtId="0" fontId="13" fillId="0" borderId="0" xfId="17" applyFont="1" applyAlignment="1">
      <alignment horizontal="center"/>
    </xf>
    <xf numFmtId="0" fontId="13" fillId="0" borderId="0" xfId="17" applyFont="1" applyAlignment="1">
      <alignment vertical="center"/>
    </xf>
    <xf numFmtId="0" fontId="13" fillId="0" borderId="0" xfId="17" applyFont="1" applyAlignment="1">
      <alignment horizontal="center" vertical="center" wrapText="1"/>
    </xf>
    <xf numFmtId="0" fontId="13" fillId="3" borderId="2" xfId="17" applyFont="1" applyFill="1" applyBorder="1" applyAlignment="1">
      <alignment horizontal="center" vertical="center" wrapText="1"/>
    </xf>
    <xf numFmtId="0" fontId="13" fillId="3" borderId="2" xfId="17" applyFont="1" applyFill="1" applyBorder="1" applyAlignment="1">
      <alignment horizontal="center" vertical="center" textRotation="255" wrapText="1"/>
    </xf>
    <xf numFmtId="0" fontId="13" fillId="2" borderId="1" xfId="17" applyFont="1" applyFill="1" applyBorder="1" applyAlignment="1">
      <alignment horizontal="center" vertical="center" wrapText="1"/>
    </xf>
    <xf numFmtId="0" fontId="13" fillId="2" borderId="1" xfId="17" applyFont="1" applyFill="1" applyBorder="1" applyAlignment="1">
      <alignment horizontal="left" vertical="center" wrapText="1"/>
    </xf>
    <xf numFmtId="0" fontId="11" fillId="3" borderId="2" xfId="18" applyFont="1" applyFill="1" applyBorder="1" applyAlignment="1">
      <alignment horizontal="center" vertical="center" wrapText="1"/>
    </xf>
    <xf numFmtId="0" fontId="13" fillId="0" borderId="0" xfId="17" applyFont="1" applyAlignment="1">
      <alignment wrapText="1"/>
    </xf>
    <xf numFmtId="0" fontId="10" fillId="0" borderId="0" xfId="17" applyFont="1" applyAlignment="1">
      <alignment vertical="center"/>
    </xf>
    <xf numFmtId="0" fontId="10" fillId="0" borderId="1" xfId="17" applyFont="1" applyBorder="1" applyAlignment="1">
      <alignment horizontal="center" vertical="center" wrapText="1"/>
    </xf>
    <xf numFmtId="0" fontId="10" fillId="0" borderId="1" xfId="17" applyFont="1" applyBorder="1" applyAlignment="1">
      <alignment horizontal="left" vertical="center" wrapText="1"/>
    </xf>
    <xf numFmtId="0" fontId="10" fillId="0" borderId="1" xfId="17" applyFont="1" applyBorder="1" applyAlignment="1">
      <alignment horizontal="center" vertical="center"/>
    </xf>
    <xf numFmtId="0" fontId="13" fillId="3" borderId="1" xfId="17" applyFont="1" applyFill="1" applyBorder="1" applyAlignment="1">
      <alignment horizontal="center" vertical="center" wrapText="1"/>
    </xf>
    <xf numFmtId="0" fontId="13" fillId="2" borderId="8" xfId="17" applyFont="1" applyFill="1" applyBorder="1" applyAlignment="1">
      <alignment vertical="center" shrinkToFit="1"/>
    </xf>
    <xf numFmtId="0" fontId="13" fillId="2" borderId="1" xfId="17" applyFont="1" applyFill="1" applyBorder="1" applyAlignment="1">
      <alignment vertical="center" shrinkToFit="1"/>
    </xf>
    <xf numFmtId="0" fontId="13" fillId="0" borderId="0" xfId="17" applyFont="1" applyBorder="1" applyAlignment="1">
      <alignment vertical="center"/>
    </xf>
    <xf numFmtId="0" fontId="13" fillId="0" borderId="0" xfId="17" applyFont="1" applyBorder="1" applyAlignment="1">
      <alignment horizontal="center" vertical="center" wrapText="1"/>
    </xf>
    <xf numFmtId="0" fontId="13" fillId="2" borderId="9" xfId="17" applyFont="1" applyFill="1" applyBorder="1" applyAlignment="1">
      <alignment vertical="center"/>
    </xf>
    <xf numFmtId="0" fontId="13" fillId="0" borderId="0" xfId="17" applyFont="1" applyBorder="1"/>
    <xf numFmtId="0" fontId="13" fillId="3" borderId="1" xfId="17" applyFont="1" applyFill="1" applyBorder="1" applyAlignment="1">
      <alignment horizontal="center" vertical="center" wrapText="1"/>
    </xf>
    <xf numFmtId="0" fontId="13" fillId="3" borderId="2" xfId="17" applyFont="1" applyFill="1" applyBorder="1" applyAlignment="1">
      <alignment horizontal="center" vertical="center"/>
    </xf>
    <xf numFmtId="0" fontId="13" fillId="3" borderId="2" xfId="17" applyFont="1" applyFill="1" applyBorder="1" applyAlignment="1">
      <alignment horizontal="center" vertical="center" wrapText="1"/>
    </xf>
    <xf numFmtId="0" fontId="13" fillId="3" borderId="9" xfId="17" applyFont="1" applyFill="1" applyBorder="1" applyAlignment="1">
      <alignment horizontal="center" vertical="center" textRotation="255"/>
    </xf>
    <xf numFmtId="0" fontId="13" fillId="3" borderId="2" xfId="17" applyFont="1" applyFill="1" applyBorder="1" applyAlignment="1">
      <alignment horizontal="center" vertical="center" textRotation="255" wrapText="1"/>
    </xf>
    <xf numFmtId="0" fontId="13" fillId="3" borderId="3" xfId="17" applyFont="1" applyFill="1" applyBorder="1" applyAlignment="1">
      <alignment horizontal="center" vertical="center" textRotation="255" wrapText="1"/>
    </xf>
    <xf numFmtId="0" fontId="13" fillId="3" borderId="6" xfId="17" applyFont="1" applyFill="1" applyBorder="1" applyAlignment="1">
      <alignment horizontal="center" vertical="center"/>
    </xf>
    <xf numFmtId="0" fontId="13" fillId="3" borderId="7" xfId="17" applyFont="1" applyFill="1" applyBorder="1" applyAlignment="1">
      <alignment horizontal="center" vertical="center"/>
    </xf>
    <xf numFmtId="0" fontId="13" fillId="3" borderId="5" xfId="17" applyFont="1" applyFill="1" applyBorder="1" applyAlignment="1">
      <alignment horizontal="center" vertical="center"/>
    </xf>
    <xf numFmtId="0" fontId="13" fillId="3" borderId="1" xfId="17" applyFont="1" applyFill="1" applyBorder="1" applyAlignment="1">
      <alignment horizontal="center" vertical="center"/>
    </xf>
  </cellXfs>
  <cellStyles count="22">
    <cellStyle name="パーセント 2" xfId="6"/>
    <cellStyle name="ハイパーリンク 2" xfId="20"/>
    <cellStyle name="桁区切り 2" xfId="4"/>
    <cellStyle name="集計 2" xfId="9"/>
    <cellStyle name="標準" xfId="0" builtinId="0"/>
    <cellStyle name="標準 2" xfId="1"/>
    <cellStyle name="標準 2 2" xfId="10"/>
    <cellStyle name="標準 2 2 2" xfId="16"/>
    <cellStyle name="標準 2 2 3" xfId="19"/>
    <cellStyle name="標準 2 3" xfId="12"/>
    <cellStyle name="標準 2 4" xfId="13"/>
    <cellStyle name="標準 2 4 2" xfId="15"/>
    <cellStyle name="標準 2 5" xfId="17"/>
    <cellStyle name="標準 3" xfId="2"/>
    <cellStyle name="標準 3 2" xfId="18"/>
    <cellStyle name="標準 3 3" xfId="21"/>
    <cellStyle name="標準 4" xfId="3"/>
    <cellStyle name="標準 5" xfId="7"/>
    <cellStyle name="標準 6" xfId="8"/>
    <cellStyle name="標準 7" xfId="11"/>
    <cellStyle name="標準 8" xfId="14"/>
    <cellStyle name="標準（通学区域一覧表）" xf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64008" tIns="32004" rIns="0" bIns="32004" anchor="ctr" upright="1"/>
      <a:lstStyle>
        <a:defPPr algn="l" rtl="0">
          <a:lnSpc>
            <a:spcPct val="150000"/>
          </a:lnSpc>
          <a:defRPr sz="1200" b="1" i="0" baseline="0">
            <a:effectLst/>
            <a:latin typeface="HG丸ｺﾞｼｯｸM-PRO" panose="020F0600000000000000" pitchFamily="50" charset="-128"/>
            <a:ea typeface="HG丸ｺﾞｼｯｸM-PRO" panose="020F0600000000000000" pitchFamily="50" charset="-128"/>
            <a:cs typeface="+mn-cs"/>
          </a:defRPr>
        </a:defPPr>
      </a:lstStyle>
    </a:spDef>
    <a:txDef>
      <a:spPr>
        <a:noFill/>
        <a:ln w="9525" cmpd="sng">
          <a:noFill/>
        </a:ln>
      </a:spPr>
      <a:bodyPr vertOverflow="clip" horzOverflow="clip" wrap="square" lIns="180000" tIns="0" rIns="180000" bIns="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tabSelected="1" view="pageBreakPreview" zoomScale="78" zoomScaleNormal="100" zoomScaleSheetLayoutView="78" workbookViewId="0">
      <pane xSplit="1" ySplit="3" topLeftCell="B16" activePane="bottomRight" state="frozen"/>
      <selection activeCell="D54" sqref="D54"/>
      <selection pane="topRight" activeCell="D54" sqref="D54"/>
      <selection pane="bottomLeft" activeCell="D54" sqref="D54"/>
      <selection pane="bottomRight" activeCell="F21" sqref="F21"/>
    </sheetView>
  </sheetViews>
  <sheetFormatPr defaultColWidth="9" defaultRowHeight="11.25" x14ac:dyDescent="0.15"/>
  <cols>
    <col min="1" max="1" width="4.5" style="1" customWidth="1"/>
    <col min="2" max="3" width="4.5" style="3" customWidth="1"/>
    <col min="4" max="4" width="20.625" style="11" customWidth="1"/>
    <col min="5" max="5" width="14.625" style="3" customWidth="1"/>
    <col min="6" max="6" width="10.625" style="3" customWidth="1"/>
    <col min="7" max="7" width="6.125" style="3" customWidth="1"/>
    <col min="8" max="8" width="21.75" style="1" customWidth="1"/>
    <col min="9" max="21" width="4.5" style="3" customWidth="1"/>
    <col min="22" max="25" width="4.5" style="1" customWidth="1"/>
    <col min="26" max="26" width="13.625" style="1" customWidth="1"/>
    <col min="27" max="27" width="28.625" style="1" customWidth="1"/>
    <col min="28" max="16384" width="9" style="1"/>
  </cols>
  <sheetData>
    <row r="1" spans="1:58" ht="22.5" customHeight="1" x14ac:dyDescent="0.2">
      <c r="B1" s="2" t="s">
        <v>85</v>
      </c>
    </row>
    <row r="2" spans="1:58" s="4" customFormat="1" x14ac:dyDescent="0.15">
      <c r="B2" s="27" t="s">
        <v>62</v>
      </c>
      <c r="C2" s="27" t="s">
        <v>63</v>
      </c>
      <c r="D2" s="23" t="s">
        <v>64</v>
      </c>
      <c r="E2" s="29" t="s">
        <v>0</v>
      </c>
      <c r="F2" s="30"/>
      <c r="G2" s="30"/>
      <c r="H2" s="31"/>
      <c r="I2" s="32" t="s">
        <v>65</v>
      </c>
      <c r="J2" s="32"/>
      <c r="K2" s="32"/>
      <c r="L2" s="32" t="s">
        <v>66</v>
      </c>
      <c r="M2" s="32"/>
      <c r="N2" s="32"/>
      <c r="O2" s="32"/>
      <c r="P2" s="32"/>
      <c r="Q2" s="32"/>
      <c r="R2" s="32"/>
      <c r="S2" s="32"/>
      <c r="T2" s="32"/>
      <c r="U2" s="32"/>
      <c r="V2" s="32"/>
      <c r="W2" s="32"/>
      <c r="X2" s="32"/>
      <c r="Y2" s="32"/>
      <c r="Z2" s="23" t="s">
        <v>67</v>
      </c>
      <c r="AA2" s="23" t="s">
        <v>68</v>
      </c>
      <c r="AB2" s="26"/>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pans="1:58" s="5" customFormat="1" ht="57.75" x14ac:dyDescent="0.15">
      <c r="B3" s="28"/>
      <c r="C3" s="28"/>
      <c r="D3" s="25"/>
      <c r="E3" s="10" t="s">
        <v>18</v>
      </c>
      <c r="F3" s="10" t="s">
        <v>19</v>
      </c>
      <c r="G3" s="6" t="s">
        <v>20</v>
      </c>
      <c r="H3" s="16" t="s">
        <v>174</v>
      </c>
      <c r="I3" s="7" t="s">
        <v>69</v>
      </c>
      <c r="J3" s="7" t="s">
        <v>70</v>
      </c>
      <c r="K3" s="7" t="s">
        <v>71</v>
      </c>
      <c r="L3" s="7" t="s">
        <v>72</v>
      </c>
      <c r="M3" s="7" t="s">
        <v>73</v>
      </c>
      <c r="N3" s="7" t="s">
        <v>74</v>
      </c>
      <c r="O3" s="7" t="s">
        <v>75</v>
      </c>
      <c r="P3" s="7" t="s">
        <v>76</v>
      </c>
      <c r="Q3" s="7" t="s">
        <v>77</v>
      </c>
      <c r="R3" s="7" t="s">
        <v>78</v>
      </c>
      <c r="S3" s="7" t="s">
        <v>79</v>
      </c>
      <c r="T3" s="7" t="s">
        <v>80</v>
      </c>
      <c r="U3" s="7" t="s">
        <v>81</v>
      </c>
      <c r="V3" s="7" t="s">
        <v>21</v>
      </c>
      <c r="W3" s="7" t="s">
        <v>82</v>
      </c>
      <c r="X3" s="7" t="s">
        <v>83</v>
      </c>
      <c r="Y3" s="7" t="s">
        <v>84</v>
      </c>
      <c r="Z3" s="24"/>
      <c r="AA3" s="25"/>
      <c r="AB3" s="26"/>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row>
    <row r="4" spans="1:58" ht="69.95" customHeight="1" x14ac:dyDescent="0.15">
      <c r="A4" s="12"/>
      <c r="B4" s="13" t="s">
        <v>24</v>
      </c>
      <c r="C4" s="13" t="s">
        <v>11</v>
      </c>
      <c r="D4" s="14" t="s">
        <v>86</v>
      </c>
      <c r="E4" s="14" t="s">
        <v>87</v>
      </c>
      <c r="F4" s="14" t="s">
        <v>88</v>
      </c>
      <c r="G4" s="15" t="s">
        <v>22</v>
      </c>
      <c r="H4" s="17" t="str">
        <f>HYPERLINK("#", "http://www.souseikai.or.jp/")</f>
        <v>http://www.souseikai.or.jp/</v>
      </c>
      <c r="I4" s="8" t="s">
        <v>23</v>
      </c>
      <c r="J4" s="8" t="s">
        <v>25</v>
      </c>
      <c r="K4" s="8" t="s">
        <v>23</v>
      </c>
      <c r="L4" s="8" t="s">
        <v>23</v>
      </c>
      <c r="M4" s="8" t="s">
        <v>23</v>
      </c>
      <c r="N4" s="8"/>
      <c r="O4" s="8" t="s">
        <v>23</v>
      </c>
      <c r="P4" s="8" t="s">
        <v>23</v>
      </c>
      <c r="Q4" s="8" t="s">
        <v>23</v>
      </c>
      <c r="R4" s="8"/>
      <c r="S4" s="8"/>
      <c r="T4" s="8" t="s">
        <v>23</v>
      </c>
      <c r="U4" s="8"/>
      <c r="V4" s="8"/>
      <c r="W4" s="8" t="s">
        <v>23</v>
      </c>
      <c r="X4" s="8"/>
      <c r="Y4" s="8"/>
      <c r="Z4" s="9" t="s">
        <v>51</v>
      </c>
      <c r="AA4" s="9" t="s">
        <v>89</v>
      </c>
      <c r="AB4" s="21"/>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row>
    <row r="5" spans="1:58" ht="42" customHeight="1" x14ac:dyDescent="0.15">
      <c r="A5" s="12"/>
      <c r="B5" s="13" t="s">
        <v>27</v>
      </c>
      <c r="C5" s="13" t="s">
        <v>10</v>
      </c>
      <c r="D5" s="14" t="s">
        <v>90</v>
      </c>
      <c r="E5" s="14" t="s">
        <v>91</v>
      </c>
      <c r="F5" s="14" t="s">
        <v>92</v>
      </c>
      <c r="G5" s="15" t="s">
        <v>22</v>
      </c>
      <c r="H5" s="18" t="str">
        <f>HYPERLINK("#", "http://asunaro-mk.jp")</f>
        <v>http://asunaro-mk.jp</v>
      </c>
      <c r="I5" s="8" t="s">
        <v>23</v>
      </c>
      <c r="J5" s="8" t="s">
        <v>23</v>
      </c>
      <c r="K5" s="8" t="s">
        <v>23</v>
      </c>
      <c r="L5" s="8"/>
      <c r="M5" s="8" t="s">
        <v>23</v>
      </c>
      <c r="N5" s="8" t="s">
        <v>25</v>
      </c>
      <c r="O5" s="8" t="s">
        <v>23</v>
      </c>
      <c r="P5" s="8" t="s">
        <v>23</v>
      </c>
      <c r="Q5" s="8" t="s">
        <v>25</v>
      </c>
      <c r="R5" s="8" t="s">
        <v>25</v>
      </c>
      <c r="S5" s="8"/>
      <c r="T5" s="8" t="s">
        <v>23</v>
      </c>
      <c r="U5" s="8"/>
      <c r="V5" s="8"/>
      <c r="W5" s="8" t="s">
        <v>23</v>
      </c>
      <c r="X5" s="8" t="s">
        <v>23</v>
      </c>
      <c r="Y5" s="8"/>
      <c r="Z5" s="9" t="s">
        <v>93</v>
      </c>
      <c r="AA5" s="9" t="s">
        <v>94</v>
      </c>
      <c r="AB5" s="21"/>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row>
    <row r="6" spans="1:58" ht="69.95" customHeight="1" x14ac:dyDescent="0.15">
      <c r="A6" s="12"/>
      <c r="B6" s="13" t="s">
        <v>28</v>
      </c>
      <c r="C6" s="13" t="s">
        <v>9</v>
      </c>
      <c r="D6" s="14" t="s">
        <v>175</v>
      </c>
      <c r="E6" s="14" t="s">
        <v>55</v>
      </c>
      <c r="F6" s="14" t="s">
        <v>56</v>
      </c>
      <c r="G6" s="15" t="s">
        <v>22</v>
      </c>
      <c r="H6" s="18" t="str">
        <f>HYPERLINK("#", "http://www.seifu-kai.jp/")</f>
        <v>http://www.seifu-kai.jp/</v>
      </c>
      <c r="I6" s="8" t="s">
        <v>23</v>
      </c>
      <c r="J6" s="8" t="s">
        <v>23</v>
      </c>
      <c r="K6" s="8" t="s">
        <v>23</v>
      </c>
      <c r="L6" s="8" t="s">
        <v>23</v>
      </c>
      <c r="M6" s="8" t="s">
        <v>23</v>
      </c>
      <c r="N6" s="8"/>
      <c r="O6" s="8" t="s">
        <v>23</v>
      </c>
      <c r="P6" s="8" t="s">
        <v>23</v>
      </c>
      <c r="Q6" s="8" t="s">
        <v>23</v>
      </c>
      <c r="R6" s="8"/>
      <c r="S6" s="8" t="s">
        <v>25</v>
      </c>
      <c r="T6" s="8" t="s">
        <v>23</v>
      </c>
      <c r="U6" s="8" t="s">
        <v>23</v>
      </c>
      <c r="V6" s="8"/>
      <c r="W6" s="8" t="s">
        <v>23</v>
      </c>
      <c r="X6" s="8" t="s">
        <v>23</v>
      </c>
      <c r="Y6" s="8"/>
      <c r="Z6" s="9" t="s">
        <v>58</v>
      </c>
      <c r="AA6" s="9" t="s">
        <v>95</v>
      </c>
      <c r="AB6" s="21"/>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row>
    <row r="7" spans="1:58" ht="56.1" customHeight="1" x14ac:dyDescent="0.15">
      <c r="A7" s="12"/>
      <c r="B7" s="13" t="s">
        <v>96</v>
      </c>
      <c r="C7" s="13" t="s">
        <v>97</v>
      </c>
      <c r="D7" s="14" t="s">
        <v>98</v>
      </c>
      <c r="E7" s="14" t="s">
        <v>99</v>
      </c>
      <c r="F7" s="14" t="s">
        <v>100</v>
      </c>
      <c r="G7" s="15"/>
      <c r="H7" s="18"/>
      <c r="I7" s="8" t="s">
        <v>23</v>
      </c>
      <c r="J7" s="8" t="s">
        <v>23</v>
      </c>
      <c r="K7" s="8" t="s">
        <v>23</v>
      </c>
      <c r="L7" s="8" t="s">
        <v>23</v>
      </c>
      <c r="M7" s="8" t="s">
        <v>23</v>
      </c>
      <c r="N7" s="8"/>
      <c r="O7" s="8" t="s">
        <v>23</v>
      </c>
      <c r="P7" s="8" t="s">
        <v>23</v>
      </c>
      <c r="Q7" s="8" t="s">
        <v>23</v>
      </c>
      <c r="R7" s="8" t="s">
        <v>25</v>
      </c>
      <c r="S7" s="8"/>
      <c r="T7" s="8" t="s">
        <v>23</v>
      </c>
      <c r="U7" s="8" t="s">
        <v>25</v>
      </c>
      <c r="V7" s="8" t="s">
        <v>25</v>
      </c>
      <c r="W7" s="8" t="s">
        <v>23</v>
      </c>
      <c r="X7" s="8"/>
      <c r="Y7" s="8"/>
      <c r="Z7" s="9" t="s">
        <v>101</v>
      </c>
      <c r="AA7" s="9" t="s">
        <v>102</v>
      </c>
      <c r="AB7" s="21"/>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row>
    <row r="8" spans="1:58" ht="69.95" customHeight="1" x14ac:dyDescent="0.15">
      <c r="A8" s="12"/>
      <c r="B8" s="13" t="s">
        <v>29</v>
      </c>
      <c r="C8" s="13" t="s">
        <v>12</v>
      </c>
      <c r="D8" s="14" t="s">
        <v>103</v>
      </c>
      <c r="E8" s="14" t="s">
        <v>30</v>
      </c>
      <c r="F8" s="14" t="s">
        <v>104</v>
      </c>
      <c r="G8" s="15" t="s">
        <v>22</v>
      </c>
      <c r="H8" s="18" t="str">
        <f>HYPERLINK("#", "http://www.sj-fukuoka.or.jp")</f>
        <v>http://www.sj-fukuoka.or.jp</v>
      </c>
      <c r="I8" s="8" t="s">
        <v>23</v>
      </c>
      <c r="J8" s="8" t="s">
        <v>23</v>
      </c>
      <c r="K8" s="8" t="s">
        <v>23</v>
      </c>
      <c r="L8" s="8" t="s">
        <v>23</v>
      </c>
      <c r="M8" s="8" t="s">
        <v>23</v>
      </c>
      <c r="N8" s="8"/>
      <c r="O8" s="8" t="s">
        <v>23</v>
      </c>
      <c r="P8" s="8" t="s">
        <v>23</v>
      </c>
      <c r="Q8" s="8" t="s">
        <v>23</v>
      </c>
      <c r="R8" s="8" t="s">
        <v>23</v>
      </c>
      <c r="S8" s="8" t="s">
        <v>23</v>
      </c>
      <c r="T8" s="8" t="s">
        <v>23</v>
      </c>
      <c r="U8" s="8" t="s">
        <v>23</v>
      </c>
      <c r="V8" s="8" t="s">
        <v>23</v>
      </c>
      <c r="W8" s="8" t="s">
        <v>23</v>
      </c>
      <c r="X8" s="8" t="s">
        <v>23</v>
      </c>
      <c r="Y8" s="8"/>
      <c r="Z8" s="9" t="s">
        <v>105</v>
      </c>
      <c r="AA8" s="9" t="s">
        <v>106</v>
      </c>
      <c r="AB8" s="21"/>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row>
    <row r="9" spans="1:58" ht="42" customHeight="1" x14ac:dyDescent="0.15">
      <c r="A9" s="12"/>
      <c r="B9" s="13" t="s">
        <v>107</v>
      </c>
      <c r="C9" s="13" t="s">
        <v>108</v>
      </c>
      <c r="D9" s="14" t="s">
        <v>109</v>
      </c>
      <c r="E9" s="14" t="s">
        <v>31</v>
      </c>
      <c r="F9" s="14" t="s">
        <v>110</v>
      </c>
      <c r="G9" s="15" t="s">
        <v>22</v>
      </c>
      <c r="H9" s="18" t="str">
        <f>HYPERLINK("#", "http://www.hakuaikai.or.jp")</f>
        <v>http://www.hakuaikai.or.jp</v>
      </c>
      <c r="I9" s="8"/>
      <c r="J9" s="8" t="s">
        <v>25</v>
      </c>
      <c r="K9" s="8" t="s">
        <v>23</v>
      </c>
      <c r="L9" s="8" t="s">
        <v>23</v>
      </c>
      <c r="M9" s="8" t="s">
        <v>23</v>
      </c>
      <c r="N9" s="8"/>
      <c r="O9" s="8" t="s">
        <v>23</v>
      </c>
      <c r="P9" s="8" t="s">
        <v>23</v>
      </c>
      <c r="Q9" s="8" t="s">
        <v>23</v>
      </c>
      <c r="R9" s="8"/>
      <c r="S9" s="8"/>
      <c r="T9" s="8" t="s">
        <v>23</v>
      </c>
      <c r="U9" s="8" t="s">
        <v>25</v>
      </c>
      <c r="V9" s="8" t="s">
        <v>23</v>
      </c>
      <c r="W9" s="8" t="s">
        <v>23</v>
      </c>
      <c r="X9" s="8" t="s">
        <v>25</v>
      </c>
      <c r="Y9" s="8"/>
      <c r="Z9" s="9" t="s">
        <v>111</v>
      </c>
      <c r="AA9" s="9"/>
      <c r="AB9" s="21"/>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row>
    <row r="10" spans="1:58" ht="56.1" customHeight="1" x14ac:dyDescent="0.15">
      <c r="A10" s="3"/>
      <c r="B10" s="13" t="s">
        <v>32</v>
      </c>
      <c r="C10" s="13" t="s">
        <v>53</v>
      </c>
      <c r="D10" s="14" t="s">
        <v>112</v>
      </c>
      <c r="E10" s="14" t="s">
        <v>113</v>
      </c>
      <c r="F10" s="14" t="s">
        <v>114</v>
      </c>
      <c r="G10" s="15" t="s">
        <v>22</v>
      </c>
      <c r="H10" s="18" t="str">
        <f>HYPERLINK("#", "https://fukukoukai.or.jp")</f>
        <v>https://fukukoukai.or.jp</v>
      </c>
      <c r="I10" s="8" t="s">
        <v>23</v>
      </c>
      <c r="J10" s="8"/>
      <c r="K10" s="8" t="s">
        <v>23</v>
      </c>
      <c r="L10" s="8" t="s">
        <v>23</v>
      </c>
      <c r="M10" s="8" t="s">
        <v>23</v>
      </c>
      <c r="N10" s="8"/>
      <c r="O10" s="8" t="s">
        <v>23</v>
      </c>
      <c r="P10" s="8" t="s">
        <v>23</v>
      </c>
      <c r="Q10" s="8" t="s">
        <v>23</v>
      </c>
      <c r="R10" s="8" t="s">
        <v>25</v>
      </c>
      <c r="S10" s="8"/>
      <c r="T10" s="8" t="s">
        <v>23</v>
      </c>
      <c r="U10" s="8" t="s">
        <v>25</v>
      </c>
      <c r="V10" s="8"/>
      <c r="W10" s="8" t="s">
        <v>23</v>
      </c>
      <c r="X10" s="8"/>
      <c r="Y10" s="8"/>
      <c r="Z10" s="9" t="s">
        <v>59</v>
      </c>
      <c r="AA10" s="9" t="s">
        <v>115</v>
      </c>
      <c r="AB10" s="21"/>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row>
    <row r="11" spans="1:58" ht="56.1" customHeight="1" x14ac:dyDescent="0.15">
      <c r="A11" s="12"/>
      <c r="B11" s="13" t="s">
        <v>33</v>
      </c>
      <c r="C11" s="13" t="s">
        <v>8</v>
      </c>
      <c r="D11" s="14" t="s">
        <v>116</v>
      </c>
      <c r="E11" s="14" t="s">
        <v>34</v>
      </c>
      <c r="F11" s="14" t="s">
        <v>35</v>
      </c>
      <c r="G11" s="15" t="s">
        <v>22</v>
      </c>
      <c r="H11" s="18" t="str">
        <f>HYPERLINK("#", "http://honohano_sato.com")</f>
        <v>http://honohano_sato.com</v>
      </c>
      <c r="I11" s="8" t="s">
        <v>23</v>
      </c>
      <c r="J11" s="8" t="s">
        <v>23</v>
      </c>
      <c r="K11" s="8" t="s">
        <v>23</v>
      </c>
      <c r="L11" s="8" t="s">
        <v>23</v>
      </c>
      <c r="M11" s="8" t="s">
        <v>23</v>
      </c>
      <c r="N11" s="8"/>
      <c r="O11" s="8" t="s">
        <v>23</v>
      </c>
      <c r="P11" s="8" t="s">
        <v>23</v>
      </c>
      <c r="Q11" s="8" t="s">
        <v>23</v>
      </c>
      <c r="R11" s="8"/>
      <c r="S11" s="8"/>
      <c r="T11" s="8" t="s">
        <v>23</v>
      </c>
      <c r="U11" s="8" t="s">
        <v>25</v>
      </c>
      <c r="V11" s="8"/>
      <c r="W11" s="8" t="s">
        <v>23</v>
      </c>
      <c r="X11" s="8" t="s">
        <v>23</v>
      </c>
      <c r="Y11" s="8"/>
      <c r="Z11" s="9" t="s">
        <v>117</v>
      </c>
      <c r="AA11" s="9" t="s">
        <v>118</v>
      </c>
      <c r="AB11" s="21"/>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row>
    <row r="12" spans="1:58" ht="56.1" customHeight="1" x14ac:dyDescent="0.15">
      <c r="A12" s="12"/>
      <c r="B12" s="13" t="s">
        <v>119</v>
      </c>
      <c r="C12" s="13" t="s">
        <v>120</v>
      </c>
      <c r="D12" s="14" t="s">
        <v>121</v>
      </c>
      <c r="E12" s="14" t="s">
        <v>50</v>
      </c>
      <c r="F12" s="14" t="s">
        <v>122</v>
      </c>
      <c r="G12" s="15"/>
      <c r="H12" s="18"/>
      <c r="I12" s="8" t="s">
        <v>23</v>
      </c>
      <c r="J12" s="8" t="s">
        <v>23</v>
      </c>
      <c r="K12" s="8" t="s">
        <v>23</v>
      </c>
      <c r="L12" s="8" t="s">
        <v>23</v>
      </c>
      <c r="M12" s="8" t="s">
        <v>23</v>
      </c>
      <c r="N12" s="8" t="s">
        <v>23</v>
      </c>
      <c r="O12" s="8" t="s">
        <v>23</v>
      </c>
      <c r="P12" s="8" t="s">
        <v>23</v>
      </c>
      <c r="Q12" s="8" t="s">
        <v>23</v>
      </c>
      <c r="R12" s="8"/>
      <c r="S12" s="8"/>
      <c r="T12" s="8" t="s">
        <v>23</v>
      </c>
      <c r="U12" s="8" t="s">
        <v>25</v>
      </c>
      <c r="V12" s="8"/>
      <c r="W12" s="8" t="s">
        <v>23</v>
      </c>
      <c r="X12" s="8" t="s">
        <v>23</v>
      </c>
      <c r="Y12" s="8"/>
      <c r="Z12" s="9" t="s">
        <v>123</v>
      </c>
      <c r="AA12" s="9" t="s">
        <v>124</v>
      </c>
      <c r="AB12" s="21"/>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row>
    <row r="13" spans="1:58" ht="69.95" customHeight="1" x14ac:dyDescent="0.15">
      <c r="A13" s="12"/>
      <c r="B13" s="13" t="s">
        <v>36</v>
      </c>
      <c r="C13" s="13" t="s">
        <v>13</v>
      </c>
      <c r="D13" s="14" t="s">
        <v>125</v>
      </c>
      <c r="E13" s="14" t="s">
        <v>54</v>
      </c>
      <c r="F13" s="14" t="s">
        <v>126</v>
      </c>
      <c r="G13" s="15" t="s">
        <v>22</v>
      </c>
      <c r="H13" s="18" t="str">
        <f>HYPERLINK("#", "http://www.hinoki-kai.com/")</f>
        <v>http://www.hinoki-kai.com/</v>
      </c>
      <c r="I13" s="8" t="s">
        <v>23</v>
      </c>
      <c r="J13" s="8" t="s">
        <v>23</v>
      </c>
      <c r="K13" s="8" t="s">
        <v>23</v>
      </c>
      <c r="L13" s="8" t="s">
        <v>23</v>
      </c>
      <c r="M13" s="8" t="s">
        <v>23</v>
      </c>
      <c r="N13" s="8" t="s">
        <v>23</v>
      </c>
      <c r="O13" s="8" t="s">
        <v>23</v>
      </c>
      <c r="P13" s="8" t="s">
        <v>23</v>
      </c>
      <c r="Q13" s="8" t="s">
        <v>23</v>
      </c>
      <c r="R13" s="8" t="s">
        <v>23</v>
      </c>
      <c r="S13" s="8" t="s">
        <v>25</v>
      </c>
      <c r="T13" s="8" t="s">
        <v>23</v>
      </c>
      <c r="U13" s="8" t="s">
        <v>23</v>
      </c>
      <c r="V13" s="8" t="s">
        <v>25</v>
      </c>
      <c r="W13" s="8" t="s">
        <v>23</v>
      </c>
      <c r="X13" s="8" t="s">
        <v>23</v>
      </c>
      <c r="Y13" s="8" t="s">
        <v>23</v>
      </c>
      <c r="Z13" s="9" t="s">
        <v>111</v>
      </c>
      <c r="AA13" s="9" t="s">
        <v>127</v>
      </c>
      <c r="AB13" s="21"/>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row>
    <row r="14" spans="1:58" ht="56.1" customHeight="1" x14ac:dyDescent="0.15">
      <c r="A14" s="12"/>
      <c r="B14" s="13" t="s">
        <v>37</v>
      </c>
      <c r="C14" s="13" t="s">
        <v>16</v>
      </c>
      <c r="D14" s="14" t="s">
        <v>128</v>
      </c>
      <c r="E14" s="14" t="s">
        <v>129</v>
      </c>
      <c r="F14" s="14" t="s">
        <v>130</v>
      </c>
      <c r="G14" s="15" t="s">
        <v>22</v>
      </c>
      <c r="H14" s="18" t="str">
        <f>HYPERLINK("#", "https://www.kouikai.jp/")</f>
        <v>https://www.kouikai.jp/</v>
      </c>
      <c r="I14" s="8" t="s">
        <v>23</v>
      </c>
      <c r="J14" s="8"/>
      <c r="K14" s="8" t="s">
        <v>23</v>
      </c>
      <c r="L14" s="8" t="s">
        <v>23</v>
      </c>
      <c r="M14" s="8" t="s">
        <v>25</v>
      </c>
      <c r="N14" s="8"/>
      <c r="O14" s="8" t="s">
        <v>23</v>
      </c>
      <c r="P14" s="8" t="s">
        <v>23</v>
      </c>
      <c r="Q14" s="8" t="s">
        <v>23</v>
      </c>
      <c r="R14" s="8"/>
      <c r="S14" s="8"/>
      <c r="T14" s="8" t="s">
        <v>23</v>
      </c>
      <c r="U14" s="8"/>
      <c r="V14" s="8"/>
      <c r="W14" s="8" t="s">
        <v>23</v>
      </c>
      <c r="X14" s="8" t="s">
        <v>25</v>
      </c>
      <c r="Y14" s="8"/>
      <c r="Z14" s="9" t="s">
        <v>131</v>
      </c>
      <c r="AA14" s="9" t="s">
        <v>132</v>
      </c>
      <c r="AB14" s="21"/>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row>
    <row r="15" spans="1:58" ht="69.95" customHeight="1" x14ac:dyDescent="0.15">
      <c r="A15" s="12"/>
      <c r="B15" s="13" t="s">
        <v>38</v>
      </c>
      <c r="C15" s="13" t="s">
        <v>17</v>
      </c>
      <c r="D15" s="14" t="s">
        <v>133</v>
      </c>
      <c r="E15" s="14" t="s">
        <v>39</v>
      </c>
      <c r="F15" s="14" t="s">
        <v>134</v>
      </c>
      <c r="G15" s="15" t="s">
        <v>22</v>
      </c>
      <c r="H15" s="18" t="str">
        <f>HYPERLINK("#", "http://www.nagao.or.jp")</f>
        <v>http://www.nagao.or.jp</v>
      </c>
      <c r="I15" s="8" t="s">
        <v>23</v>
      </c>
      <c r="J15" s="8" t="s">
        <v>25</v>
      </c>
      <c r="K15" s="8" t="s">
        <v>23</v>
      </c>
      <c r="L15" s="8" t="s">
        <v>23</v>
      </c>
      <c r="M15" s="8" t="s">
        <v>23</v>
      </c>
      <c r="N15" s="8"/>
      <c r="O15" s="8" t="s">
        <v>23</v>
      </c>
      <c r="P15" s="8" t="s">
        <v>23</v>
      </c>
      <c r="Q15" s="8" t="s">
        <v>23</v>
      </c>
      <c r="R15" s="8"/>
      <c r="S15" s="8"/>
      <c r="T15" s="8" t="s">
        <v>23</v>
      </c>
      <c r="U15" s="8" t="s">
        <v>25</v>
      </c>
      <c r="V15" s="8"/>
      <c r="W15" s="8" t="s">
        <v>25</v>
      </c>
      <c r="X15" s="8" t="s">
        <v>25</v>
      </c>
      <c r="Y15" s="8"/>
      <c r="Z15" s="9" t="s">
        <v>57</v>
      </c>
      <c r="AA15" s="9" t="s">
        <v>135</v>
      </c>
      <c r="AB15" s="21"/>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row>
    <row r="16" spans="1:58" ht="42" customHeight="1" x14ac:dyDescent="0.15">
      <c r="A16" s="12"/>
      <c r="B16" s="13" t="s">
        <v>38</v>
      </c>
      <c r="C16" s="13" t="s">
        <v>15</v>
      </c>
      <c r="D16" s="14" t="s">
        <v>136</v>
      </c>
      <c r="E16" s="14" t="s">
        <v>40</v>
      </c>
      <c r="F16" s="14" t="s">
        <v>137</v>
      </c>
      <c r="G16" s="15"/>
      <c r="H16" s="18"/>
      <c r="I16" s="8" t="s">
        <v>23</v>
      </c>
      <c r="J16" s="8" t="s">
        <v>23</v>
      </c>
      <c r="K16" s="8" t="s">
        <v>23</v>
      </c>
      <c r="L16" s="8" t="s">
        <v>23</v>
      </c>
      <c r="M16" s="8" t="s">
        <v>23</v>
      </c>
      <c r="N16" s="8"/>
      <c r="O16" s="8" t="s">
        <v>23</v>
      </c>
      <c r="P16" s="8"/>
      <c r="Q16" s="8" t="s">
        <v>23</v>
      </c>
      <c r="R16" s="8"/>
      <c r="S16" s="8"/>
      <c r="T16" s="8" t="s">
        <v>23</v>
      </c>
      <c r="U16" s="8" t="s">
        <v>25</v>
      </c>
      <c r="V16" s="8"/>
      <c r="W16" s="8" t="s">
        <v>23</v>
      </c>
      <c r="X16" s="8" t="s">
        <v>23</v>
      </c>
      <c r="Y16" s="8"/>
      <c r="Z16" s="9" t="s">
        <v>117</v>
      </c>
      <c r="AA16" s="9" t="s">
        <v>138</v>
      </c>
      <c r="AB16" s="21"/>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row>
    <row r="17" spans="1:58" ht="42" customHeight="1" x14ac:dyDescent="0.15">
      <c r="A17" s="12"/>
      <c r="B17" s="13" t="s">
        <v>41</v>
      </c>
      <c r="C17" s="13" t="s">
        <v>1</v>
      </c>
      <c r="D17" s="14" t="s">
        <v>139</v>
      </c>
      <c r="E17" s="14" t="s">
        <v>140</v>
      </c>
      <c r="F17" s="14" t="s">
        <v>141</v>
      </c>
      <c r="G17" s="15" t="s">
        <v>22</v>
      </c>
      <c r="H17" s="18" t="str">
        <f>HYPERLINK("#", "http://seiwakai-hp.jp")</f>
        <v>http://seiwakai-hp.jp</v>
      </c>
      <c r="I17" s="8" t="s">
        <v>23</v>
      </c>
      <c r="J17" s="8"/>
      <c r="K17" s="8" t="s">
        <v>23</v>
      </c>
      <c r="L17" s="8" t="s">
        <v>25</v>
      </c>
      <c r="M17" s="8" t="s">
        <v>23</v>
      </c>
      <c r="N17" s="8"/>
      <c r="O17" s="8" t="s">
        <v>23</v>
      </c>
      <c r="P17" s="8" t="s">
        <v>23</v>
      </c>
      <c r="Q17" s="8" t="s">
        <v>23</v>
      </c>
      <c r="R17" s="8" t="s">
        <v>25</v>
      </c>
      <c r="S17" s="8"/>
      <c r="T17" s="8" t="s">
        <v>23</v>
      </c>
      <c r="U17" s="8" t="s">
        <v>23</v>
      </c>
      <c r="V17" s="8"/>
      <c r="W17" s="8"/>
      <c r="X17" s="8"/>
      <c r="Y17" s="8"/>
      <c r="Z17" s="9" t="s">
        <v>142</v>
      </c>
      <c r="AA17" s="9"/>
      <c r="AB17" s="21"/>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row>
    <row r="18" spans="1:58" ht="42" customHeight="1" x14ac:dyDescent="0.15">
      <c r="A18" s="12"/>
      <c r="B18" s="13" t="s">
        <v>42</v>
      </c>
      <c r="C18" s="13" t="s">
        <v>6</v>
      </c>
      <c r="D18" s="14" t="s">
        <v>143</v>
      </c>
      <c r="E18" s="14" t="s">
        <v>144</v>
      </c>
      <c r="F18" s="14" t="s">
        <v>145</v>
      </c>
      <c r="G18" s="15"/>
      <c r="H18" s="18"/>
      <c r="I18" s="8" t="s">
        <v>23</v>
      </c>
      <c r="J18" s="8" t="s">
        <v>25</v>
      </c>
      <c r="K18" s="8" t="s">
        <v>23</v>
      </c>
      <c r="L18" s="8" t="s">
        <v>23</v>
      </c>
      <c r="M18" s="8" t="s">
        <v>23</v>
      </c>
      <c r="N18" s="8"/>
      <c r="O18" s="8" t="s">
        <v>23</v>
      </c>
      <c r="P18" s="8" t="s">
        <v>23</v>
      </c>
      <c r="Q18" s="8" t="s">
        <v>23</v>
      </c>
      <c r="R18" s="8"/>
      <c r="S18" s="8"/>
      <c r="T18" s="8" t="s">
        <v>23</v>
      </c>
      <c r="U18" s="8"/>
      <c r="V18" s="8"/>
      <c r="W18" s="8" t="s">
        <v>23</v>
      </c>
      <c r="X18" s="8" t="s">
        <v>23</v>
      </c>
      <c r="Y18" s="8"/>
      <c r="Z18" s="9" t="s">
        <v>59</v>
      </c>
      <c r="AA18" s="9"/>
      <c r="AB18" s="21"/>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row>
    <row r="19" spans="1:58" ht="56.1" customHeight="1" x14ac:dyDescent="0.15">
      <c r="A19" s="12"/>
      <c r="B19" s="13" t="s">
        <v>43</v>
      </c>
      <c r="C19" s="13" t="s">
        <v>14</v>
      </c>
      <c r="D19" s="14" t="s">
        <v>150</v>
      </c>
      <c r="E19" s="14" t="s">
        <v>60</v>
      </c>
      <c r="F19" s="14" t="s">
        <v>151</v>
      </c>
      <c r="G19" s="15" t="s">
        <v>22</v>
      </c>
      <c r="H19" s="18" t="str">
        <f>HYPERLINK("#", "http://www.fdcnet.ac.jp/sun_city/index.html")</f>
        <v>http://www.fdcnet.ac.jp/sun_city/index.html</v>
      </c>
      <c r="I19" s="8" t="s">
        <v>23</v>
      </c>
      <c r="J19" s="8"/>
      <c r="K19" s="8" t="s">
        <v>23</v>
      </c>
      <c r="L19" s="8" t="s">
        <v>23</v>
      </c>
      <c r="M19" s="8" t="s">
        <v>23</v>
      </c>
      <c r="N19" s="8"/>
      <c r="O19" s="8" t="s">
        <v>23</v>
      </c>
      <c r="P19" s="8" t="s">
        <v>23</v>
      </c>
      <c r="Q19" s="8" t="s">
        <v>23</v>
      </c>
      <c r="R19" s="8"/>
      <c r="S19" s="8"/>
      <c r="T19" s="8" t="s">
        <v>23</v>
      </c>
      <c r="U19" s="8" t="s">
        <v>23</v>
      </c>
      <c r="V19" s="8"/>
      <c r="W19" s="8" t="s">
        <v>23</v>
      </c>
      <c r="X19" s="8"/>
      <c r="Y19" s="8"/>
      <c r="Z19" s="9" t="s">
        <v>117</v>
      </c>
      <c r="AA19" s="9" t="s">
        <v>152</v>
      </c>
      <c r="AB19" s="21"/>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row>
    <row r="20" spans="1:58" ht="84" customHeight="1" x14ac:dyDescent="0.15">
      <c r="A20" s="12"/>
      <c r="B20" s="13" t="s">
        <v>43</v>
      </c>
      <c r="C20" s="13" t="s">
        <v>7</v>
      </c>
      <c r="D20" s="14" t="s">
        <v>146</v>
      </c>
      <c r="E20" s="14" t="s">
        <v>61</v>
      </c>
      <c r="F20" s="14" t="s">
        <v>147</v>
      </c>
      <c r="G20" s="15" t="s">
        <v>22</v>
      </c>
      <c r="H20" s="18" t="str">
        <f>HYPERLINK("#", "https://www.aburayama-hospital.com/7karaza.html")</f>
        <v>https://www.aburayama-hospital.com/7karaza.html</v>
      </c>
      <c r="I20" s="8" t="s">
        <v>23</v>
      </c>
      <c r="J20" s="8" t="s">
        <v>25</v>
      </c>
      <c r="K20" s="8" t="s">
        <v>23</v>
      </c>
      <c r="L20" s="8" t="s">
        <v>25</v>
      </c>
      <c r="M20" s="8" t="s">
        <v>23</v>
      </c>
      <c r="N20" s="8" t="s">
        <v>26</v>
      </c>
      <c r="O20" s="8" t="s">
        <v>25</v>
      </c>
      <c r="P20" s="8" t="s">
        <v>25</v>
      </c>
      <c r="Q20" s="8" t="s">
        <v>25</v>
      </c>
      <c r="R20" s="8" t="s">
        <v>25</v>
      </c>
      <c r="S20" s="8" t="s">
        <v>26</v>
      </c>
      <c r="T20" s="8" t="s">
        <v>23</v>
      </c>
      <c r="U20" s="8" t="s">
        <v>26</v>
      </c>
      <c r="V20" s="8" t="s">
        <v>26</v>
      </c>
      <c r="W20" s="8" t="s">
        <v>23</v>
      </c>
      <c r="X20" s="8" t="s">
        <v>25</v>
      </c>
      <c r="Y20" s="8" t="s">
        <v>26</v>
      </c>
      <c r="Z20" s="9" t="s">
        <v>148</v>
      </c>
      <c r="AA20" s="9" t="s">
        <v>149</v>
      </c>
      <c r="AB20" s="21"/>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row>
    <row r="21" spans="1:58" ht="69.95" customHeight="1" x14ac:dyDescent="0.15">
      <c r="A21" s="12"/>
      <c r="B21" s="13" t="s">
        <v>44</v>
      </c>
      <c r="C21" s="13" t="s">
        <v>3</v>
      </c>
      <c r="D21" s="14" t="s">
        <v>153</v>
      </c>
      <c r="E21" s="14" t="s">
        <v>154</v>
      </c>
      <c r="F21" s="14" t="s">
        <v>155</v>
      </c>
      <c r="G21" s="15" t="s">
        <v>22</v>
      </c>
      <c r="H21" s="18" t="str">
        <f>HYPERLINK("#", "https://nishifukuhp.or.jp/")</f>
        <v>https://nishifukuhp.or.jp/</v>
      </c>
      <c r="I21" s="8" t="s">
        <v>23</v>
      </c>
      <c r="J21" s="8" t="s">
        <v>25</v>
      </c>
      <c r="K21" s="8" t="s">
        <v>23</v>
      </c>
      <c r="L21" s="8" t="s">
        <v>23</v>
      </c>
      <c r="M21" s="8" t="s">
        <v>23</v>
      </c>
      <c r="N21" s="8"/>
      <c r="O21" s="8" t="s">
        <v>23</v>
      </c>
      <c r="P21" s="8" t="s">
        <v>23</v>
      </c>
      <c r="Q21" s="8" t="s">
        <v>23</v>
      </c>
      <c r="R21" s="8"/>
      <c r="S21" s="8"/>
      <c r="T21" s="8" t="s">
        <v>23</v>
      </c>
      <c r="U21" s="8"/>
      <c r="V21" s="8"/>
      <c r="W21" s="8" t="s">
        <v>23</v>
      </c>
      <c r="X21" s="8"/>
      <c r="Y21" s="8"/>
      <c r="Z21" s="9" t="s">
        <v>52</v>
      </c>
      <c r="AA21" s="9" t="s">
        <v>156</v>
      </c>
      <c r="AB21" s="21"/>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row>
    <row r="22" spans="1:58" ht="27.95" customHeight="1" x14ac:dyDescent="0.15">
      <c r="A22" s="12"/>
      <c r="B22" s="13" t="s">
        <v>45</v>
      </c>
      <c r="C22" s="13" t="s">
        <v>5</v>
      </c>
      <c r="D22" s="14" t="s">
        <v>157</v>
      </c>
      <c r="E22" s="14" t="s">
        <v>158</v>
      </c>
      <c r="F22" s="14" t="s">
        <v>159</v>
      </c>
      <c r="G22" s="15" t="s">
        <v>22</v>
      </c>
      <c r="H22" s="18" t="str">
        <f>HYPERLINK("#", "http://www.kisyoukai.jp")</f>
        <v>http://www.kisyoukai.jp</v>
      </c>
      <c r="I22" s="8" t="s">
        <v>23</v>
      </c>
      <c r="J22" s="8"/>
      <c r="K22" s="8" t="s">
        <v>23</v>
      </c>
      <c r="L22" s="8"/>
      <c r="M22" s="8" t="s">
        <v>23</v>
      </c>
      <c r="N22" s="8"/>
      <c r="O22" s="8" t="s">
        <v>23</v>
      </c>
      <c r="P22" s="8" t="s">
        <v>23</v>
      </c>
      <c r="Q22" s="8"/>
      <c r="R22" s="8"/>
      <c r="S22" s="8"/>
      <c r="T22" s="8" t="s">
        <v>23</v>
      </c>
      <c r="U22" s="8"/>
      <c r="V22" s="8"/>
      <c r="W22" s="8" t="s">
        <v>23</v>
      </c>
      <c r="X22" s="8"/>
      <c r="Y22" s="8"/>
      <c r="Z22" s="9" t="s">
        <v>160</v>
      </c>
      <c r="AA22" s="9"/>
      <c r="AB22" s="21"/>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1:58" ht="69.95" customHeight="1" x14ac:dyDescent="0.15">
      <c r="A23" s="12"/>
      <c r="B23" s="13" t="s">
        <v>46</v>
      </c>
      <c r="C23" s="13" t="s">
        <v>4</v>
      </c>
      <c r="D23" s="14" t="s">
        <v>161</v>
      </c>
      <c r="E23" s="14" t="s">
        <v>47</v>
      </c>
      <c r="F23" s="14" t="s">
        <v>162</v>
      </c>
      <c r="G23" s="15" t="s">
        <v>22</v>
      </c>
      <c r="H23" s="18" t="str">
        <f>HYPERLINK("#", "http://hinode1212@mist.ocn.ne.jp")</f>
        <v>http://hinode1212@mist.ocn.ne.jp</v>
      </c>
      <c r="I23" s="8" t="s">
        <v>25</v>
      </c>
      <c r="J23" s="8"/>
      <c r="K23" s="8" t="s">
        <v>23</v>
      </c>
      <c r="L23" s="8" t="s">
        <v>23</v>
      </c>
      <c r="M23" s="8" t="s">
        <v>23</v>
      </c>
      <c r="N23" s="8"/>
      <c r="O23" s="8" t="s">
        <v>23</v>
      </c>
      <c r="P23" s="8" t="s">
        <v>23</v>
      </c>
      <c r="Q23" s="8" t="s">
        <v>23</v>
      </c>
      <c r="R23" s="8"/>
      <c r="S23" s="8"/>
      <c r="T23" s="8" t="s">
        <v>23</v>
      </c>
      <c r="U23" s="8" t="s">
        <v>23</v>
      </c>
      <c r="V23" s="8"/>
      <c r="W23" s="8" t="s">
        <v>23</v>
      </c>
      <c r="X23" s="8"/>
      <c r="Y23" s="8"/>
      <c r="Z23" s="9" t="s">
        <v>163</v>
      </c>
      <c r="AA23" s="9" t="s">
        <v>164</v>
      </c>
      <c r="AB23" s="21"/>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row>
    <row r="24" spans="1:58" ht="42" customHeight="1" x14ac:dyDescent="0.15">
      <c r="A24" s="12"/>
      <c r="B24" s="13" t="s">
        <v>48</v>
      </c>
      <c r="C24" s="13" t="s">
        <v>2</v>
      </c>
      <c r="D24" s="14" t="s">
        <v>165</v>
      </c>
      <c r="E24" s="14" t="s">
        <v>166</v>
      </c>
      <c r="F24" s="14" t="s">
        <v>167</v>
      </c>
      <c r="G24" s="15"/>
      <c r="H24" s="18"/>
      <c r="I24" s="8" t="s">
        <v>23</v>
      </c>
      <c r="J24" s="8" t="s">
        <v>25</v>
      </c>
      <c r="K24" s="8" t="s">
        <v>23</v>
      </c>
      <c r="L24" s="8" t="s">
        <v>25</v>
      </c>
      <c r="M24" s="8" t="s">
        <v>23</v>
      </c>
      <c r="N24" s="8"/>
      <c r="O24" s="8" t="s">
        <v>23</v>
      </c>
      <c r="P24" s="8" t="s">
        <v>23</v>
      </c>
      <c r="Q24" s="8" t="s">
        <v>25</v>
      </c>
      <c r="R24" s="8"/>
      <c r="S24" s="8"/>
      <c r="T24" s="8" t="s">
        <v>23</v>
      </c>
      <c r="U24" s="8"/>
      <c r="V24" s="8"/>
      <c r="W24" s="8" t="s">
        <v>23</v>
      </c>
      <c r="X24" s="8"/>
      <c r="Y24" s="8"/>
      <c r="Z24" s="9" t="s">
        <v>168</v>
      </c>
      <c r="AA24" s="9" t="s">
        <v>169</v>
      </c>
      <c r="AB24" s="21"/>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row>
    <row r="25" spans="1:58" ht="56.1" customHeight="1" x14ac:dyDescent="0.15">
      <c r="A25" s="12"/>
      <c r="B25" s="13" t="s">
        <v>48</v>
      </c>
      <c r="C25" s="13" t="s">
        <v>49</v>
      </c>
      <c r="D25" s="14" t="s">
        <v>170</v>
      </c>
      <c r="E25" s="14" t="s">
        <v>171</v>
      </c>
      <c r="F25" s="14" t="s">
        <v>172</v>
      </c>
      <c r="G25" s="15" t="s">
        <v>22</v>
      </c>
      <c r="H25" s="18" t="str">
        <f>HYPERLINK("#", "https://www.tomogiku.or.jp/index.html")</f>
        <v>https://www.tomogiku.or.jp/index.html</v>
      </c>
      <c r="I25" s="8" t="s">
        <v>23</v>
      </c>
      <c r="J25" s="8" t="s">
        <v>23</v>
      </c>
      <c r="K25" s="8" t="s">
        <v>23</v>
      </c>
      <c r="L25" s="8" t="s">
        <v>23</v>
      </c>
      <c r="M25" s="8" t="s">
        <v>23</v>
      </c>
      <c r="N25" s="8"/>
      <c r="O25" s="8" t="s">
        <v>23</v>
      </c>
      <c r="P25" s="8" t="s">
        <v>23</v>
      </c>
      <c r="Q25" s="8" t="s">
        <v>23</v>
      </c>
      <c r="R25" s="8" t="s">
        <v>23</v>
      </c>
      <c r="S25" s="8" t="s">
        <v>25</v>
      </c>
      <c r="T25" s="8" t="s">
        <v>23</v>
      </c>
      <c r="U25" s="8" t="s">
        <v>25</v>
      </c>
      <c r="V25" s="8" t="s">
        <v>25</v>
      </c>
      <c r="W25" s="8" t="s">
        <v>23</v>
      </c>
      <c r="X25" s="8"/>
      <c r="Y25" s="8"/>
      <c r="Z25" s="9" t="s">
        <v>57</v>
      </c>
      <c r="AA25" s="9" t="s">
        <v>173</v>
      </c>
      <c r="AB25" s="21"/>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row>
    <row r="31" spans="1:58" ht="12" x14ac:dyDescent="0.15">
      <c r="A31" s="12"/>
    </row>
    <row r="40" spans="1:1" x14ac:dyDescent="0.15">
      <c r="A40" s="3"/>
    </row>
    <row r="41" spans="1:1" x14ac:dyDescent="0.15">
      <c r="A41" s="3"/>
    </row>
    <row r="42" spans="1:1" x14ac:dyDescent="0.15">
      <c r="A42" s="3"/>
    </row>
    <row r="43" spans="1:1" x14ac:dyDescent="0.15">
      <c r="A43" s="3"/>
    </row>
    <row r="44" spans="1:1" x14ac:dyDescent="0.15">
      <c r="A44" s="3"/>
    </row>
    <row r="45" spans="1:1" x14ac:dyDescent="0.15">
      <c r="A45" s="3"/>
    </row>
    <row r="46" spans="1:1" x14ac:dyDescent="0.15">
      <c r="A46" s="3"/>
    </row>
    <row r="47" spans="1:1" x14ac:dyDescent="0.15">
      <c r="A47" s="3"/>
    </row>
    <row r="48" spans="1:1"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row r="55" spans="1:1" x14ac:dyDescent="0.15">
      <c r="A55" s="3"/>
    </row>
    <row r="56" spans="1:1" x14ac:dyDescent="0.15">
      <c r="A56" s="3"/>
    </row>
  </sheetData>
  <autoFilter ref="B3:BF25"/>
  <mergeCells count="9">
    <mergeCell ref="Z2:Z3"/>
    <mergeCell ref="AA2:AA3"/>
    <mergeCell ref="AB2:AB3"/>
    <mergeCell ref="B2:B3"/>
    <mergeCell ref="C2:C3"/>
    <mergeCell ref="D2:D3"/>
    <mergeCell ref="E2:H2"/>
    <mergeCell ref="I2:K2"/>
    <mergeCell ref="L2:Y2"/>
  </mergeCells>
  <phoneticPr fontId="1"/>
  <pageMargins left="0.23622047244094491" right="0.23622047244094491" top="0.74803149606299213" bottom="0.74803149606299213" header="0.31496062992125984" footer="0.31496062992125984"/>
  <pageSetup paperSize="9" scale="70" fitToHeight="0" orientation="landscape" r:id="rId1"/>
  <rowBreaks count="2" manualBreakCount="2">
    <brk id="12" max="30" man="1"/>
    <brk id="22"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老健</vt:lpstr>
      <vt:lpstr>老健!Print_Area</vt:lpstr>
      <vt:lpstr>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井寺　俊太郎</dc:creator>
  <cp:lastModifiedBy>FINE_User</cp:lastModifiedBy>
  <cp:lastPrinted>2024-02-15T01:53:39Z</cp:lastPrinted>
  <dcterms:created xsi:type="dcterms:W3CDTF">2020-02-12T09:08:13Z</dcterms:created>
  <dcterms:modified xsi:type="dcterms:W3CDTF">2024-03-07T09:45:55Z</dcterms:modified>
</cp:coreProperties>
</file>